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rinterSettings/printerSettings1.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1.xml" ContentType="application/vnd.openxmlformats-officedocument.drawing+xml"/>
  <Override PartName="/xl/drawings/kept1.vml" ContentType="application/vnd.openxmlformats-officedocument.vmlDrawing"/>
  <Override PartName="/xl/worksheets/sheet1.xml" ContentType="application/vnd.openxmlformats-officedocument.spreadsheetml.worksheet+xml"/>
  <Override PartName="/xl/printerSettings/printerSettings2.bin" ContentType="application/vnd.openxmlformats-officedocument.spreadsheetml.printerSettings"/>
  <Override PartName="/xl/worksheets/sheet2.xml" ContentType="application/vnd.openxmlformats-officedocument.spreadsheetml.worksheet+xml"/>
  <Override PartName="/xl/printerSettings/printerSettings3.bin" ContentType="application/vnd.openxmlformats-officedocument.spreadsheetml.printerSettings"/>
  <Override PartName="/xl/media/kept2.emf" ContentType="image/x-emf"/>
  <Override PartName="/xl/media/kept3.emf" ContentType="image/x-emf"/>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drawings/drawing2.xml" ContentType="application/vnd.openxmlformats-officedocument.drawing+xml"/>
  <Override PartName="/xl/drawings/kept4.vml" ContentType="application/vnd.openxmlformats-officedocument.vmlDrawing"/>
  <Override PartName="/xl/worksheets/sheet3.xml" ContentType="application/vnd.openxmlformats-officedocument.spreadsheetml.worksheet+xml"/>
  <Override PartName="/xl/printerSettings/printerSettings4.bin" ContentType="application/vnd.openxmlformats-officedocument.spreadsheetml.printerSettings"/>
  <Override PartName="/xl/media/kept5.emf" ContentType="image/x-emf"/>
  <Override PartName="/xl/media/kept6.emf" ContentType="image/x-emf"/>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drawings/drawing3.xml" ContentType="application/vnd.openxmlformats-officedocument.drawing+xml"/>
  <Override PartName="/xl/drawings/kept7.vml" ContentType="application/vnd.openxmlformats-officedocument.vmlDrawing"/>
  <Override PartName="/xl/worksheets/sheet4.xml" ContentType="application/vnd.openxmlformats-officedocument.spreadsheetml.worksheet+xml"/>
  <Override PartName="/xl/printerSettings/printerSettings5.bin" ContentType="application/vnd.openxmlformats-officedocument.spreadsheetml.printerSettings"/>
  <Override PartName="/xl/drawings/drawing4.xml" ContentType="application/vnd.openxmlformats-officedocument.drawing+xml"/>
  <Override PartName="/xl/worksheets/sheet5.xml" ContentType="application/vnd.openxmlformats-officedocument.spreadsheetml.worksheet+xml"/>
  <Override PartName="/xl/printerSettings/printerSettings6.bin" ContentType="application/vnd.openxmlformats-officedocument.spreadsheetml.printerSettings"/>
  <Override PartName="/xl/drawings/drawing5.xml" ContentType="application/vnd.openxmlformats-officedocument.drawing+xml"/>
  <Override PartName="/xl/worksheets/sheet6.xml" ContentType="application/vnd.openxmlformats-officedocument.spreadsheetml.worksheet+xml"/>
  <Override PartName="/xl/printerSettings/printerSettings7.bin" ContentType="application/vnd.openxmlformats-officedocument.spreadsheetml.printerSettings"/>
  <Override PartName="/xl/drawings/drawing6.xml" ContentType="application/vnd.openxmlformats-officedocument.drawing+xml"/>
  <Override PartName="/xl/worksheets/sheet7.xml" ContentType="application/vnd.openxmlformats-officedocument.spreadsheetml.worksheet+xml"/>
  <Override PartName="/xl/printerSettings/printerSettings8.bin" ContentType="application/vnd.openxmlformats-officedocument.spreadsheetml.printerSettings"/>
  <Override PartName="/xl/drawings/drawing7.xml" ContentType="application/vnd.openxmlformats-officedocument.drawing+xml"/>
  <Override PartName="/xl/worksheets/sheet8.xml" ContentType="application/vnd.openxmlformats-officedocument.spreadsheetml.worksheet+xml"/>
  <Override PartName="/xl/printerSettings/printerSettings9.bin" ContentType="application/vnd.openxmlformats-officedocument.spreadsheetml.printerSettings"/>
  <Override PartName="/xl/drawings/drawing8.xml" ContentType="application/vnd.openxmlformats-officedocument.drawing+xml"/>
  <Override PartName="/xl/worksheets/sheet9.xml" ContentType="application/vnd.openxmlformats-officedocument.spreadsheetml.worksheet+xml"/>
  <Override PartName="/xl/printerSettings/printerSettings10.bin" ContentType="application/vnd.openxmlformats-officedocument.spreadsheetml.printerSettings"/>
  <Override PartName="/xl/drawings/drawing9.xml" ContentType="application/vnd.openxmlformats-officedocument.drawing+xml"/>
  <Override PartName="/xl/worksheets/sheet10.xml" ContentType="application/vnd.openxmlformats-officedocument.spreadsheetml.worksheet+xml"/>
  <Override PartName="/xl/printerSettings/printerSettings11.bin" ContentType="application/vnd.openxmlformats-officedocument.spreadsheetml.printerSettings"/>
  <Override PartName="/xl/worksheets/sheet11.xml" ContentType="application/vnd.openxmlformats-officedocument.spreadsheetml.worksheet+xml"/>
  <Override PartName="/xl/printerSettings/printerSettings12.bin" ContentType="application/vnd.openxmlformats-officedocument.spreadsheetml.printerSettings"/>
  <Override PartName="/xl/drawings/drawing10.xml" ContentType="application/vnd.openxmlformats-officedocument.drawing+xml"/>
  <Override PartName="/xl/tables/table1.xml" ContentType="application/vnd.openxmlformats-officedocument.spreadsheetml.table+xml"/>
  <Override PartName="/xl/worksheets/sheet12.xml" ContentType="application/vnd.openxmlformats-officedocument.spreadsheetml.worksheet+xml"/>
  <Override PartName="/xl/printerSettings/printerSettings13.bin" ContentType="application/vnd.openxmlformats-officedocument.spreadsheetml.printerSettings"/>
  <Override PartName="/xl/drawings/drawing11.xml" ContentType="application/vnd.openxmlformats-officedocument.drawing+xml"/>
  <Override PartName="/xl/worksheets/sheet13.xml" ContentType="application/vnd.openxmlformats-officedocument.spreadsheetml.worksheet+xml"/>
  <Override PartName="/xl/printerSettings/printerSettings14.bin" ContentType="application/vnd.openxmlformats-officedocument.spreadsheetml.printerSettings"/>
  <Override PartName="/xl/tables/table2.xml" ContentType="application/vnd.openxmlformats-officedocument.spreadsheetml.table+xml"/>
  <Override PartName="/xl/worksheets/sheet14.xml" ContentType="application/vnd.openxmlformats-officedocument.spreadsheetml.worksheet+xml"/>
  <Override PartName="/xl/printerSettings/printerSettings15.bin" ContentType="application/vnd.openxmlformats-officedocument.spreadsheetml.printerSettings"/>
  <Override PartName="/xl/worksheets/sheet15.xml" ContentType="application/vnd.openxmlformats-officedocument.spreadsheetml.worksheet+xml"/>
  <Override PartName="/xl/printerSettings/printerSettings16.bin" ContentType="application/vnd.openxmlformats-officedocument.spreadsheetml.printerSettings"/>
  <Override PartName="/xl/drawings/drawing12.xml" ContentType="application/vnd.openxmlformats-officedocument.drawing+xml"/>
  <Override PartName="/xl/worksheets/sheet16.xml" ContentType="application/vnd.openxmlformats-officedocument.spreadsheetml.worksheet+xml"/>
  <Override PartName="/xl/printerSettings/printerSettings17.bin" ContentType="application/vnd.openxmlformats-officedocument.spreadsheetml.printerSettings"/>
  <Override PartName="/xl/worksheets/sheet17.xml" ContentType="application/vnd.openxmlformats-officedocument.spreadsheetml.worksheet+xml"/>
  <Override PartName="/xl/printerSettings/printerSettings18.bin" ContentType="application/vnd.openxmlformats-officedocument.spreadsheetml.printerSettings"/>
  <Override PartName="/xl/worksheets/sheet1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7" lowestEdited="7" rupBuild="30326"/>
  <workbookPr/>
  <workbookProtection workbookAlgorithmName="SHA-512" workbookHashValue="MFiukLjM9fy4cmHvjWRwX5Ua75Mh3KGALF04Y8UXBnTV5KwV80Aa+U8CQgTi0mswNCnvJ9eHVlivvEaaLflANg==" workbookSaltValue="iJuzBePgp1cyxZgQxj1giQ==" workbookSpinCount="100000" lockStructure="1"/>
  <bookViews>
    <workbookView activeTab="0"/>
  </bookViews>
  <sheets>
    <sheet name="Kapak" sheetId="1" r:id="rId8"/>
    <sheet name="KİLİT" sheetId="2" state="hidden" r:id="rId9"/>
    <sheet name="Özet" sheetId="3" r:id="rId10"/>
    <sheet name="Özet_Geçici" sheetId="4" state="hidden" r:id="rId11"/>
    <sheet name="Denetim" sheetId="5" r:id="rId12"/>
    <sheet name="Aksiyon Planı" sheetId="6" r:id="rId13"/>
    <sheet name="Denetim_Orijinal" sheetId="7" state="hidden" r:id="rId14"/>
    <sheet name="Talimat ve Eğitim" sheetId="8" r:id="rId15"/>
    <sheet name="Aksiyon Planı Talimatı" sheetId="9" r:id="rId16"/>
    <sheet name="NSA Talimatı" sheetId="10" r:id="rId17"/>
    <sheet name="TabletParametreleri" sheetId="11" state="hidden" r:id="rId18"/>
    <sheet name="Terimler Sözlüğü" sheetId="12" r:id="rId19"/>
    <sheet name="Sürüm Geçmişi" sheetId="13" r:id="rId20"/>
    <sheet name="Değişkenler" sheetId="14" state="hidden" r:id="rId21"/>
    <sheet name="DenetimDeğişkenleri" sheetId="15" state="hidden" r:id="rId22"/>
    <sheet name="Ek1" sheetId="16" r:id="rId23"/>
    <sheet name="Ek2" sheetId="17" r:id="rId24"/>
    <sheet name="Ek3" sheetId="18" r:id="rId25"/>
  </sheets>
  <externalReferences xmlns:r="http://schemas.openxmlformats.org/officeDocument/2006/relationships">
    <externalReference r:id="rId5"/>
    <externalReference r:id="rId6"/>
    <externalReference r:id="rId7"/>
  </externalReferences>
  <definedNames>
    <definedName name="Bold">'Değişkenler'!$C$12</definedName>
    <definedName name="criteria1" localSheetId="6">#REF!</definedName>
    <definedName name="criteria1" localSheetId="7">[1]'Değişkenler'!$D$49:$D$52</definedName>
    <definedName name="criteria1">'Değişkenler'!$D$49:$D$52</definedName>
    <definedName name="criteria2">'Değişkenler'!$E$49:$E$53</definedName>
    <definedName name="criteriaAP">'Değişkenler'!$F$49:$F$50</definedName>
    <definedName name="CriteriaAP2" localSheetId="6">#REF!</definedName>
    <definedName name="CriteriaAP2" localSheetId="7">#REF!</definedName>
    <definedName name="CriteriaAP2">'Aksiyon Planı'!$Q$2:$Q$3</definedName>
    <definedName name="extraTest" localSheetId="7">#REF!</definedName>
    <definedName name="extraTest">'Denetim'!$E$2</definedName>
    <definedName name="IDAudit">'TabletParametreleri'!$B$1</definedName>
    <definedName name="maxMPA">'Değişkenler'!$B$26</definedName>
    <definedName name="minMPA">'Değişkenler'!$B$25</definedName>
    <definedName name="NSAmaxC">'Değişkenler'!$B$24</definedName>
    <definedName name="NSAmaxS">'Değişkenler'!$B$22</definedName>
    <definedName name="NSAminC">'Değişkenler'!$B$23</definedName>
    <definedName name="NSAminS">'Değişkenler'!$B$21</definedName>
    <definedName name="or">[2]'Değişkenler'!$D$49:$D$52</definedName>
    <definedName name="Safety">'Değişkenler'!$C$17</definedName>
    <definedName name="TestAudit" localSheetId="6">[3]'Değişkenler'!$I$50</definedName>
    <definedName name="TestAudit">'Değişkenler'!$I$50</definedName>
    <definedName name="Titre_Audit" localSheetId="7">#REF!</definedName>
    <definedName name="Titre_Audit">'Özet'!$C$1</definedName>
    <definedName name="Titre_PPQ" localSheetId="6">#REF!</definedName>
    <definedName name="Titre_PPQ">#REF!</definedName>
    <definedName name="Type_Audit" localSheetId="7">#REF!</definedName>
    <definedName name="Type_Audit">'Özet'!$P$1</definedName>
    <definedName name="Type_PPQ" localSheetId="6">#REF!</definedName>
    <definedName name="Type_PPQ">#REF!</definedName>
    <definedName name="TypeAudit">'TabletParametreleri'!$B$2</definedName>
    <definedName name="value1" localSheetId="6">#REF!</definedName>
    <definedName name="value1">'Değişkenler'!$B$49:$B$55</definedName>
    <definedName name="value2">'Değişkenler'!$C$49:$C$54</definedName>
    <definedName name="VersionAudit">'TabletParametreleri'!$B$3</definedName>
    <definedName name="_xlnm.Print_Area" localSheetId="2">'Özet'!$A$2:$P$12</definedName>
    <definedName name="_xlnm.Print_Area" localSheetId="3">'Özet_Geçici'!$A$1:$P$14</definedName>
    <definedName name="_xlnm.Print_Area" localSheetId="5">'Aksiyon Planı'!$A:$O</definedName>
    <definedName name="_xlnm.Print_Area" localSheetId="6">'Denetim_Orijinal'!$A:$AL</definedName>
    <definedName name="_xlnm.Print_Area" localSheetId="12">'Sürüm Geçmişi'!$A:$C</definedName>
    <definedName name="_xlnm.Print_Titles" localSheetId="12">'Sürüm Geçmişi'!$1:$1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<sst xmlns="http://schemas.openxmlformats.org/spreadsheetml/2006/main" count="8868" uniqueCount="1518">
  <si>
    <t>Referans: 01598_16_04265</t>
  </si>
  <si>
    <t>NSA - Yeni Tedarikçi Değerlendirmesi ==&gt; SAMT No:</t>
  </si>
  <si>
    <t>Tedarikçi Tesis Bilgileri</t>
  </si>
  <si>
    <t>Tedarikçi Adı</t>
  </si>
  <si>
    <t>EKOL GLASS CAM SANAYİ VE TİCARET LİMİTED ŞİRKETİ</t>
  </si>
  <si>
    <t>Tedarikçi Adresi</t>
  </si>
  <si>
    <t>Vakıf Mahallesi, 9. Turan Sokak No: 1/A, Yıldırım/Bursa, Türkiye</t>
  </si>
  <si>
    <t xml:space="preserve">Tedarikçi DUNS / COFOR / IATF</t>
  </si>
  <si>
    <t>COFOR - A02K2H 01</t>
  </si>
  <si>
    <t xml:space="preserve">IATF numarası:</t>
  </si>
  <si>
    <t>-</t>
  </si>
  <si>
    <t>Tedarikçi Öz Değerlendirmesi</t>
  </si>
  <si>
    <t>Öz Değerlendirme Tarihi</t>
  </si>
  <si>
    <t>20.10.2026</t>
  </si>
  <si>
    <t>Tedarikçi İrtibat Kişisi</t>
  </si>
  <si>
    <t>Batuhan Şengül</t>
  </si>
  <si>
    <t>E-posta ve telefon numarası</t>
  </si>
  <si>
    <t>batuhan.sengul@ekolglass.com / +90 545 921 28 32</t>
  </si>
  <si>
    <t>Yerinde Müşteri Değerlendirmesi</t>
  </si>
  <si>
    <t>Denetim Tarihi</t>
  </si>
  <si>
    <t>Denetçi Adı</t>
  </si>
  <si>
    <t>E-posta ve Telefon Numarası</t>
  </si>
  <si>
    <t>Denetimin Kapsamı</t>
  </si>
  <si>
    <t xml:space="preserve">Fiat Tris Sol ve Sağ Yan Kapı Sürgülü Camları</t>
  </si>
  <si>
    <t>Kilit</t>
  </si>
  <si>
    <t>Kapalı</t>
  </si>
  <si>
    <t>Kapak</t>
  </si>
  <si>
    <t>Yönetici</t>
  </si>
  <si>
    <t>KİLİT</t>
  </si>
  <si>
    <t xml:space="preserve">Oluşturuldu</t>
  </si>
  <si>
    <t>EVET</t>
  </si>
  <si>
    <t>PCPA Özeti</t>
  </si>
  <si>
    <t>Özet</t>
  </si>
  <si>
    <t>Denetim</t>
  </si>
  <si>
    <t>Yorum Türü</t>
  </si>
  <si>
    <t>Aksiyon Planı</t>
  </si>
  <si>
    <t>Talimat ve Eğitim</t>
  </si>
  <si>
    <t>Aksiyon Planı Talimatı</t>
  </si>
  <si>
    <t>QSB+ Talimatı</t>
  </si>
  <si>
    <t>NSA Talimatı</t>
  </si>
  <si>
    <t>PCPA Talimatı</t>
  </si>
  <si>
    <t>Terimler Sözlüğü</t>
  </si>
  <si>
    <t>paramTablette</t>
  </si>
  <si>
    <t>Variable</t>
  </si>
  <si>
    <t>variableAudit</t>
  </si>
  <si>
    <t>NSA - Yeni Tedarikçi Değerlendirmesi</t>
  </si>
  <si>
    <t>GÜVENLİK</t>
  </si>
  <si>
    <t>Denetimin Kapsamı</t>
  </si>
  <si>
    <t>Tedarikçi DUNS / COFOR</t>
  </si>
  <si>
    <t>Önceki NSA Oranı</t>
  </si>
  <si>
    <t>Önceki NSA Rengi</t>
  </si>
  <si>
    <t>Öz Değerlendirme Puanlaması</t>
  </si>
  <si>
    <t>Müşteri Denetimi Puanlaması</t>
  </si>
  <si>
    <t>Aksiyon Planı Puanlaması</t>
  </si>
  <si>
    <t>Temel Unsurlar</t>
  </si>
  <si>
    <t>Potansiyel</t>
  </si>
  <si>
    <t>Toplam</t>
  </si>
  <si>
    <t>%</t>
  </si>
  <si>
    <t>Durum</t>
  </si>
  <si>
    <t>Yorum</t>
  </si>
  <si>
    <t>Tesis Kurumsal Yönetimi</t>
  </si>
  <si>
    <t>CMP</t>
  </si>
  <si>
    <t>Grup Kurumsal Yönetimi</t>
  </si>
  <si>
    <t>CMG</t>
  </si>
  <si>
    <t>Hızlı Müdahale</t>
  </si>
  <si>
    <t>FR</t>
  </si>
  <si>
    <t>Parça ve Proses Kontrolü</t>
  </si>
  <si>
    <t>PPC</t>
  </si>
  <si>
    <t>Üretim Başlangıcı ve Hata Önleme Yönetimi</t>
  </si>
  <si>
    <t>SP&amp;EP</t>
  </si>
  <si>
    <t>Garanti Sorunlarının Yönetimi</t>
  </si>
  <si>
    <t>WIM</t>
  </si>
  <si>
    <t xml:space="preserve">Standartlaştırılmış İş</t>
  </si>
  <si>
    <t>SW</t>
  </si>
  <si>
    <t>Risk Azaltma</t>
  </si>
  <si>
    <t>RR</t>
  </si>
  <si>
    <t>Değişiklik Yönetimi</t>
  </si>
  <si>
    <t>MC</t>
  </si>
  <si>
    <t>Bakım</t>
  </si>
  <si>
    <t>MAI</t>
  </si>
  <si>
    <t xml:space="preserve">Üretim ve Malzeme Akışı Yönetimi</t>
  </si>
  <si>
    <t>MMFM</t>
  </si>
  <si>
    <t>Lojistik</t>
  </si>
  <si>
    <t>LOG</t>
  </si>
  <si>
    <t xml:space="preserve">Katmanlı Proses Denetimi ve Yetkinlik Yönetimi</t>
  </si>
  <si>
    <t>LPASK</t>
  </si>
  <si>
    <t>Alt Kademe (Tier N) Tedarikçi Yönetimi</t>
  </si>
  <si>
    <t>EK</t>
  </si>
  <si>
    <t xml:space="preserve">Denetim Özeti
Toplam Puan</t>
  </si>
  <si>
    <t xml:space="preserve">İki temel unsur %33 puan alırsa sonuç Kırmızı olur.
Puanlama sınırları, güvenlik bileşeninin özelliklerine bağlıdır.</t>
  </si>
  <si>
    <t>Denetim Sonucu</t>
  </si>
  <si>
    <t xml:space="preserve">Yeşil - Önerilir
Sarı - Aksiyon planıyla önerilir
Kırmızı - Önerilmez
Değerlendirme dışı: Gerekliliklerin %90'ından azı puanlanmış; yeniden değerlendirme gerekir.</t>
  </si>
  <si>
    <t>Genel Yorum</t>
  </si>
  <si>
    <t>='Kapak'!A13</t>
  </si>
  <si>
    <t>Önceki MPA Oranı</t>
  </si>
  <si>
    <t>Önceki MPA Rengi</t>
  </si>
  <si>
    <t>STELLANTIS Denetim Puanlaması</t>
  </si>
  <si>
    <t xml:space="preserve">MRS Sürümü: 8.0 (revizyon tarihi: 16/09/2026)</t>
  </si>
  <si>
    <t>Tedarikçi</t>
  </si>
  <si>
    <t>STELLANTIS GÜNCEL DENETİMİ</t>
  </si>
  <si>
    <t>Olası denetimler</t>
  </si>
  <si>
    <t>Madde</t>
  </si>
  <si>
    <t>Gereklilik</t>
  </si>
  <si>
    <t>EK PUANLAMA</t>
  </si>
  <si>
    <t>TEMEL</t>
  </si>
  <si>
    <t>İLAVE</t>
  </si>
  <si>
    <t>MADDE</t>
  </si>
  <si>
    <t>ÜRETİM SAHASI</t>
  </si>
  <si>
    <t>Kriter No</t>
  </si>
  <si>
    <t>Kriter gerekliliği</t>
  </si>
  <si>
    <t>İncelenecek Hususlar</t>
  </si>
  <si>
    <t xml:space="preserve">Kriter
Puanlaması (OK / NOK)</t>
  </si>
  <si>
    <t>Kriter Aksiyon Planı [GİZLİ]</t>
  </si>
  <si>
    <t>Tedarikçi Yorumu</t>
  </si>
  <si>
    <t>Stellantis Yorumu</t>
  </si>
  <si>
    <t>X</t>
  </si>
  <si>
    <t>CMP1</t>
  </si>
  <si>
    <t xml:space="preserve">IATF 16949 ve Müşteri Dokümantasyonu</t>
  </si>
  <si>
    <t>CMP11</t>
  </si>
  <si>
    <t xml:space="preserve">Tesis, IATF 16949 sertifikasına sahiptir.</t>
  </si>
  <si>
    <t xml:space="preserve">Kontrol edin:
Denetim öncesinde sertifikanın geçerli olduğunu doğrulayın:
- Teklif listesinde bulunmuyorsa tedarikçiden sertifika numarasını isteyin.
- Sertifika yoksa (geri çekilmiş, iptal edilmiş veya süresi dolmuşsa) ya da askıya alınmışsa bir aksiyon planının uygulandığını doğrulayın.
Denetim sırasında son denetimi (uygunsuzluklar ve aksiyon planı) inceleyin.
Yeni veya sıfırdan kurulan bir tedarikçi için:
- Sertifikasyon denetimi en geç SOP öncesine planlanmalıdır.
- Bu mümkün değilse SOP öncesinde uygunluk mektubu alınması planlanmalıdır.
- 01598_15_06479 referanslı sıfırdan kurulan tesis kontrol listesinin 3.5 'tesis sertifikasyonu' maddesine uygun aksiyon planı bulunmalıdır.</t>
  </si>
  <si>
    <t>NOK</t>
  </si>
  <si>
    <t>Tesisin aktif bir IATF 16949 sertifikası bulunmamaktadır. Şu anda belgelendirme kuruluşlarıyla görüşüyoruz. Henüz kesin bir belgelendirme denetimi tarihi planlanmamıştır. Yaklaşan müşteri denetiminden önce bu tarihi kesinleştirmeyi ve resmî olarak belirlemeyi hedefliyoruz.</t>
  </si>
  <si>
    <t>Y</t>
  </si>
  <si>
    <t>CMP12</t>
  </si>
  <si>
    <t>STLA gereklilikleri dikkate alınmaktadır.</t>
  </si>
  <si>
    <t xml:space="preserve">Kontrol edin:
Tedarikçiden B2B portalına nasıl eriştiğini göstermesini isteyin.
Temel dokümanların bilindiğini doğrulayın (ör. QRS, MRS ve eğitimi, GSQN-001 vb.).</t>
  </si>
  <si>
    <t>NR</t>
  </si>
  <si>
    <t>STLA B2B portalına erişimimiz bulunmamaktadır. Portal kullanımını gösteremiyor veya QRS ve MRS gibi STLA'ya özel dokümanları indiremiyoruz. Genel otomotiv kalite gereklilikleri sistemimizde uygulanmaktadır. Portal erişimi sağlandıktan sonra STLA'ya özel gereklilikleri sistemimize dahil edeceğiz.</t>
  </si>
  <si>
    <t>CMP13</t>
  </si>
  <si>
    <t xml:space="preserve">MPA öz değerlendirmeleri izlenmekte ve STLA ile paylaşılmaktadır.</t>
  </si>
  <si>
    <t xml:space="preserve">Kontrol edin:
- Tedarikçinin MPA gerekliliklerine yönelik eksikleri belirlediğini ve düzeltici aksiyon planı uyguladığını doğrulayın.
- İstenen seviyeye ulaşmak veya bu seviyeyi korumak için yıllık öz değerlendirmenin yönetildiğini doğrulayın (MPA sonucu ≥ %85).</t>
  </si>
  <si>
    <t>Aktif bir MPA öz değerlendirmemiz bulunmamaktadır. Bu aşamada yıllık değerlendirme sonuçlarını STLA ile paylaşamıyoruz. Resmî proje başlangıcından sonra eksikleri belirleyip düzeltici aksiyon planı uygulayacağız.</t>
  </si>
  <si>
    <t>CMP2</t>
  </si>
  <si>
    <t xml:space="preserve">Acil Durum Planları (İş Sürekliliği Planı)</t>
  </si>
  <si>
    <t>CMP21</t>
  </si>
  <si>
    <t>Kapsam dahilindeki temel BT, üretim, tedarik zinciri, insan kaynakları ve doğal afet riskleri belirlenmiştir.</t>
  </si>
  <si>
    <t xml:space="preserve">Risk belirlemenin (ör. 5M) ve risk azaltma düzeylerinin yeterliliğini kontrol edin:
- Yangın: sprinkler kapsamı vb.
- Sel: koruyucu setler vb.
- Deprem: depreme karşı koruma vb.
- Elektrik kesintisi: alternatif enerji kaynağının bulunması vb.
- Su yetersizliği: stok vb.
- İş gücü: işe alım vb.
- Bakım: yedek parça bulunabilirliği vb.
- Tedarikçiler: Tier 2 risk haritası vb.
- Diğer: bitmiş ürün stoku vb.</t>
  </si>
  <si>
    <t>Tesiste doğal afetlere yönelik yazılı bir acil durum planı bulunmakta ve BT yedeklemeleri çalışmaktadır. Ancak elektrik kesintileri için tesiste yedek jeneratör bulunmaması önemli bir altyapı eksikliğidir. Genel elektrik kesintisi riski, devrede olan yedek ekipmanla tam olarak azaltılmamıştır ve bu durum kesintisiz üretim faaliyetlerini doğrudan tehdit etmektedir.</t>
  </si>
  <si>
    <t>CMP22</t>
  </si>
  <si>
    <t>Riskler, kapsamlı bir risk azaltma planıyla birlikte düzenli olarak gözden geçirilmektedir.</t>
  </si>
  <si>
    <t xml:space="preserve">Tedarikçinin aşağıdaki uygulamalarını örnekler üzerinden kontrol edin:
- Riskleri değerlendirme ve azaltma
- Yeni veya ortaya çıkan riskleri ele alma
- Kritik durumları yönetime bildirme
- Olası kesintileri öngörmek için erken ve zayıf sinyalleri kullanma
- Tekrarı önlemek için öğrenilen dersleri uygulama</t>
  </si>
  <si>
    <t>OK</t>
  </si>
  <si>
    <t>Risk azaltma planları düzenli olarak gözden geçirilip güncellenmektedir. Geçmiş olaylardan öğrenilen dersler mevcut risk değerlendirmelerine başarıyla dahil edilmektedir. Kritik durumlar doğrudan tesis yönetim ekibine iletilmektedir. Ancak erken ve zayıf sinyallerin toplanması ve analizine yönelik iç süreç henüz gayriresmîdir ve daha sistematik, veriye dayalı bir yaklaşım gerektirmektedir. Durum OK olarak değerlendirilmiştir.</t>
  </si>
  <si>
    <t>CMP23</t>
  </si>
  <si>
    <t>Bilgi sistemine izinsiz girişin önlenmesi ile veri yedekleme ve kurtarma için prosedürler bulunmaktadır (ör. EDI, SAP). Bunlar uygun durumlarda düzenli olarak test edilmekte; planlar denetlenmekte ve tatbikatlar yapılmaktadır.</t>
  </si>
  <si>
    <t xml:space="preserve">- Prosedürü isteyin ve bir örneği kontrol edin.
- Siber saldırılara karşı risk azaltma planının yeterliliğini değerlendirin: ağ erişim kısıtlamaları, USB yasağı, BT ekibinin sahte mesajlarla yaptığı testler.</t>
  </si>
  <si>
    <t>Bilgi sistemlerine izinsiz girişin önlenmesi, düzenli veri yedekleme ve felaket kurtarma için resmî prosedürler oluşturulmuş ve uygulanmaktadır (kritik ERP, SAP ve EDI sistemleri dahil). Yedeklerin bütünlüğü ve sunucu geri yükleme protokolleri rutin olarak test edilmektedir. Sıkı ağ erişim kısıtlamaları, iş istasyonlarında fiziksel USB bağlantı noktalarının kilitlenmesi ve çalışanların dış saldırılara karşı dikkatini doğrulamak üzere BT güvenlik ekibinin düzenli olarak yürüttüğü kimlik avı farkındalık simülasyonları dahil siber güvenlik önlemleri aktif olarak uygulanmaktadır.</t>
  </si>
  <si>
    <t>CMP3</t>
  </si>
  <si>
    <t xml:space="preserve">Dış Kaynak ve Alt Kademe (Tier N) Tedarikçi Yönetimi</t>
  </si>
  <si>
    <t>CMP31</t>
  </si>
  <si>
    <t>Tedarik kaynağı olarak seçilebilir tedarikçi olma kriterleri tanımlanmıştır.</t>
  </si>
  <si>
    <t xml:space="preserve">Tedarikçi seçimine ait dokümantasyonu kontrol edin.
Seçim grup düzeyinde yapılıyorsa Tier 2 durumunun üretim tesisi tarafından bilindiğini ve performans değerlendirmesinde dikkate alındığını doğrulayın.</t>
  </si>
  <si>
    <t>Yeni tedarikçilerin değerlendirilmesi, yeterliliklerinin doğrulanması ve onaylanması (tedarik kaynağı olarak seçilebilirlik) için resmî kriterler ve standart prosedürler oluşturulmuştur. Tedarikçi seçim sözleşmeleri kurumsal satın alma kurallarıyla yönetilirken üretim tesisimiz, onaylı tüm alt kademe (Tier N) tedarikçileri doğrudan izleyebilmektedir. Alt tedarikçilerin kalite göstergeleri, teslimat güvenilirliği ve lojistik uygunluğunu kapsayan performansı sistematik olarak takip edilmekte ve iç tedarikçi değerlendirme ve performans izleme süreçlerine dahil edilmektedir.</t>
  </si>
  <si>
    <t>CMP32</t>
  </si>
  <si>
    <t xml:space="preserve">Tier 2 performansı izlenmektedir. Sapma durumunda eskalasyon Tier 1 tarafından yönetilmektedir.</t>
  </si>
  <si>
    <t xml:space="preserve">- Denetim öncesinde Tier 2 kaynaklı müşteri şikâyeti olup olmadığını kontrol edin.
Kontrol edin:
- Performans göstergeleri için eşiklerin tanımlanıp tanımlanmadığı (ör. teklif listesi puanlaması)
- Hedef karşılanmadığında sınırlama önlemleri, aksiyon planları (ör. kontrollü sevkiyat, yeni iş verilmesinin durdurulması vb.) ve çıkış kriterleriyle eskalasyon uygulanıp uygulanmadığı</t>
  </si>
  <si>
    <t>Tier 2 tedarikçi performansı, tanımlı göstergeler ve eşiklerle izlenmektedir. Sınırlama önlemleri ve çıkış kriterleri dahil eskalasyon süreçleri standart Tedarikçi Eskalasyon Bildirim formumuzla yürütülmektedir. Ancak Tier 2 performans eğilimlerine ait uzun dönem geçmiş veriler hâlen elle takip edilmekte ve otomatik yazılım entegrasyonu bulunmamaktadır.</t>
  </si>
  <si>
    <t>CMP33</t>
  </si>
  <si>
    <t xml:space="preserve">Montajlı parçalarda yalnızca onaylı (ör. PPAP A) bileşenler/malzemeler kullanılmaktadır.
Giriş kontrolü yapılmakta ve yönetilmektedir. Kontrol sıklığı, tedarikçi KPI'larıyla uyumludur.</t>
  </si>
  <si>
    <t xml:space="preserve">- Giriş kontrolünün kritik özellikleri ve sonraki proseslerde kontrol edilmeyen özellikleri kapsadığını, sıklıkların kontrol planıyla uyumlu olduğunu doğrulayın.
- Teslim alındıktan sonra üretime serbest bırakılan malzemelerin tanımlanmasını kontrol edin.
- Aşağıdaki durumlarda sıklık güncelleme kuralları bulunduğunu doğrulayın:
  Giriş kontrolünde uygunsuzluk bulunması
  Tier 2 kaynaklı müşteri şikâyeti
  Performansın kötüleşmesi
  Yeni/değiştirilmiş parça için önleyici sınırlama önlemlerinin uygulanması</t>
  </si>
  <si>
    <t>Tüm ham maddeler ve bileşenler için kontrol planına göre sistematik giriş kontrolü yapılmaktadır. Montajlı parçalarda kullanım için yalnızca onaylı malzemeler serbest bırakılmaktadır. Ancak Tier 2 performansındaki belirli kötüleşmelere göre kontrol sıklıklarının dinamik olarak güncellenmesi, otomatik sistem uyarısı yerine hâlen elle yürütülmektedir.</t>
  </si>
  <si>
    <t>CMG1</t>
  </si>
  <si>
    <t>Proje Yönetimi</t>
  </si>
  <si>
    <t>CMG11</t>
  </si>
  <si>
    <t>Üretim tesisi, fizibiliteyi değerlendirmek amacıyla yeni projelere dahil edilmektedir.</t>
  </si>
  <si>
    <t xml:space="preserve">Proje sorumluluğunun aşağıdaki işler için atanıp atanmadığını kontrol edin:
- Ürünün üretim prosesindeki yapılabilirliğinin analizi
- Sanayileşme sürecinin takibi (ör. üretim proses mühendisi; üretim ve kontrol takımlarının doğrulanması için laboratuvar)
PPQ için:
Tedarikçinin Kalite ve/veya Proje Yöneticisinin STLA APQP gereklilikleri konusunda eğitimli olduğunu doğrulayın.
Tedarikçinin proje takibi için üretim tesisinden bir sorumlu atadığını kontrol edin.</t>
  </si>
  <si>
    <t>Üretim tesisi, ilk RFQ ve APQP başlangıç aşamalarından itibaren yeni ürün geliştirme ve mühendislik fizibilite incelemelerine tam olarak dahil edilmektedir. Tüm üretim hücrelerinde teknik fizibilite değerlendirmeleri yapmak, deneme üretimlerini koordine etmek ve test laboratuvarımızla birlikte üretim ve kontrol takımlarını doğrulamak için tesiste özel bir Proje Yöneticisi ve Üretim Proses Mühendisi resmî olarak atanmıştır. Atanan proje liderleri ve kalite mühendisleri, otomotiv APQP kilometre taşları ve müşteriye özel devreye alma gerekliliklerine hâkimdir. Tesis temsilcileri, disiplinler arası proje değerlendirmelerine aktif olarak katılarak sorunsuz sanayileşmeyi ve kilometre taşlarının üretim tesisinden titizlikle takibini sağlamaktadır.</t>
  </si>
  <si>
    <t>CMG12</t>
  </si>
  <si>
    <t>Tedarikçinin proje yönetimi tüm görevleri dikkate almakta ve müşterinin proje takvimi/gereklilikleriyle uyumlu yürütülmektedir. Gecikme/sapma durumunda aksiyon planları uygulanmakta ve müşteri bilgilendirilmektedir.</t>
  </si>
  <si>
    <t xml:space="preserve">PPQ için: Tedarikçinin kendi parçaları ve orta/yüksek riskli alt bileşenleri için aşağıdaki unsurları içeren bir zaman planı var mı?
1. Proje ile üretim tesisi arasındaki sorumluluk devrini kontrol edin.
2. Kritik alt kademe bileşenlerin takvimi
3. PPQ, CAT, DV/PV testleri ve PPAP dahil APQP aşama kapıları/teslimatları
NSA veya MPA'da bir örnek üzerinden tedarikçinin proje yönetim sürecini inceleyin:
1. Ürün ve proses tasarım doğrulaması (DV/PV testleri, PPQ), kapasite değerlendirmesi (CAT) ve parça onayı (PPAP) dahil APQP aşama kapıları/teslimatları
2. Takım devreye alma başlangıcı (TKO), seri takımdan parça (OT), seri takım ve prosesten parça (OTOP) gibi temel adımlarla kritik takım/ekipman ve ölçüm cihazı teslimatları
3. Kritik özelliklerin yeterlilik ilerlemesi dahil her üretim aşamasında beklenen parça olgunluğu (ör. parçaların prototip veya geçici takımlardan üretilmesi, görünüm parçalarının istenen seviyede olması)</t>
  </si>
  <si>
    <t>Puanlanmadı (NR). STLA'ya özel APQP takvim gereklilikleriyle uyumu değerlendirebileceğimiz aktif bir Stellantis projemiz bulunmamaktadır. Mevcut müşterilerimiz için standart proje yönetimi takvimlerini kullanıyoruz. Ancak mevcut ana planlama aracımız PPQ, CAT ve OTOP gibi STLA'ya özel kilometre taşlarıyla entegre değildir. Resmî proje başlangıcında bu teslimatları izlemek için proje yönetimi yazılımımızı güncelleyeceğiz.</t>
  </si>
  <si>
    <t>CMG13</t>
  </si>
  <si>
    <t xml:space="preserve">Programın başlangıcından itibaren ihtiyaç duyulacak yeni yetkinlikleri/personeli erken belirlemek için resmî bir süreç bulunmaktadır.</t>
  </si>
  <si>
    <t xml:space="preserve">Kontrol edin:
- Projeleri takip etmek ve SOP için iş istasyonunda parça üretmek üzere gerekli kaynaklar belirlenmiş ve hazır mı?
- Tesisin genel eğitim planı, yeni prosesler için gerekli yetkinliklerin (ör. yeni model lehimleme prosesi) kazandırılmasını ve projenin SOP aşamasında ihtiyaç duyulan yetkin personel hedefine (yetkinlik matrisi) ulaşılmasını sağlayacak şekilde güncellenip takip ediliyor mu?</t>
  </si>
  <si>
    <t>Program başlangıcından itibaren gerekli personeli ve yeni yetkinlikleri belirleyen resmî bir süreç uygulanmaktadır. Genel tesis eğitim planı ve yetkinlik matrisleri mevcut operasyonlar için düzenli olarak güncellenmektedir. Ancak şu anda üretim başlangıcına (SOP) yaklaşan aktif bir STLA projemiz bulunmadığından STLA üretim istasyonlarına özel eğitim planı ve hedef yetkinlik matrisi henüz doldurulmamış veya doğrulanmamıştır.</t>
  </si>
  <si>
    <t>CMG2</t>
  </si>
  <si>
    <t>Ürün/Proses Yeterlilik Onayı</t>
  </si>
  <si>
    <t>CMG21</t>
  </si>
  <si>
    <t>Üretim prosesinin geliştirilmesi ve yeterlilik onayı, PPQ öz değerlendirmesini ve prosese özel denetimleri (ör. STLA proses kontrol listeleri) kapsamaktadır.</t>
  </si>
  <si>
    <t xml:space="preserve">Yeterlilik onayı sürecinin, onay öncesinde aşağıdakileri içeren bir iç denetimi kapsadığını doğrulayın:
- Tedarikçinin her aşama kapısında yaptığı PPQ öz değerlendirmesi
- STLA tarafından istenmişse AQR uygulaması
- Alternatif prosesler, izin verilen yeniden işleme operasyonları vb.
Yeni proje, başka tesisten transfer veya yeni üretim hattı için yeni bina/ekipman/takım vb. gerekip gerekmediğini ve yeterlilik onayı sürecinin ürün/proses değişiklikleriyle uyumunu kontrol edin.</t>
  </si>
  <si>
    <t>Puanlanmadı (NR). Şu anda üretim prosesi yeterlilik onayı aşamasında aktif bir STLA projemiz bulunmamaktadır. Bu nedenle STLA'ya özel PPQ öz değerlendirmeleri ve AQR uygulamaları değerlendirme için gösterilememektedir. Standart iç denetimlerimiz genel yeni proses doğrulamalarını kapsamaktadır. Ancak STLA'ya özel aşama kapısı gerekliliklerinin iç denetim prosedürlerimize sistematik olarak dahil edilmesi henüz tamamlanmamıştır.</t>
  </si>
  <si>
    <t>CMG22</t>
  </si>
  <si>
    <t>Yeterlilik onayı süreci, dış kaynaklı tüm üretim proseslerini veya Tier 2 bileşenleri kapsamaktadır.</t>
  </si>
  <si>
    <t xml:space="preserve">Kontrol edin:
- Tedarikçi, özellikle kritik bileşenler veya proseslerde Tier 2 ürün ve proses yeterlilik onayını sürekli takip ediyor mu?
- Tier 1, kendi ürün/proses onayından önce Tier 2 ürün/proses onayını (tüm alt bileşenler için PPAP veya eşdeğeri) tamamlıyor mu? Aksi durumda aksiyon planları ve karşı önlemlerle bir sapma izni alınmış mı (ör. onay kabul edilene kadar ilave kontroller)?
- Tier 2 onay sürecinde denetim veya öz denetim gerekiyor mu ve hangi kanıtlar isteniyor?</t>
  </si>
  <si>
    <t>Tedarikçi yeterlilik onayı süreci, Tier 2 bileşenlerin ve dış kaynaklı üretim proseslerinin üretimde kullanılmadan önce onaylanmasını gerektirir. İlgili onay ve yeterlilik kayıtları, onaylı tedarikçi listesiyle birlikte incelenmektedir. Giriş kontrolü sürekli uygunluk doğrulamasını destekler ancak proses veya bileşen yeterlilik onayının yerine geçmez. Tamamlanmamış STLA'ya özel gerekliliklerin alt tedarikçilere aktarılması CMG33 kapsamında ayrıca takip edilmektedir.</t>
  </si>
  <si>
    <t>CMG23</t>
  </si>
  <si>
    <t xml:space="preserve">Kontrol planında listelenen seri üretim takımları, makineler ve yerleşim, şartnamelere uygun olarak doğrulanmış ve nihai konumlarına yerleştirilmiştir.</t>
  </si>
  <si>
    <t xml:space="preserve">- İş istasyonu/üretim alanı yerleşim planı, proseste kullanılan tüm üretim/kontrol ekipmanı ve takımları ile malzeme depolama alanlarını (WIP/tampon stoklar/uygunsuz malzeme/hurda-yeniden işleme/onarım ve ham madde/alt bileşen depoları) gösteriyor mu?
- Takım ve makineler nihai/seri üretim tipinde mi ve kontrol planındaki nihai konumlarına yerleştirilmiş mi?
- Yeni veya yenilenmiş tüm tesis/ekipman/takım/kontrol cihazları için şartnamelere uygunluk (yeterlilik ve kapasite) yapısal bir yaklaşımla doğrulanıyor mu? Ölçüm cihazlarında kalibrasyon da kapsanıyor mu?
Proses ve iş istasyonu yerleşimi, operasyon atlanmasını ve benzer parçaların karışmasını önleyecek şekilde tasarlanmış mı?</t>
  </si>
  <si>
    <t>Kontrol Planında listelenen tüm seri üretim makineleri, özel cam işleme takımları ve kontrol fikstürleri tamamen doğrulanmış, yeterlilik testleri yapılmış ve nihai üretim yerlerinde devreye alınmıştır. Tesis ve iş istasyonu yerleşimleri tüm üretim hücrelerini, hat içi WIP tamponlarını, uygunsuz ürün karantina bölgelerini ve ham madde depolarını açıkça belirtmektedir. Ekipman yeterlilik (Cmk/Ppk) ve kapasite çalışmaları mühendislik şartnamelerine uyumu doğrulamakta, tüm kontrol mastarları resmî olarak kalibre edilmektedir. İş istasyonları, operasyon atlanmasını ve parça karışmasını önleyen fiziksel poka-yoke durdurucularla ergonomik ve sıralı şekilde düzenlenmiştir.</t>
  </si>
  <si>
    <t>CMG3</t>
  </si>
  <si>
    <t>Kritik Özelliklerin Tanımlanması ve Kontrolü</t>
  </si>
  <si>
    <t>CMG31</t>
  </si>
  <si>
    <t xml:space="preserve">Müşteri onaylı teknik resimler ve STLA Parça Kontrol Standardı (PIS - kritik özellikler), en güncel değişiklik seviyesinde üretim tesisinde bulunmaktadır.</t>
  </si>
  <si>
    <t xml:space="preserve">Kontrol edin:
- Fonksiyonel ve teknik özelliklerin listesi (GD&amp;T veya CTF)
- PIS'in teknik resmin en son sürümüne göre tamamlanmış olması</t>
  </si>
  <si>
    <t>Şu anda aktif bir Stellantis projemiz bulunmamaktadır ve tesisimiz için STLA'ya özel PIS alınmamış veya yayımlanmamıştır. Mevcut müşteri operasyonlarında kullanılan dokümantasyon, iç doküman kontrol sürecimizle yönetilmektedir. İlerideki STLA'ya özel teknik resimler ve kontrol gereklilikleri, sözleşmeli Tier 1 müşterimiz aracılığıyla resmî olarak iletildiğinde incelenip uygulanacaktır. Bu kriter mevcut aşamada NR olarak kalmaktadır.</t>
  </si>
  <si>
    <t>CMG32</t>
  </si>
  <si>
    <t>Tüm kritik özellikler dokümantasyona aktarılmıştır (Akış şeması ==&gt; PCP veya PIS ==&gt; PFMEA ==&gt; Kontrol Planı arasında bağlantı ve uyum sağlanmıştır).</t>
  </si>
  <si>
    <t xml:space="preserve">Kontrol edin:
- Dokümanlar arası bağlantılar uygun sembollerle açıkça belirtilmiş ve birebir eşleşiyor mu?
- Tüm kritik özellikler dokümantasyonda (PFMEA, Kontrol Planı, iş talimatları, ambalajlama ve etiketleme) yer alıyor mu?
- Türetilmiş akışlar (ör. yeniden işleme) dahil operasyonlar tüm dokümanlarda bulunuyor mu?
- Özel özellikleri etkileyen proses parametreleri analiz edilmiş mi (ör. toleranslar, geçme, yüzey kalitesi, güvenilirlik, dayanıklılık)?
- Operatörler kritik özellikleri biliyor mu?</t>
  </si>
  <si>
    <t>Mevcut müşteri ürünlerinde belirlenen kritik özellikler; Proses Akışı, iç kontrol dokümanları, PFMEA ve Kontrol Planında çapraz referanslarla ilişkilendirilmiştir. Bu referansların tutarlılığını korumak için doküman revizyonları incelenmektedir. Bu değerlendirme mevcut müşteri operasyonlarına ilişkindir ve STLA'ya özel bir dokümantasyon paketinin onayı anlamına gelmez. İlerideki STLA'ya özel özellikler, sözleşmeli Tier 1 müşterimiz aracılığıyla resmî olarak iletildikten sonra dahil edilecektir.</t>
  </si>
  <si>
    <t>CMG33</t>
  </si>
  <si>
    <t xml:space="preserve">Müşteriye özel gereklilikler Tier N tedarikçilerde uygulanmaktadır:
- Ürün ve proses kritik özelliklerinin teknik şartnameleri
- Ürün ve prosese özel standartlar
- Uygulanması gereken prosedürler (ör. PPAP, PFMEA vb.)
- İzlenebilirlik, FIFO ve etiketleme gereklilikleri</t>
  </si>
  <si>
    <t xml:space="preserve">Kontrol edin:
- Tier 1, kritik özellikler listesi (PIS) dahil teknik şartnameyi Tier 2'ye iletmiş ve kalite gerekliliklerini (ör. AQR, PFMEA, Kalite Planlaması, Kontrol Planı, Sürekli Geçerli Gereklilikler/Proses Değişikliği kuralları vb.) bildirmiş mi?
- Tier 2 teklif dosyası teknik/proses fizibilitesini içeriyor mu? Kontrollerin etkinliğini doğrulayın.</t>
  </si>
  <si>
    <t>STLA'ya özel fonksiyonel ve teknik özellikler (GD&amp;T ve CTF) hâlen iç mühendislik incelemesinde olduğundan alt tedarikçilerimize henüz aktarılmamıştır. Bu nedenle Tier N tedarikçilerin Parça Kontrol Standardını (PIS), güncellenmiş PFMEA beklentilerini veya STLA'ya özel izlenebilirlik ve etiketleme gerekliliklerini aldığını gösteremiyoruz. Ayrıca mevcut alt tedarikçi teklif dosyalarında, STLA'ya özel bu kriterlere karşı zorunlu teknik ve proses fizibilitesi doğrulamaları eksiktir.</t>
  </si>
  <si>
    <t>FR1</t>
  </si>
  <si>
    <t xml:space="preserve">Günlük yönetim toplantısı</t>
  </si>
  <si>
    <t>FR11</t>
  </si>
  <si>
    <t xml:space="preserve">Üretim üst yönetiminin yönettiği, farklı fonksiyonların katıldığı (en az Üretim, Kalite, Lojistik, Bakım), günlük ve kısa bir hızlı müdahale yönetim toplantısı yapılmaktadır.</t>
  </si>
  <si>
    <t xml:space="preserve">Kontrol edin:
- Toplantı için ayrılmış alan bulunması (tercihen üretim sahasında)
- Toplantıyı destekleyen bilgilerin sergilenmesi
- Her gün düzenli olarak planlanmış toplantı yapılması
- Toplantının RTR (üretim için gerekli koşullar), iş sağlığı/güvenliği, iç/dış sorunlar ve büyük arızaları kapsaması</t>
  </si>
  <si>
    <t>Tesise bugüne kadar dış müşteri şikâyeti ulaşmamıştır. Operasyonel Hızlı Müdahale toplantıları yapılandırılmıştır ve üretim yönetimi ile farklı fonksiyonların (Üretim, Kalite, Bakım, Lojistik) katılımıyla her gün üretim sahasında yapılmaktadır. Toplantılarda RTR gereklilikleri, güvenlik durumu, iç kalite/hurda eğilimleri ve büyük arızalar sistematik olarak incelenmektedir. Gerçek zamanlı görüşmeleri destekleyen görsel panoların geliştirilmesine yönelik çalışmalar sürmektedir.</t>
  </si>
  <si>
    <t>FR12</t>
  </si>
  <si>
    <t>FR sürecinin görsel gösterimi (pano/alan) önemli sorunların ve değişiklik noktalarının takibini sağlamaktadır. Pano, her aksiyon için uygun çıkış kriterleri, zaman planı ve sorumlu bilgilerini içermektedir.</t>
  </si>
  <si>
    <t xml:space="preserve">Kontrol edin:
- Çıkış kriterlerini içeren ve düzenli güncellenen Görsel Yönetim panosu bulunması
- Her madde için hedef tarih belirlenmesi ve sürelere uyulması</t>
  </si>
  <si>
    <t>Dış müşteri kalite sorunu bulunmadığından, Hızlı Müdahale görsel pano yapısı iç üretim sorunlarını ve 4M değişiklik noktalarını izlemek amacıyla üretim sahasında oluşturulmuştur. Pano yapısı, terminlere uyumu sağlamak için açık çıkış kriterleri, belirlenmiş aksiyon sorumluları ve hedef tarihler içermektedir. Tamamlanan aksiyonların sistematik arşivlenmesi sürekli takip edilmektedir.</t>
  </si>
  <si>
    <t>FR13</t>
  </si>
  <si>
    <t>Her temel alan için tanımlı hedefleri içeren bir KPI panosu bulunmakta ve ekip performans ile ilerlemeyi izlemek üzere ana KPI'ları düzenli olarak incelemektedir.</t>
  </si>
  <si>
    <t xml:space="preserve">Kontrol edin:
- KPI'ların (en az Güvenlik, Üretim, Kalite, Lojistik, Bakım) FR alanında görsel olarak sunulması
- KPI'ların FR toplantısı için güncellenmesi (ör. üretim sonuçları, kalite sorunları, hurda vb.)</t>
  </si>
  <si>
    <t>Dış müşteri kalite göstergelerinde bildirilen sorun sayısı sıfırdır. KPI takip yapısı üretim sahasındaki Hızlı Müdahale alanında görsel olarak sürdürülmekte; Güvenlik, Üretim, Kalite, Lojistik ve Bakım başlıklarında açık hedefler tanımlanmaktadır. KPI eğilimleri, vardiya çıktıları ve iç hurda verileri günlük operasyon toplantılarında düzenli olarak güncellenip incelenmektedir. Üretim kayıtlarından görsel panoya veri aktarımını otomatikleştirme çalışmaları sürmektedir.</t>
  </si>
  <si>
    <t>FR2</t>
  </si>
  <si>
    <t>Eskalasyon Süreci</t>
  </si>
  <si>
    <t>FR21</t>
  </si>
  <si>
    <t>Operatörden tesis kalite yöneticisine kadar sorumlulukları açıkça tanımlanmış, tüm iç ve dış sorunları kapsayan standart bir eskalasyon süreci bulunmaktadır.</t>
  </si>
  <si>
    <t xml:space="preserve">Standart eskalasyon sürecinde aşağıdakilerin tanımlandığını kontrol edin:
- Eskalasyon seviyeleri
- Her yönetim düzeyinin sorumluluğu (operatörler, ekip liderleri, üst yönetim)
- Tetikleyiciler ve zamanlama
- Zorunlu aksiyonlar
- Çıkış kriterleri</t>
  </si>
  <si>
    <t>Müşteri şikâyeti sayısı sıfır olduğundan dış müşteri eskalasyon protokolleri tetiklenmemiştir. Operatörlerden tesis kalite yöneticisine uzanan standart iç eskalasyon yapısı oluşturulmuş; operasyon seviyeleri, sayısal hata tetikleyicileri, zorunlu sınırlama önlemleri ve eskalasyondan çıkış kriterleri tanımlanmıştır. Simüle edilmiş eskalasyon koşullarında operatörlerin tepki verebilirliğini doğrulamak üzere düzenli vardiya tatbikatları yapılmasına odaklanılmaktadır.</t>
  </si>
  <si>
    <t>FR22</t>
  </si>
  <si>
    <t xml:space="preserve">Standart, üretim sahasında erişilebilirdir. Tüm yönetim seviyeleri tarafından bilinmekte ve uygulanmaktadır.</t>
  </si>
  <si>
    <t xml:space="preserve">Kontrol edin:
- Eskalasyon standardının tesiste herkesçe görülebilecek şekilde asılmış olması
- Müdahale standardının operasyon ekiplerince (üretim operatörleri, ekip liderleri vb.) bilinmesi
- Farklı vardiyalar arasında iletişimin sağlanması (ör. vardiya defteri)</t>
  </si>
  <si>
    <t>Tesis tek vardiya çalışmakta ve geçmişinde dış müşteri şikâyeti bulunmamaktadır. Standart müdahale ve eskalasyon kuralları üretim iş istasyonlarında erişilebilir ve görünür durumdadır. Üretim ekiplerinin sınırlama eşiklerini bildiği doğrulanmıştır. İş günleri arasındaki operasyon sürekliliği, açık konuları ve teknik sorunları izleyen resmî günlük üretim kayıt defteriyle sağlanmaktadır.</t>
  </si>
  <si>
    <t>FR23</t>
  </si>
  <si>
    <t>En kritik sorunlar hızlı müdahale panosunda belirlenmekte ve takip edilmektedir.</t>
  </si>
  <si>
    <t xml:space="preserve">- Sorunların hızlı müdahale veya hat QRQC panosunda takip edildiğini kontrol edin.
- Tüm sorunların durum bilgisi bulunmalıdır.
- Sorunlara ilişkin zaman planı kontrol altında olmalıdır.</t>
  </si>
  <si>
    <t>Kritik kalite ve operasyon sorunlarını takip edip çözmek için üretim sahasında resmî Hızlı Müdahale / QRQC panosu kullanılmaktadır. Başlıca iç uygunsuzluklar, hurda Pareto nedenleri ve müşteri sorunları açık problem tanımlarıyla görsel olarak kaydedilmektedir. Her soruna bir sorumlu, aksiyon durumu (Açık, Devam Ediyor, Kapalı) ve kesin zaman hedefleri atanmaktadır. Günlük kısa değerlendirme toplantıları, aksiyonların zamanında yürütülmesini ve kapanış öncesi sınırlama etkinliğinin doğrulanmasını sağlamaktadır.</t>
  </si>
  <si>
    <t>FR3</t>
  </si>
  <si>
    <t>Problem Çözme</t>
  </si>
  <si>
    <t>FR31</t>
  </si>
  <si>
    <t>Tüm iç ve dış sorunlara uygulanan, tanımlı ve standartlaştırılmış bir problem çözme yöntemi bulunmaktadır.</t>
  </si>
  <si>
    <t xml:space="preserve">Kontrol edin:
- En son iç/dış sorun için aynı yöntemin kullanılması
- Yöntemin 8D adımlarını izlemesi: Problem tanımı / Sınırlama / Hata kaydı / Kök nedenlerin belirlenmesi / Düzeltici aksiyon planı / Etkinlik kontrolü / Öğrenilen dersler / Benzer alanlara yaygınlaştırma
- Tedarikçinin yöntemi doğru kullanması (ör. gerekli tüm adımları tamamlaması)</t>
  </si>
  <si>
    <t>Müşteri şikâyeti sıfır olduğundan dış müşteri için 8D gerekmemiş olsa da tanımlı ve standart bir 8D problem çözme prosedürü tamamen oluşturulmuş, iç uygunsuzluklara ve kritik hurda eğilimlerine uygulanmaktadır. Yöntem, sınırlama ve kök neden analizinden etkinlik doğrulamasına ve benzer alanlara yaygınlaştırmaya kadar standart 8D aşamalarını izlemektedir. Tamamlanan iç 8D çalışmalarının tüm adımlarındaki uygunluğu doğrulamak için sürekli iç denetimler yapılmaktadır.</t>
  </si>
  <si>
    <t>FR32</t>
  </si>
  <si>
    <t>Kök neden belirleme, standart araçlar ve yöntemlerle desteklenmektedir. Bunlar, her sorunun en derin kök nedenlerini (oluşum, tespit ve sistemsel/öngörü) bulmak için kullanılmaktadır.</t>
  </si>
  <si>
    <t xml:space="preserve">Kontrol edin:
- En az ISHIKAWA ve 5 NEDEN araçlarının kullanılması
- Şüpheli tüm nedenlerin nihai kök nedene kadar incelenmesi: Ishikawa diyagramındaki her dalın oluşum ve tespit eksenlerinde tamamlanması, seçilmeyen nedenlerin gerekçelendirilmesi; seçilen nedenlerden 5 Neden aracılığıyla tüm olası kök nedenlerin belirlenmesi
- Standart formun doğru doldurulması</t>
  </si>
  <si>
    <t>Standart kök neden analizi araçları tanımlanmış ve hazırdır; iç incelemelere sistematik olarak uygulanmaktadır. Yapılandırılmış Ishikawa diyagramları ve iki eksenli 5 Neden analizleri (hem oluşum hem tespit hata türlerini kapsayan) standart inceleme şablonuna dahil edilmiştir. Ishikawa diyagramında seçilmeyen nedenler değerlendirilmekte ve belgelenmiş doğrulama verileriyle desteklenmektedir. Kök neden analizinin derinliğini korumak için fonksiyonlar arası rehberlik düzenli olarak sürdürülmektedir.</t>
  </si>
  <si>
    <t>FR33</t>
  </si>
  <si>
    <t xml:space="preserve">Benzer alanlara yaygınlaştırma / tekrarın önlenmesi standart araç ve yöntemlerle desteklenmektedir.</t>
  </si>
  <si>
    <t xml:space="preserve">Kontrol edin:
- Kök nedenler ve ilgili düzeltici aksiyonlar benzer alanlara yaygınlaştırılmış ve öğrenilen ders olarak belgelenmiş mi?
- PFMEA, Kontrol Planı / PIS vb. dokümanlar güncellenmiş mi?
- Tekrar durumunda ilk problem çözme çalışması, neden başarısız olduğunu belirlemek için yeniden analiz ediliyor mu?</t>
  </si>
  <si>
    <t>İç uygunsuzluklardan doğan düzeltici aksiyonların benzer cam işleme hatlarına ve ürün çeşitlerine aktarılmasını sağlamak için resmî bir yaygınlaştırma ve öğrenilen dersler yöntemi oluşturulmuştur. Prosedür, aksiyon kapanışında PFMEA'ların, Kontrol Planlarının ve kontrol standartlarının (PIS) zorunlu revizyon incelemesini gerektirir. Hata tekrarı durumunda önceki problem çözme analizlerini sistematik yeniden değerlendirecek standart protokoller tanımlanmıştır.</t>
  </si>
  <si>
    <t>PPC1</t>
  </si>
  <si>
    <t>Kontrol Planının Uygulanması</t>
  </si>
  <si>
    <t>PPC11</t>
  </si>
  <si>
    <t>Kontrol Planındaki kontroller, doğru ölçüm cihazlarıyla, doğru sıklıkta ve doğru numune büyüklüğünde yapılmaktadır.</t>
  </si>
  <si>
    <t xml:space="preserve">- Teknik resimde ve Kontrol Planında gösterilen son yayımlanmış revizyonların aynı olduğunu doğrulayın.
- Operatörden PIS'ten en az üç temel/kritik özellik seçmesini isteyin ve öngörülen kontrolleri yaptığını doğrulayın.
- Belirtilen ölçüm cihazının ve doğru iş talimatının gerçekten kullanıldığını ve uygulandığını kontrol sırasında operatörü gözlemleyerek doğrulayın.</t>
  </si>
  <si>
    <t>Mevcut en güncel müşteri teknik resimleri ve PIS, kontrol planlamasına referans oluşturmaktadır. Belirlenen ölçüm cihazları, kontrol sıklıkları, numune büyüklükleri ve operatör uygulamasının nihai üretim düzeyinde doğrulanması, ilgili üretim öncesi doğrulama faaliyetlerinin tamamlanmasını beklemektedir. Kayıtlar ve gözlemlerle üretim sahasında tutarlı uygulama gösterilene kadar kriter NR olarak kalacaktır.</t>
  </si>
  <si>
    <t>PPC12</t>
  </si>
  <si>
    <t>Tüm kontrol kayıtları, Kontrol Planına uygun olarak standart formlar veya bilgi sistemleriyle belgelenmektedir.</t>
  </si>
  <si>
    <t xml:space="preserve">Kontrol edin:
- Kayıtların okunaklı ve erişilebilir olması
- Örnek kayıtlardaki numune büyüklüğü ve sıklığın kontrol planı gereklilikleriyle uyumu
- Kontrol grafikleri kullanılıyorsa operatörden kullanımını açıklamasını isteyin (alarm sınırlarının nasıl kullanıldığını görmek için PPC22 ile çapraz kontrol edin).</t>
  </si>
  <si>
    <t>Tier 2 tedarikçi olarak tüm kalite kontrolleri, PPAP Kontrol Planına tam uygunlukla standart kontrol formları kullanılarak yapılmakta ve belgelenmektedir. Kaydedilen numune büyüklükleri ve kontrol sıklıkları, üretim istasyonlarında onaylı Kontrol Planı parametreleriyle tam olarak eşleşmektedir. Kontrol kayıtları okunaklı ve iş istasyonlarında kolay erişilebilirdir; operatörler tanımlı tolerans sınırları ve operasyonel müdahale kuralları konusunda eğitimlidir. Fiziksel kontrol kayıtlarını merkezi dijital veri toplama sistemine aktarma çalışmaları devam etmektedir.</t>
  </si>
  <si>
    <t>PPC13</t>
  </si>
  <si>
    <t xml:space="preserve">Uygunsuzluk durumunda Kontrol Planında tanımlanan reaksiyon planına göre aksiyonlar uygulanmaktadır.</t>
  </si>
  <si>
    <t xml:space="preserve">Kontrol edin:
- İstasyondaki güncel uygunsuzluk kayıtlarını inceleyin; belgelenmiş aksiyonları (sınırlama, ürün kararı, onaylar) doğrulayın ve operatörden reaksiyon/eskalasyon adımlarını açıklamasını isteyin.
- NOK parçalar açıkça etiketlenmiş, ayrılmış (hurda/karantina) ve kaydedilmiş olmalıdır. SW3 uyumunu ve izlenebilirlik/sistem blokaj durumunu doğrulayın.
- STLA'ya uygunsuz ürün sevk etme riskinin nasıl yönetildiğini kontrol edin. Müşteri şikâyet veya 3CPR kayıtlarını inceleyin ve FR3 ile çapraz kontrol edin.</t>
  </si>
  <si>
    <t>Kontrol Planında tanımlanan standart Reaksiyon Planları tüm iş istasyonlarında tamamen uygulanmaktadır. Boyutsal, optik veya proses sapmasında operatörler belgelenmiş sınırlama protokollerini hemen yürütür: prosesi durdurur, şüpheli parçaları belirlenmiş kırmızı etiketli karantina kutularına ayırır ve vardiya amirine haber verir. Tüm uygunsuz parçalar resmî olarak kaydedilir, yetkisiz hareketi önlemek için ERP sisteminde derhal bloke edilir ve SW3 standartlarına göre ayrılır. Çok aşamalı doğrulama noktaları ve Hızlı Müdahale (FR3) değerlendirmeleriyle müşteriye sevkiyat riski ortadan kaldırılır.</t>
  </si>
  <si>
    <t>PPC2</t>
  </si>
  <si>
    <t>Kontrol Cihazlarının ve Prosesin Yeterliliği</t>
  </si>
  <si>
    <t>PPC21</t>
  </si>
  <si>
    <t xml:space="preserve">Kontrol cihazlarının yeterlilik değerlendirmeleri (ör. ölçüm sistemi R&amp;R, sapma, doğrusallık, kararlılık vb.) belirlenmiş; ekipmanlar planlı sıklıkta sertifikalandırılmakta/kalibre edilmektedir.</t>
  </si>
  <si>
    <t xml:space="preserve">Yer: Laboratuvar
Katılımcılar: Laboratuvar Yöneticisi ve/veya Kalite
Yeterliliğin STLA gerekliliklerine göre doğrulandığını kontrol edin (eğitim materyaline bakın).
Proje aşamasında (PPQ):
- Ölçüm cihazının yeterlilik onayı için bazı kritik özelliklere veya teknik resim özelliklerine ait R&amp;R çalışmasını isteyin (APQP teslimatlarıyla bağlantılı).
Seri üretimde (MPA):
- Kritik bir ölçüm cihazına ait R&amp;R sonucunu isteyin.
- Tedarikçi R&amp;R çalışmasını ne zaman başlatıyor (ör. yeni operatör)?
- R&amp;R performansını koruma stratejisi var mı (cihaz kalibrasyonu, operatör eğitimi)?
- Yeterliliği uygun olmayan veya kalibrasyon tarihi geçmiş ölçüm araçlarıyla kontrol edilen parçaların nasıl yönetildiğini kontrol edin (ör. yazılım için hat sonu test cihazları).</t>
  </si>
  <si>
    <t>Tier 2 tedarikçi olarak ölçüm sistemi analizi (MSA / Gage R&amp;R), PPAP/APQP teslimatlarının bir parçası olarak kritik özelliklerde ve teknik resim özelliklerinde sistematik yürütülmektedir. Tüm kontrol ekipmanları ve mastarlar, tanımlı sıklıkları içeren ana kalibrasyon planına kayıtlıdır ve akredite laboratuvarlar tarafından sertifikalandırılmaktadır. Kalibrasyon süresi geçen veya yeterlilik kriterlerini karşılamayan cihazların karantinaya alınması için açık reaksiyon kuralları belirlenmiştir. Kalibrasyon takibinin dijitalleştirilmesi ve otomatik periyodik hatırlatıcıların planlanması çalışmaları sürmektedir.</t>
  </si>
  <si>
    <t>PPC22</t>
  </si>
  <si>
    <t>Yüksek riskli/etkili proseslerde (en az kritik veya önemli özelliklerde) proses yeterliliğini belirlemek için yeterlilik değerlendirmeleri yapılmaktadır.</t>
  </si>
  <si>
    <t xml:space="preserve">- Yeterlilik ve örnekleme kuralları QRS'te belirtilen STLA gerekliliklerine uygun olmalı; PIS / PCP yeterlilik hedefleri karşılanmalıdır.
- Cp/Cpk yeterlilik çalışması ilk PPAP sunumunda yapılmalı ve seri üretim boyunca sürdürülmelidir (sıklıklara bakın).
- İstenen kritik özellikler veya önemli teknik resim özellikleri (güvenlik ve kritik özellikler) yeterlilik çalışmasına dahil edilmelidir.</t>
  </si>
  <si>
    <t>Mevcut müşteri operasyonlarında seçilen kritik özellikler için proses yeterlilik çalışmaları yapılmaktadır. Sonuçlar, ilgili kontrol ve örnekleme kayıtları kullanılarak geçerli müşteri kriterlerine veya iç kabul kriterlerine göre değerlendirilmektedir. Bu beyan, STLA'ya özel yeterlilik hedeflerinin karşılandığı veya bir STLA PPAP sunumunun onaylandığı anlamına gelmez. Gelecekteki projeye özel gereklilikler sözleşmeli Tier 1 müşterimiz aracılığıyla teyit edilecektir.</t>
  </si>
  <si>
    <t>PPC23</t>
  </si>
  <si>
    <t>Proses kararlılığı izlenmekte ve yeterli olmayan prosesler için reaksiyon planı uygulanmaktadır.</t>
  </si>
  <si>
    <t xml:space="preserve">Kontrol edin:
- Proses kararlılığını izleme stratejisi uygulanıyor ve kontrol sıklıkları PIS (PCP) ile uyumlu tutuluyor mu?
- Kritik özelliklerden yeterliliği düşük olanlara yönelik aksiyon planları belgelenmiş mi?
- Değişken veri toplanabilen tüm güvenlik özelliklerinde SPC uygulanmalıdır (kritik özellikler için de önerilir).
- SPC uygulanıyorsa kontrol sınırları grafiklerde tanımlanmış, sonuç değerlendirmesi, analiz ve reaksiyon planıyla yönetiliyor mu?
- SPC uygulanmıyorsa yeterlilik çalışmalarını gözden geçirmek için açık kurallar var mı (düzenli inceleme, yüksek hurda oranı, müşteri şikâyeti, proses değişikliği, büyük bakım sonrası vb.)?</t>
  </si>
  <si>
    <t>Tier 2 tedarikçi olarak proses kararlılığı, PPAP Kontrol Planıyla uyumlu tanımlı kontrol aralıklarında izlenmektedir. Sürekli saha SPC grafiklerinin henüz tam devrede olmadığı özellikler için büyük bakım, takım değişiklikleri, proses parametresi değişiklikleri veya artan iç hurda eğilimleri sonrasında belgelenmiş yeterlilik inceleme kuralları uygulanmaktadır. Proses yeterliliği tanımlı eşiklerin altına düştüğünde anında sınırlama, %100 ayıklama ve mühendislik incelemesi içeren belgeli reaksiyon planları başlatılır. Otomatik SPC kontrol grafiklerini tüm güvenlik özelliklerine yayma çalışmaları sürmektedir.</t>
  </si>
  <si>
    <t>PPC3</t>
  </si>
  <si>
    <t>Güçlendirilmiş Kontroller (Güvenli Devreye Alma)</t>
  </si>
  <si>
    <t>PPC31</t>
  </si>
  <si>
    <t>Yeni ürün devreye almalarını veya mevcut üretim proseslerini güvenceye almak için önleyici sınırlama önlemleri tanımlanmış ve kullanılmaktadır.</t>
  </si>
  <si>
    <t xml:space="preserve">Kontrol edin:
- Prosedürün dikkate alınması
- Aşağıdaki önleyici tedbirler:
  * Tüm yeni/değiştirilmiş parçalar veya büyük proses değişiklikleri
  * Planlı/plansız tesis duruşu sonrası uygulamalar
  * Çıkış kriterlerinin GSQN.004/01598_22_01972 'Önleyici Sınırlama' prosedüründeki Stellantis gerekliliklerine (süre) uyması
  * Tier 2 tedarikçilere aktarılması
Not: Yalnızca PPAP kabul durumu 'A' alınması, önleyici sınırlama uygulamasından çıkış koşulunu karşılamaz.</t>
  </si>
  <si>
    <t>Tesiste Stellantis GSQN.004 / 01598_22_01972 gereklilikleriyle uyumlu resmî Önleyici Sınırlama (Güvenli Devreye Alma Planı / EPC) prosedürü bulunmamaktadır. Yeni ürün devreye alma, büyük proses değişikliği veya tesis duruşu sonrası yeniden başlatma için ayrı kontrol noktaları içeren belirlenmiş fiziksel güvenlik duvarı alanı oluşturulmamıştır. Ayrıca hatasız üretim miktarı eşiklerine dayanan resmî çıkış kriterleri ve alt kademe tedarikçilere aktarım mekanizmaları tanımlanmamıştır.</t>
  </si>
  <si>
    <t>PPC32</t>
  </si>
  <si>
    <t xml:space="preserve">Üretim sahasında önleyici sınırlama uygulanmakta ve belgelenmektedir.</t>
  </si>
  <si>
    <t xml:space="preserve">İş istasyonunda kontrol edin:
- Operatörün standarda uyması
- Önleyici sınırlama alanlarının açık tanımlanması (operasyon sırası ve görsel yönetim)
- Uygun çalışma koşulları (ör. yeterli aydınlatma, gürültü düzeyi)
- Standart iş talimatları (ör. görsel yardımcılar ve sınır numuneleri)
- Eğitimli operatörler
- AQR entegrasyonu
- Kontrol kayıtları
Seri üretimde, denetim sırasında aktif önleyici sınırlama yoksa tedarikçi normalde nerede yapıldığını ve son kayıtlarını gösterebilmelidir.</t>
  </si>
  <si>
    <t>Önleyici Sınırlama iş istasyonuna ait fiziksel yerleşim özellikleri (yüksek aydınlatma düzeyi, sınır hata numuneleri ve özel kontrol formları dahil) Güvenli Devreye Alma kalite planında tanımlanmıştır. Tam saha uygulaması ve aktif istasyon denetimi, sınırlama kontrol noktalarında resmî personel görevlendirmesi yapıldığında, ön seri/SOP üretim artışı sırasında değerlendirilecektir.</t>
  </si>
  <si>
    <t>PPC33</t>
  </si>
  <si>
    <t>Reaksiyon planları tanımlanmış ve uygulanmaktadır.</t>
  </si>
  <si>
    <t xml:space="preserve">Kontrol edin:
- Operatör reaksiyon planını biliyor mu?
- Gerçek zamanlı sonuçlar takip edilip hızlı müdahale toplantılarına dahil ediliyor mu?
- Sahadaki sapmalara anında müdahale edilip kayıt altına alınıyor ve eskalasyon yapılıyor mu?</t>
  </si>
  <si>
    <t>Operasyonel reaksiyon planları iş istasyonlarında tanımlanmış ve uygulanmaktadır; operatörler sınırlama, hata etiketleme ve bildirim kuralları konusunda eğitimlidir. Gerçek zamanlı saha sapmaları ve hurda sayıları kaydedilir ve hızlı aksiyon için günlük Hızlı Müdahale toplantılarında incelenir. Açık eskalasyon yolları, standart eşikleri aşan proses sapmalarının sistematik olarak kaydedilmesini ve tesis yönetimine iletilmesini sağlar. Tüm yardımcı istasyonlarda görsel reaksiyon eşiği kartlarını standartlaştırma çalışmaları sürmektedir.</t>
  </si>
  <si>
    <t>SP&amp;EP1</t>
  </si>
  <si>
    <t>Üretim Başlangıcı</t>
  </si>
  <si>
    <t>SP&amp;EP11</t>
  </si>
  <si>
    <t xml:space="preserve">Başlatma prosedürü tanımlanmış; her başlangıçta ve önemli olaylardan sonra (vardiya değişimi, parça numarası değişimi, bakım müdahalesi, üretim duruşu) uygulanmaktadır.
Başlangıcı onaylamak için standart kontrol listesi kullanılmaktadır.</t>
  </si>
  <si>
    <t xml:space="preserve">Kontrol edin:
- Başlatma kontrol listesinin kontrol planıyla uyumu
- Yetkisiz değişiklikleri önlemek için makine parametrelerinin tanımlanması, doğrulanması, kilitlenmesi ve güvenceye alınması (ör. parola koruması)
- Yazılım sürümünün veya kalibrasyonun son talebi karşıladığını kontrol eden adım bulunması
- İstasyonda başlatma simülasyonu yapılarak kontrol listesiyle karşılaştırılması
- Kritik veya güvenlik özelliklerinde hatalı test numunesi (red rabbit) doğrulaması yapılması</t>
  </si>
  <si>
    <t>Tesiste vardiya başlangıcı, parça değişimi, bakım müdahaleleri ve üretimin yeniden başlatılmasını kapsayan standart başlatma ve model değişim prosedürleri kullanılmaktadır. Kontrol listeleri makine ayarlarını, ilk parça kontrolünü, kayıt sorumluluklarını ve üretimi serbest bırakma yetkisini tanımlar. Sistematik hata önleme sınama kontrolleri ile devre dışı bırakma veya kilitleme kontrollerindeki kalan eksikler SP&amp;EP22 kapsamında ayrıca izlenmektedir.</t>
  </si>
  <si>
    <t>SP&amp;EP12</t>
  </si>
  <si>
    <t>Başlatma kontrol listesinin izlenebilirliği sağlanmış, kontrol ve ölçümler kaydedilmiş; sapma durumunda reaksiyon planı doğrulanmıştır.</t>
  </si>
  <si>
    <t xml:space="preserve">Geçmiş başlatma kayıtlarında aşağıdakileri doğrulayın:
- Kesin başlangıç tarihinin belgelenmesi
- Ayar parametrelerinin kaydedilmesi ve tolerans içinde olması
- İlk parça sonuçları
- Sapma varsa aksiyon başlatılması ve sonucun doğrulanması</t>
  </si>
  <si>
    <t>Tier 2 tedarikçi olarak tüm üretim operasyonlarında başlatma kontrol listelerinin tam izlenebilirliği sağlanmaktadır. Kesin başlatma zamanları, doğrulanmış makine ayarları ve sayısal ilk parça kontrol ölçümleri Kontrol Planına göre sistematik kaydedilir. Parametre veya boyut sapmasında tanımlı sınırlama reaksiyon planları derhal başlatılır ve üretim serbest bırakılmadan önce doğrulanır. Geçmiş başlatma doğrulama kayıtlarını elektronik doküman yönetim sistemine aktarma çalışmaları sürmektedir.</t>
  </si>
  <si>
    <t>SP&amp;EP13</t>
  </si>
  <si>
    <t xml:space="preserve">İlk parça kontrolleri başlatma prosedürüne göre yapılmaktadır.
Uygun olduğunda fiziksel parçaların saklanmasına ek olarak ölçüm raporları ve kayıtların izlenebilirliği korunmaktadır.</t>
  </si>
  <si>
    <t xml:space="preserve">Kontrol edin:
- Kayıtlar ve uygunsa fiziksel parça
- İlk parçaların ayrılması ve görsel tanımlanması
- İlk parçanın üretim serisi/vardiya sonuna kadar saklanıp onaylı son parçayla karşılaştırılması</t>
  </si>
  <si>
    <t>Tier 2 tedarikçi olarak ilk parça kontrolleri başlatma prosedürüne tam uygun yapılır; boyutsal ve görsel raporlar üretim partisine kadar izlenebilirdir. İlk parçalar resmî onay etiketleriyle tanımlanır ve iş istasyonunda fiziksel olarak ayrılır. Onaylı ilk parçalar üretim serisi boyunca saklanır ve proses kaymasını tespit etmek için son üretim parçasıyla karşılaştırılır. Tüm son montaj istasyonlarında özel fiziksel saklama rafları oluşturma çalışmaları sürmektedir.</t>
  </si>
  <si>
    <t>SP&amp;EP2</t>
  </si>
  <si>
    <t>Hata Önleme Yönetimi</t>
  </si>
  <si>
    <t>SP&amp;EP21</t>
  </si>
  <si>
    <t>Tüm hata önleme cihazları listelenmekte ve yönetilmektedir.</t>
  </si>
  <si>
    <t xml:space="preserve">Kontrol edin:
- Sahadaki EP cihaz tanımlarının EP listesiyle uyumu
- Ana referans numunelerin tanımı, korunması, kolay erişimi, depolanması ve kalibrasyonu
- EP'nin PFMEA'ya göre uygulanması ve etkinliği (RR1 ve RR2 ile çapraz kontrol)
- Kritik özelliklerin (ör. PCP veya PIS) şartnamesiyle çapraz kontrol</t>
  </si>
  <si>
    <t>Mevcut müşteri teknik resimleri ve iç kontrol gereklilikleri, mevcut operasyonlardaki hata önleme kontrollerinin belirlenmesini desteklemektedir. Ancak EP ana listesinin eksiksizliği ve tutarlılığı, fiziksel cihaz tanımları, PFMEA bağlantıları, sınama numunesi tanımları, koruma ve doğrulama kayıtları henüz tam olarak gösterilememiştir. STLA'ya özel PIS'in mevcut olduğu iddia edilmemektedir. Bu kontroller tamamlanana kadar kriter NOK olarak kalmaktadır.</t>
  </si>
  <si>
    <t>SP&amp;EP22</t>
  </si>
  <si>
    <t xml:space="preserve">Hata önleme cihazları, ana hat olayları (parça numarası değişimi, bakım müdahalesi ve üretim duruşu gibi) dahil tüm başlangıçlarda ve proses kontrol planına göre kontrol edilmektedir.</t>
  </si>
  <si>
    <t xml:space="preserve">Kontrol edin:
- Hata önleme doğrulamasına katılın; proses ve dokümantasyonu kontrol ederek operatörün hata önleme kontrollerini atlamasının veya devre dışı bırakmasının mümkün olmadığını doğrulayın.
- EP cihazı arızalanırsa makinenin otomatik kilitlendiğini ve parça üretemediğini doğrulayın.
- Güvenlik bileşenlerinde red rabbit doğrulaması operatöre bağlı olmamalı ve makine tarafından kilitlenmelidir.</t>
  </si>
  <si>
    <t>Hata önleme cihazları, Kontrol Planına göre başlangıçlarda veya hat müdahaleleri sonrasında sistematik olarak doğrulanmamaktadır. Mevcut EP mekanizmaları operatörler tarafından elle devre dışı bırakılabilmekte; makinelerde EP hatası veya atlanan red rabbit doğrulaması durumunda parça işlemeyi önleyen otomatik kilitleme işlevi bulunmamaktadır.</t>
  </si>
  <si>
    <t>SP&amp;EP23</t>
  </si>
  <si>
    <t>Tüm EP hataları belgelenmeli ve tanımlı reaksiyon planları uygulanmalıdır.</t>
  </si>
  <si>
    <t xml:space="preserve">Kontrol edin:
- Operatörün reaksiyon planını bilmesi
- Hata önleme arızasının vardiya defteri, FR toplantısı vb. aracılığıyla eskale edilmesi
- EP hataları zamanında giderilemezse alternatif kontrol yönteminin tanımlanıp STLA Tedarikçi Kalite Temsilcisince onaylanması</t>
  </si>
  <si>
    <t>Tüm hata önleme arızaları için standart reaksiyon ve eskalasyon protokolü tanımlanmıştır. Operatörler işlemi durdurma, anında sınırlama uygulama ve hataları doğrudan vardiya defterine ve günlük Hızlı Müdahale toplantılarına kaydetme konusunda eğitimlidir. Çözülemeyen EP arızaları için Kontrol Planında belgelenmiş Alternatif Kontrol Yöntemi (%100 ilave görsel/manuel kontrol noktası) oluşturulmuş; müşteri kalitesiyle uyum için resmî bildirim prosedürleri hazırlanmıştır.</t>
  </si>
  <si>
    <t>SP&amp;EP3</t>
  </si>
  <si>
    <t>Seviye 1 Bakım</t>
  </si>
  <si>
    <t>SP&amp;EP31</t>
  </si>
  <si>
    <t>Seviye 1 (L1) bakım operasyonları tanımlanmış; ekipman tanımı, temizlik, otonom bakım ve güvenlik cihazı doğrulamasını kapsamaktadır.</t>
  </si>
  <si>
    <t xml:space="preserve">İş istasyonunda operatörlerle birlikte:
L1 bakım iş talimatlarını kontrol edin.</t>
  </si>
  <si>
    <t>Standart Seviye 1 (L1) otonom bakım iş talimatları tüm iş istasyonu yönetim panolarında tamamen uygulanmaktadır. Görsel talimatlar ekipman bileşenlerini, adım adım temizlik rutinlerini, düzenli yağlama noktalarını ve makine güvenlik cihazlarının (ışık perdeleri, acil durdurmalar, kilitlemeli koruyucular gibi) zorunlu doğrulamalarını açıkça tanımlar. Operatörler bu kontrolleri üretim başlamadan önce sistematik yürütmek için eğitilmiştir.</t>
  </si>
  <si>
    <t>SP&amp;EP32</t>
  </si>
  <si>
    <t xml:space="preserve">L1 bakım, üretimin sorumluluğunda operatörün iş istasyonunda yapılmaktadır.</t>
  </si>
  <si>
    <t xml:space="preserve">İş istasyonunda operatörlerle birlikte:
Kayıtları, prosedürü ve L1 işlemlerinin istasyon iş talimatlarına dahil edildiğini kontrol edin.</t>
  </si>
  <si>
    <t>Seviye 1 otonom bakım her operatör istasyonunda doğrudan üretim operasyonlarının sorumluluğunda yürütülmektedir. L1 görevleri Standart İş Talimatlarına (SWI) ve günlük operatör kontrol listelerine resmî olarak dahil edilmiştir. Operatörler sıvı seviyeleri, pnömatik basınç okumaları ve sensör temizliği dahil günlük kontrollerin tamamlandığını istasyon kayıtlarına sistematik işler; vardiya liderleri her vardiya başında bunları çapraz doğrular.</t>
  </si>
  <si>
    <t>SP&amp;EP33</t>
  </si>
  <si>
    <t>Her sapma ve anormallik kaydedilmekte, gerektiğinde daha üst seviye bakım faaliyetine eskale edilmektedir.</t>
  </si>
  <si>
    <t xml:space="preserve">İş istasyonunda operatörlerle birlikte:
L1 bakım kayıtlarındaki sapmaları kontrol edin.</t>
  </si>
  <si>
    <t>Tüm üretim iş istasyonlarında yapılandırılmış anormallik tespiti ve bakım eskalasyon akışı uygulanmaktadır. Operatörlerin L1 kontrollerinde belirlediği ekipman sapması, anormal titreşim veya aşınma derhal istasyon bakım kaydına işlenir ve kırmızı bakım etiketleriyle işaretlenir. Operatör yetkisini aşan sorunlar iş emirleriyle bakım bölümüne resmî olarak aktarılır; çözüm durumu nihai doğrulama ve kapanışa kadar izlenir.</t>
  </si>
  <si>
    <t>WIM1</t>
  </si>
  <si>
    <t>Organizasyon ve İşlem Süreci (İade Parçalar)</t>
  </si>
  <si>
    <t>WIM11</t>
  </si>
  <si>
    <t>Son müşteri garanti taleplerini, müşteri gerekliliklerine göre süreler içinde etkin yönetmek için bir süreç bulunmakta ve garanti KPI takibiyle desteklenmektedir.</t>
  </si>
  <si>
    <t xml:space="preserve">Kontrol edin:
- Prosedür ve standartların tanımlanması
- Aşama sürelerini içeren kriz yönetimi kontrol listesinin tanımlanıp kullanılması
- STLA 3MIS KPI'nın Hızlı Müdahale alanında sergilenmesi
- Tedarikçinin garanti yönetimi performansına ait iç KPI'larının Hızlı Müdahale veya benzeri alanda sergilenmesi
- Paynter grafiklerinin kullanımı ve günlük şikâyet inceleme faaliyeti kanıtları</t>
  </si>
  <si>
    <t>Tesiste mevcut müşteri operasyonları ve olası saha sorunları için genel Garanti Yönetimi ve Kriz Eskalasyon prosedürü bulunmaktadır. Şu anda aktif bir Stellantis projemiz yoktur; STLA ön seri veya PPAP aşamasında değiliz. Geçerli STLA garanti sorumlulukları, raporlama gereklilikleri ve yanıt süreleri ilgili faaliyetler başlamadan önce sözleşmeli Tier 1 müşterimiz aracılığıyla teyit edilecektir.</t>
  </si>
  <si>
    <t>WIM12</t>
  </si>
  <si>
    <t>Bir koordinatör belirlenmiş ve görevi resmîleştirilmiştir. Tedarikçi müşteri garanti sistemine erişmelidir. Portal, ilgili olaylar için günlük kontrol edilir.</t>
  </si>
  <si>
    <t xml:space="preserve">Kontrol edin:
- Tedarikçiden STLA garanti sistemlerine erişim kanıtlarını isteyin ve topladığı verilerle karşılaştırın.
- Koordinatörün şikâyet/Bayi Alacaklarının Pareto dağılımını bildiğini doğrulayın.
- Tedarikçi garanti portalına (EWT/PRAS+/B2B Spot/Supply Power) her gün erişmelidir.</t>
  </si>
  <si>
    <t>Müşteri saha sorunlarını koordine etmek üzere iç kalite temsilcisi atanmıştır. Şu anda aktif Stellantis projemiz ve STLA garanti sistemlerine doğrudan erişimimiz yoktur. İleride STLA kapsamındaki işler için olay bildirimi, sistem takibi ve eskalasyon sorumlulukları sözleşmeli Tier 1 müşterimiz aracılığıyla kararlaştırılacaktır. STLA'ya özel izleme uygulaması bu aşamada NR olarak kalmaktadır.</t>
  </si>
  <si>
    <t>WIM13</t>
  </si>
  <si>
    <t>Şüpheli parçaların iadesi müşteriyle en kısa sürede organize edilmeli; teslim alma, depolama ve kayıt süreçleri yönetilmelidir.</t>
  </si>
  <si>
    <t xml:space="preserve">Kontrol edin:
- Zaman planı açıkça belirlenmiş ve yönetiliyor mu?
- Nakliye sağlayıcısıyla resmî sözleşme var mı (ör. DHL, TNT, Chronopost vb.) veya bölgesel QEC merkeziyle yönetiliyor mu?</t>
  </si>
  <si>
    <t>Tesiste şüpheli garanti bileşenlerinin müşteriden veya bölgesel QEC merkezlerinden belirtilen sürelerde hızla geri alınmasını sağlayacak tanımlı süreç veya sözleşmeli lojistik sağlayıcı (ör. ekspres kurye anlaşması) bulunmamaktadır. İade parçalar için güvenli teslim alma ve depolama alanı oluşturulmamıştır.</t>
  </si>
  <si>
    <t>WIM2</t>
  </si>
  <si>
    <t xml:space="preserve">Ön Analiz Aşaması</t>
  </si>
  <si>
    <t>WIM21</t>
  </si>
  <si>
    <t>Analiz için gerekli mühendislik ve kalite kaynakları belirlenmiş ve hazırdır.</t>
  </si>
  <si>
    <t xml:space="preserve">Bir örnek üzerinden kontrol edin:
- Düzenli toplantıların ve tanımlı hedeflerin bulunması
- Problem çözümünü destekleyen özel teknik uzmanlığın (iç/dış) bulunması</t>
  </si>
  <si>
    <t>Garanti incelemelerini koordine etmekten kalite ve mühendislik birimleri sorumludur. Her incelemede test başlamadan önce analiz sorumlusu, gerekli iç test kabiliyeti ve ihtiyaç duyulan dış laboratuvar desteği belirlenmelidir. Kaynakların uygunluğu ve sorumluluklar hata türüne göre gözden geçirilir. İade taşımacılığı ve özel teslim alma/depolama düzenlemeleri WIM13 altında ayrıca ele alınmaktadır.</t>
  </si>
  <si>
    <t>WIM22</t>
  </si>
  <si>
    <t>Garanti taleplerine anında sınırlama önlemleri uygulanmaktadır.</t>
  </si>
  <si>
    <t xml:space="preserve">Kontrol edin:
- Tedarik edilen bileşenler mevcut teknik şartnameye uygun görünse bile tedarikçi, OEM'e kök neden belirlemede destek oluyor mu (ör. daraltılmış toleranslı kontrollü partiler)?
- Tedarikçinin Kontrol Planındaki kontroller uygulanıyor ve garanti hata türleri/PFMEA puanlamasıyla uyumlu mu?</t>
  </si>
  <si>
    <t>Olası saha iadelerini yönetmek için yapılandırılmış Garanti Olayı ve Anında Sınırlama Prosedürü oluşturulmuştur. Garanti talebinde müşteri merkezleri, transit stoklar ve tesis depoları dahil tüm tedarik zincirinde anında sınırlama başlatılır. Şüpheli parçalar ilk teknik resim toleranslarını karşılasa bile mühendislik ekibimiz sınır koşullarını analiz ederek, zorlanma altında hata türünü yeniden oluşturarak ve geçici dar toleranslı ayıklama veya kontrollü deneme partileri uygulayarak OEM'i aktif destekler. Kontrol Planındaki kontrol noktaları doğrulanır; garanti hata türleri ve PFMEA şiddet dereceleriyle çapraz uyum sağlanır.</t>
  </si>
  <si>
    <t>WIM23</t>
  </si>
  <si>
    <t>Ön analiz süreleri şikâyetin ciddiyetiyle ilişkilidir. Analiz standardı (kontrol listesi), gereken tüm proses adımlarını kapsaması için düzenli gözden geçirilir.</t>
  </si>
  <si>
    <t xml:space="preserve">Bilgi: Bu bölüm GSQN001, bölüm 5.1.2 ile uyumludur.
Kontrol edin:
- Tedarikçi, garanti hatasını yeniden oluşturmak için bileşen/montajı yeniden doğruluyor ve mevcut şartnameyi tekrar değerlendiriyor mu (ör. hata türü ortadan kalkana kadar daraltılmış toleranslar)?
- Kontrol Planıyla çapraz kontrol yapın.
- Ürün uygunluğu: Kontrol Planı kontrolleri uygulanıyor ve PFMEA'daki garanti hata türleriyle uyumlu mu?
- Mevcut kontroller/standart iş/ekipman belirtilen şekilde mevcut mu?</t>
  </si>
  <si>
    <t>İç garanti analiz yöntemi, ön analiz önceliklerini ve hedef yanıt sürelerini sorunun şiddetine göre tanımlar. Standart analiz kontrol listeleri ilgili bulgular ve proses değişiklikleri sonrasında gözden geçirilir. Bu düzenlemeler mevcut müşteri operasyonlarını ve olası saha sorunlarını destekler. STLA GSQN-001 sürelerine özel uyum iddia edilmemektedir. Gelecekteki STLA raporlama ve yanıt gereklilikleri sözleşmeli Tier 1 müşterimiz aracılığıyla teyit edilecektir.</t>
  </si>
  <si>
    <t>SW1</t>
  </si>
  <si>
    <t>İş Yeri Düzeni ve Standartlaştırılmış İş (SW)</t>
  </si>
  <si>
    <t>SW11</t>
  </si>
  <si>
    <t xml:space="preserve">Tüm iş yerlerinin düzenlenmesi için sistematik yaklaşım uygulanmaktadır.</t>
  </si>
  <si>
    <t xml:space="preserve">Kontrol edin:
- Güvenlik standartları korunuyor mu (ör. KKD, saha içi trafik, presleme/ergitme gibi proses riskleri)?
- Ürün koruma standartları korunuyor mu (ör. ESD, hasar, kirlenme)?
- Yerleşim, malzeme eksikliği veya yanlış bileşen kullanımını önleyen iç bileşen stoklarını içeriyor mu?
- Tüm konumlar doğru tanımlı mı (öncelikle yeniden işleme, giriş, hurda, ölçüm cihazı depoları)?
- İstasyon düzeni yerleşimle uyumlu mu?
- FIFO, görsel yönetim, temizlik, ergonomi ve proje gizliliğine uyuluyor mu?
- Alanda yalnızca gerekli ve düzenli kullanılan ekipman, takım ve malzeme bulunuyor mu?
Tekrarlanabilirlik için farklı alanları kontrol edin (öncelikle yeniden işleme, giriş/depo, iş istasyonları ve bakım odası).</t>
  </si>
  <si>
    <t>Üretim ve montaj istasyonlarında sistematik iş yeri düzeni (5S) yöntemi uygulanmaktadır. Saha yerleşimleri resmî olarak tanımlanmış; bileşen hazırlama, ölçüm cihazı depolama, özel hurda kutuları ve yeniden işleme alanları için açık fiziksel sınırlar belirlenmiştir. Standart güvenlik protokolleri, kişisel koruyucu donanım (KKD) uygunluğu ve ürün koruma kuralları titizlikle sürdürülmektedir. İstasyonlar FIFO malzeme akışına ve görsel yönetime uyar; çalışma alanlarında yalnızca gerekli takımlar ve aktif bileşenler tutulur. Saha disiplinini korumak için sürekli iç 5S denetimleri yapılmaktadır.</t>
  </si>
  <si>
    <t>SW12</t>
  </si>
  <si>
    <t>Standart İş Talimatları (SWI) iş istasyonunun yakınında bulunmaktadır.</t>
  </si>
  <si>
    <t xml:space="preserve">Kontrol edin:
- İş talimatları teslim almadan bitmiş ürün sevkiyatına kadar tüm parça numaralarını ve operasyonları kapsıyor mu? Yeniden işleme (STLA ile paylaşılmış ve doğrulanmış), üretim, kalite kontrol, malzeme taşıma/lojistik dahil olmalıdır.
- Operatörler kolay erişebiliyor mu (göstermelerini isteyin)?</t>
  </si>
  <si>
    <t>Standart İş Talimatları (SWI) tüm üretim vardiyalarında operatörlerin anında erişebileceği şekilde tam belgelenmiş ve doğrudan istasyonlarda sergilenmiştir. Talimatlar giriş kontrolü, cam işleme, bileşen montajı, kalite noktaları, yeniden işleme kuralları ve bitmiş ürün ambalajlama dahil tüm aktif parça numaralarını ve proses adımlarını kapsar. Operatörlerin güncel revizyonları bildiği doğrulanmış; operasyon standartlarına rutin başvurdukları görülmüştür. Sürekli incelemeler sergilenen SWI'ların PFMEA/Kontrol Planı güncellemeleriyle uyumunu sağlar.</t>
  </si>
  <si>
    <t>SW13</t>
  </si>
  <si>
    <t xml:space="preserve">SWI tüm iş öğelerini kapsar, yeterince ayrıntılıdır ve kontrol planıyla uyumludur. Operatör SWI'ya uymaktadır.</t>
  </si>
  <si>
    <t xml:space="preserve">Kontrol edin:
- İstasyon yerleşimi ve takt/çevrim süresi
- Kritik özelliklerin tanımlanması
- Kontrol planıyla uyum: operasyon adı, kontrol sırası ve takımlar
- PIS sırasında onaylanan ana numune kitabının bulunması
- İşin görsellerle yeterince açıklanması (fotoğraflar, zemin işaretleri vb.)
- Bazı operatörlerden SWI'yı açıklamalarını isteyin; ana adım ve kritik noktaların anlaşıldığını doğrulayın.
- İstasyonda üç tam çevrim gözlemleyin; talimata uyumu ve SWI'da yer almayan yeniden işleme olup olmadığını kontrol edin.
- SWI'nın operasyon tekrarlanabilirliğini sağlayacak yeterlilikte olup olmadığını değerlendirin.
- SWI'daki KKD ve güvenlik gerekliliklerine uyumu kontrol edin.</t>
  </si>
  <si>
    <t>Standart İş Talimatları (SWI) yeterince ayrıntılı, PPAP Kontrol Planıyla tam uyumlu ve operatörlerce tutarlı uygulanmaktadır. Talimatlar istasyon yerleşimini, takt/çevrim sürelerini, takım sıralamasını, kritik teknik resim özelliklerini ve gerekli KKD'yi açıkça belirtir. Görsel yardımcılar, sınır numuneleri ve iş sırası üretim boyunca yüksek proses tekrarlanabilirliği sağlar. Operatörler ana adımları ve kritik kontrol noktalarını açıkça anlar, yetkisiz yeniden işleme yapmaz. Sürekli operasyonel uygunluğu doğrulamak için denetimler sürdürülmektedir.</t>
  </si>
  <si>
    <t>SW2</t>
  </si>
  <si>
    <t>Özel Proses</t>
  </si>
  <si>
    <t>SW21</t>
  </si>
  <si>
    <t>Yeniden işlenen her parça bir tanımlayıcıyla izlenebilmelidir (ör. işaret, aynı cihaz/çipset üzerinde yeniden yazılan seri numarası). Yeniden işleme bekleyen parçalar şüpheli parça olarak ele alınmalıdır.</t>
  </si>
  <si>
    <t xml:space="preserve">Kontrol edin:
- Yeniden işleme/onarım sırasında karışma riskini önleyecek tam ayrım ve iş yeri düzeni
- Standart yeniden işleme talimatlarında işaretleme kuralları
- Operatörden yeniden işlenmiş bir parçayı örnek alarak süreci anlatmasını isteyin; yeniden işleme tanımlama sürecini anladığını doğrulayın.</t>
  </si>
  <si>
    <t>Tam fiziksel ayrım ve parti izlenebilirliği sağlayan standart yeniden işleme ve onarım süreci oluşturulmuştur. Yeniden işleme bekleyen parçalar, hatta yanlışlıkla karışmayı önlemek için şüpheli malzeme olarak belirlenmiş ve açık tanımlı bekleme alanlarında karantinaya alınır. Standart talimatlar zorunlu fiziksel işaretleme kurallarını (özel renk kodları ve yeniden işleme etiketleri) tanımlar. Operatörler doğrulanmış örnek parçalarla tüm yeniden işleme akışını ve tanımlama sırasını gösterecek şekilde eğitilmiştir. Yeniden işlenen seri numaralarını elektronik kaydetme çalışması sürmektedir.</t>
  </si>
  <si>
    <t>SW22</t>
  </si>
  <si>
    <t>Yeniden işlenmiş parçaların hatta tekrar alınması, tüm kontrol planı muayene ve testlerinin yapılmasını sağlayan önceki/sonraki kontrolleri ve tanımlamayı (renkli işaretleme, tarama vb.) içerir.</t>
  </si>
  <si>
    <t xml:space="preserve">Kontrol edin:
- Parçaların hat kabul kriterlerine göre yeniden alınması
- Yeniden işleme/onarım sonrası kalitenin proses ve ilgili SWI ile doğrulanması
- Parça başına izin verilen çevrim sayısı ve takibi
- Yeniden işlemenin izlenebilirliği</t>
  </si>
  <si>
    <t>Yeniden işlenmiş parçaların üretim hattına tekrar alınmasına yönelik tanımlı kontroller eksiktir. Kontrol Planındaki tüm testlerin tekrarlandığını doğrulayan standart kontrol noktası yoktur; parça başına izin verilen azami yeniden işleme çevrimleri sınırlandırılmamış veya kaydedilmemiştir ve görsel yeniden giriş tanımı bulunmamaktadır.</t>
  </si>
  <si>
    <t>SW23</t>
  </si>
  <si>
    <t>Özel proseslerin uygulanması ve parametreleri izlenmektedir.</t>
  </si>
  <si>
    <t xml:space="preserve">Kontrol edin:
- İş talimatı parametreleriyle makine parametrelerinin uyumu (ısıl işlem, kaplama, kaynak, boyama vb.)
- Parametrelerin kaydı (kontrol planıyla uyum)
- AQR/CQI özel gerekliliklerinin SWI'ya dahil edilmesi</t>
  </si>
  <si>
    <t>Özel prosesler (cam temperleme/ısıl işlem ve serigrafi dahil) PPAP Kontrol Planına ve ilgili CQI standartlarına uygun sıkı şekilde izlenip kontrol edilmektedir. Fırın ısıtma bölgesi sıcaklıkları, çevrim soğutma basınçları ve mürekkep kürlenme profilleri gibi anlık makine parametreleri yayımlanmış iş talimatı toleranslarıyla eşleşir. Üretim reçeteleri kayıtlıdır, yetkisiz değişikliklere karşı kilitlenmiştir ve her üretim partisi için sistematik kaydedilir. AQR/CQI özel gereklilikleri saha SWI'larına tamamen dahil edilmiştir. Otomatik sürekli pirometre/sıcaklık kayıt iyileştirmeleri devreye alınmaktadır.</t>
  </si>
  <si>
    <t>SW3</t>
  </si>
  <si>
    <t>Uygun Olmayan Ürünün Yönetimi</t>
  </si>
  <si>
    <t>SW31</t>
  </si>
  <si>
    <t>NOK veya şüpheli parçaları yönetmek için tüm organizasyonda tutarlı işaretleme ve görsel yönetim tanımlanıp uygulanmıştır.</t>
  </si>
  <si>
    <t xml:space="preserve">Üretim sahasında kontrol edin:
- NOK ve şüpheli parça tanımlama sisteminin tüm alanlarda kullanılması (giriş, iş/kontrol istasyonları, yeniden işleme vb.)
- Uygun parçalarla karışmayı önleyen görsel yönetim (zemin işaretleri, etiketler, renk kodları)
- Operatör ve amirlerin uygunsuzluk tanımlama sistemini anlaması (ör. zemin işaretleri, etiketler, özel kutular, kırmızı etiket)</t>
  </si>
  <si>
    <t>Uygunsuz (NOK) ve şüpheli parçalar için standart görsel tanımlama ve işaretleme sistemi tüm tesiste uygulanmaktadır. Uygun parçalarla karışmayı önlemek için giriş kontrolünde, üretim hücrelerinde, kalite noktalarında ve yeniden işleme alanlarında açık zemin işaretleri, kırmızı sınırlama kutuları ve zorunlu kırmızı uygunsuzluk etiketleri kullanılır. Operatör ve vardiya liderlerinin karantina etiketi uygulama, hata tanımı kaydetme ve görsel ayrım sınırlarını koruma yetkinliği doğrulanmıştır. Sürekli denetimler hurda noktalarındaki 5S sınır bütünlüğünü sağlar.</t>
  </si>
  <si>
    <t>SW32</t>
  </si>
  <si>
    <t>Tüm şüpheli parçalar ayrılmakta (karantina), kaydedilmekte ve yönetilmektedir.</t>
  </si>
  <si>
    <t xml:space="preserve">Kontrol edin:
- Operatörlerin NOK parçaları nasıl yönettiği (açıklamalarını isteyin)
- Önceden üretilmiş ve şüpheli kabul edilen parçaların nasıl sınırlandırılıp karantinaya alındığı
- İstasyon NOK kutularının uygun boyutlu ve kilitli olması; kilitlenemiyorsa açık tanımlanıp yönetilmesi (ör. büyük parçaların imhası veya kırmızı işaretleme)
- Karantina alanının kilitli ve yetkili kişi listesinin bulunması
- Karantina alanında miktar ve tarihlerin belgeli listesi</t>
  </si>
  <si>
    <t>Şüpheli ve uygunsuz malzemeler güvenli karantina protokolüyle ayrılır, kaydedilir ve kontrol edilir. İstasyonlarda özel, açık tanımlı NOK kapları bulunur; kutulanamayan büyük cam panellere yeniden kullanımı önlemek için derhal tahrip edici hata işareti veya belirgin karantina etiketi uygulanır. Operatörler, hata tespitinde önceki parçaların geriye dönük karantinası dahil sınırlama sınırlarını bilir. Ana karantina alanı fiziksel olarak kilitlidir; yalnızca yetkili kalite personeli erişebilir. Aktif karantina kaydı parça miktarı, giriş tarihi, ret nedeni ve ürün karar durumunu içerir.</t>
  </si>
  <si>
    <t>SW33</t>
  </si>
  <si>
    <t xml:space="preserve">Sınırlama süreci, müşteriyi güvenceye almak ve uyarmak için tüm olası konumlardaki uygunsuz ürün miktarlarının kontrolünü içerir.</t>
  </si>
  <si>
    <t xml:space="preserve">Tedarikçiden sınırlama çalışma sayfasını da doldurarak tam kapsamlı sınırlama doğrulaması simülasyonu yapmasını isteyin.
Kontrol edin:
- Sıralama tesisleri ve üretim dışı alanlar (ör. laboratuvar, Ar-Ge) dahil tüm olası konumların belirlenmesi
- Fiziksel ve sistemsel miktarların kontrolü
- BT sistemi değişikliğinde sınırlamanın yeniden kontrolü
Bir örnek üzerinden:
- İlk onaylı parti etiketinin/teslimat numarasının STLA şikâyet sistemine doğru kaydı
- Onaylı OK partinin STLA tarafından kolay tanınması için özel etiketle işaretlenmesi</t>
  </si>
  <si>
    <t>Sınırlama süreci üretim, depolama, kontrol ve ilgili diğer konumlarda şüpheli malzemenin tanımlanmasını, miktar mutabakatını ve ayrılmasını kapsar. İlgili sistem blokajları ve ilk uygun ürün başlangıç noktası sevkiyat kayıtlarına bağlanır. Müşteri bildirimi yetkili Tier 1/müşteri kanalıyla koordine edilir. Erişim beklenirken STLA şikâyet portalına doğrudan erişim veya doğrudan kayıt yapıldığı iddia edilmemektedir.</t>
  </si>
  <si>
    <t>RR1</t>
  </si>
  <si>
    <t>PFMEA Kapsamı</t>
  </si>
  <si>
    <t>RR11</t>
  </si>
  <si>
    <t xml:space="preserve">PFMEA'lar tüm parça numaraları ve operasyonlar (taşıma, etiketleme, ara depolama vb. dahil) için mevcut olup fonksiyonlar arası ekipçe hazırlanmıştır. Tedarikçi tarafından değerlendirilip onaylanmıştır (ör. tedarikçi PFMEA kontrol listesi veya STLA RR kriterleri).</t>
  </si>
  <si>
    <t xml:space="preserve">PPQ ve APQP geliştirme aşamasında PFMEA APQP özetindeki tam kontrol listesini kullanın.
Seri üretimde tedarikçinin aşağıdaki konularda PFMEA'yı nasıl doğruladığını örneklerle kontrol edin:
- Tüm proses adımları dahil olmalıdır (yeniden işlenmiş parçaların normal parçalar gibi standart akışa yeniden alınması ve kullanılan alternatif/yedek yöntemler dahil).
- PFMEA, STLA listesindeki tüm özel ürün özelliklerini uygun tanımlarıyla içermelidir. S (güvenlik), R (mevzuat), P (araç fonksiyonu) özelliklerine özel dikkat gösterin.
- Olası hata nedeni kesin olmalı ve hata türünün nasıl oluşabileceğini açıkça anlatmalıdır. 'Operatör hatası' gibi ifadeler kullanılmamalıdır; bunun 'operatörün yanlış bileşeni alması' gibi birden çok nedeni olabilir.</t>
  </si>
  <si>
    <t>Temel PFMEA, üretim, taşıma, etiketleme, ara depolama ve ilgili yeniden işleme akışlarını kapsayan fonksiyonlar arası ekip tarafından hazırlanmış ve içeride incelenmiştir. Tedarikçi onayı iç PFMEA inceleme süreciyle yönetilir. Müşteriye özel puanlama ve önceliklendirme gerekliliklerinin teyidi RR13 altında izlenmekte; tamamlanmamış önerilen aksiyonların uygulanması ve etkinliği RR21 altında değerlendirilmektedir.</t>
  </si>
  <si>
    <t>RR12</t>
  </si>
  <si>
    <t>PFMEA alanlarının içeriği ve puanlaması müşteri kılavuzuna uygun tanımlanmıştır. Tedarikçi farklı kurallar kullanıyorsa tüm riskler AIAG/VDA FMEA el kitabına göre dikkate alındığında STLA kabul edebilir.</t>
  </si>
  <si>
    <t xml:space="preserve">PPQ ve APQP geliştirme aşamasında PFMEA APQP özetindeki tam kontrol listesini kullanın.
Seri üretimde örnekler üzerinden doğrulayın:
- Operatörün yaptığı görsel/işitsel/dokunsal veya manuel ölçümlü (nitel/nicel) kontrolün tespit puanı ≥ 8 olmalıdır; etkinliği kanıtlanmış kontrol (Gage R&amp;R) varsa 6 olabilir.
- Oluşum puanları mevcut proseslerdeki uygunsuzluklardan türetiliyor mu?
- Aksiyon sonrası yeniden puanlamada hem tespit hem oluşum puanının birlikte değiştirilmediğini kontrol edin.</t>
  </si>
  <si>
    <t>PFMEA alan tanımları ve puanlama, tesisin belgeli AIAG/VDA tabanlı yöntemini izler. Oluşum değerlendirmelerinde mevcut proses ve hata verileri; tespit değerlendirmelerinde gerçek kontrol yöntemi ve kanıtlanmış yeterlilik kullanılır. Puanlar yalnızca destekleyici kanıt doğrulandıktan sonra güncellenir. İlave müşteriye özel puanlama veya Aksiyon Önceliği gereklilikleri RR13 kapsamında teyit edilecektir.</t>
  </si>
  <si>
    <t>RR13</t>
  </si>
  <si>
    <t>Yüksek şiddet puanlarında veya yüksek riskli maddelerde FMEA ekibi, riskin mevcut tasarım kontrolleri veya önerilen aksiyonlarla sürekli ele alınmasını sağlar.</t>
  </si>
  <si>
    <t xml:space="preserve">PPQ ve APQP geliştirme aşamasında PFMEA APQP özetindeki tam kontrol listesini kullanın.
Seri üretimde örnekler üzerinden doğrulayın:
- Aksiyon Önceliği seviyesi (Yüksek, Orta, Düşük) STLA öncelik tablolarına göre tanımlı mı (ör. listenin mevcut olması ve şiddeti 9 veya 10 olan tüm maddeleri içermesi)?
- Belirlenen her yüksek riskli hata türü için aksiyon planı oluşturulmuş mu?
- Aksiyonlar sahada uygulanmış mı?</t>
  </si>
  <si>
    <t>Yüksek şiddetli hata türleri için saha aksiyon planlarını resmî olarak tanımlamak, uyumlamak ve önceliklendirmek amacıyla gereken resmî STLA Aksiyon Önceliği (AP) doğrulama tabloları veya müşterinin zorunlu risk eşikleri elimizde bulunmadığından sistematik risk azaltma iş akışı henüz doğrulanamamıştır.</t>
  </si>
  <si>
    <t>RR2</t>
  </si>
  <si>
    <t>Yüksek Riskli Maddelerin Yönetimi</t>
  </si>
  <si>
    <t>RR21</t>
  </si>
  <si>
    <t>P-FMEA'da belgelenen önerilen aksiyonlar tamamlanmış ve puanlama buna göre güncellenmiştir.</t>
  </si>
  <si>
    <t xml:space="preserve">Proses denetimi sırasında SQE, ters PFMEA saha yürüyüşü yapmalıdır; puanların tanımlanan olası hatalarla uyumunu sahada kontrol edin.
- PFMEA oluşum puanlarını gerçek üretim hata oranlarıyla doğrulama prosedürü var mı?
- Risk seviyesini (Yüksek, Orta, Düşük) azaltan aksiyon planlarının yönetimini doğrulayın; önerilen aksiyonlar uygulandıktan sonraki puanlamayı inceleyin.
- PFMEA ve Kontrol Planı revizyonları tutarlı mı; son önerilen aksiyonlar Kontrol Planına dahil edilmiş mi?</t>
  </si>
  <si>
    <t>Ters PFMEA faaliyetleri oluşturulmuş ve RR32 altında izlenmektedir. Bu kriter açısından, önerilen tüm PFMEA aksiyonlarının eksiksiz uygulanması ve etkinlik doğrulaması henüz gösterilememiştir. Aksiyon sonrası puanların ve ilgili Kontrol Planı revizyonlarının gerçek saha kontrolleriyle mutabakatı gerekir. Açık aksiyonların kapanışı ve revizyon tutarlılık kontrolleri tamamlanana kadar kriter NOK olarak kalır.</t>
  </si>
  <si>
    <t>RR22</t>
  </si>
  <si>
    <t>Yeniden işlemenin hata türleri PFMEA'da dikkate alınmış ve Proses Akışında yeniden giriş noktasıyla birlikte tanımlanmıştır.</t>
  </si>
  <si>
    <t xml:space="preserve">PFMEA'yı alıp yeniden işleme ve bileşenlerin yeniden kullanımının sahada nasıl uygulandığını kontrol edin:
- Akıştan çıkarma ve yeniden giriş noktaları
- Yeniden işlenen bileşenlerin doğru tanımı ve izlenebilirliği</t>
  </si>
  <si>
    <t>Yeniden işleme kaynaklı hata türleri, akıştan çıkarma ve planlanan yeniden giriş noktaları PFMEA ve Proses Akışında belirlenmiştir. Analiz ikincil hasar, yanlış tanımlama ve atlanan tekrar kontrolleri gibi riskleri kapsar. Operasyonel serbest bırakma kriterleri, izin verilen yeniden işleme çevrimleri ve tekrar kontrol doğrulamaları, açık olan SW22 kapsamında ayrıca ele alınmaktadır.</t>
  </si>
  <si>
    <t>RR23</t>
  </si>
  <si>
    <t>Kirlenmeden etkilenebilecek tüm alanlar/operasyonlar ve kirlenmeyle ilgili hata türleri belirlenmiş ve PFMEA'da dikkate alınmıştır.</t>
  </si>
  <si>
    <t xml:space="preserve">PFMEA örneğini ve ilgili AQR'ları kontrol edin:
- Temiz oda kullanımında koruyucu kıyafetler tanımlanıp zorunlu tutuluyor mu?
- Boyamada dış kirleticileri engellemek için pozitif basınç korunuyor mu?
- Elektronik bileşenler/cihazlar ve PCB için (AQ.00174), kirlenmeyi (toz, malzeme artığı vb.) önleyen özel temizlik var mı?
- Talaşlı işlemede metal talaşı (alüminyum vb.) riski dikkate alınıyor mu?
- Parça içine/üzerine yabancı malzeme karışması riskini değerlendirin (ör. montaja vida düşmesi, konveyörde yağ).</t>
  </si>
  <si>
    <t>Cam yıkama, serigrafi, profil montajı ve yapıştırma dahil kirlenmeye duyarlı tüm üretim bölgeleri ayrıntılı tanımlanmış ve hata türleri PFMEA'da analiz edilmiştir. Operatör koruyucu ekipmanı, tüy bırakmayan silme yöntemleri, baskı alanlarında pozitif hava akışı/havalandırma ve düzenli konveyör yağ temizliği dahil temizlik standartları titizlikle uygulanır. Özel önlemler alüminyum çapaklarının, tozun veya gevşek bağlantı elemanlarının bitmiş cam montajlarını kirletmesini önler.</t>
  </si>
  <si>
    <t>RR3</t>
  </si>
  <si>
    <t>PFMEA Gözden Geçirmesi</t>
  </si>
  <si>
    <t>RR31</t>
  </si>
  <si>
    <t>Genel ve/veya bileşene özel PFMEA'lar her değişiklik, kalite sorunu ve düzeltici aksiyonda gözden geçirilip güncellenmektedir.</t>
  </si>
  <si>
    <t xml:space="preserve">Kontrol edin:
- Son müşteri şikâyeti, kalite sorunu veya değişikliğin PFMEA'ya aktarılması (revizyon indeksi tutarlı olmalı)
- Uygulanan aksiyonların etkinliği dahil inceleme planı bulunması
- Öğrenilen derslerin PFMEA güncellemesinde kullanımı
- Tüm bulguların gerektiğinde Proses Akışı, PFMEA, Kontrol Planı ve İş Talimatlarına aktarılması (PPC11 ve PPC13 ile çapraz kontrol)</t>
  </si>
  <si>
    <t>Genel ve bileşene özel PFMEA'lar yaşayan dokümanlar olarak korunur; 4M mühendislik değişikliği, iç hata eğilimi, müşteri şikâyeti veya 8D düzeltici aksiyonu sonrasında sistematik gözden geçirilip güncellenir. Yıllık ve olaya bağlı inceleme takvimi, uygulanan karşı önlemlerin uzun dönem etkinliğini değerlendirir; oluşum ve tespit puanları buna göre güncellenir. Öğrenilen Dersler veri tabanındaki temel bilgiler, mevcut ve yeni programlarda tekrarı önlemek üzere hata türü kataloğuna doğrudan dahil edilir. Tüm güncellemelerde revizyon indeksi tutarlılığı korunur ve PPC11/PPC13 gereklilikleriyle tam uyumlu olarak Proses Akış Şemasına, Kontrol Planına ve saha İş Talimatlarına otomatik aktarılır.</t>
  </si>
  <si>
    <t>RR32</t>
  </si>
  <si>
    <t>Ters PFMEA faaliyetleri planlanmakta ve izlenmektedir.</t>
  </si>
  <si>
    <t xml:space="preserve">Yeni olası hata türlerini belirleyen veya mevcut hata türlerini sahada doğrulayan ters PFMEA (önleyici yaklaşım) süreci bulunmaktadır.
Kontrol edin:
- Tedarikçi istasyonda kasıtlı hata oluşturarak her hata türünü sınıyor mu?
- Ters PFMEA sıklığı düzenli veya başka kriterlere (ör. risk analizi) göre belirlenmiş mi?
- Operasyon öncelikleri ve planlanan/tamamlanan durumlarını içeren inceleme planı var mı?</t>
  </si>
  <si>
    <t>Sahada proses kontrollerini önleyici olarak sınamak ve PFMEA'nın tespit etkinliğini doğrulamak için yapılandırılmış Ters PFMEA süreci uygulanmaktadır. Kalite, Üretim, Proses ve Bakım ekipleri, hata türlerinin kasıtlı oluşturulduğu planlı istasyon sınamaları yapar (ör. poka-yoke atlama, sınırda bileşen kullanma, yanlış montaj yönü simülasyonu). Yıllık denetim planı, RPN/AP puanları ve geçmiş hata Pareto verilerine göre yüksek riskli operasyonlara öncelik verir. Tüm bulgular, planlanan/tamamlanan incelemeler ve ilgili sınırlama/düzeltici aksiyonlar sistematik kaydedilir ve kapanışa kadar izlenir.</t>
  </si>
  <si>
    <t>RR33</t>
  </si>
  <si>
    <t>Aksiyonlar uygulanmakta; öğrenilen dersler organizasyon genelinde aktarılıp yaygınlaştırılmaktadır (yeni projeler ve seri üretim).</t>
  </si>
  <si>
    <t xml:space="preserve">Örnekler üzerinden (ör. önceki iç/dış sorunlar) aksiyon planı ve öğrenilen derslerin nasıl yayıldığını kontrol edin:
- Bilgiye ihtiyacı olan herkes kolay erişebiliyor mu (ör. grup düzeyinde merkezi öğrenilen dersler süreci)?
- Güncelleme planı ve gerekçelerine örnekler var mı (ör. ters PFMEA sonrası güncelleme)?
- Yeni proje geliştirmede:
  Yeni öğrenilen dersler nasıl dikkate alınıyor (ör. APQP aşama kapıları)?
  Benzer olabilecek tüm ürün/prosesler kapsanıyor mu?
  Ters PFMEA sonuçları nasıl dikkate alınıyor?</t>
  </si>
  <si>
    <t>Geçmiş kalite sorunlarını, 8D düzeltici aksiyonlarını ve Ters PFMEA bulgularını hem seri üretimde hem yeni proje APQP aşama kapılarında sürekli iyileştirmeye bağlayan standart Öğrenilen Dersler ve yaygınlaştırma süreci tamamen oluşturulmuştur. Merkezi ve erişilebilir veri tabanı aktif tutulur; mühendislik, takım ve kalite ekiplerince incelenir. İç uygunsuzluklar, müşteri geri bildirimleri ve saha Ters PFMEA denetimlerinden elde edilen dersler, tüm benzer ürün hatları ve cam işleme hücreleri için zorunlu çapraz kontrolleri tetikler. Yeni proje geliştirmede (APQP Aşama 2/3) tasarım ve proses mühendisliği kontrol formları, arşivlenmiş derslerin ve ters PFMEA sonuçlarının yeni takım tasarımlarına, Proses Akışına, PFMEA ve Kontrol Planlarına dahil edildiğini doğrulayan açık onay gerektirir.</t>
  </si>
  <si>
    <t>MC1</t>
  </si>
  <si>
    <t>Değişikliklerin Kontrolü ve İzlenmesi</t>
  </si>
  <si>
    <t>MC11</t>
  </si>
  <si>
    <t xml:space="preserve">Planlı ve acil değişiklikler için değişiklik yönetimi (ürün, proses, Tier N ve BT sistemleri) tanımlanıp uygulanmaktadır.</t>
  </si>
  <si>
    <t xml:space="preserve">Kontrol edin:
- Tasarım/proses değişikliği, Tier N ürün/proses değişikliği, yeni ekipman kurulumu, ekipman taşıma, yeniden işleme, yazılım değişikliği, transfer veya BT sistemi geliştirmesi örneğiyle dokümantasyon
- MRP sistemi, depo yönetim yazılımı, EDI sunucusu gibi veri sistemi değişikliklerinin büyük değişiklik sayılması
- Planlı ve acil değişiklikleri risk yönetimi, eskalasyon kuralları ve zaman kontrolüyle yöneten süreç bulunması</t>
  </si>
  <si>
    <t>Tüm üretim, tedarik zinciri ve bilgi teknolojisi operasyonlarında kapsamlı Değişiklik Yönetimi Prosedürü (4M ve BT) oluşturulmuş ve uygulanmaktadır. Süreç planlı mühendislik değişikliklerini ve acil müdahaleleri yönetir; ürün tasarımları, üretim prosesleri, takım taşımaları, Tier N değişiklikleri, yeniden işleme onayları ve yazılım/BT gelişmelerini kapsar. MRP, depo yönetim yazılımı ve müşteri EDI sunucuları gibi kritik veri altyapısı güncelleme/yapılandırmaları büyük değişiklik sayılır; sıkı teknik yeterlilik onayı ve imzalara tabidir. Her değişiklik talebi, kusursuz uygulama için disiplinler arası risk değerlendirmesi (PFMEA güncellemesi), belgeli eskalasyon kuralları ve sıkı kilometre taşı zaman kontrolüyle desteklenir.</t>
  </si>
  <si>
    <t>MC12</t>
  </si>
  <si>
    <t>Tüm değişiklikleri belgelemek ve onaylamak için değişiklik yönetimi süreci kullanılmakta; Doküman Kontrol Süreciyle kontrol edilmektedir.</t>
  </si>
  <si>
    <t xml:space="preserve">Kontrol edin:
- Tesiste kullanılan prosedür ve formlar
- Uygunsuz ürün sevkiyatından önce müşteri onayının istenmesi
- Hem değişikliklerin hem uygunsuz ürünlerin izlenebilirliğini sağlayan araç kullanımı</t>
  </si>
  <si>
    <t>Tüm ürün, proses ve sistem değişiklikleri merkezi Doküman Kontrolü ve Mühendislik Değişiklik Yönetimi akışıyla titizlikle belgelenir, onaylanır ve arşivlenir. Tesiste standart mühendislik değişiklik talebi (ECR) ve emri (ECO) formları resmî kullanılır. Geçici proses farklılıklarında uygunsuz veya sapmadan etkilenmiş ürün sevk edilmeden önce belgeli müşteri onayı almak için resmî şartlı kabul/sapma süreci uygulanır. Dijital izlenebilirlik araçları ve ERP takibiyle değişiklik tarihleri, etkilenen parti numaraları, teknik resim revizyon indeksleri ve ayrılmış uygunsuz partiler arasında kesintisiz izlenebilirlik korunur.</t>
  </si>
  <si>
    <t>MC13</t>
  </si>
  <si>
    <t xml:space="preserve">Tedarikçiler tüm değişiklikleri müşteriye zamanında bildirmeli ve uygulama öncesinde belgeli onay almalıdır.</t>
  </si>
  <si>
    <t xml:space="preserve">Kontrol edin:
- Sevkiyat öncesi müşteri onay kanıtları (onaylı Forever Requirement - xFCA ve onaylı FETE - xPSA)
- Müşteri gerekliliğine uyulması
- Güncellenecek etkilenen dokümanların belirlenmesi (teknik resim, PFMEA, Kontrol Planı, Bakım Planı, SWI vb.)</t>
  </si>
  <si>
    <t>Tesisin şu anda resmî STLA değişiklik onay platformlarına, FETE/xFCA portal başvuru kurallarına ve sevkiyat öncesi onayları düzenleyen müşteri geçerlilik kriterlerine erişimi yoktur. Bu nedenle müşteri onay kilometre taşları ile iç doküman güncellemeleri (PFMEA, Kontrol Planı, Bakım Planı) arasındaki resmî eşgüdüm doğrulanamamaktadır.</t>
  </si>
  <si>
    <t>MAI1</t>
  </si>
  <si>
    <t>Bakım Organizasyonu</t>
  </si>
  <si>
    <t>MAI11</t>
  </si>
  <si>
    <t>Tesisteki tüm makineler, takımlar, ekipmanlar, tesisler ve hata önleme cihazlarını kapsayan, yetkin kaynaklarla yürütülen bakım süreci uygulanmaktadır. Kapsam kestirimci, önleyici ve düzeltici bakımı içermelidir.</t>
  </si>
  <si>
    <t xml:space="preserve">Kontrol edin:
- Önleyici/kestirimci bakım planı bulunması ve takibi
- Plan örneğinde tüm ekipmanların (makine, takım, mastar vb.), yapılacak operasyonların, her operasyon süresinin, planlanan zamanın, genel bakım ve planlama sorumlusunun bulunması
- Düzeltici bakımda sorumlu kişiye atanmış görev bildirimi örneği
- Bakım sonrası ekipmanın SOP standardına göre yeniden başlatılması (SP&amp;EP12 ile çapraz kontrol)
- Bakımın yetkin operatörlerce yapılması ve teknik yetkinlik listelerinin yönetilmesi</t>
  </si>
  <si>
    <t>MAI12 ve MAI13 altında belirtildiği üzere önleyici ve kestirimci bakım planları ve faaliyet kayıtları mevcuttur. MAI11 açısından tüm ilgili varlıkların ve hata önleme cihazlarının tam kapsamı, atanan personel yetkinliklerinin uyumu ve bakım sonrası tutarlı yeniden başlatma doğrulaması henüz tam gösterilememiştir. Kapanış öncesi bu kapsam ve uygulama kontrolleri tamamlanmalıdır.</t>
  </si>
  <si>
    <t>MAI12</t>
  </si>
  <si>
    <t>Kestirimci ve önleyici bakım planlaması, riski, öğrenilen derslerin yaygınlaştırılmasını ve tekrarlayan düzeltici bakım sorunlarını dikkate almalıdır.</t>
  </si>
  <si>
    <t xml:space="preserve">Kontrol edin:
- Önleyici/kestirimci bakım planının yönetimce onaylanması
- Plan örneğinde operasyon durumlarının bulunması (ör. OK, NOK, iptal, ertelendi)
- Ertelenen görevlerin yönetimi
- Düzeltici bakım verilerinin düzenli toplanıp analiz edilmesi
- Verilerin öğrenilen dersler ve yaygınlaştırma sürecinde kullanımı
- Bu süreçle iyileştirilen kestirimci/önleyici bakım görevlerinin revizyon kanıtları</t>
  </si>
  <si>
    <t>Yıllık Önleyici ve Kestirimci Bakım Planı tesis yönetimince resmî onaylanmış; ekipman risk analizi, MTBF/MTTR eğilimleri ve tekrarlayan düzeltici bakım verilerine göre dinamik güncellenmektedir. Plan her varlık için anlık uygulama durumunu (OK, NOK, Tamamlandı, Ertelendi) gösterir. Ertelenen her görev resmî izin, riskin yeniden değerlendirilmesi ve zorunlu yeni tamamlanma tarihi gerektirir. Plansız duruşların arıza geçmişi ve kök neden analizleri, tekrarlayan arızaları önlemek üzere bakım sıklıklarının, kontrol listelerinin ve kestirimci izleme rutinlerinin (ör. termal görüntüleme, titreşim analizleri) düzenli güncellenmesini tetikleyen tesisler arası Öğrenilen Dersler veri tabanına dahil edilir.</t>
  </si>
  <si>
    <t>MAI13</t>
  </si>
  <si>
    <t>Tüm bakım faaliyetlerinin ve sonuçlarının kayıtları resmîleştirilmiş ve doğru doldurulmuştur.</t>
  </si>
  <si>
    <t xml:space="preserve">- Bakım sonuçlarını inceleyip tüm bilgilerin kaydedildiğini doğrulayın.
- MAI11'deki planı kullanın; bir ekipman seçerek son önleyici, kestirimci ve düzeltici bakım operasyonlarını kontrol edin.</t>
  </si>
  <si>
    <t>Tüm üretim ve test varlıkları için standart bakım kayıt formları ve dijital iş emri kayıtları sistematik tutulmaktadır. Tamamlanan önleyici, kestirimci ve düzeltici bakımlar; işlem zamanı, teknisyen imzası, değiştirilen yedek parça referansı, ölçülen çalışma parametreleri ve müdahale sonrası doğrulama onaylarıyla tam belgelenir. Kritik hat ekipmanındaki örnek denetimler, Ana Bakım Planındaki görevlerle fiziksel istasyon bakım kayıtlarının tam tutarlılığını doğrulamaktadır.</t>
  </si>
  <si>
    <t>MAI2</t>
  </si>
  <si>
    <t>Yedek Parça Yönetimi</t>
  </si>
  <si>
    <t>MAI21</t>
  </si>
  <si>
    <t>Kritik yedek parça listesi tanımlanmış ve yönetilmektedir.</t>
  </si>
  <si>
    <t xml:space="preserve">Kontrol edin:
- Yedek parça listesinin bulunması
- Liste yönetiminde risk analizi kriterlerinin kullanılması</t>
  </si>
  <si>
    <t>Depo stok sistemimizde özel Kritik Yedek Parça Ana Listesi oluşturulmuş ve aktif yönetilmektedir. Sınıflandırma; tek kaynaktan temin, bileşen tedarik süresi, ekipman arızasının şiddeti ve müşteri teslimatlarına etkisini değerlendiren risk matrisine dayanır. Kesintisiz üretim için tüm kritik parçalarda asgari/azami emniyet stokları (Min/Maks eşikleri), otomatik yeniden sipariş tetikleyicileri ve düzenli fiziksel sayımlar tanımlanmıştır.</t>
  </si>
  <si>
    <t>MAI22</t>
  </si>
  <si>
    <t xml:space="preserve">Kritik parçalar için asgari stok seviyesiyle yedek parça stoku mevcuttur. Fiziksel envanteri kontrol etmek üzere yedek parça takip sistemi bakım sistemiyle birleştirilmiştir.</t>
  </si>
  <si>
    <t xml:space="preserve">Kontrol edin:
- Asgari stok seviyesi tanımlı ve parçalar mevcut mu (en az iki referansı doğrulayın, kritiklere odaklanın)?
- Düzenli envanter yapılıyor mu (veri tabanı/gerçek durum)?
- Geçerliyse son kullanma tarihini doğrulayın.</t>
  </si>
  <si>
    <t>MAI21 kapsamında kritik yedek parça listesi ve tanımlı stok eşikleri mevcuttur. Ancak asgari seviyelere göre fiziksel bulunabilirlik, stok ve bakım kayıtlarının mutabakatı ve tüm kritik referanslarda uygulama henüz tam doğrulanmamıştır. Belgeli fiziksel envanter ve stok bulunabilirlik kontrolleri tamamlanana kadar kriter NOK olarak kalır.</t>
  </si>
  <si>
    <t>MAI23</t>
  </si>
  <si>
    <t>Yedek parçalar uygun koşullarda depolanmaktadır.</t>
  </si>
  <si>
    <t xml:space="preserve">Kontrol edin:
- 5S seviyesinin iyi olması
- Parça bütünlüğünü koruyan uygun depolama koşulları</t>
  </si>
  <si>
    <t>Tüm bakım yedek parçaları ve kritik takım bileşenleri özel, güvenli bakım deposunda kontrollü çevre koşullarında saklanır. Tüm raflarda açık etiketler, kutu konumları ve zemin işaretleriyle yüksek 5S görsel yönetim standardı korunur. Hassas elektronik kartlar, pnömatik bileşenler ve hassas mekanik parçalar; kirlenmeyi önlemek ve bütünlüklerini korumak için koruyucu ambalaj, korozyon önleyici sargı ve kapalı kutularda muhafaza edilir.</t>
  </si>
  <si>
    <t>MMFM1</t>
  </si>
  <si>
    <t>Üretim Planlaması ve İzlenebilirlik</t>
  </si>
  <si>
    <t>MMFM11</t>
  </si>
  <si>
    <t xml:space="preserve">Üretimin ana üretim programını ayrıntılı üretim planlarına dönüştürdüğü ve sahaya ilettiği bir süreç bulunmaktadır.</t>
  </si>
  <si>
    <t xml:space="preserve">Kontrol edin:
- Haftalık Üretim Programı
- EDI'den gelen sıralı siparişlerin haftalık planla uyumu ve sahada görünürlüğü
- Üretim ve lojistik arasında günlük Hızlı Müdahale toplantısı
- İstasyonda üretimin takibi (önde/geride olma)</t>
  </si>
  <si>
    <t>ERP sistemi üzerinden yapılandırılmış üretim planlama ve saha iş dağıtımı uygulanmaktadır. Müşteri EDI çağrıları ve teslimat talepleri doğrudan entegre edilip ayrıntılı haftalık planlara ve vardiya iş emirlerine dönüştürülür. Her hattaki görsel panolar anlık üretim sırasını ve saatlik hız hedeflerini gösterir. Üretim ve lojistiğin günlük ortak Hızlı Müdahale toplantıları, malzeme bulunabilirliği ve sipariş sıralamasında anında uyum sağlar. İstasyonlarda gerçekleşen çıktı/hedef karşılaştırması (önde/geride durumu) saatlik izlenir; sapmalarda hızlı karşı önlemler tetiklenir.</t>
  </si>
  <si>
    <t>MMFM12</t>
  </si>
  <si>
    <t>Ürün izlenebilirliği için uygulanacak kurallar bir prosedürde tanımlanmıştır.</t>
  </si>
  <si>
    <t xml:space="preserve">İzlenebilirlik prosedüründe aşağıdakileri kontrol edin:
- Müşteri gerekliliklerine uygun izlenebilirlik türü (tekil, parti veya FIFO)
- Akıştaki tüm ara durumlarda (giriş, üretim, depolama, lojistik vb.) ürün tanımı (geçici işaret, etiket, üretim emri vb.)
- Nihai ürün tanımı (işaret, barkod vb.)
- Üretim sırasında Tier 2 parti değişimi
- Türetilmiş akışların (yeniden işleme, yeniden ambalajlama vb.) izlenebilirliği ve yeniden giriş kuralları (aynı vardiya/gün/üretim partisi, özel parti vb.)
- Teorik şüpheli parti büyüklüğünü belirlemede nicel yaklaşım ve seyrelme hesapları</t>
  </si>
  <si>
    <t>İç izlenebilirlik prosedürü mevcut operasyonlar için malzeme/ürün tanımını, parti geçişlerini, ara depolamayı, yeniden işleme ve yeniden ambalajlama izlenebilirliğini ve şüpheli parti belirlemeyi tanımlar. Kayıtlar ilgili malzeme partilerini, üretim faaliyetlerini ve sevkiyat bilgilerini ilişkilendirir. Açık operasyonel yeniden işleme serbest bırakma kontrolleri SW22 altında izlenmektedir. STLA'ya özel izlenebilirlik gerekliliklerine karşı tam doğrulama iddia edilmemektedir; ilave gereklilikler sözleşmeli Tier 1 müşterimizce iletildiğinde incelenecektir.</t>
  </si>
  <si>
    <t>MMFM13</t>
  </si>
  <si>
    <t>İzlenebilirlik, izlenebilirlik özetine (APQP teslimatı) uygun olarak proses akışının her adımında uygulanmaktadır.</t>
  </si>
  <si>
    <t xml:space="preserve">Denetim başında (bir şikâyete dayanarak) bitmiş ürün referansı seçin ve tedarikçiden tüm izlenebilirlik unsurlarının kanıtlarını toplamasını isteyin:
- Lojistikte bitmiş ürün etiketi
- Üretim tarihi (saat ve tarih damgası)
- Üretim emri ve yapılan tüm operasyonların izlenebilirliği
- Üretim hattı
- Akış dışındaki özel proses (ör. ısıl işlem)
- İstasyon verileri (parametreler, kullanılan takımlar, operatör vb.)
- Kullanılan ham madde ve alt bileşenler ile parti numaraları
Kanıtlardan hareketle akış şemasındaki tüm operasyonların yapıldığını ve izlenebilir olduğunu doğrulayın.</t>
  </si>
  <si>
    <t>İzlenebilirlik, onaylı APQP İzlenebilirlik Matrisine tam uyumla tüm üretim operasyonlarında sistematik yürütülmektedir. Her bitmiş cam montajı için geçmiş kayıtlar nihai lojistik etiketlerini üretim tarihi/saati, hat kimliği, iş emirleri ve istasyon parametre kayıtlarına (fırın ısıl işlem reçeteleri ve takım kimlikleri dahil) uçtan uca bağlar. Alt tedarikçi ham maddeleri (düz cam, EPDM fitiller, alüminyum profiller) tedarikçi ergitme/parti numaralarıyla tam izlenebilir. Fiziksel akış belgeli izlenebilirlik şemasıyla tamamen örtüşmektedir.</t>
  </si>
  <si>
    <t>MMFM3</t>
  </si>
  <si>
    <t>Üretim Hatlarının Beslenmesi</t>
  </si>
  <si>
    <t>MMFM31</t>
  </si>
  <si>
    <t>İş istasyonu beslemesi oluşturulmuş; giriş malzemesinden istasyona kadar FIFO akışı sahada izlenmektedir.</t>
  </si>
  <si>
    <t xml:space="preserve">Sahada ekip lideriyle besleme akışını kontrol edin:
- Akış yerleşiminin tanımlı olması
- Besleme planının günlük güncellenmesi
- Yeniden işleme istasyonu dahil FIFO'ya uyum
- Uygun ekipmanla besleme miktarı kontrolü (ör. milk-run ve dengeleme)</t>
  </si>
  <si>
    <t>Malzeme kabulünden her iş istasyonuna kadar standart iç lojistik akış yerleşimi tamamen tanımlanmış ve uygulanmaktadır. İkmal planları vardiya üretim programlarına ve hat tüketimine göre günlük güncellenir. FIFO; yerçekimli akış rafları, zemin renk kodları ve ERP hazırlama zamanlarıyla ana hücreler ve yeniden işleme döngülerinde görsel yönetilir. Hat yanı besleme, fazla stoku önleyen ve kesintisiz besleme sağlayan özel taşıma arabalarıyla planlı milk-run rotaları ve kanban miktar dengelemesi üzerinden düzenlenir.</t>
  </si>
  <si>
    <t>MMFM32</t>
  </si>
  <si>
    <t>İş istasyonu beslemesinde doğru parça referansı, izlenebilirlik, depolama ve parça tanımı sağlanmaktadır.</t>
  </si>
  <si>
    <t xml:space="preserve">Sahada ekip lideriyle besleme referansını kontrol edin:
- Etiketleme sisteminin sağlamlığı (ör. sıra akışı, etiket konumu)
- Beslenen referansta karışma riski/hata önleme
- Besleme depolama koşullarının kontrolü
- Besleme izlenebilirliği</t>
  </si>
  <si>
    <t>İstasyon malzeme beslemesinde doğru referans, sağlam parti izlenebilirliği ve korumalı depolama koşulları titizlikle uygulanır. Standart barkodlu kap etiketleri taşıma boyunca görsel tarama bütünlüğü için tutarlı konumlandırılır. Renk kodlu kutular, yönlendirilmiş parça fikstürleri ve özel parça yuvaları dahil poka-yoke mekanizmaları çok modelli montaj noktalarında karışma riskini ortadan kaldırır. Hat içi depolama, hassas bileşenleri (EPDM fitiller ve kaplamalı cam gibi) toz, mekanik hasar ve aşırı sıcaklıklardan korur. Düzenli kontroller hazırlık tamponlarından istasyona tam izlenebilirlik sağlar.</t>
  </si>
  <si>
    <t>MMFM33</t>
  </si>
  <si>
    <t xml:space="preserve">İkmal ve besleme kuralları tanımlanmış ve uygulanmaktadır (üretim ve lojistik alanları).</t>
  </si>
  <si>
    <t xml:space="preserve">Sahada ekip lideriyle sapma ve aksiyonları kontrol edin:
- Malzeme eksikliği uyarıları tetiklenebiliyor mu (ör. Andon)?
- Uygunsuz besleme izlenip uyarı veriliyor mu?
- Sapmada hızlı müdahale üzerinden eskalasyon kuralları ve reaksiyon planları hazır ve uygulanıyor mu?</t>
  </si>
  <si>
    <t>Standart ikmal ve hat besleme kuralları tüm üretim ve lojistik alanlarında tamamen tanımlanmış ve uygulanmaktadır. İstasyonlar ve malzeme tamponlarında, malzeme bitmeden ihtiyacı anında bildiren çalışan Andon çağrı sistemleri ve elektronik kanban sinyalleri bulunur. Uygunsuz parça teslimatı veya kritik besleme eksikliğinde anında karantina ve sınırlama protokolleri, lojistik yönetimine hızlı eskalasyonla birlikte etkinleşir. Günlük Hızlı Müdahale rutinlerine entegre standart reaksiyon planları hızlı düzeltici tedbir, kök neden takibi ve üretim kesintisizliğini sağlar.</t>
  </si>
  <si>
    <t>LOG1</t>
  </si>
  <si>
    <t>Tedarik Süreci (Giriş)</t>
  </si>
  <si>
    <t>LOG11</t>
  </si>
  <si>
    <t>Teslimat takip süreci tanımlanmış, devreye alınmış ve uygulanmaktadır. Operasyonlar standartlaştırılmış; görsel yönetim teslimat performansının anlık takibini sağlamaktadır.</t>
  </si>
  <si>
    <t xml:space="preserve">Kontrol edin:
- Tüm kabul sürecinin standart operasyon sırası (teslimat yerleşimi, standart iş talimatları)
- Kabul planıyla fiziksel teslimatların karşılaştırılması (hacim ve uygunluk, kamyon/gün, kaynaklar)
- Tesis kesintisini önleyen ön aşama kilometre taşları ve kontroller
- Teslimatların takibi (görsel yönetim)</t>
  </si>
  <si>
    <t>Ayrıntılı Standart İş Talimatları (SWI) ve belirlenmiş boşaltma alanlarıyla uçtan uca giriş lojistiğini yöneten standart mal kabul ve teslimat takip süreci uygulanmaktadır. Günlük teslimat planları, hacim, bileşen uygunluğu, araç sıklığı ve taşıma kaynaklarını anlık izleyerek planlı araç varış saatleriyle koordine edilir. Hat besleme uyuşmazlıkları ve tesis duruşlarını önlemek için ön sevkiyat bildirimi (ASN) doğrulaması ve rıhtım girişinde barkod kontrolü dahil erken doğrulama noktaları oluşturulmuştur. Giriş performansı ve taşıyıcı dakikliği, gecikmelere anında aksiyon için canlı lojistik panolarında görsel yönetilir.</t>
  </si>
  <si>
    <t>LOG12</t>
  </si>
  <si>
    <t xml:space="preserve">Gelen malzeme kalite kontrolleri için Kontrol Planı oluşturulmuş ve uygulanmaktadır.
Eşikleri düzenli gözden geçirilen reaksiyon planı mevcuttur.</t>
  </si>
  <si>
    <t xml:space="preserve">Alandaki bir parçayı (yeni proje, seri üretim vb.) seçip kontrol edin:
- Reaksiyon eşikleri (sorun sayısı), sıklık ve miktar
- Kontrol edilen tüm özelliklere göre belirlenen özel özelliklerin oranı
- Görünüm parçalarının fiziksel kontrolü için ana numunelerin bulunması</t>
  </si>
  <si>
    <t>Giriş Kontrol Planı satın alınan tüm malzemelere (ham düz cam, alüminyum profiller, donanım ve EPDM fitiller) titizlikle uygulanır. Kontrol sıklıkları, numune büyüklükleri ve reaksiyon eşikleri (tekrarlayan hatada anında tedarikçi eskalasyonu) belgelenip düzenli incelenir. Belirlenen tüm müşteri özel özellikleri öncelikli örnekleme oranlarıyla eşleştirilmiştir. Yüzey hatası, renk tonu ve kenar kalitesi için onaylı sınır ve ana numuneler fiziksel karşılaştırma için giriş kontrol istasyonunda tutulur.</t>
  </si>
  <si>
    <t>LOG13</t>
  </si>
  <si>
    <t xml:space="preserve">Boş seri üretim ve geçici ambalajlar mevcut olup uygun şekilde depolanmaktadır.</t>
  </si>
  <si>
    <t xml:space="preserve">Bir ambalaj referansı seçip kontrol edin:
- Müşteri gerekliliklerine uygunluk (ör. temizlik, işlevsel durum)
- Alan yerleşimi, 5S, görsel yönetim, toz ve suya karşı koruma</t>
  </si>
  <si>
    <t>Seri üretimde kullanılan dönüşümlü kaplar ve onaylı geçici alternatif ambalajlar mevcut olup belirlenmiş depolama bölgelerinde korunur. Ambalaj birimleri mekanik bütünlük, iç destek malzemesi ve temizlik açısından müşteri standartlarını tam karşılar. Depolama alanlarında zemin işaretleriyle 5S uygulanır; boş raflar, prosesteki ambalajlar ve hasarlı kaplar ayrılır. Ambalaj tamponları toz ve su kirlenmesini önlemek için kapalı çatı altında korunur.</t>
  </si>
  <si>
    <t>LOG2</t>
  </si>
  <si>
    <t>Ürünün Taşıma ve Depolama Koşulları</t>
  </si>
  <si>
    <t>LOG 21</t>
  </si>
  <si>
    <t>Depolama düzenine ait standartlar açıkça tanımlanmış ve uygulanmaktadır. Üretim ile lojistik arasındaki sorumluluklar açıkça belirlenmiştir.</t>
  </si>
  <si>
    <t xml:space="preserve">Kontrol edin:
- Yerleşimin (karantina, bitmiş ürün, geçici stok, deneme parçaları vb.) belgelenip uygulanması
- Depo alanı yönetimi (benzer parçaların ayrılması, yüksek tüketimli parçaların erişilebilirliği)
- Tüm stok alanlarının ve sorumlularının bilinmesi (denetimde kayıt dışı 'gölge depo' bulunmaması)</t>
  </si>
  <si>
    <t>Standart depo yerleşimi ve taşıma kuralları tüm tesiste resmî tanımlanmış, haritalanmış ve uygulanmıştır. Ham madde, WIP tamponları, bitmiş ürün, deneme/prototip parçalar ve kilitli karantina kafesleri dahil tüm depolar zemin işaretleri ve renk kodlarıyla açıkça ayrılır. Üretim-lojistik arayüzü ve devir sorumlulukları belgeli prosedürlerle yönetilir; tam hesap verebilirlik sağlanır ve kayıt dışı 'gölge depolar' önlenir. Yüksek tüketimli bileşenler hızlı ve ergonomik toplama için sevkiyat yollarına yakın yerleştirilir; benzer yapılı referanslar karışma riskine karşı fiziksel ayrılır ve barkodla kontrol edilir.</t>
  </si>
  <si>
    <t>LOG 22</t>
  </si>
  <si>
    <t>Stok yönetim sistemi; ürün son kullanma tarihlerini, FIFO'yu ve ürün değişikliği referanslarını kontrol etmektedir.</t>
  </si>
  <si>
    <t xml:space="preserve">Kontrol edin:
- Sistem bilgisiyle gerçek saha durumu arasındaki farklar (ör. sistem referansıyla fiziksel depo)
- Miktar doğrulamak ve sistemi düzeltmek için düzenli fiziksel envanter
- Raf ömrü sınırlı ürün/ambalajlarda son kullanma tarihinin bulunması ve uyum (yağ, yapıştırıcı, boya, kauçuk, kaplama vb.)
- Eski sürüm parçaların ayrılması ve hurdanın yönetimi
- Tüm proses boyunca sürekli FIFO uyumu</t>
  </si>
  <si>
    <t>Stok sistemi envanter mutabakatını, FIFO uyumunu, raf ömrü takibini ve mühendislik revizyon geçişlerini doğru kontrol eder. Periyodik fiziksel sayımlar ERP verilerini raf stoklarıyla uzlaştırır. Raf ömrü sınırlı ham maddeler (EPDM profiller, yapıştırıcı, astar ve baskı mürekkepleri gibi) görünür son kullanma etiketleri ve sıkı FIFO rotasyonuyla izlenir. Eski mühendislik revizyonları hatta dönüşü önlemek için kilitli hurda/karantina alanlarında ayrılır. Malzeme çıkış noktalarında otomatik barkod doğrulama çalışmaları sürmektedir.</t>
  </si>
  <si>
    <t>LOG23</t>
  </si>
  <si>
    <t>Her referansın stok seviyelerini destekleyen görsel yönetim sistemi bulunmaktadır.</t>
  </si>
  <si>
    <t xml:space="preserve">Kontrol edin:
- Görsel yönetim iş talimatları
- Reaksiyon eşiğinin tanımlanıp uygulanması (ör. bir referansın min/maks seviyelerini doğrulayın)
- Uyarı sürecinin tanımlanması</t>
  </si>
  <si>
    <t>Her parça referansında hedef stok seviyelerini izlemek ve korumak için tüm depo ve hat yanı raflarda kapsamlı görsel yönetim sistemi oluşturulmuştur. Belgeli talimatlar, tüketim ve tedarik sürelerine göre görsel standartları, renkli kutu işaretlerini ve min/maks sınırlarını tanımlar. Yeniden sipariş ve kritik eksiklik reaksiyon eşikleri raf adres etiketlerinde gösterilir ve ERP ile eşlenir. Stok asgari emniyet seviyesine yaklaştığında ikmali başlatmak ve hat malzemesizliğini önlemek için malzeme planlama ve lojistik amirine anında eskalasyon uyarısı gönderilir.</t>
  </si>
  <si>
    <t>LOG3</t>
  </si>
  <si>
    <t>Sevkiyat</t>
  </si>
  <si>
    <t>LOG31</t>
  </si>
  <si>
    <t>Sevkiyat takip süreci tanımlanmış, devreye alınmış ve uygulanmaktadır. Standart operasyonlar ve görsel yönetim, sevkiyat performansının anlık takibini sağlar.</t>
  </si>
  <si>
    <t xml:space="preserve">Kontrol edin:
- Operatör için kamyon hazırlık listesinin bulunması
- Alan yerleşimi ve özel kamyon yükleme simülasyon alanı
- Görsel yönetim panosu ve sevkiyat planının görsel takibi (sevkiyat emri hazırlık zaman çizelgesi)</t>
  </si>
  <si>
    <t>Standart sevkiyat yönetim süreci tam çalışır durumdadır; çıkış akışları sıkı iş talimatları ve canlı görsel kontrollerle düzenlenir. Depo operatörleri yükleme öncesi referans, miktar ve ambalaj bütünlüğünü resmî araç hazırlık ve toplama listeleriyle doğrular. Çıkış lojistiğinde yüklerin yükleme sırasına göre ön hazırlandığı zemin işaretli özel 'kamyon simülasyon' alanı vardır. Dinamik sevkiyat panosu, gecikmeleri önlemek için günlük çıkış planlarını, hazırlık takvimlerini, taşıyıcı varış aralıklarını ve zamanında/eksiksiz (OTIF) sevkiyat durumunu anlık gösterir.</t>
  </si>
  <si>
    <t>LOG32</t>
  </si>
  <si>
    <t xml:space="preserve">Herhangi bir sorunda müşteriyi zamanında uyarmak için temel kilometre taşları belirlenmiştir.</t>
  </si>
  <si>
    <t xml:space="preserve">Kontrol edin:
- Gerektiğinde müşteriyi uyaran takip süreci ve izleme tablosu
- En az EDI üzerinden sevk bildirimi ve Ön Sevkiyat Bildirimi (ASN) kilometre taşlarının takibi</t>
  </si>
  <si>
    <t>Otomatik sevkiyat uyarısı için gereken resmî STLA geçerlilik parametreleri, müşteri EDI bağlantı uçları ve yetkili ASN biçim kuralları şu anda elimizde yoktur. Bu nedenle sevk bildirimi iletimlerinin sistematik kilometre taşı takibi ve standart müşteri gecikme uyarı prosedürlerinin STLA lojistik gerekliliklerine uygunluğu teyit edilememiştir.</t>
  </si>
  <si>
    <t>LOG33</t>
  </si>
  <si>
    <t>Müşterinin lojistik gerekliliklerine (ör. etiketleme, paletleme) uyumu garanti eden strateji uygulanmaktadır.</t>
  </si>
  <si>
    <t xml:space="preserve">Kontrol edin:
- Temel noktaları içeren standardın tanımlanıp uygulanması (PR/PPR KPI'larıyla çapraz kontrol)
- Paletleme kuralları
- Sistemin karma palet hazırlamayla uyumu</t>
  </si>
  <si>
    <t>Stellantis ambalaj şartnameleri ve paletleme standartlarına tam uyum için kapsamlı lojistik stratejisi uygulanmaktadır. Son paketleme istasyonlarındaki görsel talimatlar istif yüksekliğini, kutu kilitleme düzenini, bantlama/streçleme yöntemlerini ve STLA Odette/Galila barkod etiket gerekliliklerini açıkça tanımlar. Hatasız sevkiyat için giriş/çıkış lojistik KPI'ları (PR/PPR) sistematik izlenir. Hazırlık sistemi karma palet birleştirmeyi tam destekler; müşteride sorunsuz taşıma ve ayıklama için özel karma yük dış etiketleri ve fiziksel katman ayırıcıları kullanılır.</t>
  </si>
  <si>
    <t>LPASK1</t>
  </si>
  <si>
    <t>Genel Katmanlı Proses Denetimi (LPA)</t>
  </si>
  <si>
    <t>LPASK11</t>
  </si>
  <si>
    <t xml:space="preserve">Belgelenmiş LPA prosedürü aşağıdakileri içerir:
- Üretim, lojistik, bakım, Güvenli Devreye Alma Planı vb. kapsam
- Örnekleme kriterleri (sıklık, proses, operatör vb.)
- Standart işlem sırası
- Ekip liderinden üst yönetime tüm yönetim seviyeleri
- Tedarikçinin tüm proseslerde LPA yapması ve tüm aksiyonları takip etmesi</t>
  </si>
  <si>
    <t xml:space="preserve">Kontrol edin:
- Gerekliliğin tüm kriterleri kapsanmalı (tedarikçi CQI-8 kullansa bile).
- Birden fazla yönetim katmanı katılmalı.</t>
  </si>
  <si>
    <t>LPA prosedürü mevcut üretim, lojistik ve bakım prosesleri için denetim kapsamını, örneklemeyi, denetim sırasını, yönetim sorumluluklarını ve düzeltici aksiyon takibini tanımlar. Güvenli Devreye Alma gelecekte uygulanacak kapsam olarak dahildir; operasyonel devreye alınması PPC31/PPC32 altında açıktır. Bu kapsama özel sorular ve planlama, sınırlama süreci ve kontrol alanı kurulduğunda etkinleşecektir.</t>
  </si>
  <si>
    <t>LPASK12</t>
  </si>
  <si>
    <t xml:space="preserve">Katmanlı Proses Denetimi kontrol listesi oluşturulmuş ve uygulanmaktadır; aşağıdakileri içerir:
1. Operatör güvenliği/ergonomisi
2. Güvenlik özelliği kontrolleri ve kayıtları
3. Yetkinlik matrisi (yalnızca yetkin kişiler çalışır)
4. Kritik özelliklere (CSE) özel kontroller içeren iş talimatları
5. Başlatma standardı
6. İş yeri düzeni
STLA tesislerinde bulunan her uygunsuzlukta liste gözden geçirilir.
LPA kontrol listesi tüm yönetim seviyelerinde uygulanır.</t>
  </si>
  <si>
    <t xml:space="preserve">Kontrol edin:
Gerekli altı LPA maddesinden biri eksikse puan NOK olur.</t>
  </si>
  <si>
    <t>LPA planlama yapısı hazırlanmaktadır; ancak alanları, sorumlu yönetim seviyelerini, örnekleme kriterlerini ve sıklıkları belirleyen resmî onaylı güncel plan henüz tam oluşturulmamıştır. Planlanan/tamamlanan denetim takibi ve yapılmayan denetimlerin izlenmesi tutarlı gösterilememiştir. Plan ve izleme düzeni uygulanıp kayıtlarla desteklenene kadar kriter NOK olarak değerlendirilir.</t>
  </si>
  <si>
    <t>LPASK13</t>
  </si>
  <si>
    <t>Örnekleme kriterlerini (ne, kim, ne zaman) içeren LPA planı oluşturulmuş ve düzenli güncellenmektedir.</t>
  </si>
  <si>
    <t xml:space="preserve">Kontrol edin:
- Sıklık tanımlı mı?
- Plan tüm katmanlar için açık mı?</t>
  </si>
  <si>
    <t>Mevcut üretim, lojistik ve bakım alanlarında üst yönetimin düzenli katılımı dahil LPA faaliyetlerinin tutarlı yürütülmesi yeterli denetim kaydıyla henüz gösterilememiştir. Bulgu aktif Stellantis projesi bulunmamasından ziyade mevcut operasyonlardaki uygulamaya ilişkindir. Güvenli Devreye Alma denetimleri, sınırlama süreci ve kontrol alanı kurulduktan sonra geçerli olacaktır. Fiilî denetim uygulaması ve yönetim katılımı gösterilene kadar kriter NOK olarak kalır.</t>
  </si>
  <si>
    <t>LPASK2</t>
  </si>
  <si>
    <t>LPA Kayıtları ve Aksiyon Planlarının Takibi</t>
  </si>
  <si>
    <t>LPASK21</t>
  </si>
  <si>
    <t xml:space="preserve">LPA tüm operasyonlarda uygulanmaktadır (üretim, lojistik, bakım, Güvenli Devreye Alma Planı vb.).
LPA'lar ÜST YÖNETİM (tesis müdürü, üretim müdürü vb.) tarafından düzenli yapılmaktadır.</t>
  </si>
  <si>
    <t xml:space="preserve">Denetçi bir LPA'ya katılmalıdır.
Kontrol edin:
- Standart LPA sırasına uyulması
- Üretim ekip liderlerinin LPA'yı plana göre yapması</t>
  </si>
  <si>
    <t>LPA faaliyetleri, denetim planındaki yönetim seviyelerinin katılımıyla mevcut üretim, lojistik ve bakım alanlarını kapsamaktadır. Bulgular kaydedilip düzeltici aksiyonlarla takip edilir. Bu aşamada devreye alınmış Güvenli Devreye Alma alanında operasyonel LPA yapıldığı iddia edilmemektedir. Bu alan, PPC31/PPC32 kapsamında kurulum ve hazırlık doğrulaması sonrasında rutin LPA kapsamına alınacaktır.</t>
  </si>
  <si>
    <t>LPASK22</t>
  </si>
  <si>
    <t>LPA'lar prosedüre göre kaydedilip belgelenmektedir.</t>
  </si>
  <si>
    <t xml:space="preserve">Kontrol edin:
- Bulguların LPA formlarına kaydedilmesi ve denetim sırasında düzeltilen sapmaların doğru yönetimi
- Dört durumun tanımlanması: sapma bulunmadı; sapma bulundu/denetimde düzeltilmedi; sapma denetimde düzeltildi; uygulanamaz</t>
  </si>
  <si>
    <t>LPA denetimleri, tesis LPA prosedürüne tam uygun standart formlarla resmî kaydedilip arşivlenir. Formlar dört zorunlu durumu içerir: (1) Sapma bulunmadı, (2) Sapma bulundu - denetimde düzeltilmedi, (3) Sapma denetim sırasında hemen düzeltildi, (4) Uygulanamaz (NA). Yerinde düzeltilen küçük farklılıklar anlık sınırlama ayrıntılarıyla belgelenir; çözülmeyen bulgular sorumlu atanarak açık karşı önlem takip kaydına aktarılır.</t>
  </si>
  <si>
    <t>LPASK23</t>
  </si>
  <si>
    <t xml:space="preserve">Düzeltici aksiyon planlarını yönetmek için karşı önlem formu kullanılmaktadır.</t>
  </si>
  <si>
    <t xml:space="preserve">Kontrol edin:
- Sınırlama aksiyonlarının hemen uygulanıp LPA'ya kaydı
- LPA sorunlarının açık tanımı ve karşı önlemlerin uygulanması
- Sorumluların aksiyon planlarını doğrudan LPA formunda veya belirlenen takip sisteminde izleyip kaydetmesi</t>
  </si>
  <si>
    <t>Denetim bulgularının düzeltici aksiyonlarını yönetmek için resmî LPA Karşı Önlem Takip Formu kullanılmaktadır. Operasyonel sapmada ürün uygunluğunu korumak üzere istasyonda anında sınırlama uygulanır ve doğrudan denetim formuna kaydedilir. Problemler standart kök neden problem tanımlarıyla açıkça ifade edilir. Atanan LPA madde sorumluları merkezi görsel panoda aksiyon planlarını yönetir; uygulama zamanını ve kapanış etkinliğini doğrular.</t>
  </si>
  <si>
    <t>LPASK3</t>
  </si>
  <si>
    <t>Operatör Yeterlilik Onay Süreci</t>
  </si>
  <si>
    <t>LPASK31</t>
  </si>
  <si>
    <t xml:space="preserve">Prosedür yeterlilik yöntemini tanımlamalıdır:
- Farklı yeterlilik seviyelerinin tanımı
- Seviyeleri değiştirme kriterleri
- Çok yönlülük çizelgesinin açıklaması</t>
  </si>
  <si>
    <t xml:space="preserve">Kontrol edin:
- Yeterlilik seviyeleri ölçülebilir kriterlerle açık tanımlı mı (ör. 1-3 seviye veya Magic Square)?
- İşe özel hususlar dikkate alınıyor mu (ör. yeniden işleme, özel özellikler)?
- Veri toplama kayıtlarla tam uygulanıyor mu (yeni başlayan temel eğitimi vb.)?
- Prosedür yeniden yeterlilik sürecini açıklıyor mu (doğum/sağlık izni, geçici operatör dahil istasyondan uzun süre uzak kalma vb.)?</t>
  </si>
  <si>
    <t>Tesis Operatör Yeterlilik ve Eğitim Prosedürü, ölçülebilir kriterlere ve dört seviyeli yetkinlik ölçeğine (Magic Square) dayanan yapı tanımlar. Kriterler STLA güvenlik/mevzuat özellikleri ve onaylı yeniden işleme döngüleri dahil kritik proses adımlarını açık kapsar. Tüm yeni operatörler için resmî oryantasyon ve yetkinlik doğrulama kayıtları tutulur. Sağlık/doğum izni, uzun hat rotasyonu sonrası dönen veya geçici çalışanlar için açık yeniden yeterlilik süreci vardır; bağımsız üretim izninden önce tam yetkinlik sağlanır.</t>
  </si>
  <si>
    <t>LPASK32</t>
  </si>
  <si>
    <t xml:space="preserve">Her çalışma alanı için çok yönlülük çizelgesi (eğitim matrisi veya eşdeğeri) mevcuttur.
Tüm istasyon/operasyonları kapsar ve yalnızca yetkin kişilerin çalışmasını sağlar.</t>
  </si>
  <si>
    <t xml:space="preserve">Kontrol edin:
- Her operatörün her operasyondaki yeterlilik durumu ve hedefi
- Devamsızlık ve personel değişim riskine karşı istasyon başına gerekli yetkin operatör sayısı
- İş rotasyon planı/kaydı varsa istasyon başına onaylı ekip üyesi sayısının tutarlılığı</t>
  </si>
  <si>
    <t>Her üretim hücresinde istasyon ve proseslerin %100'ünü kapsayan görsel Çok Yönlülük Çizelgesi (Yetkinlik Matrisi) güncellenip sergilenir. Matris her operatörün mevcut yeterlilik puanını ve hedef yetkinlik seviyesini açık gösterir. Devamsızlık ve personel değişimi için asgari personel kapsama oranları (ör. kritik istasyon başına en az üç yetkin operatör) resmî belirlenip korunur. Vardiya rotasyon kayıtları ve günlük görevlendirmeler matrise tam uyar; güvenlik açısından kritik ve standart üretim görevlerini yalnızca onaylı, tam yetkin operatörler yürütür.</t>
  </si>
  <si>
    <t>LPASK33</t>
  </si>
  <si>
    <t>Öznel karar gerektiren kontrolleri yapan tüm kişiler için kalibrasyon süreci tanımlanıp uygulanmaktadır.</t>
  </si>
  <si>
    <t xml:space="preserve">Kontrol edin:
- Sonuçları öznel kararlara bağlı kritik operasyonların belirlenip ele alınması
- Kalibrasyon kayıtlarında proses, sıklık, sonuçlar, aksiyon planları (ör. Gage R&amp;R) ve katılan operatör sayısının bulunması</t>
  </si>
  <si>
    <t>Öznel karar içeren görsel ve duyusal kontrolleri (ör. cam optik bozulması, yüzey çizikleri, serigrafi kontrastı, fitil boşluğu) yapan tüm operatörler için resmî kalibrasyon ve uyum süreci oluşturulmuştur. Kontrollü sınır numuneleri ve hatalı referans panoları hatta tutulur. Periyodik Niteliksel Uyum Analizleri (Attribute Gage R&amp;R / Kappa) planlanıp belgelenir; sıklık, numune sayısı, geçme eşiği ve katılan operatörler belirtilir. Hedef uyumun altındaki operatörler görsel kontrole dönmeden önce derhal yeniden eğitilir ve yeterlilikleri tekrar onaylanır.</t>
  </si>
  <si>
    <t>Müşteri denetiminde belirlenen sapma</t>
  </si>
  <si>
    <t>AKSİYON PLANI DOĞRULAMASI</t>
  </si>
  <si>
    <t>Aksiyon Planı Kriteri</t>
  </si>
  <si>
    <t>Tedarikçi Aksiyon Planı</t>
  </si>
  <si>
    <t>STELLANTIS ONAYI</t>
  </si>
  <si>
    <t>Tedarikçi aksiyon planı</t>
  </si>
  <si>
    <t>Sorumlu</t>
  </si>
  <si>
    <t>Kapanış tarihi</t>
  </si>
  <si>
    <t>YENİ DURUM</t>
  </si>
  <si>
    <t/>
  </si>
  <si>
    <t xml:space="preserve">Üretim Sahası</t>
  </si>
  <si>
    <t>MPA1</t>
  </si>
  <si>
    <t>NSA</t>
  </si>
  <si>
    <t>MPA2</t>
  </si>
  <si>
    <t>PPQ_KOM</t>
  </si>
  <si>
    <t>PPQ_TKO</t>
  </si>
  <si>
    <t>PPQ_OT</t>
  </si>
  <si>
    <t>PPQ_PPAP</t>
  </si>
  <si>
    <t>PPQ_End DEV</t>
  </si>
  <si>
    <t>PPQ_Mass_Prod</t>
  </si>
  <si>
    <t>PPQ_Safe_Launch</t>
  </si>
  <si>
    <t>SİLMEYİN</t>
  </si>
  <si>
    <t>Tablo sınırı</t>
  </si>
  <si>
    <t>CMP14</t>
  </si>
  <si>
    <t>AQR ve özel proses denetimleri (CQI) izlenmekte ve STLA ile paylaşılmaktadır.</t>
  </si>
  <si>
    <t xml:space="preserve">Kontrol edin:
- İlgili AQR/CQI listesinin tedarikçi seçimi aşamasından itibaren dikkate alınması
- İlgili denetimlerin yapılması ve aksiyon planlarının yönetilmesi</t>
  </si>
  <si>
    <t>CMP24</t>
  </si>
  <si>
    <t xml:space="preserve">Acil durum / İş Sürekliliği Planı sigorta şirketince denetlenmiştir.</t>
  </si>
  <si>
    <t xml:space="preserve">Sigorta şirketinin gerekliliklerini ve/veya denetim raporlarını isteyin.
Mümkünse Beklenen Azami Kayıp ve Öngörülebilir Azami Kayıp için sigorta değerlemesini alın.</t>
  </si>
  <si>
    <t>CMP34</t>
  </si>
  <si>
    <t xml:space="preserve">Tedarikçi tesislerinde düzenli denetimler planlanmakta ve yapılmaktadır.</t>
  </si>
  <si>
    <t xml:space="preserve">Tedarikçinin kritik ve riskli tedarikçileri nasıl belirlediğini doğrulayın:
- Gerekli sertifikasyon seviyesini belirlemek (müşteri muafiyeti yoksa en az ISO 9001)
- Kalite sistemlerini geliştirmek: Tier 1 denetimleri ve Tier 2 iç denetimleri (CQI vb.)</t>
  </si>
  <si>
    <t>CMPE</t>
  </si>
  <si>
    <t xml:space="preserve">Etkinlik - Kurumsal Yönetim</t>
  </si>
  <si>
    <t>CMPE1</t>
  </si>
  <si>
    <t xml:space="preserve">Kalite hedeflerinin planlanan gelişim çizgisine göre takibi</t>
  </si>
  <si>
    <t xml:space="preserve">Kontrol edin:
- Gecikmede aksiyon planı uygulanması
- Planın etkinliği: normal seviyeye dönüşün yönetilmesi</t>
  </si>
  <si>
    <t>CMG14</t>
  </si>
  <si>
    <t>Öğrenilen dersler sistemi bulunduğunu kontrol edin. Risk Azaltma ve AQR'larla çapraz kontrol yapın.</t>
  </si>
  <si>
    <t xml:space="preserve">Kontrol edin:
- Öğrenilen dersler sisteminin bulunması; Risk Azaltma ve AQR'larla çapraz kontrol
- Kamera ve yapay zekâ destekli kontrol gibi yeni teknolojilerin dikkate alınması</t>
  </si>
  <si>
    <t>CMG24</t>
  </si>
  <si>
    <t>Yeterlilik onayı süreci ambalaj ve lojistik akışını da kapsar (statik ve dinamik testler).</t>
  </si>
  <si>
    <t xml:space="preserve">Kontrol edin:
- Nihai ve/veya alternatif ambalajın proses içinde parça hasarı riskini en aza indirecek uygunlukta olması
- Ambalaj statik/dinamik test sonuçları
- STLA lojistik temsilcilerinin ambalaj onay kanıtı</t>
  </si>
  <si>
    <t>CMG34</t>
  </si>
  <si>
    <t>Tier 1'e aktarılan ve sonraki proseslerde kontrol edilmeyen kritik özellikler tedarikçi tesisinde belirlenip izlenmektedir.</t>
  </si>
  <si>
    <t xml:space="preserve">Bu özelliklerin Tier 1 dokümanlarında nasıl tanımlandığını kontrol edin.
Tier 1 Kontrol Planında (ör. giriş kontrolü veya sonraki proses adımları) yer aldığını ve sıklığın riskle uyumunu doğrulayın.</t>
  </si>
  <si>
    <t>Etkinlik - Grup Kurumsal Yönetimi</t>
  </si>
  <si>
    <t>CMGE</t>
  </si>
  <si>
    <t>PPAP onay süreci terminlerinin takibi</t>
  </si>
  <si>
    <t xml:space="preserve">Kontrol edin:
- Gecikmelerde risk azaltma planı uygulanması
- Yeterlilik sonuçlarının uygunluğu
MCE2 ve CMG22 ile çapraz kontrol yapın (MRS bölümleri).</t>
  </si>
  <si>
    <t>FR14</t>
  </si>
  <si>
    <t>Tüm yönetim seviyelerinin katıldığı günlük, standart saha Gemba turu yapılmaktadır.</t>
  </si>
  <si>
    <t xml:space="preserve">Kontrol edin:
- Günlük Gemba turunun düzenli yapılması
- Kontrol listesi veya benzer araçla desteklenmesi
- Hızlı Müdahale (FR) toplantısındaki yeni ve kapanan sorunların incelenmesini kapsaması</t>
  </si>
  <si>
    <t>FR24</t>
  </si>
  <si>
    <t>Her istasyon için sahada görsel yönetim sistemi bulunmaktadır. Reaksiyon süreci durumu her istasyon/hücrede görünürdür.</t>
  </si>
  <si>
    <t xml:space="preserve">Kontrol edin:
- İstasyonda görsel durum gösterimi
- Gösterilen durumun gerçekle uyumu</t>
  </si>
  <si>
    <t>FR34</t>
  </si>
  <si>
    <t xml:space="preserve">Tüm önemli sorunların problem çözme sonuçları, operatörlerin bilgilendirilmesi için üretim sahası dahil tesis genelinde sergilenmektedir.</t>
  </si>
  <si>
    <t xml:space="preserve">Kontrol edin:
- Sonuçların tesis genelinde herkesçe görülebilir ve incelenebilir olması
- Kök neden ve düzeltici aksiyon geri bildirimi için operatör-amir iletişimi</t>
  </si>
  <si>
    <t>FRE</t>
  </si>
  <si>
    <t>Etkinlik - Hızlı Müdahale</t>
  </si>
  <si>
    <t>FRE1</t>
  </si>
  <si>
    <t xml:space="preserve">KPI'lar sergilenip izlenmektedir. Her KPI sapması için terminine uyulan aksiyon planı vardır.</t>
  </si>
  <si>
    <t xml:space="preserve">Kontrol edin:
- KPI'ların FR toplantılarında karar için kullanımı
- Düzeltici aksiyonların uygulama sonrası doğrulanması</t>
  </si>
  <si>
    <t>PPC14</t>
  </si>
  <si>
    <t>Ürünün yeniden yeterlilik onayı DVP&amp;R temelinde tanımlanmış ve Kontrol Planına dahil edilmiştir.</t>
  </si>
  <si>
    <t xml:space="preserve">Kontrol edin:
- Yıllık veya düzenli doğrulama gerekliliklerinin (ör. fonksiyon testleri) doğru sıklık, numune sayısı, test/yöntemle Kontrol Planında tanımı
- Tedarikçinin gerekli tüm dokümanları saklaması ve Stellantis'e sunması</t>
  </si>
  <si>
    <t>PPC24</t>
  </si>
  <si>
    <t>Numune büyüklükleri, sıklıklar ve/veya kontrol sınırları yeterlilik sonuçlarının eğilimlerine göre düzenli incelenmektedir.</t>
  </si>
  <si>
    <t xml:space="preserve">Kontrol edin:
- Sınırların yeniden hesaplanmasını gerektiren eğilim/desenler
- Sürekli iyileştirme için düzenli kontrol incelemesi (ör. yıllık)
- Numune büyüklüğü ve sıklığın proses yeterliliğine uyumu</t>
  </si>
  <si>
    <t>PPC34</t>
  </si>
  <si>
    <t>Güçlendirilmiş kontrollerin hat kapasitesine etkisi doğrulanmıştır.</t>
  </si>
  <si>
    <t xml:space="preserve">Kontrol edin:
- Önleyici sınırlamanın üretimi yavaşlatmayacak ölçekte olması (ör. darboğaza etkisi)
- Güçlendirilmiş kontrolleri içeren CAT çalışması yapılması</t>
  </si>
  <si>
    <t>PPCE</t>
  </si>
  <si>
    <t>Etkinlik - Parça ve Proses Kontrolü</t>
  </si>
  <si>
    <t>Güvenli devreye alma ve kontrollü sevkiyat süreçlerinin etkinliğini sağlayan kontrol süreci vardır.</t>
  </si>
  <si>
    <t xml:space="preserve">Kontrol edin:
- Güçlendirilmiş kontrol dönemindeki müşteri şikâyeti sayısı
- Çıkış kriterine ulaşma oranı (ör. ardışık hatasız gün)
- Güçlendirilmiş kontrol sayısının yönetimce düzenli incelenmesi</t>
  </si>
  <si>
    <t>SP&amp;EP14</t>
  </si>
  <si>
    <t xml:space="preserve">İlk parça kontrolleri saklanır ve önceki üretim serisinin son parça doğrulamasıyla karşılaştırılır.</t>
  </si>
  <si>
    <t xml:space="preserve">Kontrol edin:
- Başlangıç doğrulaması için Kontrol Planında son parça gerekliliği
- İlk parça kontrollerinin önceki seri kontrolleriyle karşılaştırılması</t>
  </si>
  <si>
    <t>SP&amp;EP24</t>
  </si>
  <si>
    <t>Ana numuneler/red rabbit dahil EP görsel yönetimi uygulanmaktadır.</t>
  </si>
  <si>
    <t xml:space="preserve">Kontrol edin:
- İstasyonda EP'nin açık görsel tanımı
- EP ana numuneleri ve hatalı referans parçaların (red rabbit) renkli açık tanımı; yanlışlıkla kullanımı önleyen özel alanda uygun depolanması</t>
  </si>
  <si>
    <t>SP&amp;EP34</t>
  </si>
  <si>
    <t>Kayıtlar analiz edilir ve bakım operasyonlarını geliştirmek için öğrenilen ders olarak kullanılır.</t>
  </si>
  <si>
    <t>Devam eden sorunları, aksiyon planlarını, öğrenilen dersleri ve yaygınlaştırmayı kontrol edin.</t>
  </si>
  <si>
    <t>SP&amp;EPE</t>
  </si>
  <si>
    <t>Etkinlik - Bakım</t>
  </si>
  <si>
    <t>SP&amp;EPE1</t>
  </si>
  <si>
    <t>Başlangıç kaynaklı duruşların ve/veya reddedilen parçaların takibi.</t>
  </si>
  <si>
    <t xml:space="preserve">Kontrol edin:
- Başlangıç kaynaklı duruş ve OEE sonuçlarının ilişkisi
- Kök nedeni başlangıç olan ret parçalar/hurda oranı
- KPI hedeflerine yönelik aksiyon planı</t>
  </si>
  <si>
    <t>WIM14</t>
  </si>
  <si>
    <t xml:space="preserve">Tier N tedarikçi garanti şikâyetinden etkilenirse doğrudan dahil edilir ancak sorumlu Tier 1 tarafından yönetilir.
(Tier N ile doğrudan sözleşme bulunması istisnadır.)</t>
  </si>
  <si>
    <t>Tier N garanti sorununun çözümü hakkında Tier 1'e nasıl geri bildirim verildiğini kontrol edin. Planlanan/uygulanan aksiyonlar nelerdir (toplantı, analiz, denetim kanıtları vb.)?</t>
  </si>
  <si>
    <t>WIM24</t>
  </si>
  <si>
    <t xml:space="preserve">Ön analiz standardı/süreci ve kök neden analizi süreci her sorun sonrası iyileştirme fırsatları için incelenmektedir.</t>
  </si>
  <si>
    <t xml:space="preserve">Garanti sorunları sonrasında standardın güncellendiğini kontrol edin (güncel revizyon geçmişi).</t>
  </si>
  <si>
    <t>WIM3</t>
  </si>
  <si>
    <t>Müşterinin Korunması</t>
  </si>
  <si>
    <t>WIM31</t>
  </si>
  <si>
    <t>Garanti sorununa yanıt olarak PFMEA incelemesi sonrasında Kontrol Planı güçlendirilir.</t>
  </si>
  <si>
    <t xml:space="preserve">Kontrol edin:
- PFMEA
- Kontrol edilen parça sayısının artırılması
- Proses/tasarım tolerans sınırlarının incelenmesi
- Kontrol sıklığının artırılması
- LPA sıklığının artırılması
- İlave özellikler
- PPC ile çapraz kontrol</t>
  </si>
  <si>
    <t>WIM32</t>
  </si>
  <si>
    <t>Garanti sorununa neden olduğu/olabileceği belirlenen istasyonda KPI'ları gösteren ve performansı izleyen görsel yönetim vardır.</t>
  </si>
  <si>
    <t xml:space="preserve">Kontrol edin:
- Özel görsel yönetim alanı (özel totem/taşınabilir pano)
- Ishikawa yöntemine göre özel takip çizelgesi</t>
  </si>
  <si>
    <t>WIM33</t>
  </si>
  <si>
    <t xml:space="preserve">Tedarikçi, etkilenebilecek OEM tesislerini belirlemiş ve iletişime geçmiştir.
Yedek parça stoku dikkate alınır (uyarı ve güvence altına alınmış parti).</t>
  </si>
  <si>
    <t xml:space="preserve">Kontrol edin:
- STLA montaj tesisinin olası etkiler konusunda bilgilendirilmesi
- Partinin reaksiyon süresi prosedürüne göre tüm tedarik zincirinde ayrılması</t>
  </si>
  <si>
    <t>WIM34</t>
  </si>
  <si>
    <t>Gerektiğinde ilgili onarım talimatı, Teknik Servis Bülteni (TSB), satış sonrası onarım ağı vb. tanımında STLA'ya destek verilir.</t>
  </si>
  <si>
    <t xml:space="preserve">STLA bayileri (0 km)/satış sonrası (müşteri iadesi) ile düzenli toplantı yapıldığını kontrol edin.</t>
  </si>
  <si>
    <t>WIME</t>
  </si>
  <si>
    <t>Etkinlik - Garanti Sorunlarının Yönetimi</t>
  </si>
  <si>
    <t>WIME1</t>
  </si>
  <si>
    <t xml:space="preserve">Garanti performans göstergeleri</t>
  </si>
  <si>
    <t xml:space="preserve">Kontrol edin:
KPI: Hizmette ilk 3 ay PPM'i ve farklı kullanım aylarındaki (MIS) garanti şikâyeti sayısı</t>
  </si>
  <si>
    <t>SW14</t>
  </si>
  <si>
    <t>Ürün ve proses değişiklikleri için SWI'lar düzenli incelenmektedir.</t>
  </si>
  <si>
    <t xml:space="preserve">Kontrol edin:
- Proses değişikliği sonrasında SWI incelemesi (ör. şikâyet, iyileştirme sonrası)
- Güncelleme yeterliliğini doğrulamak için birden fazla SWI</t>
  </si>
  <si>
    <t>SW24</t>
  </si>
  <si>
    <t>Özel istasyon/alan parametreleri izlenmektedir.</t>
  </si>
  <si>
    <t xml:space="preserve">Kontrol edin:
- Tüm özel parametrelerin belirlenip kaydı (temiz oda, ön ısıtma sıcaklığı, kirlenme, laboratuvar nemi vb.)
- Temiz oda/alan gerekiyorsa (partikül veya boyama gereği) kirlenme riskini azaltan özel kurallar
- AQR özel gerekliliklerinin dikkate alınması</t>
  </si>
  <si>
    <t>SW34</t>
  </si>
  <si>
    <t>Sınırlama aksiyonları takip edilmektedir.</t>
  </si>
  <si>
    <t xml:space="preserve">Kontrol edin:
- Takip formunda kapanış tarihleri ve sorumlu ekip üyeleri
- İlave uygunsuzlukta daha fazla uygunsuz parça/malzeme sevkini önleyen yeterli aksiyon</t>
  </si>
  <si>
    <t>SWE</t>
  </si>
  <si>
    <t>Etkinlik - Standartlaştırılmış İş</t>
  </si>
  <si>
    <t>SWE1</t>
  </si>
  <si>
    <t>Operatör ve iş talimatlarıyla bağlantılı iç/dış sorun KPI'ları</t>
  </si>
  <si>
    <t xml:space="preserve">Operatör hatası ve iş talimatı sapmalarından kaynaklanan iç/dış sorunların takibini kontrol edin.</t>
  </si>
  <si>
    <t>RR14</t>
  </si>
  <si>
    <t>Tier 1, Tier 2 tedarikçilerinde PFMEA hazırlanmasını sağlıyor ve gözden geçiriyor mu; dış kaynaklı prosesler PFMEA'da dikkate alınıyor mu?</t>
  </si>
  <si>
    <t xml:space="preserve">1. Tedarikçi her yeni projede kendi tedarikçileriyle PFMEA veya en azından risk analizi yapıyor mu?
2. İyileştirme aksiyon planı ve sonuçları mevcut mu?</t>
  </si>
  <si>
    <t>RR24</t>
  </si>
  <si>
    <t>Tüm yüksek riskli maddeler ve açık aksiyonlar için sevk edilen parçaların uygunluğunu sağlayan karşı önlemler vardır.</t>
  </si>
  <si>
    <t>Açık aksiyon planlarını veya yüksek kalan riskleri ve tedarikçinin ilave kontrollerle sevk edilen parçaların uygunluğunu nasıl sağladığını doğrulayın: yönetilen güvenli devreye alma kontrolleri, artırılmış kontrol sıklığı veya daha hassas cihazla tamamlayıcı kontroller (ör. geçici sistematik 3B kontrol, özel tahribatsız test vb.).</t>
  </si>
  <si>
    <t>RR34</t>
  </si>
  <si>
    <t xml:space="preserve">PFMEA incelemeleri proses yeterliliği, ürün/proses değişiklikleri vb. temelinde yapılmaktadır.</t>
  </si>
  <si>
    <t xml:space="preserve">Tedarikçiye sürekli iyileştirme için PFMEA incelemelerini nasıl yaptığını sorun. Şunları içermelidir:
- Tüm prosesler (üretim, lojistik, bakım vb.) ve kontrolleri
- Doğru tespit puanları
- Verilerle analiz edilip güncellenen oluşum puanları (SPC, FTQ, ppm, hurda, Doğrulama İstasyonu sonuçları vb.)
- LPA sonuçları
Bir örneği kontrol edin.</t>
  </si>
  <si>
    <t>RRE</t>
  </si>
  <si>
    <t>Etkinlik - Risk Azaltma</t>
  </si>
  <si>
    <t>RRE1</t>
  </si>
  <si>
    <t>Yüksek riskli maddelerin sayısının takibi (başlıca sorun kaynakları ve eğilim grafiği).</t>
  </si>
  <si>
    <t>Aksiyon öncelik matrisine dayanan başlıca sorun kaynakları grafiğinin veya eşdeğerinin takip edildiğini ve önceliği azaltan aksiyonlar alındığını sorun.</t>
  </si>
  <si>
    <t>MC14</t>
  </si>
  <si>
    <t xml:space="preserve">Tüm değişiklikler proje gibi yönetilmeli; sorumluluklar ve kilometre taşları tanımlanmalı, planlama, faaliyetler ve teslimatlar müşteriyle mutabık belirlenmelidir.</t>
  </si>
  <si>
    <t xml:space="preserve">Kontrol edin:
- Organizasyon ve proje ekibi tanımı
- Proje yönetimi: takvim/kilometre taşları, aksiyonlar/PUKÖ
- Güncel proje planı ve inceleme kanıtları</t>
  </si>
  <si>
    <t>MC2</t>
  </si>
  <si>
    <t>Değişiklik Risklerinin Yönetimi</t>
  </si>
  <si>
    <t>MC21</t>
  </si>
  <si>
    <t>Tüm değişikliklerde en az maliyet, teknik konular, operasyon performansı, kalite, zamanlama, kapasite, tedarik zincirine etki ve depolamayı içeren fizibilite analizi müşteriyle incelenmelidir.</t>
  </si>
  <si>
    <t xml:space="preserve">Kontrol edin:
- Güncel değişiklik örneğinde (yazılım/kalibrasyon dahil) maliyet, teknik yapılabilirlik, operasyon performansı, kalite, zamanlama, kapasite, tedarik zinciri etkisi ve depolamayı kapsayan fizibilitenin tamamlanması
- Koordineli değişiklik örneğinde doğru bileşenlerin geçiş tarihinde hazır tutulması ve üretim sürekliliği için stok yönetimi</t>
  </si>
  <si>
    <t>MC22</t>
  </si>
  <si>
    <t>Tüm değişikliklerde risk değerlendirmesi müşteri tarafından incelenip onaylanmalıdır.</t>
  </si>
  <si>
    <t xml:space="preserve">Kontrol edin:
- Müşteri prosedürüne uyulması
- Güncel değişiklikte fizibilite ve etki (maliyet, teknik yapılabilirlik, operasyon performansı, kalite, zamanlama, kapasite, tedarik zinciri ve depolama)
- Güncellenecek dokümanların belirlenmesi (teknik resim, PFMEA, Kontrol Planı, Bakım Planı, SWI vb.)</t>
  </si>
  <si>
    <t>MC23</t>
  </si>
  <si>
    <t xml:space="preserve">Değişiklik geçiş noktası onaylı plana göre yönetilmeli ve müşteriye bildirilmelidir (Mühendislik, SQD ve STLA tesisleri).</t>
  </si>
  <si>
    <t xml:space="preserve">Kontrol edin:
- Son değişikliklerden birinde geçiş noktasının tanımı
- İletişim kanıtı (ör. geri döndürülemez takım değişikliği)</t>
  </si>
  <si>
    <t>MC24</t>
  </si>
  <si>
    <t xml:space="preserve">Risk değerlendirmesine göre değişikliğin devreye alma aşamasında güvenli devreye alma yaklaşımı uygulanmaktadır.</t>
  </si>
  <si>
    <t xml:space="preserve">Son değişikliklerden birinde belirlenen riskleri karşılayan aksiyonları doğrulayın (ör. alternatif prosesler, güvenli devreye alma).</t>
  </si>
  <si>
    <t>MC3</t>
  </si>
  <si>
    <t>Üretim ve İzlenebilirlik</t>
  </si>
  <si>
    <t>MC31</t>
  </si>
  <si>
    <t xml:space="preserve">Tüm Üretim Deneme Çalışmalarını tanımlayan, kontrol eden ve izleyen prosedür bulunmaktadır.
Müşteri onayından önce her proses adımını, sonuçları ve onayları belgeler.
Deneme partisi izlenebilirliği ve kapasitesi sağlanır.</t>
  </si>
  <si>
    <t xml:space="preserve">Kontrol edin:
- Deneme üretimi formu/kayıt örneği
- Değişikliği doğrulamak için STLA tesisinde PTR
- Proje aşamasında STLA sürecine göre izlenebilirlik sağlayan doğru işaretleme</t>
  </si>
  <si>
    <t>MC32</t>
  </si>
  <si>
    <t xml:space="preserve">Gerekli tüm pilot deneme üretimi dokümanları istasyonda yönetilmektedir (iş talimatı vb.).</t>
  </si>
  <si>
    <t xml:space="preserve">Yer: Üretim sahası
- Sapma talebine ilişkin geçici iş talimatını isteyip kontrol edin.
- Partinin görsel yönetimini kontrol edin.
- Geçici dokümantasyonun uygun onayını doğrulayın.</t>
  </si>
  <si>
    <t>MC33</t>
  </si>
  <si>
    <t>Sapma izniyle teslim edilen parçaların izlenebilirliği güvence altındadır. Üretim partileri doğru tanımlanmıştır.</t>
  </si>
  <si>
    <t xml:space="preserve">Yer: Üretim sahası
- Sapmalı parçaların üretimdeki izlenebilirlik yönetimi
- Lojistik alanında sapma yönetimi</t>
  </si>
  <si>
    <t>MC34</t>
  </si>
  <si>
    <t>MCE</t>
  </si>
  <si>
    <t>Etkinlik - Değişiklik Yönetimi</t>
  </si>
  <si>
    <t>MCE1</t>
  </si>
  <si>
    <t>Devreye almada hattın kalite performansına olumsuz etki yoktur.</t>
  </si>
  <si>
    <t xml:space="preserve">Kontrol edin:
- KPI veya eşdeğerinin tanımı
- Pareto analizinin proses değişikliği sonrası sorun sayısının artmadığını göstermesi</t>
  </si>
  <si>
    <t>MAI14</t>
  </si>
  <si>
    <t>Uygun bakım alanları ve ekipmanı mevcuttur.</t>
  </si>
  <si>
    <t xml:space="preserve">Kontrol edin:
- Alanlar, çalışma yerleri ve uygun güvenlik koşulları
- Bakım ekipmanı veya ölçüm cihazlarının tanımı, bulunabilirliği, temizliği ve hasarı önleyen depolanması
- Bakım alanlarının 5S ve temizlik seviyesi</t>
  </si>
  <si>
    <t>MAI24</t>
  </si>
  <si>
    <t xml:space="preserve">Ekipmanı standartlaştırma/optimize etme yaklaşımı uygulanmaktadır.</t>
  </si>
  <si>
    <t xml:space="preserve">- Ekipman ve yedek parçaları standartlaştırma yaklaşımını kontrol edin.
- Sonraki programda öğrenilen dersler ve yaygınlaştırma dikkate alınmalıdır.</t>
  </si>
  <si>
    <t>MAI3</t>
  </si>
  <si>
    <t>Müşteriye Özel Takımların Bakımı</t>
  </si>
  <si>
    <t>MAI31</t>
  </si>
  <si>
    <t xml:space="preserve">Müşteri bazında Müşteriye Özel Takım (CST) listesi oluşturulup yönetilmektedir.
Müşteriye ait her CST, müşteri gerekliliklerine göre tekil ve değiştirilemez şekilde tanımlanır.
Tanım takım değişiklik seviyesini içerir.</t>
  </si>
  <si>
    <t xml:space="preserve">Kontrol edin:
- Denetim öncesi satın almacıdan CST listesini alıp tedarikçinin listesiyle karşılaştırın.
- Müşteri tanımının doğruluğunu ve mülkiyet/takım numarası kazınmış plakayı kontrol edin.
- Değişiklik seviyesi dahil tedarikçi tanımının doğruluğunu kontrol edin.</t>
  </si>
  <si>
    <t>MAI32</t>
  </si>
  <si>
    <t xml:space="preserve">Her CST'nin takım ömrü ve tüm bakım faaliyetlerini içeren geçmişi kaydedilip takip edilmektedir.</t>
  </si>
  <si>
    <t xml:space="preserve">Kontrol edin:
- Takım kırılmasını tespit eden kontroller
- Bir CST seçip ömrü (çevrim, vuruş vb.) ve tamamlanan tüm planlı/plansız bakımları içeren geçmiş kaydı</t>
  </si>
  <si>
    <t>MAI33</t>
  </si>
  <si>
    <t>CST depolaması düzenlenmiş ve yönetilmektedir. Koşullar takımın ömür sonuna kadar korunmasını garanti eder.</t>
  </si>
  <si>
    <t xml:space="preserve">Kontrol edin:
- Yanlış/yetkisiz takım kullanımını önleyen depo düzeni ve kontroller
- CST durumunun görünürlüğü (özel etiket/renk vb.)
- Bakım planında takımların, ekipmanların ve mastarların uygunluğunu, temizliğini (5S), hasardan korunmasını sağlayan depolama talimatları</t>
  </si>
  <si>
    <t>MAI34</t>
  </si>
  <si>
    <t>Takım bakımını ve yenilemeyi takip edip yöneten süreç vardır.</t>
  </si>
  <si>
    <t xml:space="preserve">Kontrol edin:
- Her takımda çevrim sayısı, zaman veya uygunluk kontrolüne göre ömür ve bakım aralıkları
- Takım ömrünü izleyen, planlı bakım veya ömür sonunu tetikleyen süreç
- Ömür/geçmişe göre yenilemenin önceden planlanması
- Ömür sonu CST sürecinin belgelenmesi ve müşteriyle nihai işlem mutabakatı</t>
  </si>
  <si>
    <t>MAIE</t>
  </si>
  <si>
    <t>MAIE1</t>
  </si>
  <si>
    <t>Bakım sonuçları için KPI'lar</t>
  </si>
  <si>
    <t xml:space="preserve">Kontrol edin:
- Geçmiş verilere dayalı performans/güvenilirlik hedefleri ve göstergeler (OEE, arıza oranı, MTBF, MTTR, hat duruşları)
- Hedef karşılanmadığında reaksiyon planları
- KPI'ların takibi, raporlanması ve sahada sergilenmesi
- Önleyici bakım gerçekleştirme oranı (%)</t>
  </si>
  <si>
    <t>MMFM14</t>
  </si>
  <si>
    <t>Türetilmiş akışların veya özel durumların izlenebilirliği yönetilmektedir (yeniden işleme, yeniden ambalajlama, parti boyutu değişimi [kaplama, TTH vb.], Tier 2 parti değişimi).</t>
  </si>
  <si>
    <t xml:space="preserve">- Yeniden işleme varsa örnek parça üzerinden akışa ne zaman döndüğünü ve müşteriye sevkini (veya akıştaki mevcut konumunu) kontrol edin.
- Yeniden ambalajlamada yeni partinin izlenebilirliğinin (etiket) nasıl sağlandığını ve yeni/ilk ambalaj bağlantısını kontrol edin.</t>
  </si>
  <si>
    <t>MMFM2</t>
  </si>
  <si>
    <t>Kısıt Operasyonunun Yönetimi</t>
  </si>
  <si>
    <t>MMFM21</t>
  </si>
  <si>
    <t xml:space="preserve">Üretim kapasitesini yöneten süreç vardır.
Tedarikçi müşteri prosedürünü (CAT) bilir.
Kapasite ve ilgili riskler düzenli yeniden değerlendirilir.</t>
  </si>
  <si>
    <t xml:space="preserve">Kontrol edin:
- Tedarikçi sorumlusunun müşteri CAT gereklilikleri eğitimi
Sürecin sağladıkları:
- Proje aşamalarında kapasite tahmini
- Sanayileşme/üretim aşamalarında gerçek kapasite ölçümü
- Sorunların/darboğazların tespiti ve yönetimi
Tedarikçinin sunduğu CAT'ı analiz edip doğrulayın (yerleşim, kısıt, aksiyon planı vb.).</t>
  </si>
  <si>
    <t>MMFM22</t>
  </si>
  <si>
    <t>Tüm darboğazlar sahada belirlenmiştir. Yetkin operatör, eğitim, bakım, hurda ve ayar açısından öncelikli yönetilir.</t>
  </si>
  <si>
    <t xml:space="preserve">Kontrol edin:
- Tedarikçinin darboğazı bilmesi
- Sahadan bir darboğaz örneği
- Nedenini anlamak için kök neden analizi
- Özel yönetim uygulaması</t>
  </si>
  <si>
    <t>MMFM23</t>
  </si>
  <si>
    <t xml:space="preserve">Kısıt (toplam kapasiteyi sınırlayan darboğaz) belirlenmiş ve sürekli yönetilmektedir.</t>
  </si>
  <si>
    <t xml:space="preserve">Kontrol edin:
- Kısıtın gerçek zamanlı takibi
- Tahmin/gerçek üretim farkının ölçülüp yönetilmesi
- Etkinliği doğru seviyede tutan aksiyon planı (özel bakım, çalışma süresi vb.)
- Güvence planı (stok, yedek çözüm vb.)</t>
  </si>
  <si>
    <t>MMFM24</t>
  </si>
  <si>
    <t>Hat boyunca gecikme ve birikmelerin oluştuğu noktaları belirlemek için analiz araçları kullanılmaktadır.</t>
  </si>
  <si>
    <t xml:space="preserve">Kontrol edin:
- İş akış şeması kullanımı (Değer Akışı Haritalama)
- Darboğazları kaldırmak için yol haritasının belirlenip yönetilmesi</t>
  </si>
  <si>
    <t>MMFM34</t>
  </si>
  <si>
    <t xml:space="preserve">Çekme akışı (Kanban) üretim sistemine entegredir.
Stok seviyelerini en aza indiren sürekli iyileştirme süreci (Değer Akışı Haritalama = VSM) vardır.</t>
  </si>
  <si>
    <t xml:space="preserve">İsraf azaltmayı sahada/yöneticiyle kontrol edin:
- Stoku azaltmak ve üretim emirlerini yakın izlemek için görsel Kanban yönetimi
- Yalın Üretim sunumu ve iyileştirme planları (VSM, MIFA vb.)</t>
  </si>
  <si>
    <t>MMFME</t>
  </si>
  <si>
    <t>Etkinlik - Üretim ve Malzeme Akışı Yönetimi</t>
  </si>
  <si>
    <t>MMFME1</t>
  </si>
  <si>
    <t xml:space="preserve">Saatlik üretim miktarları (planlanan/gerçekleşen) için görsel pano tanımlanmıştır.</t>
  </si>
  <si>
    <t xml:space="preserve">Üretim göstergesini kontrol edin (gerçekleşen/planlanan).</t>
  </si>
  <si>
    <t>LOG 14</t>
  </si>
  <si>
    <t>Boş seri üretim ambalaj döngüsü tanımlanmış ve doğru boyutlandırılmıştır.</t>
  </si>
  <si>
    <t xml:space="preserve">Kontrol edin:
- Teorik boyutlandırmayla mevcut üretim hacimlerinin uyumu
- Döngü parametreleri: taşıma süresi, sıklık, emniyet stoku</t>
  </si>
  <si>
    <t>LOG 24</t>
  </si>
  <si>
    <t>Önceden tanımlanan süre boyunca kullanılmayan düşük tüketimli bileşenler belirlenmekte ve özel yönetilmektedir.</t>
  </si>
  <si>
    <t xml:space="preserve">Kontrol edin:
- Düşük tüketimli bileşenler için süre tanımı (örnek parçayla uygulama)
- Malzemenin geçerliliği, son kullanma tarihi, kalite kontrol onayı ve son envanterle takibi</t>
  </si>
  <si>
    <t>LOG34</t>
  </si>
  <si>
    <t xml:space="preserve">Yanlış parça sevkini önlemek için toplama ve yüklemede hata önleme stratejileri vardır.</t>
  </si>
  <si>
    <t xml:space="preserve">Kontrol edin:
- Çift tarama doğrulamasını açıkça tanımlayan prosedür/iş talimatı
- Tarama hatasında reaksiyon planı
- Yanlış parça numarası veya varış noktası tespitinde sistemin sevkiyatı engellemesi</t>
  </si>
  <si>
    <t>LOGE</t>
  </si>
  <si>
    <t>Etkinlik - Giriş Lojistiği</t>
  </si>
  <si>
    <t>LOGE1</t>
  </si>
  <si>
    <t xml:space="preserve">Tier N tedarikçinin lojistik performans takip KPI'ları:
- Lojistik hizmet oranı
- Lojistik kalite şikâyetleri</t>
  </si>
  <si>
    <t xml:space="preserve">Kontrol edin:
Lojistik hizmet oranı → Zamanında teslim edilen parça yüzdesi
Lojistik şikâyetler → Parça hasarı, etiketleme hataları</t>
  </si>
  <si>
    <t>LPASK14</t>
  </si>
  <si>
    <t>Üst yönetimle KPI'lara göre düzenli incelemeler yapılmaktadır.</t>
  </si>
  <si>
    <t xml:space="preserve">Kontrol edin: Hedef dışı KPI, sapma, uygulama yüzdesi, termin, uygunluk.
Üst yönetimle öncelikler nasıl belirleniyor?</t>
  </si>
  <si>
    <t>LPASK24</t>
  </si>
  <si>
    <t xml:space="preserve">LPA sonuçları sürekli iyileştirmede kullanılmaktadır.</t>
  </si>
  <si>
    <t xml:space="preserve">Sürekli iyileştirme örneğini kontrol edin (iş talimatı, çok yönlülük çizelgesi, iş yeri düzeni gelişimi vb.).</t>
  </si>
  <si>
    <t>LPASK34</t>
  </si>
  <si>
    <t>İş istasyonuna erişim operatör/proses/ürün üçlüsü dikkate alınarak kontrol edilmektedir.</t>
  </si>
  <si>
    <t xml:space="preserve">Çok yönlülük matrisine uyumu kontrol eden görsel yönetim veya makineyi açmak için operatör kartı kullanımını kontrol edin.</t>
  </si>
  <si>
    <t>LPASKE</t>
  </si>
  <si>
    <t>Etkinlik - LPA ve Yetkinlik Yönetimi</t>
  </si>
  <si>
    <t>LPASKE2</t>
  </si>
  <si>
    <t xml:space="preserve">LPA sonuçlarının takibi.</t>
  </si>
  <si>
    <t xml:space="preserve">Saha görsel yönetim panosunda (alan/tesis) doğrulayın:
- LPA sonuçları
- LPA Aksiyon Planı/Etkinliği
- Vardiya, ekip, madde vb. bazında LPA Pareto'su</t>
  </si>
  <si>
    <t>Denetim Talimatı ve Eğitim Materyali</t>
  </si>
  <si>
    <t xml:space="preserve">Tedarikçi Gereklilikleri (MRS) denetim formu, üç denetim türünü kapsayan ortak bir soru listesidir:</t>
  </si>
  <si>
    <t>1)</t>
  </si>
  <si>
    <t>NSA - Yeni Tedarikçi Değerlendirmesi</t>
  </si>
  <si>
    <t xml:space="preserve">Potansiyel tedarikçinin üretim sistemini değerlendiren kapsamlı sistem incelemesidir.
Her 'Gereklilik' için tedarikçinin hazırlık durumu değerlendirilmelidir.
Sonuç bir risk değerlendirmesidir ve tedarikçi seçim kararını etkiler.
Tedarikçi seçilirse tüm aksiyonlar tamamen kapanana kadar aksiyon planı PPQ boyunca izlenip güncellenmelidir.</t>
  </si>
  <si>
    <t xml:space="preserve"> 2)</t>
  </si>
  <si>
    <t>MPA L1 ve L2 - Seri Üretim Değerlendirmesi</t>
  </si>
  <si>
    <t xml:space="preserve">MRS 'Gerekliliklerinin' sahada uygulanmasına odaklanan ve doğrulayan kısmi veya tam üretim sistemi değerlendirmesidir.
Soru listesindeki tüm 'Gereklilik Kriterleri' değerlendirilmelidir.
Projeyle ilişkili MPA'larda tüm aksiyonlar tamamen kapanana kadar aksiyon planı PPQ boyunca izlenmelidir.</t>
  </si>
  <si>
    <t>3)</t>
  </si>
  <si>
    <t>PPQ - Aşamalı Proses Yeterlilik Onayı</t>
  </si>
  <si>
    <t xml:space="preserve">Nihai ürünün gerekliliklere uygunluğunu sağlayacak proses ve kontrollerin mevcut olduğunu doğrulayan ürüne özel aşamalı değerlendirmedir.
Ürün, prosesler veya denetim kapsamıyla ilişkili gereklilikler değerlendirilmelidir.
Tüm proje aşamaları önceden oluşturulmuş ve hazırdır.
BizChat hakkında geri bildirim verin
Cümleyi daha resmî hâle getir / E-postaya uygun sürüm öner / Profesyonel bir üslupla İngilizceye çevir</t>
  </si>
  <si>
    <t>Eğitim materyaline ilişkin eğitim</t>
  </si>
  <si>
    <t>Temel Unsur (MRS Denetimi Bölümü)</t>
  </si>
  <si>
    <t>Referans</t>
  </si>
  <si>
    <t>Denetim alanları</t>
  </si>
  <si>
    <t>00 - Giriş: Eğiticinin eğitimi</t>
  </si>
  <si>
    <t>01601_13_00335</t>
  </si>
  <si>
    <t xml:space="preserve">01 - Tesis Kurumsal Yönetimi</t>
  </si>
  <si>
    <t>01601_13_00342</t>
  </si>
  <si>
    <t>Gerekliliğin amacının genel tanımı.</t>
  </si>
  <si>
    <t>02 - Grup Kurumsal Yönetimi</t>
  </si>
  <si>
    <t>01598_21_03251</t>
  </si>
  <si>
    <t>Gereklilik Kriterleri</t>
  </si>
  <si>
    <t>03 - Hızlı Müdahale</t>
  </si>
  <si>
    <t>01601_13_00115</t>
  </si>
  <si>
    <t xml:space="preserve">Gerekliliğin maddeler hâlinde ayrıntılı açılımı.</t>
  </si>
  <si>
    <t xml:space="preserve">04 - Parça ve Proses Kontrolü</t>
  </si>
  <si>
    <t>01598_17_00486</t>
  </si>
  <si>
    <t>Temel kriterler/göstergeler kalın yazıyla belirtilir; zorunlu temel gereklilikleri kapsar.</t>
  </si>
  <si>
    <t xml:space="preserve">05 - Üretim Başlangıcı ve Hata Önleme Yönetimi</t>
  </si>
  <si>
    <t>01601_13_00117</t>
  </si>
  <si>
    <t>İlave kriterler/göstergeler normal yazıyla belirtilir; ek gereklilikleri kapsar (önerilen iyi uygulamalar).</t>
  </si>
  <si>
    <t xml:space="preserve">06 - Garanti Sorunlarının Yönetimi</t>
  </si>
  <si>
    <t>01598_20_06338</t>
  </si>
  <si>
    <t>Açıklama ve örnekler sunumlarda ve eğitim materyalinde bulunabilir.</t>
  </si>
  <si>
    <t>07 - Standartlaştırılmış İş</t>
  </si>
  <si>
    <t>01601_13_00119</t>
  </si>
  <si>
    <t>İncelenecek Hususlar</t>
  </si>
  <si>
    <t>08 - Uygun Olmayan Ürünün Kontrolü</t>
  </si>
  <si>
    <t>01601_13_00116</t>
  </si>
  <si>
    <t>Gereklilik Kriterlerine ek olarak neyin, nasıl kontrol edileceğine ilişkin denetçi ipuçları ve teknikleri.</t>
  </si>
  <si>
    <t>09 - Risk Azaltma</t>
  </si>
  <si>
    <t>01601_13_00123</t>
  </si>
  <si>
    <t>10 - Değişiklik Yönetimi</t>
  </si>
  <si>
    <t>01601_13_00155</t>
  </si>
  <si>
    <t>Kanıt ve uygunsuzluk notları her kriter için güncellenmelidir (kanıtlar, bağlam vb.).</t>
  </si>
  <si>
    <t>11 - Bakım</t>
  </si>
  <si>
    <t>01601_13_00125</t>
  </si>
  <si>
    <t>Aksiyon planı</t>
  </si>
  <si>
    <t>12 - Üretim ve Malzeme Akışı Yönetimi</t>
  </si>
  <si>
    <t>01601_13_00157</t>
  </si>
  <si>
    <t>%100'ün altındaki tüm denetim sonuçları için doldurulmalıdır.</t>
  </si>
  <si>
    <t xml:space="preserve">13 - Giriş Lojistiği</t>
  </si>
  <si>
    <t>01601_13_00158</t>
  </si>
  <si>
    <t xml:space="preserve">14 - Çıkış Lojistiği</t>
  </si>
  <si>
    <t>01598_21_03264</t>
  </si>
  <si>
    <t>Puanlama: Genel Kurallar</t>
  </si>
  <si>
    <t>15 - Katmanlı Proses Denetimi</t>
  </si>
  <si>
    <t>01601_13_00154</t>
  </si>
  <si>
    <t>Her kriter ayrı değerlendirilir.</t>
  </si>
  <si>
    <t>Gerekliliğin uygulanmasına ilişkin puanlama</t>
  </si>
  <si>
    <t>Etkinlik puanlaması</t>
  </si>
  <si>
    <t xml:space="preserve">Uygun
Kriter karşılanmış (standartlaştırılmış ve tamamen uygulanmış).</t>
  </si>
  <si>
    <t xml:space="preserve">Uygun
Gösterge tanımlı, hedefi belirli ve takip ediliyor.
Sapmalar aksiyon planlarıyla yönetiliyor.</t>
  </si>
  <si>
    <t xml:space="preserve">Uygun değil
Kriter karşılanmamış (standartlaştırılmamış ve/veya tamamen uygulanmamış).</t>
  </si>
  <si>
    <t xml:space="preserve">Uygun değil
Gösterge uygulanmıyor (tanımlanmamış veya takip edilmiyor).</t>
  </si>
  <si>
    <t>Kriter incelenmedi (sonraki STLA incelemesinde değerlendirilecek).</t>
  </si>
  <si>
    <t>NA</t>
  </si>
  <si>
    <t>Kriter uygulanamaz (gerekçelendirilmelidir).</t>
  </si>
  <si>
    <t>SÜRECİ DURDURAN ENGEL</t>
  </si>
  <si>
    <t>Yalnızca NSA'da kritik durum belirlendiğinde (aksiyon planını uygulayacak kaynak veya karar yoksa).</t>
  </si>
  <si>
    <t>Etkinlik için geçerli değildir.</t>
  </si>
  <si>
    <t>Gereklilik puanı otomatik hesaplanır (aşağıya bakın).</t>
  </si>
  <si>
    <t>- Kalın yazılı kriterler (temel): Ağırlık = 2</t>
  </si>
  <si>
    <t>- Normal yazılı kriterler (iyi uygulama): Ağırlık = 1</t>
  </si>
  <si>
    <t>Önemli:</t>
  </si>
  <si>
    <t xml:space="preserve">- Tüm MRS değerlendirmelerinde anlamlı puanlama (Sarı/Yeşil durum) için GEREKLİLİKLERİN en az %90'ı uygulanmış olmalıdır.</t>
  </si>
  <si>
    <t>- Puanlama anlamlı değilse yeni değerlendirme planlanmalıdır.</t>
  </si>
  <si>
    <t>NSA Denetim Sonucu: https://docinfogroupe.stellantis.com/ead/doc/ref.01598_16_04465/v.dp/fiche</t>
  </si>
  <si>
    <t>Kırmızı/Sarı/Yeşil görselleştirme uygulanır.</t>
  </si>
  <si>
    <t>Sonuç hesaplama eşikleri iki düzeyde tanımlanmıştır:</t>
  </si>
  <si>
    <t>Gereklilik düzeyindeki eşik</t>
  </si>
  <si>
    <t>Bir gereklilik üç NOK alırsa genel denetim sonucu Kırmızı olur.</t>
  </si>
  <si>
    <t>2)</t>
  </si>
  <si>
    <t>Temel Unsur düzeyindeki eşik</t>
  </si>
  <si>
    <t xml:space="preserve">Yeşil: Denetim Puanı &gt;= %80 VE puanı &lt;= %33 olan temel unsur sayısı 2'den az</t>
  </si>
  <si>
    <t xml:space="preserve">Sarı: Denetim Puanı &gt;= %60 VE puanı &lt;= %33 olan temel unsur sayısı 2'den az</t>
  </si>
  <si>
    <t>Kırmızı: Denetim Puanı &lt; %60 VEYA puanı &lt;= %33 olan temel unsur sayısı 2'den fazla VEYA bir veya daha fazla gerekliliğin puanı 0</t>
  </si>
  <si>
    <t>Genel düzeydeki eşik (güvenlik parçası olmayan parçaların RFQ'su için kullanılacak denetim)</t>
  </si>
  <si>
    <t xml:space="preserve">Yeşil: %80</t>
  </si>
  <si>
    <t>==&gt; Önerilir</t>
  </si>
  <si>
    <t xml:space="preserve">Sarı: &gt;= %60</t>
  </si>
  <si>
    <t>==&gt; Aksiyon planıyla önerilir</t>
  </si>
  <si>
    <t xml:space="preserve">Kırmızı: &lt; %60</t>
  </si>
  <si>
    <t>==&gt; Önerilmez</t>
  </si>
  <si>
    <t>4)</t>
  </si>
  <si>
    <t>Genel düzeydeki eşik (güvenlik parçalarının RFQ'su için kullanılacak denetim)</t>
  </si>
  <si>
    <t xml:space="preserve">Yeşil: %90</t>
  </si>
  <si>
    <t xml:space="preserve">Sarı: &gt;= %70 veya &lt; %90</t>
  </si>
  <si>
    <t xml:space="preserve">Kırmızı: &lt; %70</t>
  </si>
  <si>
    <t>PPQ Puanlaması: https://docinfogroupe.stellantis.com/ead/doc/ref.01598_16_05419/v.dp/fiche</t>
  </si>
  <si>
    <t>Her temel unsur ve toplam özet puanı için mevcuttur:</t>
  </si>
  <si>
    <t>Genel sonuç mevcut aşamanın ilerleme yüzdesini gösterir.</t>
  </si>
  <si>
    <t>Bu bir göstergedir. Denetçi, her gerekliliğin durumuna göre sonucu tartarak değerlendirecektir.</t>
  </si>
  <si>
    <t>Uyarı: %80'in altındaki tüm kriterler bir sonraki aşamaya geçiş için kabul edilemez.</t>
  </si>
  <si>
    <t>Denetlenen aşamadaki tüm NOK'lar aksiyon planıyla kapsanmalıdır.</t>
  </si>
  <si>
    <t>Temel Kriter Durumu</t>
  </si>
  <si>
    <t>İlave Kriter Durumu</t>
  </si>
  <si>
    <t xml:space="preserve">Uygun</t>
  </si>
  <si>
    <t>Uygun değil</t>
  </si>
  <si>
    <t>Değerlendirilmedi</t>
  </si>
  <si>
    <t xml:space="preserve">Uygulanamaz</t>
  </si>
  <si>
    <t>Aşamalı PPQ ile her aşamanın ilerlemesini ölçeriz.</t>
  </si>
  <si>
    <t xml:space="preserve">Her aşama için ulaşılması gereken toplam puan %100'dür.</t>
  </si>
  <si>
    <t>Öneri:</t>
  </si>
  <si>
    <t xml:space="preserve">APQP çizelgesiyle ilişkilendirin (çizelge projenin kritik yoludur). PPQ değerlendirmesi, APQP çizelgesinin temel teslimatlarını puanlamaya yardımcı olabilir (tutarlılık sağlayın).</t>
  </si>
  <si>
    <t>Puanlama İlkesi</t>
  </si>
  <si>
    <t>MPA Puanlaması: https://docinfogroupe.stellantis.com/ead/doc/ref.01598_16_04424/v.dp/fiche</t>
  </si>
  <si>
    <t>MPA Denetim Sonucu</t>
  </si>
  <si>
    <t>Sonuç hesaplama eşikleri üç düzeyde tanımlanmıştır:</t>
  </si>
  <si>
    <t xml:space="preserve">Gereklilik düzeyindeki eşik</t>
  </si>
  <si>
    <t xml:space="preserve">Bir gereklilik üç NOK alırsa genel denetim sonucu Kırmızı olur.</t>
  </si>
  <si>
    <t>Yeşil: Temel unsur puanı en az %85 ve gereklilik düzeyinde NOK yok</t>
  </si>
  <si>
    <t>Sarı: Temel unsur puanı &gt;= %75 veya &lt; %85 ve gereklilik düzeyinde NOK yok</t>
  </si>
  <si>
    <t>Kırmızı: Temel unsur puanı &lt; %75 ve gereklilik düzeyinde NOK yok</t>
  </si>
  <si>
    <t>Genel düzeydeki eşik (denetim sonucunu verir)</t>
  </si>
  <si>
    <t>Yeşil: En az %85 ve Kırmızı temel unsur yok</t>
  </si>
  <si>
    <t>==&gt; Kabul edilebilir</t>
  </si>
  <si>
    <t>Sarı: &gt;= %75 veya &lt; %85 ve Kırmızı temel unsur yok</t>
  </si>
  <si>
    <t>==&gt; Şartlı kabul edilebilir - Takip gerekir</t>
  </si>
  <si>
    <t>Kırmızı: &lt; %75 ve/veya Kırmızı temel unsur var</t>
  </si>
  <si>
    <t>==&gt; Kabul edilemez - Çalıştay/eğitim gerekir</t>
  </si>
  <si>
    <t>Aksiyon Planı Talimatı</t>
  </si>
  <si>
    <t>Her MRS değerlendirmesinden (NSA, PPQ, MPA) sonra:</t>
  </si>
  <si>
    <t>Tedarikçi her NOK kriter için aksiyon planı önermelidir.</t>
  </si>
  <si>
    <t xml:space="preserve">Aksiyon planı, MRS denetçisinin ilettiği tam rapordaki 'Aksiyon Planı Talimatı' sayfasına göre ilgili alana işlenmelidir:</t>
  </si>
  <si>
    <t>- Aksiyon Planı sayfası, soru listesinin 'Kapak' sayfasındaki 'Oluştur' düğmesine tıklanarak oluşturulur.</t>
  </si>
  <si>
    <t>- Listelenen her sapma (NOK) için aksiyon planı hazırlanmalıdır.</t>
  </si>
  <si>
    <t>- Aksiyon açıklaması, sorumlu kişi, zamanlama ve '6 temel adım' durumu aşağıdaki gibi doldurulmalıdır:</t>
  </si>
  <si>
    <t>Tam aksiyon planı, raporun iletilmesinden itibaren en geç 4 hafta içinde Stellantis'e iletilmelidir.</t>
  </si>
  <si>
    <t>Stellantis, tam aksiyon planının iletilmesinden itibaren en geç 2 hafta içinde planı değerlendirip durumunu belirleyecektir. Üç durum mümkündür:</t>
  </si>
  <si>
    <t>- Kabul edilebilir: Yılda bir inceleme yapılmalıdır.</t>
  </si>
  <si>
    <t>- Şartlı kabul edilebilir: Dikkat gerektiren noktalar belirlenmiştir. Tedarikçi 6 ay içinde Yeşil denetim sonucuna ulaşmalıdır.</t>
  </si>
  <si>
    <t>- Kabul edilemez: Acil aksiyon gerekir. Tedarikçi 3 ay içinde Sarı duruma ulaşmalıdır.</t>
  </si>
  <si>
    <t>5)</t>
  </si>
  <si>
    <t>Aksiyon planının fiilî uygulanması, sonraki yerinde MRS incelemesinde Stellantis tarafından kontrol edilir:</t>
  </si>
  <si>
    <t>- NSA aksiyon planı PPQ denetimlerinden önce veya denetimler sırasında girdi olarak değerlendirilir.</t>
  </si>
  <si>
    <t>- PPQ aksiyon planı NOK kriterlere göre değerlendirilir; otomatik oluşturma düğmesi bulunmaz.</t>
  </si>
  <si>
    <t>- MPA aksiyon planı sonraki MPA veya PPQ denetimlerinde değerlendirilir.</t>
  </si>
  <si>
    <t>6 temel adımın durum açıklamaları:</t>
  </si>
  <si>
    <t>Adım tamamlandı</t>
  </si>
  <si>
    <t>Adım devam ediyor</t>
  </si>
  <si>
    <t>Adım başlamadı</t>
  </si>
  <si>
    <t>Süreci durduran engel</t>
  </si>
  <si>
    <t>Yeni Tedarikçi Değerlendirmesi Talimatı</t>
  </si>
  <si>
    <t xml:space="preserve"> 1)</t>
  </si>
  <si>
    <t xml:space="preserve">NSA, tedarikçi seçimi kapsamında Stellantis Tedarikçi Kalite Beklentilerini karşılayan nesnel kanıt sağlamak için kullanılan soru listesidir.</t>
  </si>
  <si>
    <t>Tedarikçi, NSA beklentilerini anlamak için Denetim formunu doldurmadan önce NSA sunumunu okumalıdır.</t>
  </si>
  <si>
    <t>Bazı acil durumlarda MRS denetçisi öz değerlendirme adımını atlayabilir.</t>
  </si>
  <si>
    <t xml:space="preserve">Tedarikçiler, 'Aksiyon Planı Talimatı' sayfasında açıklandığı gibi tamamlanan NSA kopyalarını ve ilgili düzeltici aksiyon planlarını saklamalıdır.
En son denetim, tesisten sorumlu MRS SQME'ye iletilmelidir.</t>
  </si>
  <si>
    <t>Kırmızı durumdaki NSA'da, süreci durduran engel durumunu önlemek için aksiyon planının doğrulanması zorunludur (tedarikçi seçimi ve transfer koşulları).</t>
  </si>
  <si>
    <t>6)</t>
  </si>
  <si>
    <t>Aksiyon planının tam uygulanması sonraki yerinde Stellantis incelemesinde (ör. PPQ denetimi) değerlendirilecektir.</t>
  </si>
  <si>
    <t>7)</t>
  </si>
  <si>
    <t xml:space="preserve">NSA sonucu 12 ay geçerlidir.</t>
  </si>
  <si>
    <t>8)</t>
  </si>
  <si>
    <t xml:space="preserve">Güvenlik parçası RFQ'sunda:
- Eşik %10 artırılır.
- NSA hizmet sağlayıcılar tarafından yapılamaz (yasaktır).</t>
  </si>
  <si>
    <t>9)</t>
  </si>
  <si>
    <t xml:space="preserve">Denetim veya denetim prosedürü hakkındaki sorular sorumlu Stellantis SQME'ye yöneltilmelidir.</t>
  </si>
  <si>
    <t>Değerlendirme adımları:</t>
  </si>
  <si>
    <t>Müdahale numarası</t>
  </si>
  <si>
    <t>MRS türü</t>
  </si>
  <si>
    <t>Sürüm numarası</t>
  </si>
  <si>
    <t>8.0</t>
  </si>
  <si>
    <t>Kısaltma</t>
  </si>
  <si>
    <t>Tanım</t>
  </si>
  <si>
    <t>3CPR</t>
  </si>
  <si>
    <t>Üçüncü Taraf Sınırlama ve Problem Çözümü</t>
  </si>
  <si>
    <t>3MIS KPI</t>
  </si>
  <si>
    <t>Stellantis garanti temel performans göstergesi</t>
  </si>
  <si>
    <t>4M1D</t>
  </si>
  <si>
    <t>İnsan, Makine, Malzeme, Metot ve Tasarım (balık kılçığı analizi)</t>
  </si>
  <si>
    <t>4M1E</t>
  </si>
  <si>
    <t>İnsan, Makine, Malzeme, Metot ve Etkiler (balık kılçığı analizi)</t>
  </si>
  <si>
    <t>5M</t>
  </si>
  <si>
    <t>Makine, İş Gücü, Malzeme, Ölçüm ve Metot</t>
  </si>
  <si>
    <t>5P</t>
  </si>
  <si>
    <t>5 Neden yöntemi</t>
  </si>
  <si>
    <t>5S</t>
  </si>
  <si>
    <t>İş yeri düzeni ve sürekli iyileştirme yöntemi</t>
  </si>
  <si>
    <t>5W1H</t>
  </si>
  <si>
    <t xml:space="preserve">Kim, Ne, Ne Zaman, Nerede, Neden ve Nasıl. Problem çözme ve proje planlamasında kullanılır.</t>
  </si>
  <si>
    <t>5Why</t>
  </si>
  <si>
    <t>Herhangi bir problemin kökünü anlamak için kullanılan 5 Neden süreci</t>
  </si>
  <si>
    <t>6 Sigma</t>
  </si>
  <si>
    <t>Proses iyileştirme araçları ve stratejileri bütünü</t>
  </si>
  <si>
    <t>7 İsraf</t>
  </si>
  <si>
    <t>Düzeltme, Fazla Üretim, Gereksiz Hareket, Malzeme Taşıma, Bekleme, Stok, Gereksiz İşlem</t>
  </si>
  <si>
    <t>8D</t>
  </si>
  <si>
    <t>Problem Çözmenin 8 Disiplini</t>
  </si>
  <si>
    <t>AIAG</t>
  </si>
  <si>
    <t>Otomotiv Endüstrisi Eylem Grubu</t>
  </si>
  <si>
    <t>AIAG/VDA</t>
  </si>
  <si>
    <t>AIAG (Otomotiv Endüstrisi Eylem Grubu) ve VDA (Alman Otomotiv Endüstrisi Birliği)</t>
  </si>
  <si>
    <t>APQP</t>
  </si>
  <si>
    <t>İleri Ürün Kalite Planlaması</t>
  </si>
  <si>
    <t>AQR</t>
  </si>
  <si>
    <t>İlave Kalite Gerekliliği</t>
  </si>
  <si>
    <t>ASN</t>
  </si>
  <si>
    <t>Ön Sevkiyat Bildirimi</t>
  </si>
  <si>
    <t>AVIEXP</t>
  </si>
  <si>
    <t>Sevk Bildirimi. Sevkiyattan hemen sonra EDI bağlantısıyla gönderilen mesaj</t>
  </si>
  <si>
    <t>B/P</t>
  </si>
  <si>
    <t>Değişiklik Geçiş Noktası</t>
  </si>
  <si>
    <t xml:space="preserve">B2B </t>
  </si>
  <si>
    <t>İşletmeler Arası</t>
  </si>
  <si>
    <t>BCP</t>
  </si>
  <si>
    <t>İş Sürekliliği Planı (bir kuruluşun planlanmamış olay sırasında faaliyetlerini sürdürmesi için gerekli kritik bilgileri içeren doküman)</t>
  </si>
  <si>
    <t>Sapma</t>
  </si>
  <si>
    <t>Ölçümlerin gözlenen ortalaması ile referans değer arasındaki fark (MSA)</t>
  </si>
  <si>
    <t>Darboğaz</t>
  </si>
  <si>
    <t>Kapasitesi talepten düşük olan herhangi bir kaynak</t>
  </si>
  <si>
    <t>BTAB</t>
  </si>
  <si>
    <t>İş Transferi Onay Kurulu</t>
  </si>
  <si>
    <t xml:space="preserve">Alternatif Proses</t>
  </si>
  <si>
    <t>Yedek çözüm</t>
  </si>
  <si>
    <t>C.A.R.E.</t>
  </si>
  <si>
    <t>Müşteri Kabul İncelemesi ve Değerlendirmesi</t>
  </si>
  <si>
    <t>CAT</t>
  </si>
  <si>
    <t>Kapasite Değerlendirme Aracı</t>
  </si>
  <si>
    <t>CNC</t>
  </si>
  <si>
    <t xml:space="preserve">Uygun Olmayan Ürünün Kontrolü</t>
  </si>
  <si>
    <t>COFOR</t>
  </si>
  <si>
    <t>Tedarikçi Kodu (Fransızca: COde FOurnisseuR)</t>
  </si>
  <si>
    <t>Kısıt</t>
  </si>
  <si>
    <t>Sistem çıktısını belirleyen en kritik darboğaz</t>
  </si>
  <si>
    <t>Sınırlama Önlemleri</t>
  </si>
  <si>
    <t>Karşı önlem veya düzeltici aksiyon uygulanana kadar uygunsuzluğu sınırlandıran uygulama (genellikle ayıklama)</t>
  </si>
  <si>
    <t>Düzeltici Bakım</t>
  </si>
  <si>
    <t>Arızadan sonra yapılan bakım işlemleri</t>
  </si>
  <si>
    <t>Karşı Önlemler</t>
  </si>
  <si>
    <t>Düzeltici aksiyon uygulanana kadar sınırlama aksiyonunun yerini alan geçici aksiyon</t>
  </si>
  <si>
    <t>CP</t>
  </si>
  <si>
    <t>Kontrol Planı</t>
  </si>
  <si>
    <t>Cp/Cpk</t>
  </si>
  <si>
    <t>Proses Yeterliliği ve Proses Yeterlilik İndeksi (Cp prosesin ürün için belirlenen sınıflandırmaya uyma kapasitesidir. Cpk tolerans aralığında prosesin merkezden sapmasını değerlendirir.)</t>
  </si>
  <si>
    <t>CPC</t>
  </si>
  <si>
    <t>Kontrol Planı Özellikleri</t>
  </si>
  <si>
    <t>CQI denetimleri</t>
  </si>
  <si>
    <t>AIAG Özel Proses Değerlendirmeleri</t>
  </si>
  <si>
    <t>CS</t>
  </si>
  <si>
    <t>Kontrollü Sevkiyat</t>
  </si>
  <si>
    <t>CS1/CS2</t>
  </si>
  <si>
    <t>Kontrollü Sevkiyat Seviye 1 ve Seviye 2</t>
  </si>
  <si>
    <t>CSE</t>
  </si>
  <si>
    <t>İzlenen Temel Özellik</t>
  </si>
  <si>
    <t>CST</t>
  </si>
  <si>
    <t>Müşteriye ait veya belirli bir ürüne tahsis edilmiş, çok amaçlı olmayan Müşteriye Özel Takım</t>
  </si>
  <si>
    <t>CTF</t>
  </si>
  <si>
    <t>Teknik ve Fonksiyonel Özellikler</t>
  </si>
  <si>
    <t>DDP</t>
  </si>
  <si>
    <t>Gümrük Vergileri Ödenmiş Teslim</t>
  </si>
  <si>
    <t>DELFOR</t>
  </si>
  <si>
    <t xml:space="preserve">Teslimat Tahmini Mesajı</t>
  </si>
  <si>
    <t>DFMEA</t>
  </si>
  <si>
    <t>Tasarım Hata Türleri ve Etkileri Analizi</t>
  </si>
  <si>
    <t>Kir</t>
  </si>
  <si>
    <t>Görünümü etkileyen istenmeyen yabancı madde</t>
  </si>
  <si>
    <t>DUNS</t>
  </si>
  <si>
    <t>Veri Evrensel Numaralandırma Sistemi; DUNS veya D-U-N-S olarak kısaltılır</t>
  </si>
  <si>
    <t>DV</t>
  </si>
  <si>
    <t>Tasarım Doğrulaması (bileşen veya sistemin ürün tasarımını karşıladığını doğrulamak için yapılan test ve analizler)</t>
  </si>
  <si>
    <t>ör.</t>
  </si>
  <si>
    <t>Örneğin</t>
  </si>
  <si>
    <t>EDI</t>
  </si>
  <si>
    <t>Elektronik Veri Alışverişi. Mevcut standartlar: ODETTE (Avrupa), EDIFACT (Dünya), ANSI ASC X12 (Kuzey Amerika)</t>
  </si>
  <si>
    <t>EI</t>
  </si>
  <si>
    <t>İlk Numuneler</t>
  </si>
  <si>
    <t>EP</t>
  </si>
  <si>
    <t>Hata Önleme</t>
  </si>
  <si>
    <t>vb.</t>
  </si>
  <si>
    <t>Ve benzeri / diğer şeyler</t>
  </si>
  <si>
    <t>FCLA</t>
  </si>
  <si>
    <t>Satın Alma Lojistik Maliyet Formu</t>
  </si>
  <si>
    <t>FETE</t>
  </si>
  <si>
    <t>Teknik-Ekonomik Değişiklik Formu</t>
  </si>
  <si>
    <t>FIFO</t>
  </si>
  <si>
    <t>İlk Giren İlk Çıkar</t>
  </si>
  <si>
    <t>FMEA</t>
  </si>
  <si>
    <t>Hata Türleri ve Etkileri Analizi</t>
  </si>
  <si>
    <t>FTQ</t>
  </si>
  <si>
    <t>İlk Seferde Kalite</t>
  </si>
  <si>
    <t>Gage R@R</t>
  </si>
  <si>
    <t>Ölçüm Sistemi Tekrarlanabilirliği ve Yeniden Üretilebilirliği</t>
  </si>
  <si>
    <t>GD&amp;T</t>
  </si>
  <si>
    <t>Geometrik Boyutlandırma ve Toleranslandırma</t>
  </si>
  <si>
    <t>GIM</t>
  </si>
  <si>
    <t>Küresel Sorun Yönetimi</t>
  </si>
  <si>
    <t>GP12</t>
  </si>
  <si>
    <t>Küresel Prosedür No 12 (Erken Üretim Sınırlaması)</t>
  </si>
  <si>
    <t>GRR</t>
  </si>
  <si>
    <t>Ölçüm Sistemi Tekrarlanabilirliği ve Yeniden Üretilebilirliği</t>
  </si>
  <si>
    <t>HR</t>
  </si>
  <si>
    <t xml:space="preserve">İnsan Kaynakları</t>
  </si>
  <si>
    <t>IATF</t>
  </si>
  <si>
    <t>Uluslararası Otomotiv Görev Gücü</t>
  </si>
  <si>
    <t>ICA</t>
  </si>
  <si>
    <t>Geçici Sınırlama Aksiyonu</t>
  </si>
  <si>
    <t>ID</t>
  </si>
  <si>
    <t>Tanımlama</t>
  </si>
  <si>
    <t>ILG</t>
  </si>
  <si>
    <t>Giriş Lojistiği</t>
  </si>
  <si>
    <t>IpB</t>
  </si>
  <si>
    <t>Milyar Başına Olay</t>
  </si>
  <si>
    <t>IT</t>
  </si>
  <si>
    <t>Bilgi Teknolojisi</t>
  </si>
  <si>
    <t>JIT</t>
  </si>
  <si>
    <t>Tam Zamanında</t>
  </si>
  <si>
    <t>Kanban</t>
  </si>
  <si>
    <t>Tam zamanında üretim için çizelgeleme sistemi</t>
  </si>
  <si>
    <t>KPC</t>
  </si>
  <si>
    <t>Kritik Ürün Özelliği</t>
  </si>
  <si>
    <t>KPI</t>
  </si>
  <si>
    <t>Temel Performans Göstergesi</t>
  </si>
  <si>
    <t>Seviye 1 Bakım</t>
  </si>
  <si>
    <t>Üretim tarafından yapılan temel bakım işlemleri</t>
  </si>
  <si>
    <t>Lojistik Protokolü</t>
  </si>
  <si>
    <t>Çeşitli lojistik süreçlerin doğru yürütülmesini sağlayacak kuralları belirlemek için tedarikçi ile müşteri arasında yapılan sözleşme</t>
  </si>
  <si>
    <t>LPA</t>
  </si>
  <si>
    <t>Katmanlı Proses Denetimi</t>
  </si>
  <si>
    <t>Katmanlı Proses Denetimi ve Yetkinlik Yönetimi</t>
  </si>
  <si>
    <t>MIFA</t>
  </si>
  <si>
    <t>Malzeme ve Bilgi Akışı Analizi</t>
  </si>
  <si>
    <t>MLP</t>
  </si>
  <si>
    <t>PSA Lojistik El Kitabı</t>
  </si>
  <si>
    <t>Üretim ve Malzeme Akışı Yönetimi</t>
  </si>
  <si>
    <t>MMOGLE</t>
  </si>
  <si>
    <t>Malzeme Yönetimi Operasyonel Kılavuzu / Lojistik Değerlendirmesi</t>
  </si>
  <si>
    <t>MPA</t>
  </si>
  <si>
    <t>Seri Üretim Değerlendirmesi</t>
  </si>
  <si>
    <t>MPS</t>
  </si>
  <si>
    <t>Ana Üretim Programı</t>
  </si>
  <si>
    <t>MRP</t>
  </si>
  <si>
    <t>Malzeme İhtiyaç Planlaması</t>
  </si>
  <si>
    <t>MRS</t>
  </si>
  <si>
    <t>Tedarikçiler için Üretim Gereklilikleri</t>
  </si>
  <si>
    <t>MSB</t>
  </si>
  <si>
    <t>En Anlamlı Bit (veya Bayt)</t>
  </si>
  <si>
    <t>MTBF</t>
  </si>
  <si>
    <t>Arızalar Arası Ortalama Süre</t>
  </si>
  <si>
    <t>MTTR</t>
  </si>
  <si>
    <t>Ortalama Onarım/Kurtarma Süresi</t>
  </si>
  <si>
    <t>NBH</t>
  </si>
  <si>
    <t>Yeni İş Verilmesinin Durdurulması</t>
  </si>
  <si>
    <t>NC</t>
  </si>
  <si>
    <t xml:space="preserve">Uygunsuz</t>
  </si>
  <si>
    <t>Değerlendirme Dışı</t>
  </si>
  <si>
    <t>Yeni Tedarikçi Denetimi</t>
  </si>
  <si>
    <t>OEE</t>
  </si>
  <si>
    <t>Toplam Ekipman Etkinliği</t>
  </si>
  <si>
    <t>OEMs</t>
  </si>
  <si>
    <t>Orijinal Ekipman Üreticisi</t>
  </si>
  <si>
    <t>OLG</t>
  </si>
  <si>
    <t>Çıkış Lojistiği</t>
  </si>
  <si>
    <t>OT</t>
  </si>
  <si>
    <t xml:space="preserve">Seri Takımdan Üretilmiş</t>
  </si>
  <si>
    <t>OTOP</t>
  </si>
  <si>
    <t>Seri Takım ve Seri Prosesten Üretilmiş</t>
  </si>
  <si>
    <t>P</t>
  </si>
  <si>
    <t>Araç Fonksiyonu</t>
  </si>
  <si>
    <t>P/N</t>
  </si>
  <si>
    <t>Parça Numarası</t>
  </si>
  <si>
    <t>PACT</t>
  </si>
  <si>
    <t>Kısa Vadeli Aksiyon Planı (Amad@us sistemi)</t>
  </si>
  <si>
    <t>PAMT</t>
  </si>
  <si>
    <t>Uzun Vadeli Aksiyon Planı (Amad@us sistemi)</t>
  </si>
  <si>
    <t>PCP</t>
  </si>
  <si>
    <t>Proses Kontrol Planı</t>
  </si>
  <si>
    <t>PCPA</t>
  </si>
  <si>
    <t>Proses Kontrol Planı Denetimi</t>
  </si>
  <si>
    <t>PDR</t>
  </si>
  <si>
    <t>Ürün Gösterim Üretimi</t>
  </si>
  <si>
    <t>PFMEA</t>
  </si>
  <si>
    <t>Proses Hata Türleri ve Etkileri Analizi</t>
  </si>
  <si>
    <t>PIS</t>
  </si>
  <si>
    <t>Parça Kontrol Standardı (Kritik Özellikler)</t>
  </si>
  <si>
    <t>PM</t>
  </si>
  <si>
    <t>Önleyici Bakım</t>
  </si>
  <si>
    <t>PPAP</t>
  </si>
  <si>
    <t>Üretim Parçası Onay Prosesi</t>
  </si>
  <si>
    <t>PPAP WS</t>
  </si>
  <si>
    <t>PPAP Çalışma Sayfası (GM1411)</t>
  </si>
  <si>
    <t>PPE</t>
  </si>
  <si>
    <t>Kişisel Koruyucu Donanım</t>
  </si>
  <si>
    <t>ppm</t>
  </si>
  <si>
    <t>Milyonda Bir Parça</t>
  </si>
  <si>
    <t>PPQ</t>
  </si>
  <si>
    <t>Aşamalı Proses Yeterlilik Onayı</t>
  </si>
  <si>
    <t>PPSR</t>
  </si>
  <si>
    <t>Uygulamalı Problem Çözme Raporu</t>
  </si>
  <si>
    <t>PQC</t>
  </si>
  <si>
    <t>Ürün Kalite Kontrolü</t>
  </si>
  <si>
    <t>PR/PPR</t>
  </si>
  <si>
    <t>Program İncelemesi / Program Proses İncelemesi</t>
  </si>
  <si>
    <t>PRAS+Process</t>
  </si>
  <si>
    <t xml:space="preserve">Parça İade Analiz Sistemi</t>
  </si>
  <si>
    <t>Önleyici Bakım</t>
  </si>
  <si>
    <t>Arızayı önlemek amacıyla planlanıp yapılan bakım işlemleri</t>
  </si>
  <si>
    <t>PTR</t>
  </si>
  <si>
    <t>Üretim Denemesi</t>
  </si>
  <si>
    <t>PV</t>
  </si>
  <si>
    <t>Proses Doğrulaması (bileşen üretiminde kullanılan seri üretim takımları, yöntem ve prosesi doğrulayan testler. Parçalar tam hızda üretilmelidir. Testler, seri üretim tasarımını temsil eden ve seri takımlarla üretilen parçalar üzerinde yapılmalıdır [OTOP parçaları].)</t>
  </si>
  <si>
    <t>QRS</t>
  </si>
  <si>
    <t>Tedarikçi Kalite Gereklilikleri</t>
  </si>
  <si>
    <t xml:space="preserve">R </t>
  </si>
  <si>
    <t>Mevzuata İlişkin</t>
  </si>
  <si>
    <t>R&amp;R</t>
  </si>
  <si>
    <t>Tekrarlanabilirlik ve Yeniden Üretilebilirlik (ölçüm sistemi R&amp;R)</t>
  </si>
  <si>
    <t>R@R</t>
  </si>
  <si>
    <t>Hedef Hızda Üretim Doğrulaması</t>
  </si>
  <si>
    <t>RC</t>
  </si>
  <si>
    <t>Kök Neden</t>
  </si>
  <si>
    <t>RCA</t>
  </si>
  <si>
    <t>Kök Neden Analizi</t>
  </si>
  <si>
    <t>Dolaşım Endeksi</t>
  </si>
  <si>
    <t>Ambalajın tam ambalaj döngüsünü (dolu/boş) tamamlaması için gereken süre</t>
  </si>
  <si>
    <t>RPN</t>
  </si>
  <si>
    <t>Risk Öncelik Sayısı</t>
  </si>
  <si>
    <t>S</t>
  </si>
  <si>
    <t>Güvenlik</t>
  </si>
  <si>
    <t>S&amp;OP</t>
  </si>
  <si>
    <t>Satış ve Operasyon Planlaması</t>
  </si>
  <si>
    <t>SAP</t>
  </si>
  <si>
    <t>İş süreçlerini yöneten; kuruluşlarda etkin veri işleme ve bilgi akışını kolaylaştıran çözümler geliştiren yazılım</t>
  </si>
  <si>
    <t>Tortu</t>
  </si>
  <si>
    <t>Ürün fonksiyonunu olumsuz etkileyecek küçük malzeme parçacıkları</t>
  </si>
  <si>
    <t>SMED</t>
  </si>
  <si>
    <t>Tek Haneli Dakikalarda Kalıp Değişimi</t>
  </si>
  <si>
    <t>SOP</t>
  </si>
  <si>
    <t>Üretim Başlangıcı</t>
  </si>
  <si>
    <t>SOR</t>
  </si>
  <si>
    <t>Gereklilikler Beyanı</t>
  </si>
  <si>
    <t>SP</t>
  </si>
  <si>
    <t>Yedek Parça</t>
  </si>
  <si>
    <t>SPC</t>
  </si>
  <si>
    <t>İstatistiksel Proses Kontrolü</t>
  </si>
  <si>
    <t>SPM</t>
  </si>
  <si>
    <t>Strateji ve Proje Yönetimi</t>
  </si>
  <si>
    <t>SQ</t>
  </si>
  <si>
    <t>Tedarikçi Kalitesi</t>
  </si>
  <si>
    <t>SQM</t>
  </si>
  <si>
    <t>Tedarikçi Kalite El Kitabı (xP için)</t>
  </si>
  <si>
    <t>SSF</t>
  </si>
  <si>
    <t>Emniyet Stok Deposu</t>
  </si>
  <si>
    <t>STLA</t>
  </si>
  <si>
    <t>Stellantis</t>
  </si>
  <si>
    <t>Standartlaştırılmış İş</t>
  </si>
  <si>
    <t>SWI</t>
  </si>
  <si>
    <t>Standart İş Talimatı</t>
  </si>
  <si>
    <t>Taksi</t>
  </si>
  <si>
    <t>Ek Maliyetli Taşımacılık Takibi</t>
  </si>
  <si>
    <t>TCS</t>
  </si>
  <si>
    <t>Çekiş Kontrol Düzenlemesi</t>
  </si>
  <si>
    <t>TKO</t>
  </si>
  <si>
    <t>Takım İmalatı Başlangıcı</t>
  </si>
  <si>
    <t>TPM</t>
  </si>
  <si>
    <t>Toplam Verimli Bakım</t>
  </si>
  <si>
    <t>TR</t>
  </si>
  <si>
    <t>Eğitim</t>
  </si>
  <si>
    <t>TSB</t>
  </si>
  <si>
    <t>Teknik Servis Bülteni</t>
  </si>
  <si>
    <t>USB</t>
  </si>
  <si>
    <t>Evrensel Seri Veri Yolu (bilgisayarın çevre birimleri ve diğer cihazlarla iletişim kurmasını sağlayan tak-çalıştır arayüz)</t>
  </si>
  <si>
    <t>VOC</t>
  </si>
  <si>
    <t>Müşterinin Sesi</t>
  </si>
  <si>
    <t>VS</t>
  </si>
  <si>
    <t>Doğrulama İstasyonu</t>
  </si>
  <si>
    <t>karş.</t>
  </si>
  <si>
    <t>Karşılaştırma</t>
  </si>
  <si>
    <t>VSM</t>
  </si>
  <si>
    <t>Değer Akışı Haritalama</t>
  </si>
  <si>
    <t>WI</t>
  </si>
  <si>
    <t>İş Talimatı</t>
  </si>
  <si>
    <t>WIP</t>
  </si>
  <si>
    <t>Yarı Mamul / Proses İçi Stok</t>
  </si>
  <si>
    <t>X0</t>
  </si>
  <si>
    <t>Stellantis Ürün ve Proses Üretim Aşaması (eXecution 0: seri takımdan parçalı araç)</t>
  </si>
  <si>
    <t>X1</t>
  </si>
  <si>
    <t>Stellantis Ürün ve Proses Üretim Aşaması (eXecution 1: seri takımdan parçalı araç ve bileşen düzeyinde DV testi)</t>
  </si>
  <si>
    <t>X2</t>
  </si>
  <si>
    <t>Stellantis Ürün ve Proses Üretim Aşaması (eXecution 2: seri takım ve prosesten parçalı araç; gövde/boya/genel montaj hatta)</t>
  </si>
  <si>
    <t>X3</t>
  </si>
  <si>
    <t>Stellantis Ürün ve Proses Üretim Aşaması (eXecution 3: PPAP onaylı parçalarla araç)</t>
  </si>
  <si>
    <t>xFCA - NA</t>
  </si>
  <si>
    <t>Eski FCA Kuzey Amerika</t>
  </si>
  <si>
    <t>E.S.CAP.E</t>
  </si>
  <si>
    <t>Elektronik Yazılım Yetkinlik Değerlendirmesi</t>
  </si>
  <si>
    <t>MRS Sürüm Geçmişi</t>
  </si>
  <si>
    <t xml:space="preserve">Lojistik bölümü: kriter sayısı 24'ten 12'ye düşürüldü.
Etkinlik bölümü: kriter sayısı 45'ten 14'e düşürüldü.
Denetim sayfası: sütunlar kaldırıldı.
Puanlama sadeleştirildi: OK sayısı / kriter sayısı.
PPQ: APQP ile tekrarlanan kriterler kaldırıldı.
Makrolu MRS kaldırıldı.
SQE geri bildirimleri dikkate alındı.</t>
  </si>
  <si>
    <t>7.8</t>
  </si>
  <si>
    <t xml:space="preserve">MPAx ve NSA sonuç hesaplaması değiştirildi.</t>
  </si>
  <si>
    <t>7.7</t>
  </si>
  <si>
    <t>Üretim sahası göstergesi ve önceden hazırlanmış yorum eklendi.</t>
  </si>
  <si>
    <t>7.6</t>
  </si>
  <si>
    <t xml:space="preserve">Özet: Eski 'Geçti - Şartlı Geçti - Kaldı' ifadeleri yenileriyle değiştirildi:
Yeşil: Kabul edilebilir; Sarı: Şartlı kabul edilebilir; Kırmızı: Kabul edilemez.
Hızlı Müdahale: İçerik daha iyi anlaşılması için sadeleştirilip netleştirildi.
Entegrasyon: Yönetim değişikliklerinin Hızlı Müdahale Panosunda takibi.
PPQ talimatına puanlamayı ve beklentileri açıklayan tablo eklendi.
ILG: İfadeler sadeleştirildi, kriterler arası akış geliştirildi.
Tier N bölümü kaldırılıp özel AQR ile değiştirildi.</t>
  </si>
  <si>
    <t>7.5</t>
  </si>
  <si>
    <t xml:space="preserve">NSA oranı güçlendirildi.
Üretim ve Malzeme Akışı Yönetimi incelenip sadeleştirildi (İzlenebilirlik MMFM1; CAT ve Kısıt MMFM2).
Değişiklik Yönetimi (MC11,13,31) netleştirildi.
Standartlaştırılmış İş: SW3 inceleme hususları BT ile uyarlandı.
Talimat ve Eğitim sayfası güncellendi. NSA oranı güçlendirildi.</t>
  </si>
  <si>
    <t>7.4</t>
  </si>
  <si>
    <t xml:space="preserve">APQP aşama kapılarıyla daha iyi eşgüdüm için PPQ aşamaları sadeleştirildi.</t>
  </si>
  <si>
    <t>7.34</t>
  </si>
  <si>
    <t xml:space="preserve">- BT hatası düzeltildi.
- Daha iyi anlama için ifadeler sadeleştirildi.
- Kriter değerlendirmesi için daha gerçekçi inceleme hususları yazıldı (CMP, CMG, SP&amp;EP, FR, SW, MAI, LPASK).
- Montaj AQR kriterleri dikkate alındı.</t>
  </si>
  <si>
    <t>7.33</t>
  </si>
  <si>
    <t xml:space="preserve">PPA (Maserati denetimi), 6. aşama PPQ_Geliştirme Sonu'na dahil edildi.
CMP/CMG/SP&amp;EP/FR/PPC/SW iyileştirildi.</t>
  </si>
  <si>
    <t>7.32</t>
  </si>
  <si>
    <t>Denetim sayfasında Tier N sunumu geliştirildi.</t>
  </si>
  <si>
    <t>7.31</t>
  </si>
  <si>
    <t xml:space="preserve">Tüm şablonlar oluşturulduktan sonra tüm makrolar kaldırıldı.
NSA: Ön Analiz Aşaması (WIM2) eklendi.
MPA1Day'e Tier N bölümü eklendi. Bölüm, denetim hazırlığında tedarikçiyle değerlendirilmelidir.
Tüm şablonlar ana dosyadan oluşturulur.
PPQ'da her aşama bağımsızdır.</t>
  </si>
  <si>
    <t>7.2</t>
  </si>
  <si>
    <t xml:space="preserve">Başlıca gelişmeler:
- Daha iyi anlamak için sadeleştirme
- Verimlilik için tekrarlanan kriterlerin kaldırılması
- Okunabilirlik için cümlelerin iyileştirilmesi
Öne çıkanlar:
- RR bölümü, ters FMEA odaklı ve sade inceleme hususlarıyla PPQ ve MPA için iki farklı sürüm olarak yeniden yazıldı.
- PPQ için APQP ve MPA altındaki liste kullanıldı.
- Kriter tekrarları kaldırılıp sadeleştirildi:
  Hızlı Müdahale (Eskalasyon): FR21/22/23
  Üretim Başlangıcı (Hata Önleme): SP&amp;EP21/22/23
  Üretim Başlangıcı (Seviye 1 Bakım): SP&amp;EP31/32/33
- İnceleme hususları iyileştirilip sadeleştirildi:
  Parça ve Proses Kontrolü (Yeterlilik): PPC21/22/23
  Parça ve Proses Kontrolü (Güçlendirilmiş Kontroller): PPC31/32/33
  Katmanlı Proses ve Yetkinlik (Genel LPA): LPASK11/12/13
  Katmanlı Proses ve Yetkinlik (LPA Kayıtları): LPASK21
  Katmanlı Proses ve Yetkinlik (Operatör Yeterlilik Süreci): LPASK31/32</t>
  </si>
  <si>
    <t>7.1</t>
  </si>
  <si>
    <t xml:space="preserve">Yazılım konusundaki inceleme hususları geliştirildi: PPC21, SP&amp;EP11, MC21, SW21, RR1.</t>
  </si>
  <si>
    <t>7.0</t>
  </si>
  <si>
    <t xml:space="preserve">Ana değişiklikler:
SW ve CNC birleştirildi.
Yeni SW'ye göre SP&amp;EP11 ve LPASK31 inceleme hususları uyarlandı.</t>
  </si>
  <si>
    <t>6.2</t>
  </si>
  <si>
    <t>MPA seviye 1 ==&gt; MPA 1Day / MPA seviye 2 ==&gt; MPA 2Day / Dynamos uyumu için &lt;&lt;&lt; GÜVENLİK &gt;&gt;&gt; veya &lt;&lt;&lt; GÜVENLİK DIŞI &gt;&gt;&gt; eklendi.</t>
  </si>
  <si>
    <t>6.1</t>
  </si>
  <si>
    <t xml:space="preserve">İnceleme ifadelerinde küçük değişiklikler
LPASK11: CQI8 eklendi.
LPASK33: Geçici operatör eklendi.
RR1: PPQ ve MPA yorumu eklendi.
SW12 ve SW13 ifadeleri incelendi.
ILG32: Kullanımdan kalkma terminolojisi eklendi.
CMG: PCP/PIS kısaltmaları genelleştirildi.</t>
  </si>
  <si>
    <t xml:space="preserve">İnceleme ifadelerinde küçük değişiklikler
LPASK11: CQI8 eklendi.
LPASK33: Geçici operatör eklendi.
RR1: PPQ ve MPA yorumu eklendi.
SW12 ve SW13 ifadeleri incelendi.
ILG32: Kullanımdan kalkma terminolojisi eklendi.
CMG: PCP/PIS kısaltmaları genelleştirildi.</t>
  </si>
  <si>
    <t>6.0</t>
  </si>
  <si>
    <t xml:space="preserve">- MPA'da Özet G sütunundaki renk ve Denetim P sütununda sonuç 3 olduğundaki renk hatası düzeltildi.
- Kısaltma listesi sayfası güncellendi.</t>
  </si>
  <si>
    <t>20/01/2023</t>
  </si>
  <si>
    <t>PPQ hatası düzeltildi (bölgesel uygulama dilinden kaynaklanan hata).</t>
  </si>
  <si>
    <t>Talimat sayfası doğru kısaltmalarla, NSA/MPA için yeni düzenle ve aksiyon planını doldurmaya yönelik ayrıntılı bilgilerle incelendi.</t>
  </si>
  <si>
    <t>PPC11 kriteri düzeltildi ve Talimat sayfasındaki kısaltmalar incelendi.</t>
  </si>
  <si>
    <t>MPA için iki seviye (MPA1/MPA2) eklendi ve terimler değiştirildi.</t>
  </si>
  <si>
    <t>5.0</t>
  </si>
  <si>
    <t>Her iki şirketin iyi uygulamaları birleştirildi.</t>
  </si>
  <si>
    <t>4.22</t>
  </si>
  <si>
    <t>Denetim: Yorum hücrelerinin koşullu biçimlendirmesi düzeltildi.</t>
  </si>
  <si>
    <t>4.21</t>
  </si>
  <si>
    <t xml:space="preserve">9 Eylül özeti:
CMG24: İnceleme hususlarına FCLA eklendi.
ILGE3: Kriterler ILG3'e göre yeniden yazıldı.
SW21: İnceleme hususları PPC21'e göre netleştirildi.
ILG gereklilik ifadesinde 'ön aşama' yerine 'giriş' kullanıldı.</t>
  </si>
  <si>
    <t>4.2</t>
  </si>
  <si>
    <t>NSA güvenlik puanlaması ve Stellantis logosu eklendi.</t>
  </si>
  <si>
    <t>4.1</t>
  </si>
  <si>
    <t>X NSA kriter seçimi düzeltildi.</t>
  </si>
  <si>
    <t>4.0</t>
  </si>
  <si>
    <t>Yazı tipi biçimlendirmesi düzeltildi.</t>
  </si>
  <si>
    <t>Yeni QIP 2020'nin ilk sürümü</t>
  </si>
  <si>
    <t>3.3</t>
  </si>
  <si>
    <t>14/06/2019</t>
  </si>
  <si>
    <t>Önemli gelişme: Yeni denetim oluşturma yöntemi. Puanlamaya renk eklendi. İçe aktarma işlevi eklendi. NSA puanlama hatası düzeltildi. PCPA'da 1-6. aşamalar tek dosyada oluşturuldu.</t>
  </si>
  <si>
    <t>07/08/2018</t>
  </si>
  <si>
    <t xml:space="preserve">NSA formül hatası düzeltildi.</t>
  </si>
  <si>
    <t>22/06/2018</t>
  </si>
  <si>
    <t xml:space="preserve">Bazı kriterler ve inceleme hususları değiştirildi.</t>
  </si>
  <si>
    <t>13/06/2018</t>
  </si>
  <si>
    <t xml:space="preserve">Bazı kriterler ve inceleme hususları değiştirildi; puanlama hesaplama kuralları düzeltildi.</t>
  </si>
  <si>
    <t>04/06/2018</t>
  </si>
  <si>
    <t xml:space="preserve">Bazı kriterler ve inceleme hususları değiştirildi.</t>
  </si>
  <si>
    <t>23/04/2018</t>
  </si>
  <si>
    <t xml:space="preserve">Temel Unsur silme iptal edildi; ek puanlama hatası düzeltildi; Dynamos yorum türü sayfası eklendi.</t>
  </si>
  <si>
    <t>09/04/2018</t>
  </si>
  <si>
    <t xml:space="preserve">PCPA özetine genel yorum eklendi.</t>
  </si>
  <si>
    <t>05/02/2018</t>
  </si>
  <si>
    <t xml:space="preserve">Tablet uygulaması için aşamalı QIP hatası düzeltildi.</t>
  </si>
  <si>
    <t>20/12/2017</t>
  </si>
  <si>
    <t xml:space="preserve">Aşamalı QIP eklendi ve QIP yeniden adlandırıldı.</t>
  </si>
  <si>
    <t>31/10/2017</t>
  </si>
  <si>
    <t xml:space="preserve">Aksiyon planı yorumlarındaki hata düzeltildi.</t>
  </si>
  <si>
    <t>26/10/2017</t>
  </si>
  <si>
    <t xml:space="preserve">Yardım dosyası bağlantısı değiştirildi. 13/09/2017: Tablet sürümü kullanıma alındı.</t>
  </si>
  <si>
    <t>21/05/2017</t>
  </si>
  <si>
    <t xml:space="preserve">Aksiyon Planı sayfasına filtre eklendi.</t>
  </si>
  <si>
    <t>25/04/2017</t>
  </si>
  <si>
    <t xml:space="preserve">İlerleme çubuğu olmayan hafif sürüm eklendi; Özet hesaplama hatası ve Kapak düğmesi bağlantısı düzeltildi.</t>
  </si>
  <si>
    <t>09/03/2017</t>
  </si>
  <si>
    <t xml:space="preserve">Küçük hatalar düzeltildi. 25 Ocak 2017: Kapak bölümüne Özet sayfasındaki aksiyon planı sütununu gizleyen yeni işlev eklendi.</t>
  </si>
  <si>
    <t>16/12/2016</t>
  </si>
  <si>
    <t xml:space="preserve">Büyük güncelleme. 24 Ağustos 2016: NSA için küçük düzeltme.</t>
  </si>
  <si>
    <t>27/05/2016</t>
  </si>
  <si>
    <t xml:space="preserve">Denetim talimatı ayrıntılandırıldı. 26 Mayıs 2016: Programda küçük düzenleme.</t>
  </si>
  <si>
    <t>3.1</t>
  </si>
  <si>
    <t>25/05/2016</t>
  </si>
  <si>
    <t>Doküman oluşturuldu.</t>
  </si>
  <si>
    <t>PPQ_End_Dev</t>
  </si>
  <si>
    <t>PPQ_Mass_prod</t>
  </si>
  <si>
    <t>PPQ_PFMEA</t>
  </si>
  <si>
    <t>Özet Başlığı</t>
  </si>
  <si>
    <t>Seri Üretim Denetimi</t>
  </si>
  <si>
    <t>G1 - Başlangıç toplantısı</t>
  </si>
  <si>
    <t>G2 - Tasarımın dondurulması / Takım imalatı başlangıcı</t>
  </si>
  <si>
    <t>G3 - Seri takımdan parça serbest bırakma</t>
  </si>
  <si>
    <t>G4 - PPAP onaylandı</t>
  </si>
  <si>
    <t>G5 - Geliştirme sonu</t>
  </si>
  <si>
    <t>SERİ ÜRETİM</t>
  </si>
  <si>
    <t>Güvenli Devreye Alma</t>
  </si>
  <si>
    <t>PossibleValue</t>
  </si>
  <si>
    <t>value1</t>
  </si>
  <si>
    <t>value2</t>
  </si>
  <si>
    <t>MaxValue</t>
  </si>
  <si>
    <t>PossibleCriteria</t>
  </si>
  <si>
    <t>criteria1</t>
  </si>
  <si>
    <t>criteria2</t>
  </si>
  <si>
    <t>AuditResultG</t>
  </si>
  <si>
    <t>Kabul edilebilir</t>
  </si>
  <si>
    <t>Önerilir</t>
  </si>
  <si>
    <t>Geçti</t>
  </si>
  <si>
    <t>AuditResultY</t>
  </si>
  <si>
    <t>Şartlı kabul edilebilir</t>
  </si>
  <si>
    <t>Aksiyon planıyla önerilir</t>
  </si>
  <si>
    <t>Şartlı geçti</t>
  </si>
  <si>
    <t>AuditResultR</t>
  </si>
  <si>
    <t>Kabul edilemez</t>
  </si>
  <si>
    <t>Önerilmez</t>
  </si>
  <si>
    <t>Kaldı</t>
  </si>
  <si>
    <t>CommentTotalSummary</t>
  </si>
  <si>
    <t xml:space="preserve">İki kriter NOK olarak puanlanırsa sonuç Kırmızı olur.
Yeşil: En az %85 ve Kırmızı temel unsur yok.
Sarı: %75-84 ve Kırmızı temel unsur yok.
Kırmızı: &lt; %75 veya Kırmızı temel unsur var.</t>
  </si>
  <si>
    <t>CommentResultAudit</t>
  </si>
  <si>
    <t xml:space="preserve">Yeşil - Kabul edilebilir
Sarı - Şartlı kabul edilebilir
Kırmızı - Kabul edilemez
Değerlendirme dışı: Gerekliliklerin %90'ından azı puanlanmış; yeni inceleme gerekir.</t>
  </si>
  <si>
    <t>Bölüm sayısı</t>
  </si>
  <si>
    <t>Hedefe Yakınsama</t>
  </si>
  <si>
    <t>NOK ağırlığı</t>
  </si>
  <si>
    <t>KISMİ</t>
  </si>
  <si>
    <t>GÜVENLİK BİLEŞENİ</t>
  </si>
  <si>
    <t>Alt Kademe (Tier N) Tedarikçi Yönetimi</t>
  </si>
  <si>
    <t>nsaSmin = NSA_S_MIN</t>
  </si>
  <si>
    <t>nsaSmax = NSA_S_MAX</t>
  </si>
  <si>
    <t>nsaCmin = NSA_C_MIN</t>
  </si>
  <si>
    <t>nsaCmax = NSA_C_MAX</t>
  </si>
  <si>
    <t>qsbmin = QSB_MIN</t>
  </si>
  <si>
    <t>PPQ - Başlangıç Toplantısı</t>
  </si>
  <si>
    <t>qsbmax = QSB_MAX</t>
  </si>
  <si>
    <t>PPQ - Takım İmalatı Başlangıcı</t>
  </si>
  <si>
    <t>PPQ - Seri Takımdan Parça</t>
  </si>
  <si>
    <t>PPQ - Seri Takım ve Prosesten Parça</t>
  </si>
  <si>
    <t>PPQ - PPAP</t>
  </si>
  <si>
    <t>PPQ - Geliştirme Sonu</t>
  </si>
  <si>
    <t>Tesis Kurumsal Yönetimi</t>
  </si>
  <si>
    <t>Grup Kurumsal Yönetimi</t>
  </si>
  <si>
    <t>Parça ve Proses Kontrolü</t>
  </si>
  <si>
    <t>Üretim Başlangıcı ve Hata Önleme Yönetimi</t>
  </si>
  <si>
    <t>Garanti Sorunlarının Yönetimi</t>
  </si>
  <si>
    <t xml:space="preserve">Uygun Olmayan Ürünün Kontrolü</t>
  </si>
  <si>
    <t>Değişiklik Yönetimi</t>
  </si>
  <si>
    <t>Giriş Lojistiği</t>
  </si>
  <si>
    <t>Çıkış Lojistiği</t>
  </si>
  <si>
    <t>criteriaAP</t>
  </si>
  <si>
    <t>Aksiyon Planı kriter tanımı</t>
  </si>
  <si>
    <t>Puanlanan kriter sayısı</t>
  </si>
  <si>
    <t>Toplam kriter sayısı</t>
  </si>
  <si>
    <t>Denetim tamamlandı (evetse 1)</t>
  </si>
  <si>
    <t>Tedarikçi puanlaması</t>
  </si>
  <si>
    <t>PSA puanlaması</t>
  </si>
  <si>
    <t>Aksiyon planı puanlaması</t>
  </si>
  <si>
    <t>TEDARİKÇİ</t>
  </si>
  <si>
    <t>STELLANTIS</t>
  </si>
  <si>
    <t>OK SAYISI</t>
  </si>
  <si>
    <t>NOK SAYISI - KALIN</t>
  </si>
  <si>
    <t>NOK SAYISI - NORMAL</t>
  </si>
  <si>
    <t>NA SAYISI</t>
  </si>
  <si>
    <t>NR SAYISI</t>
  </si>
  <si>
    <t>TOPLAM SAYI</t>
  </si>
  <si>
    <t>NA SAYISI - NORMAL</t>
  </si>
  <si>
    <t>NR SAYISI - KALIN</t>
  </si>
  <si>
    <t>NR SAYISI - NORMAL</t>
  </si>
  <si>
    <t>TOPLAM SAYI - KALIN</t>
  </si>
  <si>
    <t>TOPLAM SAYI - NORMAL</t>
  </si>
</sst>
</file>

<file path=xl/styles.xml><?xml version="1.0" encoding="utf-8"?>
<styleSheet xmlns="http://schemas.openxmlformats.org/spreadsheetml/2006/main">
  <fonts count="65">
    <font>
      <sz val="11"/>
      <color theme="1"/>
      <name val="Calibri"/>
      <family val="2"/>
      <scheme val="minor"/>
    </font>
    <font>
      <sz val="12"/>
      <color theme="1"/>
      <name val="Arial"/>
      <family val="2"/>
    </font>
    <font>
      <b/>
      <sz val="12"/>
      <color theme="1"/>
      <name val="Arial"/>
      <family val="2"/>
    </font>
    <font>
      <sz val="9"/>
      <color theme="1"/>
      <name val="Arial"/>
      <family val="2"/>
    </font>
    <font>
      <sz val="10"/>
      <color theme="1"/>
      <name val="Arial"/>
      <family val="2"/>
    </font>
    <font>
      <b/>
      <i/>
      <sz val="8"/>
      <color theme="4" tint="-0.5"/>
      <name val="Arial"/>
      <family val="2"/>
    </font>
    <font>
      <b/>
      <sz val="11"/>
      <color theme="1"/>
      <name val="Arial"/>
      <family val="2"/>
    </font>
    <font>
      <b/>
      <sz val="11"/>
      <color theme="1"/>
      <name val="Calibri"/>
      <family val="2"/>
    </font>
    <font>
      <sz val="18"/>
      <color theme="1"/>
      <name val="Calibri"/>
      <family val="2"/>
    </font>
    <font>
      <sz val="10"/>
      <color theme="1"/>
      <name val="Calibri"/>
      <family val="2"/>
    </font>
    <font>
      <b/>
      <sz val="10"/>
      <color theme="1"/>
      <name val="Arial"/>
      <family val="2"/>
    </font>
    <font>
      <b/>
      <i/>
      <sz val="10"/>
      <color theme="0" tint="-0.5"/>
      <name val="Arial"/>
      <family val="2"/>
    </font>
    <font>
      <b/>
      <i/>
      <sz val="10"/>
      <color theme="1"/>
      <name val="Arial"/>
      <family val="2"/>
    </font>
    <font>
      <sz val="11"/>
      <color theme="1"/>
      <name val="Arial"/>
      <family val="2"/>
    </font>
    <font>
      <b/>
      <sz val="10"/>
      <color rgb="FF00B050"/>
      <name val="Arial"/>
      <family val="2"/>
    </font>
    <font>
      <b/>
      <sz val="10"/>
      <color theme="0"/>
      <name val="Calibri"/>
      <family val="2"/>
    </font>
    <font>
      <b/>
      <sz val="11"/>
      <color theme="0"/>
      <name val="Calibri"/>
      <family val="2"/>
    </font>
    <font>
      <b/>
      <sz val="14"/>
      <color theme="1"/>
      <name val="Arial"/>
      <family val="2"/>
    </font>
    <font>
      <b/>
      <sz val="11"/>
      <color theme="0"/>
      <name val="Arial"/>
      <family val="2"/>
    </font>
    <font>
      <b/>
      <sz val="12"/>
      <color theme="0"/>
      <name val="Arial"/>
      <family val="2"/>
    </font>
    <font>
      <b/>
      <i/>
      <sz val="18"/>
      <color theme="0"/>
      <name val="Arial"/>
      <family val="2"/>
    </font>
    <font>
      <b/>
      <i/>
      <sz val="12"/>
      <color theme="0"/>
      <name val="Arial"/>
      <family val="2"/>
    </font>
    <font>
      <b/>
      <i/>
      <sz val="18"/>
      <color rgb="FFFFFFFF"/>
      <name val="Arial"/>
      <family val="2"/>
    </font>
    <font>
      <sz val="11"/>
      <color rgb="FF243884"/>
      <name val="Calibri"/>
      <family val="2"/>
    </font>
    <font>
      <sz val="10"/>
      <color theme="0"/>
      <name val="Calibri"/>
      <family val="2"/>
    </font>
    <font>
      <b/>
      <sz val="10"/>
      <color theme="0"/>
      <name val="Arial"/>
      <family val="2"/>
    </font>
    <font>
      <b/>
      <u/>
      <sz val="10"/>
      <color rgb="FFFF0000"/>
      <name val="Arial"/>
      <family val="2"/>
    </font>
    <font>
      <b/>
      <sz val="10"/>
      <color rgb="FF000000"/>
      <name val="Arial"/>
      <family val="2"/>
    </font>
    <font>
      <b/>
      <sz val="14"/>
      <color rgb="FF1B365E"/>
      <name val="Arial"/>
      <family val="2"/>
    </font>
    <font>
      <b/>
      <u/>
      <sz val="14"/>
      <color theme="1"/>
      <name val="Arial"/>
      <family val="2"/>
    </font>
    <font>
      <b/>
      <sz val="12"/>
      <color rgb="FF000000"/>
      <name val="Calibri"/>
      <family val="2"/>
    </font>
    <font>
      <b/>
      <sz val="11"/>
      <color rgb="FF3366FF"/>
      <name val="Arial"/>
      <family val="2"/>
    </font>
    <font>
      <u/>
      <sz val="11"/>
      <color theme="10"/>
      <name val="Calibri"/>
      <family val="2"/>
    </font>
    <font>
      <b/>
      <sz val="10"/>
      <color theme="1"/>
      <name val="Arial Narrow"/>
      <family val="2"/>
    </font>
    <font>
      <b/>
      <u/>
      <sz val="10"/>
      <color theme="1"/>
      <name val="Arial"/>
      <family val="2"/>
    </font>
    <font>
      <b/>
      <u/>
      <sz val="16"/>
      <color theme="1"/>
      <name val="Arial"/>
      <family val="2"/>
    </font>
    <font>
      <sz val="11"/>
      <color rgb="FF242424"/>
      <name val="Segoe UI"/>
      <family val="2"/>
    </font>
    <font>
      <sz val="11"/>
      <color theme="0"/>
      <name val="Arial"/>
      <family val="2"/>
    </font>
    <font>
      <b/>
      <sz val="11"/>
      <color rgb="FF243884"/>
      <name val="Arial"/>
      <family val="2"/>
    </font>
    <font>
      <i/>
      <sz val="11"/>
      <color rgb="FF243884"/>
      <name val="Arial"/>
      <family val="2"/>
    </font>
    <font>
      <b/>
      <i/>
      <sz val="11"/>
      <color rgb="FF243884"/>
      <name val="Arial"/>
      <family val="2"/>
    </font>
    <font>
      <b/>
      <sz val="22"/>
      <color theme="1"/>
      <name val="Arial"/>
      <family val="2"/>
    </font>
    <font>
      <sz val="11"/>
      <color rgb="FF000000"/>
      <name val="Calibri"/>
      <family val="2"/>
    </font>
    <font>
      <sz val="11"/>
      <color theme="0"/>
      <name val="Calibri"/>
      <family val="2"/>
    </font>
    <font>
      <b/>
      <sz val="12"/>
      <color theme="1"/>
      <name val="Calibri"/>
      <family val="2"/>
    </font>
    <font>
      <sz val="12"/>
      <color theme="1"/>
      <name val="Calibri"/>
      <family val="2"/>
    </font>
    <font>
      <sz val="12"/>
      <color rgb="FF000000"/>
      <name val="Calibri"/>
      <family val="2"/>
    </font>
    <font>
      <b/>
      <sz val="12"/>
      <color theme="0"/>
      <name val="Calibri"/>
      <family val="2"/>
    </font>
    <font>
      <b/>
      <sz val="12"/>
      <color theme="1"/>
      <name val="Arial Narrow"/>
      <family val="2"/>
    </font>
    <font>
      <b/>
      <strike/>
      <sz val="11"/>
      <color rgb="FF3366FF"/>
      <name val="Arial"/>
      <family val="2"/>
    </font>
    <font>
      <strike/>
      <u/>
      <sz val="11"/>
      <color theme="10"/>
      <name val="Calibri"/>
      <family val="2"/>
    </font>
    <font>
      <sz val="11"/>
      <color rgb="FF1E2336"/>
      <name val="Arial"/>
      <family val="2"/>
    </font>
    <font>
      <b/>
      <sz val="22"/>
      <color theme="1"/>
      <name val="Calibri"/>
      <family val="2"/>
    </font>
    <font>
      <sz val="14"/>
      <color theme="1"/>
      <name val="Calibri"/>
      <family val="2"/>
    </font>
    <font>
      <b/>
      <i/>
      <sz val="18"/>
      <color theme="1"/>
      <name val="Arial"/>
      <family val="2"/>
    </font>
    <font>
      <b/>
      <sz val="8"/>
      <color theme="3" tint="-0.5"/>
      <name val="Calibri"/>
      <family val="2"/>
    </font>
    <font>
      <b/>
      <sz val="9"/>
      <color theme="3" tint="-0.5"/>
      <name val="Arial"/>
      <family val="2"/>
    </font>
    <font>
      <b/>
      <sz val="14"/>
      <color theme="4" tint="-0.25"/>
      <name val="Arial"/>
      <family val="2"/>
    </font>
    <font>
      <b/>
      <sz val="14"/>
      <color rgb="FF243884"/>
      <name val="Arial"/>
      <family val="2"/>
    </font>
    <font>
      <b/>
      <i/>
      <sz val="24"/>
      <color rgb="FF000000"/>
      <name val="Arial"/>
      <family val="2"/>
    </font>
    <font>
      <b/>
      <i/>
      <sz val="14"/>
      <color theme="0"/>
      <name val="Arial"/>
      <family val="2"/>
    </font>
    <font>
      <b/>
      <sz val="10"/>
      <color theme="4"/>
      <name val="Arial"/>
      <family val="2"/>
    </font>
    <font>
      <b/>
      <sz val="10"/>
      <color rgb="FFC00000"/>
      <name val="Arial"/>
      <family val="2"/>
    </font>
    <font>
      <b/>
      <sz val="10"/>
      <color rgb="FFFF9900"/>
      <name val="Arial"/>
      <family val="2"/>
    </font>
    <font>
      <b/>
      <sz val="10"/>
      <color rgb="FFFF0000"/>
      <name val="Arial"/>
      <family val="2"/>
    </font>
  </fonts>
  <fills count="43">
    <fill>
      <patternFill patternType="none"/>
    </fill>
    <fill>
      <patternFill patternType="gray125">
        <bgColor indexed="64"/>
      </patternFill>
    </fill>
    <fill>
      <patternFill patternType="solid">
        <fgColor theme="0" tint="-0.15"/>
        <bgColor indexed="64"/>
      </patternFill>
    </fill>
    <fill>
      <patternFill patternType="solid">
        <fgColor rgb="FF92D050"/>
        <bgColor indexed="64"/>
      </patternFill>
    </fill>
    <fill>
      <patternFill patternType="solid">
        <fgColor rgb="FFFFC000"/>
        <bgColor indexed="64"/>
      </patternFill>
    </fill>
    <fill>
      <patternFill patternType="solid">
        <fgColor theme="0" tint="-0.05"/>
        <bgColor indexed="64"/>
      </patternFill>
    </fill>
    <fill>
      <patternFill patternType="solid">
        <fgColor rgb="FFFF0000"/>
        <bgColor indexed="64"/>
      </patternFill>
    </fill>
    <fill>
      <patternFill patternType="solid">
        <fgColor rgb="FFE8E8E8"/>
        <bgColor indexed="64"/>
      </patternFill>
    </fill>
    <fill>
      <patternFill patternType="solid">
        <fgColor theme="8" tint="-0.5"/>
        <bgColor indexed="64"/>
      </patternFill>
    </fill>
    <fill>
      <patternFill patternType="solid">
        <fgColor rgb="FF568838"/>
        <bgColor indexed="64"/>
      </patternFill>
    </fill>
    <fill>
      <patternFill patternType="solid">
        <fgColor theme="4"/>
        <bgColor theme="4"/>
      </patternFill>
    </fill>
    <fill>
      <patternFill patternType="solid">
        <fgColor theme="4" tint="0.8"/>
        <bgColor theme="4" tint="0.8"/>
      </patternFill>
    </fill>
    <fill>
      <patternFill patternType="solid">
        <fgColor rgb="FF243884"/>
        <bgColor indexed="64"/>
      </patternFill>
    </fill>
    <fill>
      <patternFill patternType="solid">
        <fgColor theme="8" tint="0.8"/>
        <bgColor indexed="64"/>
      </patternFill>
    </fill>
    <fill>
      <patternFill patternType="solid">
        <fgColor rgb="FF243884"/>
        <bgColor rgb="FF000000"/>
      </patternFill>
    </fill>
    <fill>
      <patternFill patternType="solid">
        <fgColor rgb="FF0070C0"/>
        <bgColor indexed="64"/>
      </patternFill>
    </fill>
    <fill>
      <patternFill patternType="solid">
        <fgColor rgb="FF366092"/>
        <bgColor rgb="FF000000"/>
      </patternFill>
    </fill>
    <fill>
      <patternFill patternType="solid">
        <fgColor rgb="FFF2F2F2"/>
        <bgColor indexed="64"/>
      </patternFill>
    </fill>
    <fill>
      <patternFill patternType="solid">
        <fgColor rgb="FFDDEBF7"/>
        <bgColor indexed="64"/>
      </patternFill>
    </fill>
    <fill>
      <patternFill patternType="solid">
        <fgColor rgb="FF0076A8"/>
        <bgColor indexed="64"/>
      </patternFill>
    </fill>
    <fill>
      <patternFill patternType="solid">
        <fgColor rgb="FFE5EDF2"/>
        <bgColor indexed="64"/>
      </patternFill>
    </fill>
    <fill>
      <patternFill patternType="solid">
        <fgColor rgb="FFFFFFFF"/>
        <bgColor indexed="64"/>
      </patternFill>
    </fill>
    <fill>
      <patternFill patternType="solid">
        <fgColor rgb="FFD8E4BC"/>
        <bgColor rgb="FF000000"/>
      </patternFill>
    </fill>
    <fill>
      <patternFill patternType="solid">
        <fgColor theme="4" tint="0.8"/>
        <bgColor indexed="64"/>
      </patternFill>
    </fill>
    <fill>
      <patternFill patternType="solid">
        <fgColor theme="0"/>
        <bgColor indexed="64"/>
      </patternFill>
    </fill>
    <fill>
      <patternFill patternType="solid">
        <fgColor rgb="FF92D050"/>
        <bgColor rgb="FF000000"/>
      </patternFill>
    </fill>
    <fill>
      <patternFill patternType="solid">
        <fgColor rgb="FFFFFF00"/>
        <bgColor rgb="FF000000"/>
      </patternFill>
    </fill>
    <fill>
      <patternFill patternType="solid">
        <fgColor rgb="FFFF0000"/>
        <bgColor rgb="FF000000"/>
      </patternFill>
    </fill>
    <fill>
      <patternFill patternType="solid">
        <fgColor theme="8" tint="0.8"/>
        <bgColor theme="8" tint="0.8"/>
      </patternFill>
    </fill>
    <fill>
      <patternFill patternType="solid">
        <fgColor rgb="FFACB9CA"/>
        <bgColor indexed="64"/>
      </patternFill>
    </fill>
    <fill>
      <patternFill patternType="solid">
        <fgColor theme="2" tint="-0.1"/>
        <bgColor indexed="64"/>
      </patternFill>
    </fill>
    <fill>
      <patternFill patternType="solid">
        <fgColor rgb="FF00B050"/>
        <bgColor indexed="64"/>
      </patternFill>
    </fill>
    <fill>
      <patternFill patternType="solid">
        <fgColor rgb="FFB8CCE4"/>
        <bgColor indexed="64"/>
      </patternFill>
    </fill>
    <fill>
      <patternFill patternType="solid">
        <fgColor theme="5" tint="0.4"/>
        <bgColor indexed="64"/>
      </patternFill>
    </fill>
    <fill>
      <patternFill patternType="solid">
        <fgColor rgb="FFD7DBDA"/>
        <bgColor indexed="64"/>
      </patternFill>
    </fill>
    <fill>
      <patternFill patternType="solid">
        <fgColor rgb="FFECF0F8"/>
        <bgColor indexed="64"/>
      </patternFill>
    </fill>
    <fill>
      <patternFill patternType="solid">
        <fgColor theme="8" tint="0.6"/>
        <bgColor indexed="64"/>
      </patternFill>
    </fill>
    <fill>
      <patternFill patternType="solid">
        <fgColor rgb="FFD8E4BC"/>
        <bgColor indexed="64"/>
      </patternFill>
    </fill>
    <fill>
      <patternFill patternType="solid">
        <fgColor rgb="FF6EE965"/>
        <bgColor indexed="64"/>
      </patternFill>
    </fill>
    <fill>
      <patternFill patternType="solid">
        <fgColor theme="9" tint="0.4"/>
        <bgColor indexed="64"/>
      </patternFill>
    </fill>
    <fill>
      <patternFill patternType="solid">
        <fgColor theme="3" tint="0.6"/>
        <bgColor indexed="64"/>
      </patternFill>
    </fill>
    <fill>
      <patternFill patternType="solid">
        <fgColor rgb="FF8DB4E2"/>
        <bgColor rgb="FF000000"/>
      </patternFill>
    </fill>
    <fill>
      <patternFill patternType="solid">
        <fgColor rgb="FFFFFF00"/>
        <bgColor indexed="64"/>
      </patternFill>
    </fill>
  </fills>
  <borders count="104">
    <border>
      <left/>
      <right/>
      <top/>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FF0000"/>
      </left>
      <right/>
      <top/>
      <bottom style="medium">
        <color rgb="FFFF0000"/>
      </bottom>
      <diagonal/>
    </border>
    <border>
      <left/>
      <right/>
      <top/>
      <bottom style="medium">
        <color rgb="FFFF0000"/>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theme="4" tint="0.4"/>
      </right>
      <top style="thin">
        <color theme="4" tint="0.4"/>
      </top>
      <bottom style="thin">
        <color theme="4" tint="0.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theme="0"/>
      </left>
      <right style="medium">
        <color theme="0"/>
      </right>
      <top style="medium">
        <color theme="0"/>
      </top>
      <bottom style="medium">
        <color theme="0"/>
      </bottom>
      <diagonal/>
    </border>
    <border>
      <left style="thick">
        <color theme="0"/>
      </left>
      <right style="thick">
        <color theme="0"/>
      </right>
      <top style="thick">
        <color theme="0"/>
      </top>
      <bottom/>
      <diagonal/>
    </border>
    <border>
      <left/>
      <right style="thick">
        <color theme="0"/>
      </right>
      <top style="medium">
        <color theme="0"/>
      </top>
      <bottom/>
      <diagonal/>
    </border>
    <border>
      <left style="thick">
        <color theme="0"/>
      </left>
      <right style="thick">
        <color theme="0"/>
      </right>
      <top style="medium">
        <color theme="0"/>
      </top>
      <bottom/>
      <diagonal/>
    </border>
    <border>
      <left style="thick">
        <color theme="0"/>
      </left>
      <right/>
      <top style="medium">
        <color theme="0"/>
      </top>
      <bottom/>
      <diagonal/>
    </border>
    <border>
      <left style="thick">
        <color theme="0"/>
      </left>
      <right style="thick">
        <color theme="0"/>
      </right>
      <top style="thick">
        <color theme="0"/>
      </top>
      <bottom style="thick">
        <color theme="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theme="0"/>
      </bottom>
      <diagonal/>
    </border>
    <border>
      <left style="thick">
        <color theme="0"/>
      </left>
      <right style="thick">
        <color theme="0"/>
      </right>
      <top style="thick">
        <color theme="0"/>
      </top>
      <bottom style="thin">
        <color indexed="64"/>
      </bottom>
      <diagonal/>
    </border>
    <border>
      <left style="medium">
        <color indexed="64"/>
      </left>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theme="0"/>
      </right>
      <top style="medium">
        <color theme="0"/>
      </top>
      <bottom/>
      <diagonal/>
    </border>
    <border>
      <left/>
      <right style="thick">
        <color theme="0"/>
      </right>
      <top style="thick">
        <color theme="0"/>
      </top>
      <bottom/>
      <diagonal/>
    </border>
    <border>
      <left style="thin">
        <color rgb="FF000000"/>
      </left>
      <right style="thin">
        <color rgb="FF000000"/>
      </right>
      <top style="thin">
        <color rgb="FF00000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right/>
      <top style="thick">
        <color theme="0"/>
      </top>
      <bottom style="thick">
        <color theme="0"/>
      </bottom>
      <diagonal/>
    </border>
    <border>
      <left style="thick">
        <color theme="0"/>
      </left>
      <right/>
      <top style="thick">
        <color theme="0"/>
      </top>
      <bottom style="thick">
        <color theme="0"/>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thin">
        <color indexed="64"/>
      </right>
      <top style="medium">
        <color theme="0"/>
      </top>
      <bottom style="medium">
        <color theme="0"/>
      </bottom>
      <diagonal/>
    </border>
    <border>
      <left style="thin">
        <color indexed="64"/>
      </left>
      <right style="thin">
        <color indexed="64"/>
      </right>
      <top style="medium">
        <color theme="0"/>
      </top>
      <bottom style="medium">
        <color theme="0"/>
      </bottom>
      <diagonal/>
    </border>
    <border>
      <left style="thin">
        <color indexed="64"/>
      </left>
      <right style="medium">
        <color theme="0"/>
      </right>
      <top style="medium">
        <color theme="0"/>
      </top>
      <bottom style="medium">
        <color theme="0"/>
      </bottom>
      <diagonal/>
    </border>
    <border>
      <left/>
      <right/>
      <top style="medium">
        <color theme="0"/>
      </top>
      <bottom style="medium">
        <color theme="0"/>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style="medium">
        <color theme="0"/>
      </bottom>
      <diagonal/>
    </border>
    <border>
      <left style="thick">
        <color theme="0"/>
      </left>
      <right style="thick">
        <color theme="0"/>
      </right>
      <top style="thick">
        <color theme="0"/>
      </top>
      <bottom style="medium">
        <color theme="0"/>
      </bottom>
      <diagonal/>
    </border>
    <border>
      <left style="thick">
        <color theme="0"/>
      </left>
      <right/>
      <top style="thick">
        <color theme="0"/>
      </top>
      <bottom style="medium">
        <color theme="0"/>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top style="thin">
        <color indexed="64"/>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right style="medium">
        <color rgb="FFFF0000"/>
      </right>
      <top/>
      <bottom style="medium">
        <color rgb="FFFF0000"/>
      </bottom>
      <diagonal/>
    </border>
  </borders>
  <cellStyleXfs count="6">
    <xf numFmtId="0" fontId="0" fillId="0" borderId="0"/>
    <xf numFmtId="0" fontId="32" fillId="0" borderId="0"/>
    <xf numFmtId="0" fontId="4" fillId="0" borderId="0"/>
    <xf numFmtId="0" fontId="4" fillId="0" borderId="0"/>
    <xf numFmtId="9" fontId="0" fillId="0" borderId="0"/>
    <xf numFmtId="0" fontId="4" fillId="0" borderId="0"/>
  </cellStyleXfs>
  <cellXfs count="434">
    <xf numFmtId="0" fontId="0" fillId="0" borderId="0" xfId="0"/>
    <xf numFmtId="0" fontId="1" fillId="0" borderId="0" xfId="0" applyFont="1"/>
    <xf numFmtId="0" fontId="1" fillId="0" borderId="0" xfId="0" applyFont="1" applyAlignment="1">
      <alignment vertical="center"/>
    </xf>
    <xf numFmtId="0" fontId="2" fillId="0" borderId="1" xfId="0" applyFont="1" applyBorder="1" applyAlignment="1">
      <alignment horizontal="center" vertical="center"/>
    </xf>
    <xf numFmtId="0" fontId="1" fillId="0" borderId="2" xfId="0" applyFont="1" applyBorder="1" applyAlignment="1">
      <alignment vertical="center"/>
    </xf>
    <xf numFmtId="0" fontId="2" fillId="0" borderId="3" xfId="0" applyFont="1" applyBorder="1" applyAlignment="1">
      <alignment horizontal="center" vertical="center"/>
    </xf>
    <xf numFmtId="0" fontId="1" fillId="0" borderId="4" xfId="0" applyFont="1" applyBorder="1" applyAlignment="1" applyProtection="1">
      <alignment vertical="center"/>
      <protection locked="0" hidden="0"/>
    </xf>
    <xf numFmtId="0" fontId="3" fillId="0" borderId="5" xfId="0" applyFont="1" applyBorder="1" applyAlignment="1">
      <alignment vertical="center" wrapText="1"/>
    </xf>
    <xf numFmtId="0" fontId="4" fillId="0" borderId="0" xfId="0" applyFont="1" applyProtection="1">
      <protection locked="0" hidden="0"/>
    </xf>
    <xf numFmtId="0" fontId="4" fillId="0" borderId="0" xfId="0" applyFont="1"/>
    <xf numFmtId="0" fontId="4" fillId="0" borderId="0" xfId="0" applyFont="1" applyAlignment="1">
      <alignment vertical="center"/>
    </xf>
    <xf numFmtId="0" fontId="5" fillId="0" borderId="0" xfId="0" applyFont="1" applyAlignment="1">
      <alignment horizontal="right" vertical="center"/>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6" fillId="0" borderId="0" xfId="0" applyFont="1" applyAlignment="1">
      <alignment horizontal="right" vertical="top"/>
    </xf>
    <xf numFmtId="0" fontId="2" fillId="2" borderId="6" xfId="0" applyFont="1" applyFill="1" applyBorder="1" applyAlignment="1">
      <alignment horizontal="center" vertical="center"/>
    </xf>
    <xf numFmtId="0" fontId="1" fillId="2" borderId="7" xfId="0" applyFont="1" applyFill="1" applyBorder="1" applyAlignment="1">
      <alignment vertical="center"/>
    </xf>
    <xf numFmtId="0" fontId="2" fillId="2" borderId="8" xfId="0" applyFont="1" applyFill="1" applyBorder="1" applyAlignment="1">
      <alignment vertical="center"/>
    </xf>
    <xf numFmtId="0" fontId="1" fillId="2" borderId="9" xfId="0" applyFont="1" applyFill="1" applyBorder="1" applyAlignment="1" applyProtection="1">
      <alignment vertical="center"/>
      <protection locked="0" hidden="0"/>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0" fillId="0" borderId="0" xfId="0" applyProtection="1">
      <protection locked="0" hidden="0"/>
    </xf>
    <xf numFmtId="0" fontId="8" fillId="0" borderId="0" xfId="0" applyFont="1"/>
    <xf numFmtId="0" fontId="3" fillId="0" borderId="12" xfId="0" applyFont="1" applyBorder="1" applyAlignment="1">
      <alignment vertical="center" wrapText="1"/>
    </xf>
    <xf numFmtId="0" fontId="6" fillId="0" borderId="0" xfId="0" applyFont="1" applyAlignment="1">
      <alignment horizontal="left" vertical="top" wrapText="1"/>
    </xf>
    <xf numFmtId="0" fontId="9" fillId="0" borderId="0" xfId="0" applyFont="1" applyAlignment="1">
      <alignment vertical="center"/>
    </xf>
    <xf numFmtId="0" fontId="10" fillId="0" borderId="0" xfId="0" applyFont="1" applyAlignment="1">
      <alignment horizontal="right" vertical="center"/>
    </xf>
    <xf numFmtId="0" fontId="9" fillId="0" borderId="0" xfId="0" applyFont="1"/>
    <xf numFmtId="0" fontId="10" fillId="0" borderId="0" xfId="0" applyFont="1" applyAlignment="1">
      <alignment horizontal="right" vertical="top"/>
    </xf>
    <xf numFmtId="0" fontId="11" fillId="0" borderId="0" xfId="0" applyFont="1" applyAlignment="1">
      <alignment vertical="top"/>
    </xf>
    <xf numFmtId="0" fontId="10" fillId="0" borderId="0" xfId="0" applyFont="1" applyAlignment="1">
      <alignment vertical="top"/>
    </xf>
    <xf numFmtId="0" fontId="12" fillId="0" borderId="0" xfId="0" applyFont="1" applyAlignment="1">
      <alignment vertical="top"/>
    </xf>
    <xf numFmtId="0" fontId="9" fillId="0" borderId="0" xfId="0" applyFont="1" applyAlignment="1">
      <alignment horizontal="left"/>
    </xf>
    <xf numFmtId="0" fontId="10" fillId="3" borderId="13"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5"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0" fillId="0" borderId="0" xfId="0" applyAlignment="1">
      <alignment horizontal="center" vertical="center"/>
    </xf>
    <xf numFmtId="0" fontId="13" fillId="0" borderId="0" xfId="0" applyFont="1" applyAlignment="1">
      <alignment vertical="top"/>
    </xf>
    <xf numFmtId="0" fontId="13" fillId="0" borderId="0" xfId="0" applyFont="1"/>
    <xf numFmtId="0" fontId="14" fillId="0" borderId="0" xfId="0" applyFont="1" applyAlignment="1">
      <alignment vertical="top" wrapText="1"/>
    </xf>
    <xf numFmtId="0" fontId="10" fillId="0" borderId="0" xfId="0" applyFont="1" applyAlignment="1">
      <alignment horizontal="left" vertical="center"/>
    </xf>
    <xf numFmtId="0" fontId="10" fillId="7" borderId="14" xfId="0" applyFont="1" applyFill="1" applyBorder="1" applyAlignment="1">
      <alignment horizontal="left" vertical="center"/>
    </xf>
    <xf numFmtId="0" fontId="10" fillId="7" borderId="15" xfId="0" applyFont="1" applyFill="1" applyBorder="1" applyAlignment="1">
      <alignment vertical="center" wrapText="1"/>
    </xf>
    <xf numFmtId="0" fontId="9" fillId="0" borderId="16" xfId="0" applyFont="1" applyBorder="1"/>
    <xf numFmtId="0" fontId="9" fillId="0" borderId="16" xfId="0" applyFont="1" applyBorder="1" applyAlignment="1">
      <alignment vertical="center"/>
    </xf>
    <xf numFmtId="0" fontId="10" fillId="0" borderId="16" xfId="0" applyFont="1" applyBorder="1" applyAlignment="1">
      <alignment horizontal="center" vertical="top" wrapText="1"/>
    </xf>
    <xf numFmtId="0" fontId="0" fillId="0" borderId="16" xfId="0" applyBorder="1"/>
    <xf numFmtId="0" fontId="15" fillId="8" borderId="17" xfId="0" applyFont="1" applyFill="1" applyBorder="1" applyAlignment="1">
      <alignment horizontal="center" vertical="center" wrapText="1"/>
    </xf>
    <xf numFmtId="0" fontId="15" fillId="8" borderId="18"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0" xfId="0" applyFont="1" applyFill="1" applyBorder="1" applyAlignment="1">
      <alignment horizontal="center" vertical="center" wrapText="1"/>
    </xf>
    <xf numFmtId="0" fontId="15" fillId="9" borderId="21" xfId="0" applyFont="1" applyFill="1" applyBorder="1" applyAlignment="1">
      <alignment horizontal="center" vertical="center" wrapText="1"/>
    </xf>
    <xf numFmtId="0" fontId="15" fillId="8" borderId="22" xfId="0" applyFont="1" applyFill="1" applyBorder="1" applyAlignment="1">
      <alignment horizontal="center" vertical="center" wrapText="1"/>
    </xf>
    <xf numFmtId="0" fontId="15" fillId="8" borderId="23" xfId="0" applyFont="1" applyFill="1" applyBorder="1" applyAlignment="1">
      <alignment horizontal="center" vertical="center" wrapText="1"/>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0" xfId="0" applyAlignment="1">
      <alignment horizontal="center" vertical="center" wrapText="1"/>
    </xf>
    <xf numFmtId="0" fontId="16" fillId="10" borderId="29" xfId="0" applyFont="1" applyFill="1" applyBorder="1" applyAlignment="1">
      <alignment wrapText="1"/>
    </xf>
    <xf numFmtId="0" fontId="0" fillId="11" borderId="29" xfId="0" applyFill="1" applyBorder="1" applyAlignment="1">
      <alignment wrapText="1"/>
    </xf>
    <xf numFmtId="0" fontId="0" fillId="0" borderId="29" xfId="0" applyBorder="1" applyAlignment="1">
      <alignment wrapText="1"/>
    </xf>
    <xf numFmtId="0" fontId="1" fillId="0" borderId="30" xfId="0" applyFont="1" applyBorder="1" applyAlignment="1" applyProtection="1">
      <alignment horizontal="left" vertical="center"/>
      <protection locked="0" hidden="0"/>
    </xf>
    <xf numFmtId="49" fontId="1" fillId="0" borderId="31" xfId="0" applyNumberFormat="1" applyFont="1" applyBorder="1" applyAlignment="1">
      <alignment horizontal="left" vertical="center"/>
    </xf>
    <xf numFmtId="49" fontId="1" fillId="0" borderId="27" xfId="0" applyNumberFormat="1" applyFont="1" applyBorder="1" applyAlignment="1">
      <alignment horizontal="left" vertical="center"/>
    </xf>
    <xf numFmtId="0" fontId="0" fillId="0" borderId="0" xfId="0" applyAlignment="1">
      <alignment vertical="top" wrapText="1"/>
    </xf>
    <xf numFmtId="0" fontId="0" fillId="0" borderId="0" xfId="0" applyAlignment="1">
      <alignment horizontal="center"/>
    </xf>
    <xf numFmtId="17" fontId="0" fillId="0" borderId="0" xfId="0" applyNumberFormat="1"/>
    <xf numFmtId="1" fontId="1" fillId="0" borderId="2" xfId="0" applyNumberFormat="1" applyFont="1" applyBorder="1" applyAlignment="1" applyProtection="1">
      <alignment horizontal="center" vertical="center"/>
      <protection locked="1" hidden="1"/>
    </xf>
    <xf numFmtId="9" fontId="2" fillId="0" borderId="2" xfId="0" applyNumberFormat="1" applyFont="1" applyBorder="1" applyAlignment="1" applyProtection="1">
      <alignment horizontal="center" vertical="center"/>
      <protection locked="1" hidden="1"/>
    </xf>
    <xf numFmtId="0" fontId="2" fillId="0" borderId="3" xfId="0" applyFont="1" applyBorder="1" applyAlignment="1" applyProtection="1">
      <alignment horizontal="center" vertical="center"/>
      <protection locked="1" hidden="1"/>
    </xf>
    <xf numFmtId="0" fontId="1" fillId="0" borderId="1" xfId="0" applyFont="1" applyBorder="1" applyAlignment="1" applyProtection="1">
      <alignment horizontal="center" vertical="center"/>
      <protection locked="1" hidden="1"/>
    </xf>
    <xf numFmtId="1" fontId="1" fillId="2" borderId="6" xfId="0" applyNumberFormat="1" applyFont="1" applyFill="1" applyBorder="1" applyAlignment="1" applyProtection="1">
      <alignment horizontal="center" vertical="center"/>
      <protection locked="1" hidden="1"/>
    </xf>
    <xf numFmtId="1" fontId="1" fillId="2" borderId="32" xfId="0" applyNumberFormat="1" applyFont="1" applyFill="1" applyBorder="1" applyAlignment="1" applyProtection="1">
      <alignment horizontal="center" vertical="center"/>
      <protection locked="1" hidden="1"/>
    </xf>
    <xf numFmtId="9" fontId="2" fillId="2" borderId="32" xfId="0" applyNumberFormat="1" applyFont="1" applyFill="1" applyBorder="1" applyAlignment="1" applyProtection="1">
      <alignment horizontal="center" vertical="center"/>
      <protection locked="1" hidden="1"/>
    </xf>
    <xf numFmtId="0" fontId="2" fillId="2" borderId="8" xfId="0" applyFont="1" applyFill="1" applyBorder="1" applyAlignment="1" applyProtection="1">
      <alignment horizontal="center" vertical="center"/>
      <protection locked="1" hidden="1"/>
    </xf>
    <xf numFmtId="0" fontId="1" fillId="2" borderId="6" xfId="0" applyFont="1" applyFill="1" applyBorder="1" applyAlignment="1" applyProtection="1">
      <alignment horizontal="center" vertical="center"/>
      <protection locked="1" hidden="1"/>
    </xf>
    <xf numFmtId="1" fontId="17" fillId="0" borderId="33" xfId="0" applyNumberFormat="1" applyFont="1" applyBorder="1" applyAlignment="1" applyProtection="1">
      <alignment horizontal="center" vertical="center"/>
      <protection locked="1" hidden="1"/>
    </xf>
    <xf numFmtId="1" fontId="17" fillId="0" borderId="34" xfId="0" applyNumberFormat="1" applyFont="1" applyBorder="1" applyAlignment="1" applyProtection="1">
      <alignment horizontal="center" vertical="center"/>
      <protection locked="1" hidden="1"/>
    </xf>
    <xf numFmtId="9" fontId="17" fillId="0" borderId="34" xfId="0" applyNumberFormat="1" applyFont="1" applyBorder="1" applyAlignment="1" applyProtection="1">
      <alignment horizontal="center" vertical="center"/>
      <protection locked="1" hidden="1"/>
    </xf>
    <xf numFmtId="0" fontId="17" fillId="0" borderId="35" xfId="0" applyFont="1" applyBorder="1" applyAlignment="1" applyProtection="1">
      <alignment horizontal="center" vertical="center"/>
      <protection locked="1" hidden="1"/>
    </xf>
    <xf numFmtId="0" fontId="17" fillId="0" borderId="33" xfId="0" applyFont="1" applyBorder="1" applyAlignment="1" applyProtection="1">
      <alignment horizontal="center" vertical="center"/>
      <protection locked="1" hidden="1"/>
    </xf>
    <xf numFmtId="0" fontId="8" fillId="0" borderId="0" xfId="0" applyFont="1" applyAlignment="1">
      <alignment vertical="center"/>
    </xf>
    <xf numFmtId="0" fontId="0" fillId="0" borderId="0" xfId="0" applyAlignment="1" applyProtection="1">
      <alignment horizontal="center" vertical="center"/>
      <protection locked="0" hidden="0"/>
    </xf>
    <xf numFmtId="0" fontId="18" fillId="12" borderId="36" xfId="0" applyFont="1" applyFill="1" applyBorder="1" applyAlignment="1">
      <alignment horizontal="center" vertical="center" wrapText="1"/>
    </xf>
    <xf numFmtId="0" fontId="18" fillId="12" borderId="37" xfId="0" applyFont="1" applyFill="1" applyBorder="1" applyAlignment="1">
      <alignment horizontal="center" vertical="center" wrapText="1"/>
    </xf>
    <xf numFmtId="0" fontId="18" fillId="12" borderId="38" xfId="0" applyFont="1" applyFill="1" applyBorder="1" applyAlignment="1">
      <alignment horizontal="center" vertical="center"/>
    </xf>
    <xf numFmtId="0" fontId="19" fillId="12" borderId="9" xfId="0" applyFont="1" applyFill="1" applyBorder="1" applyAlignment="1">
      <alignment horizontal="center" vertical="center"/>
    </xf>
    <xf numFmtId="0" fontId="20" fillId="12" borderId="39" xfId="0" applyFont="1" applyFill="1" applyBorder="1"/>
    <xf numFmtId="0" fontId="20" fillId="12" borderId="40" xfId="0" applyFont="1" applyFill="1" applyBorder="1"/>
    <xf numFmtId="0" fontId="21" fillId="12" borderId="40" xfId="0" applyFont="1" applyFill="1" applyBorder="1"/>
    <xf numFmtId="0" fontId="21" fillId="12" borderId="41" xfId="0" applyFont="1" applyFill="1" applyBorder="1"/>
    <xf numFmtId="49" fontId="1" fillId="13" borderId="42" xfId="0" applyNumberFormat="1" applyFont="1" applyFill="1" applyBorder="1" applyAlignment="1">
      <alignment horizontal="left" vertical="center"/>
    </xf>
    <xf numFmtId="14" fontId="1" fillId="13" borderId="42" xfId="0" applyNumberFormat="1" applyFont="1" applyFill="1" applyBorder="1" applyAlignment="1">
      <alignment horizontal="left" vertical="center"/>
    </xf>
    <xf numFmtId="0" fontId="1" fillId="13" borderId="42" xfId="0" applyFont="1" applyFill="1" applyBorder="1" applyAlignment="1" applyProtection="1">
      <alignment horizontal="left" vertical="center"/>
      <protection locked="0" hidden="0"/>
    </xf>
    <xf numFmtId="0" fontId="22" fillId="14" borderId="0" xfId="0" applyFont="1" applyFill="1"/>
    <xf numFmtId="0" fontId="22" fillId="14" borderId="0" xfId="0" applyFont="1" applyFill="1" applyAlignment="1">
      <alignment horizontal="center" vertical="center"/>
    </xf>
    <xf numFmtId="0" fontId="22" fillId="14" borderId="0" xfId="0" applyFont="1" applyFill="1" applyAlignment="1">
      <alignment vertical="center"/>
    </xf>
    <xf numFmtId="0" fontId="15" fillId="15" borderId="43" xfId="0" applyFont="1" applyFill="1" applyBorder="1" applyAlignment="1">
      <alignment horizontal="center" vertical="center"/>
    </xf>
    <xf numFmtId="0" fontId="15" fillId="15" borderId="43" xfId="0" applyFont="1" applyFill="1" applyBorder="1" applyAlignment="1">
      <alignment horizontal="center" vertical="center" textRotation="90"/>
    </xf>
    <xf numFmtId="0" fontId="22" fillId="16" borderId="0" xfId="0" applyFont="1" applyFill="1" applyAlignment="1">
      <alignment horizontal="center"/>
    </xf>
    <xf numFmtId="0" fontId="0" fillId="0" borderId="43" xfId="0" applyBorder="1"/>
    <xf numFmtId="0" fontId="18" fillId="12" borderId="44" xfId="0" applyFont="1" applyFill="1" applyBorder="1" applyAlignment="1" applyProtection="1">
      <alignment horizontal="center" vertical="center" wrapText="1"/>
      <protection locked="1" hidden="1"/>
    </xf>
    <xf numFmtId="0" fontId="18" fillId="12" borderId="45" xfId="0" applyFont="1" applyFill="1" applyBorder="1" applyAlignment="1" applyProtection="1">
      <alignment horizontal="center" vertical="center" wrapText="1"/>
      <protection locked="1" hidden="1"/>
    </xf>
    <xf numFmtId="0" fontId="18" fillId="12" borderId="45" xfId="0" applyFont="1" applyFill="1" applyBorder="1" applyAlignment="1">
      <alignment horizontal="center" vertical="center" wrapText="1"/>
    </xf>
    <xf numFmtId="0" fontId="18" fillId="12" borderId="46" xfId="0" applyFont="1" applyFill="1" applyBorder="1" applyAlignment="1">
      <alignment horizontal="center" vertical="center"/>
    </xf>
    <xf numFmtId="0" fontId="18" fillId="12" borderId="47" xfId="0" applyFont="1" applyFill="1" applyBorder="1" applyAlignment="1" applyProtection="1">
      <alignment horizontal="center" vertical="center" wrapText="1"/>
      <protection locked="1" hidden="1"/>
    </xf>
    <xf numFmtId="0" fontId="0" fillId="0" borderId="0" xfId="0" applyAlignment="1">
      <alignment horizontal="left"/>
    </xf>
    <xf numFmtId="14" fontId="0" fillId="0" borderId="0" xfId="0" applyNumberFormat="1" applyAlignment="1">
      <alignment horizontal="left"/>
    </xf>
    <xf numFmtId="0" fontId="23" fillId="0" borderId="0" xfId="0" applyFont="1"/>
    <xf numFmtId="0" fontId="24" fillId="6" borderId="0" xfId="0" applyFont="1" applyFill="1"/>
    <xf numFmtId="0" fontId="25" fillId="6" borderId="0" xfId="0" applyFont="1" applyFill="1" applyAlignment="1">
      <alignment horizontal="left" vertical="center"/>
    </xf>
    <xf numFmtId="0" fontId="26" fillId="0" borderId="0" xfId="0" applyFont="1" applyAlignment="1">
      <alignment horizontal="left" vertical="center"/>
    </xf>
    <xf numFmtId="0" fontId="27" fillId="17" borderId="48" xfId="0" applyFont="1" applyFill="1" applyBorder="1" applyAlignment="1">
      <alignment horizontal="center" vertical="center" wrapText="1"/>
    </xf>
    <xf numFmtId="0" fontId="27" fillId="6" borderId="48" xfId="0" applyFont="1" applyFill="1" applyBorder="1" applyAlignment="1">
      <alignment horizontal="center" vertical="center" wrapText="1"/>
    </xf>
    <xf numFmtId="0" fontId="27" fillId="3" borderId="48" xfId="0" applyFont="1" applyFill="1" applyBorder="1" applyAlignment="1">
      <alignment horizontal="center" vertical="center" wrapText="1"/>
    </xf>
    <xf numFmtId="0" fontId="27" fillId="18" borderId="48" xfId="0" applyFont="1" applyFill="1" applyBorder="1" applyAlignment="1">
      <alignment horizontal="center" vertical="center" wrapText="1"/>
    </xf>
    <xf numFmtId="0" fontId="28" fillId="0" borderId="0" xfId="0" applyFont="1" applyAlignment="1">
      <alignment horizontal="left" vertical="center"/>
    </xf>
    <xf numFmtId="0" fontId="29" fillId="0" borderId="0" xfId="0" applyFont="1" applyAlignment="1">
      <alignment horizontal="left" vertical="center"/>
    </xf>
    <xf numFmtId="0" fontId="30" fillId="19" borderId="48" xfId="0" applyFont="1" applyFill="1" applyBorder="1" applyAlignment="1">
      <alignment horizontal="center" wrapText="1"/>
    </xf>
    <xf numFmtId="0" fontId="31" fillId="20" borderId="48" xfId="0" applyFont="1" applyFill="1" applyBorder="1" applyAlignment="1">
      <alignment horizontal="left" vertical="center" wrapText="1"/>
    </xf>
    <xf numFmtId="0" fontId="32" fillId="20" borderId="48" xfId="0" applyFont="1" applyFill="1" applyBorder="1" applyAlignment="1">
      <alignment horizontal="center" wrapText="1"/>
    </xf>
    <xf numFmtId="0" fontId="31" fillId="21" borderId="48" xfId="0" applyFont="1" applyFill="1" applyBorder="1" applyAlignment="1">
      <alignment horizontal="left" vertical="center" wrapText="1"/>
    </xf>
    <xf numFmtId="0" fontId="32" fillId="21" borderId="48" xfId="0" applyFont="1" applyFill="1" applyBorder="1" applyAlignment="1">
      <alignment horizontal="center" wrapText="1"/>
    </xf>
    <xf numFmtId="0" fontId="1" fillId="13" borderId="42" xfId="0" applyFont="1" applyFill="1" applyBorder="1" applyAlignment="1">
      <alignment horizontal="left" vertical="center"/>
    </xf>
    <xf numFmtId="0" fontId="0" fillId="0" borderId="0" xfId="0" applyAlignment="1">
      <alignment horizontal="left" vertical="center"/>
    </xf>
    <xf numFmtId="0" fontId="10" fillId="0" borderId="0" xfId="0" applyFont="1" applyAlignment="1">
      <alignment horizontal="left" vertical="top" wrapText="1"/>
    </xf>
    <xf numFmtId="0" fontId="10" fillId="0" borderId="0" xfId="0" applyFont="1" applyAlignment="1">
      <alignment vertical="center" wrapText="1"/>
    </xf>
    <xf numFmtId="0" fontId="10" fillId="0" borderId="0" xfId="0" applyFont="1" applyAlignment="1">
      <alignment vertical="top" wrapText="1"/>
    </xf>
    <xf numFmtId="0" fontId="33" fillId="22" borderId="43" xfId="0" applyFont="1" applyFill="1" applyBorder="1" applyAlignment="1">
      <alignment horizontal="center" vertical="center" wrapText="1"/>
    </xf>
    <xf numFmtId="0" fontId="10" fillId="0" borderId="0" xfId="0" applyFont="1" applyAlignment="1">
      <alignment horizontal="left" vertical="center" wrapText="1"/>
    </xf>
    <xf numFmtId="0" fontId="34" fillId="0" borderId="0" xfId="0" applyFont="1" applyAlignment="1">
      <alignment horizontal="left" vertical="center" wrapText="1"/>
    </xf>
    <xf numFmtId="0" fontId="10" fillId="0" borderId="0" xfId="0" applyFont="1" applyAlignment="1">
      <alignment horizontal="center" vertical="top" wrapText="1"/>
    </xf>
    <xf numFmtId="0" fontId="10" fillId="23" borderId="13" xfId="0" applyFont="1" applyFill="1" applyBorder="1" applyAlignment="1">
      <alignment horizontal="center" vertical="top" wrapText="1"/>
    </xf>
    <xf numFmtId="0" fontId="35" fillId="0" borderId="0" xfId="0" applyFont="1" applyAlignment="1">
      <alignment horizontal="center" vertical="center"/>
    </xf>
    <xf numFmtId="0" fontId="25" fillId="24" borderId="0" xfId="0" applyFont="1" applyFill="1" applyAlignment="1">
      <alignment horizontal="left" vertical="center"/>
    </xf>
    <xf numFmtId="0" fontId="24" fillId="24" borderId="0" xfId="0" applyFont="1" applyFill="1"/>
    <xf numFmtId="0" fontId="10" fillId="25" borderId="9" xfId="0" applyFont="1" applyFill="1" applyBorder="1" applyAlignment="1">
      <alignment vertical="center" wrapText="1"/>
    </xf>
    <xf numFmtId="0" fontId="10" fillId="26" borderId="9" xfId="0" applyFont="1" applyFill="1" applyBorder="1" applyAlignment="1">
      <alignment vertical="center" wrapText="1"/>
    </xf>
    <xf numFmtId="0" fontId="10" fillId="0" borderId="9" xfId="0" applyFont="1" applyBorder="1" applyAlignment="1">
      <alignment vertical="center" wrapText="1"/>
    </xf>
    <xf numFmtId="0" fontId="10" fillId="27" borderId="9" xfId="0" applyFont="1" applyFill="1" applyBorder="1" applyAlignment="1">
      <alignment vertical="center" wrapText="1"/>
    </xf>
    <xf numFmtId="0" fontId="36" fillId="0" borderId="0" xfId="0" applyFont="1" applyAlignment="1">
      <alignment wrapText="1"/>
    </xf>
    <xf numFmtId="0" fontId="37" fillId="12" borderId="0" xfId="0" applyFont="1" applyFill="1" applyAlignment="1">
      <alignment horizontal="center"/>
    </xf>
    <xf numFmtId="0" fontId="37" fillId="12" borderId="0" xfId="0" applyFont="1" applyFill="1" applyAlignment="1">
      <alignment horizontal="center" wrapText="1"/>
    </xf>
    <xf numFmtId="0" fontId="38" fillId="0" borderId="13" xfId="0" applyFont="1" applyBorder="1" applyAlignment="1">
      <alignment vertical="center"/>
    </xf>
    <xf numFmtId="0" fontId="39" fillId="0" borderId="49" xfId="0" applyFont="1" applyBorder="1" applyAlignment="1">
      <alignment vertical="center" wrapText="1"/>
    </xf>
    <xf numFmtId="0" fontId="13" fillId="0" borderId="0" xfId="0" applyFont="1" applyAlignment="1">
      <alignment vertical="center"/>
    </xf>
    <xf numFmtId="0" fontId="39" fillId="0" borderId="49" xfId="0" applyFont="1" applyBorder="1" applyAlignment="1">
      <alignment vertical="center"/>
    </xf>
    <xf numFmtId="0" fontId="40" fillId="0" borderId="0" xfId="0" applyFont="1" applyAlignment="1">
      <alignment vertical="center" wrapText="1"/>
    </xf>
    <xf numFmtId="0" fontId="38" fillId="28" borderId="13" xfId="0" applyFont="1" applyFill="1" applyBorder="1" applyAlignment="1">
      <alignment vertical="center"/>
    </xf>
    <xf numFmtId="0" fontId="38" fillId="0" borderId="0" xfId="0" applyFont="1" applyAlignment="1">
      <alignment vertical="center"/>
    </xf>
    <xf numFmtId="0" fontId="40" fillId="0" borderId="50" xfId="0" applyFont="1" applyBorder="1" applyAlignment="1">
      <alignment vertical="center" wrapText="1"/>
    </xf>
    <xf numFmtId="0" fontId="40" fillId="0" borderId="13" xfId="0" applyFont="1" applyBorder="1" applyAlignment="1">
      <alignment vertical="center" wrapText="1"/>
    </xf>
    <xf numFmtId="0" fontId="39" fillId="28" borderId="49" xfId="0" applyFont="1" applyFill="1" applyBorder="1" applyAlignment="1">
      <alignment vertical="center" wrapText="1"/>
    </xf>
    <xf numFmtId="0" fontId="39" fillId="28" borderId="49" xfId="0" applyFont="1" applyFill="1" applyBorder="1" applyAlignment="1">
      <alignment vertical="center"/>
    </xf>
    <xf numFmtId="0" fontId="39" fillId="0" borderId="13" xfId="0" applyFont="1" applyBorder="1" applyAlignment="1">
      <alignment vertical="center" wrapText="1"/>
    </xf>
    <xf numFmtId="0" fontId="39" fillId="0" borderId="0" xfId="0" applyFont="1" applyAlignment="1">
      <alignment vertical="center" wrapText="1"/>
    </xf>
    <xf numFmtId="0" fontId="39" fillId="0" borderId="50" xfId="0" applyFont="1" applyBorder="1" applyAlignment="1">
      <alignment vertical="center" wrapText="1"/>
    </xf>
    <xf numFmtId="0" fontId="41" fillId="0" borderId="51" xfId="0" applyFont="1" applyBorder="1" applyAlignment="1">
      <alignment horizontal="center" vertical="center"/>
    </xf>
    <xf numFmtId="0" fontId="42" fillId="0" borderId="38" xfId="0" applyFont="1" applyBorder="1" applyAlignment="1">
      <alignment vertical="center" wrapText="1"/>
    </xf>
    <xf numFmtId="0" fontId="43" fillId="24" borderId="0" xfId="0" applyFont="1" applyFill="1"/>
    <xf numFmtId="0" fontId="44" fillId="0" borderId="13" xfId="0" applyFont="1" applyBorder="1" applyAlignment="1">
      <alignment horizontal="left" vertical="center" wrapText="1"/>
    </xf>
    <xf numFmtId="0" fontId="30" fillId="0" borderId="13" xfId="0" applyFont="1" applyBorder="1" applyAlignment="1">
      <alignment horizontal="left" vertical="center" wrapText="1"/>
    </xf>
    <xf numFmtId="0" fontId="30" fillId="0" borderId="13" xfId="0" applyFont="1" applyBorder="1" applyAlignment="1">
      <alignment vertical="center" wrapText="1"/>
    </xf>
    <xf numFmtId="0" fontId="45" fillId="0" borderId="13" xfId="0" applyFont="1" applyBorder="1" applyAlignment="1">
      <alignment horizontal="left" vertical="center" wrapText="1"/>
    </xf>
    <xf numFmtId="0" fontId="46" fillId="0" borderId="13" xfId="0" applyFont="1" applyBorder="1" applyAlignment="1">
      <alignment horizontal="left" vertical="center" wrapText="1"/>
    </xf>
    <xf numFmtId="0" fontId="47" fillId="15" borderId="43" xfId="0" applyFont="1" applyFill="1" applyBorder="1" applyAlignment="1">
      <alignment horizontal="center" vertical="center" wrapText="1"/>
    </xf>
    <xf numFmtId="0" fontId="47" fillId="15" borderId="43" xfId="0" applyFont="1" applyFill="1" applyBorder="1" applyAlignment="1">
      <alignment horizontal="center" vertical="center"/>
    </xf>
    <xf numFmtId="0" fontId="47" fillId="15" borderId="52" xfId="0" applyFont="1" applyFill="1" applyBorder="1" applyAlignment="1">
      <alignment horizontal="center" vertical="center"/>
    </xf>
    <xf numFmtId="0" fontId="47" fillId="15" borderId="43" xfId="0" applyFont="1" applyFill="1" applyBorder="1" applyAlignment="1">
      <alignment horizontal="center" vertical="center" textRotation="90"/>
    </xf>
    <xf numFmtId="0" fontId="44" fillId="29" borderId="53" xfId="0" applyFont="1" applyFill="1" applyBorder="1" applyAlignment="1">
      <alignment horizontal="left" vertical="center"/>
    </xf>
    <xf numFmtId="0" fontId="44" fillId="29" borderId="0" xfId="0" applyFont="1" applyFill="1" applyAlignment="1">
      <alignment horizontal="left" vertical="center" wrapText="1"/>
    </xf>
    <xf numFmtId="0" fontId="44" fillId="29" borderId="54" xfId="0" applyFont="1" applyFill="1" applyBorder="1" applyAlignment="1">
      <alignment horizontal="left" vertical="center"/>
    </xf>
    <xf numFmtId="0" fontId="44" fillId="29" borderId="0" xfId="0" applyFont="1" applyFill="1" applyAlignment="1">
      <alignment horizontal="left" vertical="center"/>
    </xf>
    <xf numFmtId="0" fontId="44" fillId="29" borderId="0" xfId="0" applyFont="1" applyFill="1" applyAlignment="1">
      <alignment horizontal="center" vertical="center"/>
    </xf>
    <xf numFmtId="0" fontId="44" fillId="4" borderId="0" xfId="0" applyFont="1" applyFill="1" applyAlignment="1" applyProtection="1">
      <alignment horizontal="center" vertical="center"/>
      <protection locked="0" hidden="0"/>
    </xf>
    <xf numFmtId="0" fontId="44" fillId="24" borderId="13" xfId="0" applyFont="1" applyFill="1" applyBorder="1" applyAlignment="1">
      <alignment horizontal="center" vertical="center" wrapText="1"/>
    </xf>
    <xf numFmtId="0" fontId="44" fillId="0" borderId="13" xfId="0" applyFont="1" applyBorder="1" applyAlignment="1">
      <alignment horizontal="center" vertical="center" wrapText="1"/>
    </xf>
    <xf numFmtId="0" fontId="44" fillId="24" borderId="13" xfId="0" applyFont="1" applyFill="1" applyBorder="1" applyAlignment="1">
      <alignment vertical="center" wrapText="1"/>
    </xf>
    <xf numFmtId="17" fontId="44" fillId="30" borderId="13" xfId="0" applyNumberFormat="1" applyFont="1" applyFill="1" applyBorder="1" applyAlignment="1">
      <alignment horizontal="center" vertical="center" wrapText="1"/>
    </xf>
    <xf numFmtId="0" fontId="44" fillId="0" borderId="13" xfId="0" applyFont="1" applyBorder="1" applyAlignment="1" applyProtection="1">
      <alignment horizontal="center" vertical="center"/>
      <protection locked="0" hidden="0"/>
    </xf>
    <xf numFmtId="0" fontId="44" fillId="23" borderId="13" xfId="0" applyFont="1" applyFill="1" applyBorder="1" applyAlignment="1">
      <alignment horizontal="center" vertical="center" wrapText="1"/>
    </xf>
    <xf numFmtId="17" fontId="45" fillId="30" borderId="13" xfId="0" applyNumberFormat="1" applyFont="1" applyFill="1" applyBorder="1" applyAlignment="1">
      <alignment horizontal="center" vertical="center" wrapText="1"/>
    </xf>
    <xf numFmtId="0" fontId="45" fillId="0" borderId="17" xfId="0" applyFont="1" applyBorder="1" applyAlignment="1">
      <alignment horizontal="left" vertical="center" wrapText="1"/>
    </xf>
    <xf numFmtId="0" fontId="46" fillId="0" borderId="17" xfId="0" applyFont="1" applyBorder="1" applyAlignment="1">
      <alignment horizontal="left" vertical="center" wrapText="1"/>
    </xf>
    <xf numFmtId="0" fontId="44" fillId="30" borderId="13" xfId="0" applyFont="1" applyFill="1" applyBorder="1" applyAlignment="1">
      <alignment horizontal="center" vertical="center" wrapText="1"/>
    </xf>
    <xf numFmtId="0" fontId="44" fillId="0" borderId="55" xfId="0" applyFont="1" applyBorder="1" applyAlignment="1">
      <alignment horizontal="left" vertical="center" wrapText="1"/>
    </xf>
    <xf numFmtId="0" fontId="45" fillId="0" borderId="13" xfId="0" applyFont="1" applyBorder="1" applyAlignment="1">
      <alignment horizontal="center" vertical="center" wrapText="1"/>
    </xf>
    <xf numFmtId="0" fontId="44" fillId="0" borderId="55" xfId="0" applyFont="1" applyBorder="1" applyAlignment="1">
      <alignment vertical="center" wrapText="1"/>
    </xf>
    <xf numFmtId="0" fontId="44" fillId="4" borderId="0" xfId="0" applyFont="1" applyFill="1" applyAlignment="1">
      <alignment horizontal="center" vertical="center"/>
    </xf>
    <xf numFmtId="0" fontId="44" fillId="24" borderId="13" xfId="0" applyFont="1" applyFill="1" applyBorder="1" applyAlignment="1">
      <alignment horizontal="left" vertical="center"/>
    </xf>
    <xf numFmtId="0" fontId="44" fillId="24" borderId="13" xfId="0" applyFont="1" applyFill="1" applyBorder="1" applyAlignment="1">
      <alignment horizontal="center" vertical="center"/>
    </xf>
    <xf numFmtId="0" fontId="30" fillId="0" borderId="55" xfId="0" applyFont="1" applyBorder="1" applyAlignment="1">
      <alignment horizontal="left" vertical="center" wrapText="1"/>
    </xf>
    <xf numFmtId="0" fontId="44" fillId="31" borderId="0" xfId="0" applyFont="1" applyFill="1" applyAlignment="1">
      <alignment horizontal="center" vertical="center"/>
    </xf>
    <xf numFmtId="0" fontId="44" fillId="0" borderId="13" xfId="0" applyFont="1" applyBorder="1" applyAlignment="1">
      <alignment vertical="center" wrapText="1"/>
    </xf>
    <xf numFmtId="0" fontId="44" fillId="0" borderId="13" xfId="0" applyFont="1" applyBorder="1" applyAlignment="1">
      <alignment horizontal="left" vertical="top" wrapText="1"/>
    </xf>
    <xf numFmtId="0" fontId="45" fillId="0" borderId="13" xfId="0" applyFont="1" applyBorder="1" applyAlignment="1">
      <alignment vertical="center" wrapText="1"/>
    </xf>
    <xf numFmtId="0" fontId="44" fillId="30" borderId="13" xfId="0" applyFont="1" applyFill="1" applyBorder="1" applyAlignment="1">
      <alignment horizontal="center" vertical="center"/>
    </xf>
    <xf numFmtId="0" fontId="44" fillId="0" borderId="17" xfId="0" applyFont="1" applyBorder="1" applyAlignment="1">
      <alignment horizontal="left" vertical="center" wrapText="1"/>
    </xf>
    <xf numFmtId="0" fontId="45" fillId="0" borderId="13" xfId="0" applyFont="1" applyBorder="1" applyAlignment="1">
      <alignment horizontal="center" vertical="center"/>
    </xf>
    <xf numFmtId="0" fontId="44" fillId="30" borderId="49" xfId="0" applyFont="1" applyFill="1" applyBorder="1" applyAlignment="1">
      <alignment horizontal="center" vertical="center"/>
    </xf>
    <xf numFmtId="0" fontId="44" fillId="30" borderId="49" xfId="0" applyFont="1" applyFill="1" applyBorder="1" applyAlignment="1">
      <alignment horizontal="center" vertical="center" wrapText="1"/>
    </xf>
    <xf numFmtId="0" fontId="45" fillId="0" borderId="49" xfId="0" applyFont="1" applyBorder="1" applyAlignment="1">
      <alignment horizontal="center" vertical="center" wrapText="1"/>
    </xf>
    <xf numFmtId="0" fontId="44" fillId="0" borderId="0" xfId="0" applyFont="1" applyAlignment="1">
      <alignment vertical="center" wrapText="1"/>
    </xf>
    <xf numFmtId="0" fontId="44" fillId="0" borderId="0" xfId="0" applyFont="1" applyAlignment="1">
      <alignment horizontal="left" vertical="center" wrapText="1"/>
    </xf>
    <xf numFmtId="0" fontId="30" fillId="0" borderId="19" xfId="0" applyFont="1" applyBorder="1" applyAlignment="1">
      <alignment vertical="center" wrapText="1"/>
    </xf>
    <xf numFmtId="0" fontId="46" fillId="0" borderId="17" xfId="0" applyFont="1" applyBorder="1" applyAlignment="1">
      <alignment vertical="center" wrapText="1"/>
    </xf>
    <xf numFmtId="0" fontId="30" fillId="0" borderId="28" xfId="0" applyFont="1" applyBorder="1" applyAlignment="1">
      <alignment vertical="center" wrapText="1"/>
    </xf>
    <xf numFmtId="0" fontId="30" fillId="0" borderId="31" xfId="0" applyFont="1" applyBorder="1" applyAlignment="1">
      <alignment vertical="center" wrapText="1"/>
    </xf>
    <xf numFmtId="0" fontId="45" fillId="0" borderId="56" xfId="0" applyFont="1" applyBorder="1" applyAlignment="1">
      <alignment horizontal="left" vertical="center" wrapText="1"/>
    </xf>
    <xf numFmtId="0" fontId="46" fillId="0" borderId="13" xfId="0" applyFont="1" applyBorder="1" applyAlignment="1">
      <alignment vertical="center" wrapText="1"/>
    </xf>
    <xf numFmtId="0" fontId="44" fillId="0" borderId="57" xfId="0" applyFont="1" applyBorder="1" applyAlignment="1">
      <alignment vertical="center" wrapText="1"/>
    </xf>
    <xf numFmtId="0" fontId="30" fillId="0" borderId="27" xfId="0" applyFont="1" applyBorder="1" applyAlignment="1">
      <alignment vertical="center" wrapText="1"/>
    </xf>
    <xf numFmtId="0" fontId="45" fillId="24" borderId="13" xfId="0" applyFont="1" applyFill="1" applyBorder="1" applyAlignment="1">
      <alignment horizontal="center" vertical="center" wrapText="1"/>
    </xf>
    <xf numFmtId="0" fontId="44" fillId="0" borderId="58" xfId="0" applyFont="1" applyBorder="1" applyAlignment="1">
      <alignment horizontal="left" vertical="center" wrapText="1"/>
    </xf>
    <xf numFmtId="0" fontId="30" fillId="0" borderId="58" xfId="0" applyFont="1" applyBorder="1" applyAlignment="1">
      <alignment horizontal="left" vertical="center" wrapText="1"/>
    </xf>
    <xf numFmtId="17" fontId="45" fillId="0" borderId="13" xfId="0" applyNumberFormat="1" applyFont="1" applyBorder="1" applyAlignment="1">
      <alignment horizontal="center" vertical="center" wrapText="1"/>
    </xf>
    <xf numFmtId="17" fontId="45" fillId="24" borderId="13" xfId="0" applyNumberFormat="1" applyFont="1" applyFill="1" applyBorder="1" applyAlignment="1">
      <alignment horizontal="center" vertical="center" wrapText="1"/>
    </xf>
    <xf numFmtId="0" fontId="30" fillId="0" borderId="13" xfId="0" applyFont="1" applyBorder="1" applyAlignment="1">
      <alignment horizontal="left" vertical="top" wrapText="1"/>
    </xf>
    <xf numFmtId="0" fontId="44" fillId="23" borderId="13" xfId="0" applyFont="1" applyFill="1" applyBorder="1" applyAlignment="1">
      <alignment horizontal="center" vertical="center"/>
    </xf>
    <xf numFmtId="0" fontId="44" fillId="3" borderId="0" xfId="0" applyFont="1" applyFill="1" applyAlignment="1">
      <alignment horizontal="left" vertical="center"/>
    </xf>
    <xf numFmtId="0" fontId="44" fillId="24" borderId="13" xfId="0" applyFont="1" applyFill="1" applyBorder="1" applyAlignment="1">
      <alignment vertical="center"/>
    </xf>
    <xf numFmtId="0" fontId="44" fillId="0" borderId="58" xfId="0" applyFont="1" applyBorder="1" applyAlignment="1">
      <alignment horizontal="center" vertical="center" wrapText="1"/>
    </xf>
    <xf numFmtId="0" fontId="44" fillId="24" borderId="58" xfId="0" applyFont="1" applyFill="1" applyBorder="1" applyAlignment="1">
      <alignment vertical="center" wrapText="1"/>
    </xf>
    <xf numFmtId="17" fontId="45" fillId="30" borderId="58" xfId="0" applyNumberFormat="1" applyFont="1" applyFill="1" applyBorder="1" applyAlignment="1">
      <alignment horizontal="center" vertical="center" wrapText="1"/>
    </xf>
    <xf numFmtId="0" fontId="45" fillId="0" borderId="0" xfId="0" applyFont="1" applyAlignment="1">
      <alignment vertical="center" wrapText="1"/>
    </xf>
    <xf numFmtId="0" fontId="44" fillId="30" borderId="49" xfId="0" applyFont="1" applyFill="1" applyBorder="1" applyAlignment="1" applyProtection="1">
      <alignment horizontal="center" vertical="center" wrapText="1"/>
      <protection locked="0" hidden="0"/>
    </xf>
    <xf numFmtId="0" fontId="45" fillId="24" borderId="49" xfId="0" applyFont="1" applyFill="1" applyBorder="1" applyAlignment="1" applyProtection="1">
      <alignment horizontal="center" vertical="center" wrapText="1"/>
      <protection locked="0" hidden="0"/>
    </xf>
    <xf numFmtId="0" fontId="45" fillId="0" borderId="49" xfId="0" applyFont="1" applyBorder="1" applyAlignment="1">
      <alignment horizontal="center" vertical="center"/>
    </xf>
    <xf numFmtId="0" fontId="45" fillId="24" borderId="49" xfId="0" applyFont="1" applyFill="1" applyBorder="1" applyAlignment="1">
      <alignment horizontal="center" vertical="center" wrapText="1"/>
    </xf>
    <xf numFmtId="0" fontId="1" fillId="0" borderId="28" xfId="0" applyFont="1" applyBorder="1" applyAlignment="1">
      <alignment horizontal="left" vertical="center"/>
    </xf>
    <xf numFmtId="0" fontId="19" fillId="12" borderId="59" xfId="0" applyFont="1" applyFill="1" applyBorder="1" applyAlignment="1" applyProtection="1">
      <alignment horizontal="center" vertical="center" wrapText="1"/>
      <protection locked="1" hidden="1"/>
    </xf>
    <xf numFmtId="0" fontId="48" fillId="32" borderId="43" xfId="0" applyFont="1" applyFill="1" applyBorder="1" applyAlignment="1">
      <alignment horizontal="center" vertical="center" wrapText="1"/>
    </xf>
    <xf numFmtId="0" fontId="48" fillId="22" borderId="43" xfId="0" applyFont="1" applyFill="1" applyBorder="1" applyAlignment="1">
      <alignment horizontal="center" vertical="center" wrapText="1"/>
    </xf>
    <xf numFmtId="0" fontId="47" fillId="15" borderId="60" xfId="0" applyFont="1" applyFill="1" applyBorder="1" applyAlignment="1">
      <alignment horizontal="center" vertical="center" wrapText="1"/>
    </xf>
    <xf numFmtId="0" fontId="45" fillId="0" borderId="49" xfId="0" applyFont="1" applyBorder="1" applyAlignment="1">
      <alignment wrapText="1"/>
    </xf>
    <xf numFmtId="0" fontId="46" fillId="0" borderId="21" xfId="0" applyFont="1" applyBorder="1" applyAlignment="1">
      <alignment horizontal="left" vertical="center" wrapText="1"/>
    </xf>
    <xf numFmtId="0" fontId="45" fillId="0" borderId="0" xfId="0" applyFont="1" applyAlignment="1">
      <alignment wrapText="1"/>
    </xf>
    <xf numFmtId="0" fontId="46" fillId="0" borderId="19" xfId="0" applyFont="1" applyBorder="1" applyAlignment="1">
      <alignment horizontal="left" vertical="center" wrapText="1"/>
    </xf>
    <xf numFmtId="0" fontId="44" fillId="0" borderId="13" xfId="0" applyFont="1" applyBorder="1" applyAlignment="1">
      <alignment horizontal="center" vertical="center"/>
    </xf>
    <xf numFmtId="0" fontId="25" fillId="0" borderId="0" xfId="0" applyFont="1" applyAlignment="1">
      <alignment horizontal="left" vertical="center"/>
    </xf>
    <xf numFmtId="0" fontId="24" fillId="0" borderId="0" xfId="0" applyFont="1"/>
    <xf numFmtId="0" fontId="7" fillId="0" borderId="0" xfId="0" applyFont="1" applyAlignment="1">
      <alignment horizontal="left" vertical="center" wrapText="1"/>
    </xf>
    <xf numFmtId="0" fontId="22" fillId="14" borderId="0" xfId="0" applyFont="1" applyFill="1" applyAlignment="1">
      <alignment horizontal="center"/>
    </xf>
    <xf numFmtId="0" fontId="44" fillId="24" borderId="58" xfId="0" applyFont="1" applyFill="1" applyBorder="1" applyAlignment="1">
      <alignment horizontal="center" vertical="center" wrapText="1"/>
    </xf>
    <xf numFmtId="0" fontId="0" fillId="0" borderId="13" xfId="0" applyBorder="1"/>
    <xf numFmtId="0" fontId="44" fillId="24" borderId="17" xfId="0" applyFont="1" applyFill="1" applyBorder="1" applyAlignment="1">
      <alignment horizontal="center" vertical="center"/>
    </xf>
    <xf numFmtId="0" fontId="44" fillId="24" borderId="19" xfId="0" applyFont="1" applyFill="1" applyBorder="1" applyAlignment="1">
      <alignment horizontal="center" vertical="center"/>
    </xf>
    <xf numFmtId="0" fontId="44" fillId="24" borderId="17" xfId="0" applyFont="1" applyFill="1" applyBorder="1" applyAlignment="1">
      <alignment horizontal="center" vertical="center" wrapText="1"/>
    </xf>
    <xf numFmtId="0" fontId="44" fillId="24" borderId="19" xfId="0" applyFont="1" applyFill="1" applyBorder="1" applyAlignment="1">
      <alignment horizontal="center" vertical="center" wrapText="1"/>
    </xf>
    <xf numFmtId="0" fontId="49" fillId="20" borderId="48" xfId="0" applyFont="1" applyFill="1" applyBorder="1" applyAlignment="1">
      <alignment horizontal="left" vertical="center" wrapText="1"/>
    </xf>
    <xf numFmtId="0" fontId="50" fillId="20" borderId="48" xfId="0" applyFont="1" applyFill="1" applyBorder="1" applyAlignment="1">
      <alignment horizontal="center" wrapText="1"/>
    </xf>
    <xf numFmtId="0" fontId="31" fillId="21" borderId="61" xfId="0" applyFont="1" applyFill="1" applyBorder="1" applyAlignment="1">
      <alignment horizontal="left" vertical="center" wrapText="1"/>
    </xf>
    <xf numFmtId="0" fontId="32" fillId="21" borderId="61" xfId="0" applyFont="1" applyFill="1" applyBorder="1" applyAlignment="1">
      <alignment horizontal="center" wrapText="1"/>
    </xf>
    <xf numFmtId="0" fontId="31" fillId="21" borderId="0" xfId="0" applyFont="1" applyFill="1" applyAlignment="1">
      <alignment horizontal="left" vertical="center" wrapText="1"/>
    </xf>
    <xf numFmtId="0" fontId="32" fillId="21" borderId="0" xfId="0" applyFont="1" applyFill="1" applyAlignment="1">
      <alignment horizontal="center" wrapText="1"/>
    </xf>
    <xf numFmtId="0" fontId="51" fillId="0" borderId="0" xfId="0" applyFont="1" applyAlignment="1">
      <alignment horizontal="left" vertical="center"/>
    </xf>
    <xf numFmtId="0" fontId="52" fillId="24" borderId="13" xfId="0" applyFont="1" applyFill="1" applyBorder="1" applyAlignment="1">
      <alignment horizontal="center" vertical="center" wrapText="1"/>
    </xf>
    <xf numFmtId="0" fontId="52" fillId="24" borderId="13" xfId="0" applyFont="1" applyFill="1" applyBorder="1" applyAlignment="1">
      <alignment horizontal="center" vertical="center"/>
    </xf>
    <xf numFmtId="0" fontId="44" fillId="3" borderId="0" xfId="0" applyFont="1" applyFill="1" applyAlignment="1">
      <alignment horizontal="center" vertical="center"/>
    </xf>
    <xf numFmtId="0" fontId="53" fillId="33" borderId="62" xfId="0" applyFont="1" applyFill="1" applyBorder="1" applyAlignment="1">
      <alignment vertical="center"/>
    </xf>
    <xf numFmtId="0" fontId="0" fillId="0" borderId="6" xfId="0" applyBorder="1"/>
    <xf numFmtId="0" fontId="0" fillId="0" borderId="8" xfId="0" applyBorder="1"/>
    <xf numFmtId="0" fontId="54" fillId="32" borderId="0" xfId="0" applyFont="1" applyFill="1" applyAlignment="1">
      <alignment horizontal="center"/>
    </xf>
    <xf numFmtId="0" fontId="44" fillId="24" borderId="58" xfId="0" applyFont="1" applyFill="1" applyBorder="1" applyAlignment="1">
      <alignment horizontal="center" vertical="center"/>
    </xf>
    <xf numFmtId="0" fontId="52" fillId="24" borderId="58" xfId="0" applyFont="1" applyFill="1" applyBorder="1" applyAlignment="1">
      <alignment horizontal="center" vertical="center" wrapText="1"/>
    </xf>
    <xf numFmtId="17" fontId="44" fillId="30" borderId="58" xfId="0" applyNumberFormat="1" applyFont="1" applyFill="1" applyBorder="1" applyAlignment="1">
      <alignment horizontal="center" vertical="center" wrapText="1"/>
    </xf>
    <xf numFmtId="0" fontId="44" fillId="0" borderId="58" xfId="0" applyFont="1" applyBorder="1" applyAlignment="1">
      <alignment vertical="center" wrapText="1"/>
    </xf>
    <xf numFmtId="0" fontId="44" fillId="34" borderId="62" xfId="0" applyFont="1" applyFill="1" applyBorder="1" applyAlignment="1">
      <alignment horizontal="left" vertical="center"/>
    </xf>
    <xf numFmtId="0" fontId="44" fillId="34" borderId="63" xfId="0" applyFont="1" applyFill="1" applyBorder="1" applyAlignment="1">
      <alignment horizontal="left" vertical="center" wrapText="1"/>
    </xf>
    <xf numFmtId="0" fontId="44" fillId="34" borderId="63" xfId="0" applyFont="1" applyFill="1" applyBorder="1" applyAlignment="1">
      <alignment horizontal="left" vertical="center"/>
    </xf>
    <xf numFmtId="0" fontId="44" fillId="34" borderId="63" xfId="0" applyFont="1" applyFill="1" applyBorder="1" applyAlignment="1">
      <alignment horizontal="center" vertical="center"/>
    </xf>
    <xf numFmtId="0" fontId="0" fillId="34" borderId="63" xfId="0" applyFill="1" applyBorder="1"/>
    <xf numFmtId="0" fontId="44" fillId="30" borderId="17" xfId="0" applyFont="1" applyFill="1" applyBorder="1" applyAlignment="1">
      <alignment horizontal="center" vertical="center" wrapText="1"/>
    </xf>
    <xf numFmtId="0" fontId="44" fillId="0" borderId="17" xfId="0" applyFont="1" applyBorder="1" applyAlignment="1">
      <alignment vertical="center" wrapText="1"/>
    </xf>
    <xf numFmtId="0" fontId="44" fillId="24" borderId="58" xfId="0" applyFont="1" applyFill="1" applyBorder="1" applyAlignment="1">
      <alignment horizontal="left" vertical="center"/>
    </xf>
    <xf numFmtId="0" fontId="44" fillId="30" borderId="58" xfId="0" applyFont="1" applyFill="1" applyBorder="1" applyAlignment="1">
      <alignment horizontal="center" vertical="center" wrapText="1"/>
    </xf>
    <xf numFmtId="0" fontId="52" fillId="24" borderId="58" xfId="0" applyFont="1" applyFill="1" applyBorder="1" applyAlignment="1">
      <alignment horizontal="center" vertical="center"/>
    </xf>
    <xf numFmtId="0" fontId="44" fillId="30" borderId="64" xfId="0" applyFont="1" applyFill="1" applyBorder="1" applyAlignment="1" applyProtection="1">
      <alignment horizontal="center" vertical="center" wrapText="1"/>
      <protection locked="0" hidden="0"/>
    </xf>
    <xf numFmtId="0" fontId="44" fillId="30" borderId="58" xfId="0" applyFont="1" applyFill="1" applyBorder="1" applyAlignment="1">
      <alignment horizontal="center" vertical="center"/>
    </xf>
    <xf numFmtId="0" fontId="44" fillId="30" borderId="17" xfId="0" applyFont="1" applyFill="1" applyBorder="1" applyAlignment="1">
      <alignment horizontal="center" vertical="center"/>
    </xf>
    <xf numFmtId="0" fontId="44" fillId="30" borderId="64" xfId="0" applyFont="1" applyFill="1" applyBorder="1" applyAlignment="1">
      <alignment horizontal="center" vertical="center" wrapText="1"/>
    </xf>
    <xf numFmtId="17" fontId="44" fillId="30" borderId="17" xfId="0" applyNumberFormat="1" applyFont="1" applyFill="1" applyBorder="1" applyAlignment="1">
      <alignment horizontal="center" vertical="center" wrapText="1"/>
    </xf>
    <xf numFmtId="0" fontId="44" fillId="24" borderId="58" xfId="0" applyFont="1" applyFill="1" applyBorder="1" applyAlignment="1">
      <alignment vertical="center"/>
    </xf>
    <xf numFmtId="0" fontId="44" fillId="0" borderId="64" xfId="0" applyFont="1" applyBorder="1" applyAlignment="1">
      <alignment vertical="center" wrapText="1"/>
    </xf>
    <xf numFmtId="0" fontId="0" fillId="34" borderId="54" xfId="0" applyFill="1" applyBorder="1"/>
    <xf numFmtId="0" fontId="52" fillId="0" borderId="13" xfId="0" applyFont="1" applyBorder="1" applyAlignment="1" applyProtection="1">
      <alignment horizontal="center" vertical="center" wrapText="1"/>
      <protection locked="0" hidden="0"/>
    </xf>
    <xf numFmtId="0" fontId="0" fillId="34" borderId="65" xfId="0" applyFill="1" applyBorder="1"/>
    <xf numFmtId="0" fontId="0" fillId="0" borderId="13" xfId="0" applyBorder="1" applyAlignment="1" applyProtection="1">
      <alignment horizontal="left" vertical="top" wrapText="1"/>
      <protection locked="0" hidden="0"/>
    </xf>
    <xf numFmtId="0" fontId="30" fillId="0" borderId="49" xfId="0" applyFont="1" applyBorder="1" applyAlignment="1">
      <alignment horizontal="left" vertical="center" wrapText="1"/>
    </xf>
    <xf numFmtId="0" fontId="52" fillId="0" borderId="17" xfId="0" applyFont="1" applyBorder="1" applyAlignment="1" applyProtection="1">
      <alignment horizontal="center" vertical="center" wrapText="1"/>
      <protection locked="0" hidden="0"/>
    </xf>
    <xf numFmtId="0" fontId="0" fillId="0" borderId="17" xfId="0" applyBorder="1" applyAlignment="1" applyProtection="1">
      <alignment horizontal="left" vertical="top" wrapText="1"/>
      <protection locked="0" hidden="0"/>
    </xf>
    <xf numFmtId="0" fontId="30" fillId="0" borderId="64" xfId="0" applyFont="1" applyBorder="1" applyAlignment="1">
      <alignment horizontal="left" vertical="center" wrapText="1"/>
    </xf>
    <xf numFmtId="0" fontId="0" fillId="34" borderId="0" xfId="0" applyFill="1"/>
    <xf numFmtId="0" fontId="0" fillId="34" borderId="66" xfId="0" applyFill="1" applyBorder="1"/>
    <xf numFmtId="0" fontId="44" fillId="0" borderId="49" xfId="0" applyFont="1" applyBorder="1" applyAlignment="1">
      <alignment vertical="center" wrapText="1"/>
    </xf>
    <xf numFmtId="0" fontId="30" fillId="0" borderId="67" xfId="0" applyFont="1" applyBorder="1" applyAlignment="1">
      <alignment horizontal="left" vertical="center" wrapText="1"/>
    </xf>
    <xf numFmtId="0" fontId="44" fillId="0" borderId="49" xfId="0" applyFont="1" applyBorder="1" applyAlignment="1">
      <alignment horizontal="left" vertical="top" wrapText="1"/>
    </xf>
    <xf numFmtId="0" fontId="44" fillId="0" borderId="49" xfId="0" applyFont="1" applyBorder="1" applyAlignment="1">
      <alignment horizontal="left" vertical="center" wrapText="1"/>
    </xf>
    <xf numFmtId="0" fontId="30" fillId="0" borderId="64" xfId="0" applyFont="1" applyBorder="1" applyAlignment="1">
      <alignment vertical="center" wrapText="1"/>
    </xf>
    <xf numFmtId="0" fontId="30" fillId="0" borderId="49" xfId="0" applyFont="1" applyBorder="1" applyAlignment="1">
      <alignment vertical="center" wrapText="1"/>
    </xf>
    <xf numFmtId="0" fontId="30" fillId="0" borderId="16" xfId="0" applyFont="1" applyBorder="1" applyAlignment="1">
      <alignment vertical="center" wrapText="1"/>
    </xf>
    <xf numFmtId="0" fontId="30" fillId="0" borderId="64" xfId="0" applyFont="1" applyBorder="1" applyAlignment="1">
      <alignment horizontal="left" vertical="top" wrapText="1"/>
    </xf>
    <xf numFmtId="0" fontId="44" fillId="0" borderId="64" xfId="0" applyFont="1" applyBorder="1" applyAlignment="1">
      <alignment horizontal="left" vertical="center" wrapText="1"/>
    </xf>
    <xf numFmtId="0" fontId="44" fillId="34" borderId="54" xfId="0" applyFont="1" applyFill="1" applyBorder="1" applyAlignment="1">
      <alignment horizontal="center" vertical="center"/>
    </xf>
    <xf numFmtId="0" fontId="44" fillId="34" borderId="68" xfId="0" applyFont="1" applyFill="1" applyBorder="1" applyAlignment="1">
      <alignment horizontal="left" vertical="center"/>
    </xf>
    <xf numFmtId="0" fontId="44" fillId="34" borderId="54" xfId="0" applyFont="1" applyFill="1" applyBorder="1" applyAlignment="1">
      <alignment horizontal="left" vertical="center" wrapText="1"/>
    </xf>
    <xf numFmtId="0" fontId="44" fillId="34" borderId="54" xfId="0" applyFont="1" applyFill="1" applyBorder="1" applyAlignment="1">
      <alignment horizontal="left" vertical="center"/>
    </xf>
    <xf numFmtId="0" fontId="0" fillId="0" borderId="13" xfId="0" applyBorder="1" applyProtection="1">
      <protection locked="0" hidden="0"/>
    </xf>
    <xf numFmtId="0" fontId="0" fillId="0" borderId="17" xfId="0" applyBorder="1" applyProtection="1">
      <protection locked="0" hidden="0"/>
    </xf>
    <xf numFmtId="0" fontId="44" fillId="30" borderId="17" xfId="0" applyFont="1" applyFill="1" applyBorder="1" applyAlignment="1" applyProtection="1">
      <alignment horizontal="center" vertical="center" wrapText="1"/>
      <protection locked="0" hidden="0"/>
    </xf>
    <xf numFmtId="0" fontId="7" fillId="0" borderId="17" xfId="0" applyFont="1" applyBorder="1" applyAlignment="1">
      <alignment horizontal="left" vertical="center" wrapText="1"/>
    </xf>
    <xf numFmtId="0" fontId="0" fillId="0" borderId="17" xfId="0" applyBorder="1" applyAlignment="1">
      <alignment horizontal="left" vertical="top" wrapText="1"/>
    </xf>
    <xf numFmtId="0" fontId="0" fillId="0" borderId="13" xfId="0" applyBorder="1" applyAlignment="1">
      <alignment horizontal="left" vertical="top" wrapText="1"/>
    </xf>
    <xf numFmtId="0" fontId="52" fillId="0" borderId="17" xfId="0" applyFont="1" applyBorder="1" applyAlignment="1">
      <alignment horizontal="center" vertical="center" wrapText="1"/>
    </xf>
    <xf numFmtId="0" fontId="52" fillId="0" borderId="13" xfId="0" applyFont="1" applyBorder="1" applyAlignment="1">
      <alignment horizontal="center" vertical="center" wrapText="1"/>
    </xf>
    <xf numFmtId="20" fontId="55" fillId="0" borderId="69" xfId="0" applyNumberFormat="1" applyFont="1" applyBorder="1" applyAlignment="1">
      <alignment horizontal="left" vertical="top" wrapText="1"/>
    </xf>
    <xf numFmtId="20" fontId="56" fillId="0" borderId="69" xfId="0" applyNumberFormat="1" applyFont="1" applyBorder="1" applyAlignment="1">
      <alignment horizontal="left" vertical="top"/>
    </xf>
    <xf numFmtId="0" fontId="57" fillId="35" borderId="70" xfId="0" applyFont="1" applyFill="1" applyBorder="1" applyAlignment="1" applyProtection="1">
      <alignment horizontal="left" vertical="center"/>
      <protection locked="0" hidden="0"/>
    </xf>
    <xf numFmtId="0" fontId="57" fillId="35" borderId="71" xfId="0" applyFont="1" applyFill="1" applyBorder="1" applyAlignment="1" applyProtection="1">
      <alignment horizontal="left" vertical="center"/>
      <protection locked="0" hidden="0"/>
    </xf>
    <xf numFmtId="0" fontId="57" fillId="35" borderId="72" xfId="0" applyFont="1" applyFill="1" applyBorder="1" applyAlignment="1" applyProtection="1">
      <alignment horizontal="left" vertical="center"/>
      <protection locked="0" hidden="0"/>
    </xf>
    <xf numFmtId="0" fontId="58" fillId="36" borderId="73" xfId="0" applyFont="1" applyFill="1" applyBorder="1" applyAlignment="1">
      <alignment horizontal="center" vertical="center" wrapText="1"/>
    </xf>
    <xf numFmtId="14" fontId="57" fillId="35" borderId="70" xfId="0" applyNumberFormat="1" applyFont="1" applyFill="1" applyBorder="1" applyAlignment="1" applyProtection="1">
      <alignment horizontal="left" vertical="center"/>
      <protection locked="0" hidden="0"/>
    </xf>
    <xf numFmtId="14" fontId="57" fillId="35" borderId="71" xfId="0" applyNumberFormat="1" applyFont="1" applyFill="1" applyBorder="1" applyAlignment="1" applyProtection="1">
      <alignment horizontal="left" vertical="center"/>
      <protection locked="0" hidden="0"/>
    </xf>
    <xf numFmtId="14" fontId="57" fillId="35" borderId="72" xfId="0" applyNumberFormat="1" applyFont="1" applyFill="1" applyBorder="1" applyAlignment="1" applyProtection="1">
      <alignment horizontal="left" vertical="center"/>
      <protection locked="0" hidden="0"/>
    </xf>
    <xf numFmtId="0" fontId="57" fillId="35" borderId="74" xfId="0" applyFont="1" applyFill="1" applyBorder="1" applyAlignment="1" applyProtection="1">
      <alignment horizontal="left" vertical="center"/>
      <protection locked="0" hidden="0"/>
    </xf>
    <xf numFmtId="0" fontId="57" fillId="35" borderId="73" xfId="0" applyFont="1" applyFill="1" applyBorder="1" applyAlignment="1" applyProtection="1">
      <alignment horizontal="left" vertical="center"/>
      <protection locked="0" hidden="0"/>
    </xf>
    <xf numFmtId="0" fontId="2" fillId="0" borderId="26" xfId="0" applyFont="1" applyBorder="1" applyAlignment="1">
      <alignment horizontal="right" vertical="center" wrapText="1"/>
    </xf>
    <xf numFmtId="0" fontId="2" fillId="0" borderId="27" xfId="0" applyFont="1" applyBorder="1" applyAlignment="1">
      <alignment horizontal="right" vertical="center" wrapText="1"/>
    </xf>
    <xf numFmtId="0" fontId="1" fillId="0" borderId="75" xfId="0" applyFont="1" applyBorder="1" applyAlignment="1" applyProtection="1">
      <alignment horizontal="center" vertical="top" wrapText="1"/>
      <protection locked="0" hidden="0"/>
    </xf>
    <xf numFmtId="0" fontId="1" fillId="0" borderId="76" xfId="0" applyFont="1" applyBorder="1" applyAlignment="1" applyProtection="1">
      <alignment horizontal="center" vertical="top" wrapText="1"/>
      <protection locked="0" hidden="0"/>
    </xf>
    <xf numFmtId="0" fontId="1" fillId="0" borderId="77" xfId="0" applyFont="1" applyBorder="1" applyAlignment="1" applyProtection="1">
      <alignment horizontal="center" vertical="top" wrapText="1"/>
      <protection locked="0" hidden="0"/>
    </xf>
    <xf numFmtId="0" fontId="2" fillId="0" borderId="24" xfId="0" applyFont="1" applyBorder="1" applyAlignment="1">
      <alignment horizontal="right" vertical="center" wrapText="1"/>
    </xf>
    <xf numFmtId="0" fontId="2" fillId="0" borderId="28" xfId="0" applyFont="1" applyBorder="1" applyAlignment="1">
      <alignment horizontal="right" vertical="center" wrapText="1"/>
    </xf>
    <xf numFmtId="0" fontId="2" fillId="0" borderId="25" xfId="0" applyFont="1" applyBorder="1" applyAlignment="1">
      <alignment horizontal="right" vertical="center" wrapText="1"/>
    </xf>
    <xf numFmtId="0" fontId="2" fillId="0" borderId="31" xfId="0" applyFont="1" applyBorder="1" applyAlignment="1">
      <alignment horizontal="right" vertical="center" wrapText="1"/>
    </xf>
    <xf numFmtId="0" fontId="41" fillId="0" borderId="25" xfId="0" applyFont="1" applyBorder="1" applyAlignment="1">
      <alignment horizontal="center" vertical="center" wrapText="1"/>
    </xf>
    <xf numFmtId="0" fontId="41" fillId="0" borderId="13" xfId="0" applyFont="1" applyBorder="1" applyAlignment="1">
      <alignment horizontal="center" vertical="center" wrapText="1"/>
    </xf>
    <xf numFmtId="0" fontId="41" fillId="0" borderId="31" xfId="0" applyFont="1" applyBorder="1" applyAlignment="1">
      <alignment horizontal="center" vertical="center" wrapText="1"/>
    </xf>
    <xf numFmtId="0" fontId="41" fillId="0" borderId="25" xfId="0" applyFont="1" applyBorder="1" applyAlignment="1" applyProtection="1">
      <alignment horizontal="center" vertical="center" wrapText="1"/>
      <protection locked="1" hidden="1"/>
    </xf>
    <xf numFmtId="0" fontId="41" fillId="0" borderId="13" xfId="0" applyFont="1" applyBorder="1" applyAlignment="1" applyProtection="1">
      <alignment horizontal="center" vertical="center" wrapText="1"/>
      <protection locked="1" hidden="1"/>
    </xf>
    <xf numFmtId="0" fontId="41" fillId="0" borderId="31" xfId="0" applyFont="1" applyBorder="1" applyAlignment="1" applyProtection="1">
      <alignment horizontal="center" vertical="center" wrapText="1"/>
      <protection locked="1" hidden="1"/>
    </xf>
    <xf numFmtId="0" fontId="18" fillId="12" borderId="78" xfId="0" applyFont="1" applyFill="1" applyBorder="1" applyAlignment="1" applyProtection="1">
      <alignment horizontal="center" vertical="center" wrapText="1"/>
      <protection locked="1" hidden="1"/>
    </xf>
    <xf numFmtId="0" fontId="18" fillId="12" borderId="79" xfId="0" applyFont="1" applyFill="1" applyBorder="1" applyAlignment="1" applyProtection="1">
      <alignment horizontal="center" vertical="center" wrapText="1"/>
      <protection locked="1" hidden="1"/>
    </xf>
    <xf numFmtId="49" fontId="1" fillId="13" borderId="80" xfId="0" applyNumberFormat="1" applyFont="1" applyFill="1" applyBorder="1" applyAlignment="1">
      <alignment horizontal="left" vertical="center"/>
    </xf>
    <xf numFmtId="49" fontId="1" fillId="13" borderId="81" xfId="0" applyNumberFormat="1" applyFont="1" applyFill="1" applyBorder="1" applyAlignment="1">
      <alignment horizontal="left" vertical="center"/>
    </xf>
    <xf numFmtId="49" fontId="1" fillId="13" borderId="82" xfId="0" applyNumberFormat="1" applyFont="1" applyFill="1" applyBorder="1" applyAlignment="1">
      <alignment horizontal="left" vertical="center"/>
    </xf>
    <xf numFmtId="9" fontId="1" fillId="13" borderId="80" xfId="0" applyNumberFormat="1" applyFont="1" applyFill="1" applyBorder="1" applyAlignment="1" applyProtection="1">
      <alignment horizontal="left" vertical="center"/>
      <protection locked="0" hidden="0"/>
    </xf>
    <xf numFmtId="9" fontId="1" fillId="13" borderId="81" xfId="0" applyNumberFormat="1" applyFont="1" applyFill="1" applyBorder="1" applyAlignment="1" applyProtection="1">
      <alignment horizontal="left" vertical="center"/>
      <protection locked="0" hidden="0"/>
    </xf>
    <xf numFmtId="9" fontId="1" fillId="13" borderId="82" xfId="0" applyNumberFormat="1" applyFont="1" applyFill="1" applyBorder="1" applyAlignment="1" applyProtection="1">
      <alignment horizontal="left" vertical="center"/>
      <protection locked="0" hidden="0"/>
    </xf>
    <xf numFmtId="0" fontId="18" fillId="12" borderId="83" xfId="0" applyFont="1" applyFill="1" applyBorder="1" applyAlignment="1" applyProtection="1">
      <alignment horizontal="center" vertical="center" wrapText="1"/>
      <protection locked="1" hidden="1"/>
    </xf>
    <xf numFmtId="0" fontId="18" fillId="12" borderId="84" xfId="0" applyFont="1" applyFill="1" applyBorder="1" applyAlignment="1" applyProtection="1">
      <alignment horizontal="center" vertical="center" wrapText="1"/>
      <protection locked="1" hidden="1"/>
    </xf>
    <xf numFmtId="0" fontId="18" fillId="12" borderId="85" xfId="0" applyFont="1" applyFill="1" applyBorder="1" applyAlignment="1" applyProtection="1">
      <alignment horizontal="center" vertical="center" wrapText="1"/>
      <protection locked="1" hidden="1"/>
    </xf>
    <xf numFmtId="0" fontId="18" fillId="12" borderId="60" xfId="0" applyFont="1" applyFill="1" applyBorder="1" applyAlignment="1" applyProtection="1">
      <alignment horizontal="center" vertical="center" wrapText="1"/>
      <protection locked="1" hidden="1"/>
    </xf>
    <xf numFmtId="0" fontId="18" fillId="12" borderId="86" xfId="0" applyFont="1" applyFill="1" applyBorder="1" applyAlignment="1" applyProtection="1">
      <alignment horizontal="center" vertical="center" wrapText="1"/>
      <protection locked="1" hidden="1"/>
    </xf>
    <xf numFmtId="0" fontId="18" fillId="12" borderId="87" xfId="0" applyFont="1" applyFill="1" applyBorder="1" applyAlignment="1" applyProtection="1">
      <alignment horizontal="center" vertical="center" wrapText="1"/>
      <protection locked="1" hidden="1"/>
    </xf>
    <xf numFmtId="0" fontId="18" fillId="12" borderId="88" xfId="0" applyFont="1" applyFill="1" applyBorder="1" applyAlignment="1" applyProtection="1">
      <alignment horizontal="center" vertical="center" wrapText="1"/>
      <protection locked="1" hidden="1"/>
    </xf>
    <xf numFmtId="0" fontId="1" fillId="13" borderId="80" xfId="0" applyFont="1" applyFill="1" applyBorder="1" applyAlignment="1">
      <alignment horizontal="left" vertical="center"/>
    </xf>
    <xf numFmtId="0" fontId="1" fillId="13" borderId="81" xfId="0" applyFont="1" applyFill="1" applyBorder="1" applyAlignment="1">
      <alignment horizontal="left" vertical="center"/>
    </xf>
    <xf numFmtId="0" fontId="1" fillId="13" borderId="82" xfId="0" applyFont="1" applyFill="1" applyBorder="1" applyAlignment="1">
      <alignment horizontal="left" vertical="center"/>
    </xf>
    <xf numFmtId="0" fontId="19" fillId="12" borderId="62" xfId="0" applyFont="1" applyFill="1" applyBorder="1" applyAlignment="1">
      <alignment horizontal="center" vertical="center"/>
    </xf>
    <xf numFmtId="0" fontId="19" fillId="12" borderId="63" xfId="0" applyFont="1" applyFill="1" applyBorder="1" applyAlignment="1">
      <alignment horizontal="center" vertical="center"/>
    </xf>
    <xf numFmtId="0" fontId="19" fillId="12" borderId="89" xfId="0" applyFont="1" applyFill="1" applyBorder="1" applyAlignment="1">
      <alignment horizontal="center" vertical="center"/>
    </xf>
    <xf numFmtId="0" fontId="19" fillId="12" borderId="62" xfId="0" applyFont="1" applyFill="1" applyBorder="1" applyAlignment="1">
      <alignment horizontal="center" vertical="center" wrapText="1"/>
    </xf>
    <xf numFmtId="0" fontId="19" fillId="12" borderId="63" xfId="0" applyFont="1" applyFill="1" applyBorder="1" applyAlignment="1">
      <alignment horizontal="center" vertical="center" wrapText="1"/>
    </xf>
    <xf numFmtId="0" fontId="19" fillId="12" borderId="89" xfId="0" applyFont="1" applyFill="1" applyBorder="1" applyAlignment="1">
      <alignment horizontal="center" vertical="center" wrapText="1"/>
    </xf>
    <xf numFmtId="0" fontId="19" fillId="12" borderId="26" xfId="0" applyFont="1" applyFill="1" applyBorder="1" applyAlignment="1">
      <alignment horizontal="center" vertical="center" wrapText="1"/>
    </xf>
    <xf numFmtId="0" fontId="19" fillId="12" borderId="57" xfId="0" applyFont="1" applyFill="1" applyBorder="1" applyAlignment="1">
      <alignment horizontal="center" vertical="center" wrapText="1"/>
    </xf>
    <xf numFmtId="49" fontId="1" fillId="0" borderId="57" xfId="0" applyNumberFormat="1" applyFont="1" applyBorder="1" applyAlignment="1">
      <alignment horizontal="left" vertical="center"/>
    </xf>
    <xf numFmtId="0" fontId="19" fillId="12" borderId="90" xfId="0" applyFont="1" applyFill="1" applyBorder="1" applyAlignment="1">
      <alignment horizontal="center" vertical="center" wrapText="1"/>
    </xf>
    <xf numFmtId="0" fontId="19" fillId="12" borderId="37" xfId="0" applyFont="1" applyFill="1" applyBorder="1" applyAlignment="1">
      <alignment horizontal="center" vertical="center" wrapText="1"/>
    </xf>
    <xf numFmtId="0" fontId="19" fillId="12" borderId="91" xfId="0" applyFont="1" applyFill="1" applyBorder="1" applyAlignment="1">
      <alignment horizontal="center" vertical="center" wrapText="1"/>
    </xf>
    <xf numFmtId="0" fontId="19" fillId="12" borderId="92" xfId="0" applyFont="1" applyFill="1" applyBorder="1" applyAlignment="1">
      <alignment horizontal="center" vertical="center"/>
    </xf>
    <xf numFmtId="0" fontId="19" fillId="12" borderId="93" xfId="0" applyFont="1" applyFill="1" applyBorder="1" applyAlignment="1">
      <alignment horizontal="center" vertical="center"/>
    </xf>
    <xf numFmtId="9" fontId="1" fillId="0" borderId="93" xfId="0" applyNumberFormat="1" applyFont="1" applyBorder="1" applyAlignment="1" applyProtection="1">
      <alignment horizontal="left" vertical="center"/>
      <protection locked="0" hidden="0"/>
    </xf>
    <xf numFmtId="0" fontId="41" fillId="0" borderId="62" xfId="0" applyFont="1" applyBorder="1" applyAlignment="1">
      <alignment horizontal="center" vertical="center"/>
    </xf>
    <xf numFmtId="0" fontId="41" fillId="0" borderId="63" xfId="0" applyFont="1" applyBorder="1" applyAlignment="1">
      <alignment horizontal="center" vertical="center"/>
    </xf>
    <xf numFmtId="0" fontId="41" fillId="0" borderId="89" xfId="0" applyFont="1" applyBorder="1" applyAlignment="1">
      <alignment horizontal="center" vertical="center"/>
    </xf>
    <xf numFmtId="0" fontId="19" fillId="12" borderId="24" xfId="0" applyFont="1" applyFill="1" applyBorder="1" applyAlignment="1">
      <alignment horizontal="center" vertical="center" wrapText="1"/>
    </xf>
    <xf numFmtId="0" fontId="19" fillId="12" borderId="55" xfId="0" applyFont="1" applyFill="1" applyBorder="1" applyAlignment="1">
      <alignment horizontal="center" vertical="center" wrapText="1"/>
    </xf>
    <xf numFmtId="0" fontId="1" fillId="0" borderId="57" xfId="0" applyFont="1" applyBorder="1" applyAlignment="1">
      <alignment horizontal="left" vertical="center"/>
    </xf>
    <xf numFmtId="0" fontId="19" fillId="12" borderId="94" xfId="0" applyFont="1" applyFill="1" applyBorder="1" applyAlignment="1">
      <alignment horizontal="center" vertical="center" wrapText="1"/>
    </xf>
    <xf numFmtId="0" fontId="19" fillId="12" borderId="54" xfId="0" applyFont="1" applyFill="1" applyBorder="1" applyAlignment="1">
      <alignment horizontal="center" vertical="center" wrapText="1"/>
    </xf>
    <xf numFmtId="0" fontId="19" fillId="12" borderId="95" xfId="0" applyFont="1" applyFill="1" applyBorder="1" applyAlignment="1">
      <alignment horizontal="center" vertical="center" wrapText="1"/>
    </xf>
    <xf numFmtId="0" fontId="19" fillId="12" borderId="25" xfId="0" applyFont="1" applyFill="1" applyBorder="1" applyAlignment="1">
      <alignment horizontal="center" vertical="center" wrapText="1"/>
    </xf>
    <xf numFmtId="0" fontId="19" fillId="12" borderId="13" xfId="0" applyFont="1" applyFill="1" applyBorder="1" applyAlignment="1">
      <alignment horizontal="center" vertical="center" wrapText="1"/>
    </xf>
    <xf numFmtId="0" fontId="19" fillId="12" borderId="16" xfId="0" applyFont="1" applyFill="1" applyBorder="1" applyAlignment="1">
      <alignment horizontal="center" vertical="center" wrapText="1"/>
    </xf>
    <xf numFmtId="0" fontId="19" fillId="12" borderId="0" xfId="0" applyFont="1" applyFill="1" applyAlignment="1">
      <alignment horizontal="center" vertical="center" wrapText="1"/>
    </xf>
    <xf numFmtId="0" fontId="19" fillId="12" borderId="21" xfId="0" applyFont="1" applyFill="1" applyBorder="1" applyAlignment="1">
      <alignment horizontal="center" vertical="center" wrapText="1"/>
    </xf>
    <xf numFmtId="17" fontId="44" fillId="24" borderId="19" xfId="0" applyNumberFormat="1" applyFont="1" applyFill="1" applyBorder="1" applyAlignment="1">
      <alignment horizontal="center" vertical="center" wrapText="1"/>
    </xf>
    <xf numFmtId="0" fontId="30" fillId="24" borderId="19" xfId="0" applyFont="1" applyFill="1" applyBorder="1" applyAlignment="1">
      <alignment horizontal="center" vertical="center" wrapText="1"/>
    </xf>
    <xf numFmtId="17" fontId="44" fillId="24" borderId="17" xfId="0" applyNumberFormat="1" applyFont="1" applyFill="1" applyBorder="1" applyAlignment="1">
      <alignment horizontal="center" vertical="center" wrapText="1"/>
    </xf>
    <xf numFmtId="0" fontId="30" fillId="24" borderId="17" xfId="0" applyFont="1" applyFill="1" applyBorder="1" applyAlignment="1">
      <alignment horizontal="center" vertical="center" wrapText="1"/>
    </xf>
    <xf numFmtId="0" fontId="59" fillId="0" borderId="0" xfId="0" applyFont="1" applyAlignment="1">
      <alignment horizontal="left"/>
    </xf>
    <xf numFmtId="0" fontId="54" fillId="37" borderId="0" xfId="0" applyFont="1" applyFill="1" applyAlignment="1">
      <alignment horizontal="center"/>
    </xf>
    <xf numFmtId="0" fontId="21" fillId="38" borderId="63" xfId="0" applyFont="1" applyFill="1" applyBorder="1" applyAlignment="1">
      <alignment horizontal="center"/>
    </xf>
    <xf numFmtId="0" fontId="21" fillId="38" borderId="89" xfId="0" applyFont="1" applyFill="1" applyBorder="1" applyAlignment="1">
      <alignment horizontal="center"/>
    </xf>
    <xf numFmtId="0" fontId="60" fillId="39" borderId="37" xfId="0" applyFont="1" applyFill="1" applyBorder="1" applyAlignment="1">
      <alignment horizontal="center"/>
    </xf>
    <xf numFmtId="0" fontId="60" fillId="40" borderId="37" xfId="0" applyFont="1" applyFill="1"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horizontal="center" vertical="center"/>
    </xf>
    <xf numFmtId="17" fontId="44" fillId="24" borderId="58" xfId="0" applyNumberFormat="1" applyFont="1" applyFill="1" applyBorder="1" applyAlignment="1">
      <alignment horizontal="center" vertical="center" wrapText="1"/>
    </xf>
    <xf numFmtId="0" fontId="30" fillId="24" borderId="58" xfId="0" applyFont="1" applyFill="1" applyBorder="1" applyAlignment="1">
      <alignment horizontal="center" vertical="center" wrapText="1"/>
    </xf>
    <xf numFmtId="0" fontId="59" fillId="41" borderId="0" xfId="0" applyFont="1" applyFill="1" applyAlignment="1">
      <alignment horizontal="left"/>
    </xf>
    <xf numFmtId="0" fontId="27" fillId="0" borderId="96" xfId="0" applyFont="1" applyBorder="1" applyAlignment="1">
      <alignment horizontal="center" vertical="center" wrapText="1"/>
    </xf>
    <xf numFmtId="0" fontId="27" fillId="0" borderId="97" xfId="0" applyFont="1" applyBorder="1" applyAlignment="1">
      <alignment horizontal="center" vertical="center" wrapText="1"/>
    </xf>
    <xf numFmtId="0" fontId="29" fillId="0" borderId="0" xfId="0" applyFont="1" applyAlignment="1">
      <alignment horizontal="left" wrapText="1"/>
    </xf>
    <xf numFmtId="0" fontId="10" fillId="0" borderId="49" xfId="0" applyFont="1" applyBorder="1" applyAlignment="1">
      <alignment horizontal="center" vertical="center" wrapText="1"/>
    </xf>
    <xf numFmtId="0" fontId="10" fillId="0" borderId="98"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99" xfId="0" applyFont="1" applyBorder="1" applyAlignment="1">
      <alignment horizontal="left" vertical="top" wrapText="1"/>
    </xf>
    <xf numFmtId="0" fontId="10" fillId="7" borderId="100" xfId="0" applyFont="1" applyFill="1" applyBorder="1" applyAlignment="1">
      <alignment horizontal="center" vertical="center" wrapText="1"/>
    </xf>
    <xf numFmtId="0" fontId="10" fillId="7" borderId="101" xfId="0" applyFont="1" applyFill="1" applyBorder="1" applyAlignment="1">
      <alignment horizontal="center" vertical="center" wrapText="1"/>
    </xf>
    <xf numFmtId="0" fontId="10" fillId="7" borderId="101" xfId="0" applyFont="1" applyFill="1" applyBorder="1" applyAlignment="1">
      <alignment horizontal="left" vertical="center" wrapText="1"/>
    </xf>
    <xf numFmtId="0" fontId="10" fillId="7" borderId="102" xfId="0" applyFont="1" applyFill="1" applyBorder="1" applyAlignment="1">
      <alignment horizontal="left" vertical="center" wrapText="1"/>
    </xf>
    <xf numFmtId="0" fontId="10" fillId="7" borderId="15" xfId="0" applyFont="1" applyFill="1" applyBorder="1" applyAlignment="1">
      <alignment horizontal="left" vertical="center" wrapText="1"/>
    </xf>
    <xf numFmtId="0" fontId="10" fillId="7" borderId="103" xfId="0" applyFont="1" applyFill="1" applyBorder="1" applyAlignment="1">
      <alignment horizontal="left" vertical="center" wrapText="1"/>
    </xf>
    <xf numFmtId="0" fontId="34" fillId="0" borderId="0" xfId="0" applyFont="1" applyAlignment="1">
      <alignment horizontal="left" vertical="top" wrapText="1"/>
    </xf>
    <xf numFmtId="0" fontId="10" fillId="23" borderId="49" xfId="0" applyFont="1" applyFill="1" applyBorder="1" applyAlignment="1">
      <alignment horizontal="center" vertical="top" wrapText="1"/>
    </xf>
    <xf numFmtId="0" fontId="10" fillId="23" borderId="98" xfId="0" applyFont="1" applyFill="1" applyBorder="1" applyAlignment="1">
      <alignment horizontal="center" vertical="top" wrapText="1"/>
    </xf>
    <xf numFmtId="0" fontId="61" fillId="0" borderId="0" xfId="0" applyFont="1" applyAlignment="1">
      <alignment vertical="center" wrapText="1"/>
    </xf>
    <xf numFmtId="0" fontId="14" fillId="0" borderId="0" xfId="0" applyFont="1" applyAlignment="1">
      <alignment vertical="center" wrapText="1"/>
    </xf>
    <xf numFmtId="0" fontId="62" fillId="0" borderId="0" xfId="0" applyFont="1" applyAlignment="1">
      <alignment vertical="center" wrapText="1"/>
    </xf>
    <xf numFmtId="0" fontId="14" fillId="0" borderId="0" xfId="0" applyFont="1" applyAlignment="1">
      <alignment horizontal="left" vertical="center" wrapText="1"/>
    </xf>
    <xf numFmtId="0" fontId="63" fillId="0" borderId="0" xfId="0" applyFont="1" applyAlignment="1">
      <alignment horizontal="left" vertical="center" wrapText="1"/>
    </xf>
    <xf numFmtId="0" fontId="64" fillId="0" borderId="0" xfId="0" applyFont="1" applyAlignment="1">
      <alignment horizontal="left" vertical="center" wrapText="1"/>
    </xf>
    <xf numFmtId="0" fontId="0" fillId="42" borderId="17" xfId="0" applyFill="1" applyBorder="1" applyAlignment="1" applyProtection="1">
      <alignment horizontal="left" vertical="top" wrapText="1"/>
      <protection locked="0" hidden="0"/>
    </xf>
    <ns0:xf xmlns:ns0="http://schemas.openxmlformats.org/spreadsheetml/2006/main" numFmtId="0" fontId="57" fillId="35" borderId="70" xfId="0" applyFont="1" applyFill="1" applyBorder="1" applyAlignment="1" applyProtection="1">
      <ns0:alignment horizontal="left" vertical="center" wrapText="1"/>
      <ns0:protection locked="0" hidden="0"/>
    </ns0:xf>
    <ns0:xf xmlns:ns0="http://schemas.openxmlformats.org/spreadsheetml/2006/main" numFmtId="0" fontId="1" fillId="13" borderId="80" xfId="0" applyFont="1" applyFill="1" applyBorder="1" applyAlignment="1">
      <ns0:alignment horizontal="left" vertical="center" wrapText="1"/>
    </ns0:xf>
    <ns0:xf xmlns:ns0="http://schemas.openxmlformats.org/spreadsheetml/2006/main" numFmtId="0" fontId="1" fillId="0" borderId="2" xfId="0" applyFont="1" applyBorder="1" applyAlignment="1">
      <ns0:alignment vertical="center" wrapText="1"/>
    </ns0:xf>
  </cellXfs>
  <cellStyles count="6">
    <cellStyle name="Normal" xfId="0" builtinId="0"/>
    <cellStyle name="Lien hypertexte" xfId="1" customBuiltin="1"/>
    <cellStyle name="Normal 2" xfId="2" customBuiltin="1"/>
    <cellStyle name="Normal 5 2" xfId="3" customBuiltin="1"/>
    <cellStyle name="Pourcentage" xfId="4" customBuiltin="1"/>
    <cellStyle name="Standard 2" xfId="5" customBuiltin="1"/>
  </cellStyles>
  <dxfs count="14">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C"/>
      </font>
      <fill>
        <patternFill patternType="solid">
          <fgColor theme="7" tint="0.6"/>
          <bgColor theme="7" tint="0.6"/>
        </patternFill>
      </fill>
    </dxf>
    <dxf>
      <font>
        <b/>
      </font>
      <fill>
        <patternFill patternType="solid">
          <fgColor theme="0" tint="-0.25"/>
          <bgColor theme="0" tint="-0.25"/>
        </patternFill>
      </fill>
    </dxf>
    <dxf>
      <font>
        <color rgb="FF9C6500"/>
      </font>
      <fill>
        <patternFill patternType="solid">
          <fgColor rgb="FFFFEB9C"/>
          <bgColor rgb="FFFFEB9C"/>
        </patternFill>
      </fill>
    </dxf>
    <dxf>
      <fill>
        <patternFill patternType="solid">
          <fgColor rgb="FFFF0000"/>
          <bgColor rgb="FFFF0000"/>
        </patternFill>
      </fill>
    </dxf>
    <dxf>
      <fill>
        <patternFill patternType="solid">
          <fgColor rgb="FFFFFF00"/>
          <bgColor rgb="FFFFFF00"/>
        </patternFill>
      </fill>
    </dxf>
    <dxf>
      <fill>
        <patternFill patternType="solid">
          <fgColor rgb="FF00B050"/>
          <bgColor rgb="FF00B050"/>
        </patternFill>
      </fill>
    </dxf>
    <dxf>
      <font>
        <i/>
      </font>
    </dxf>
    <dxf>
      <fill>
        <patternFill patternType="solid">
          <fgColor theme="0" tint="-0.35"/>
          <bgColor theme="0" tint="-0.35"/>
        </patternFill>
      </fill>
    </dxf>
    <dxf>
      <font>
        <b/>
        <color rgb="FF00B050"/>
      </font>
    </dxf>
    <dxf>
      <font>
        <b/>
        <color rgb="FFFF0000"/>
      </font>
    </dxf>
    <dxf>
      <font>
        <b/>
        <color rgb="FFF7EFFF"/>
      </font>
      <fill>
        <patternFill patternType="solid">
          <fgColor rgb="FFFA0000"/>
          <bgColor rgb="FFFA000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customXml" Target="/customXml/item4.xml"/><Relationship Id="rId5" Type="http://schemas.openxmlformats.org/officeDocument/2006/relationships/externalLink" Target="/xl/externalLinks/externalLink1.xml"/><Relationship Id="rId6" Type="http://schemas.openxmlformats.org/officeDocument/2006/relationships/externalLink" Target="/xl/externalLinks/externalLink2.xml"/><Relationship Id="rId7" Type="http://schemas.openxmlformats.org/officeDocument/2006/relationships/externalLink" Target="/xl/externalLinks/externalLink3.xml"/><Relationship Id="rId8" Type="http://schemas.openxmlformats.org/officeDocument/2006/relationships/worksheet" Target="worksheets/sheet1.xml"/><Relationship Id="rId9" Type="http://schemas.openxmlformats.org/officeDocument/2006/relationships/worksheet" Target="worksheets/sheet2.xml"/><Relationship Id="rId10" Type="http://schemas.openxmlformats.org/officeDocument/2006/relationships/worksheet" Target="worksheets/sheet3.xml"/><Relationship Id="rId11" Type="http://schemas.openxmlformats.org/officeDocument/2006/relationships/worksheet" Target="worksheets/sheet4.xml"/><Relationship Id="rId12" Type="http://schemas.openxmlformats.org/officeDocument/2006/relationships/worksheet" Target="worksheets/sheet5.xml"/><Relationship Id="rId13" Type="http://schemas.openxmlformats.org/officeDocument/2006/relationships/worksheet" Target="worksheets/sheet6.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 Id="rId17" Type="http://schemas.openxmlformats.org/officeDocument/2006/relationships/worksheet" Target="worksheets/sheet10.xml"/><Relationship Id="rId18" Type="http://schemas.openxmlformats.org/officeDocument/2006/relationships/worksheet" Target="worksheets/sheet11.xml"/><Relationship Id="rId19" Type="http://schemas.openxmlformats.org/officeDocument/2006/relationships/worksheet" Target="worksheets/sheet12.xml"/><Relationship Id="rId20" Type="http://schemas.openxmlformats.org/officeDocument/2006/relationships/worksheet" Target="worksheets/sheet13.xml"/><Relationship Id="rId21" Type="http://schemas.openxmlformats.org/officeDocument/2006/relationships/worksheet" Target="worksheets/sheet14.xml"/><Relationship Id="rId22" Type="http://schemas.openxmlformats.org/officeDocument/2006/relationships/worksheet" Target="worksheets/sheet15.xml"/><Relationship Id="rId23" Type="http://schemas.openxmlformats.org/officeDocument/2006/relationships/worksheet" Target="worksheets/sheet16.xml"/><Relationship Id="rId24" Type="http://schemas.openxmlformats.org/officeDocument/2006/relationships/worksheet" Target="worksheets/sheet17.xml"/><Relationship Id="rId25" Type="http://schemas.openxmlformats.org/officeDocument/2006/relationships/worksheet" Target="worksheets/sheet18.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xl/activeX/activeX1.bin"/></Relationships>
</file>

<file path=xl/activeX/_rels/activeX2.xml.rels><?xml version="1.0" encoding="UTF-8" standalone="yes"?>
<Relationships xmlns="http://schemas.openxmlformats.org/package/2006/relationships"><Relationship Id="rId1" Type="http://schemas.microsoft.com/office/2006/relationships/activeXControlBinary" Target="/xl/activeX/activeX2.bin"/></Relationships>
</file>

<file path=xl/activeX/_rels/activeX3.xml.rels><?xml version="1.0" encoding="UTF-8" standalone="yes"?>
<Relationships xmlns="http://schemas.openxmlformats.org/package/2006/relationships"><Relationship Id="rId1" Type="http://schemas.microsoft.com/office/2006/relationships/activeXControlBinary" Target="/xl/activeX/activeX3.bin"/></Relationships>
</file>

<file path=xl/activeX/_rels/activeX4.xml.rels><?xml version="1.0" encoding="UTF-8" standalone="yes"?>
<Relationships xmlns="http://schemas.openxmlformats.org/package/2006/relationships"><Relationship Id="rId1" Type="http://schemas.microsoft.com/office/2006/relationships/activeXControlBinary" Target="/xl/activeX/activeX4.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CheckBox" fmlaLink="$J$5" lockText="1"/>
</file>

<file path=xl/ctrlProps/ctrlProp2.xml><?xml version="1.0" encoding="utf-8"?>
<formControlPr xmlns="http://schemas.microsoft.com/office/spreadsheetml/2009/9/main" objectType="CheckBox" fmlaLink="$J$2" lockText="1"/>
</file>

<file path=xl/ctrlProps/ctrlProp3.xml><?xml version="1.0" encoding="utf-8"?>
<formControlPr xmlns="http://schemas.microsoft.com/office/spreadsheetml/2009/9/main" objectType="CheckBox" fmlaLink="$J$6" lockText="1"/>
</file>

<file path=xl/ctrlProps/ctrlProp4.xml><?xml version="1.0" encoding="utf-8"?>
<formControlPr xmlns="http://schemas.microsoft.com/office/spreadsheetml/2009/9/main" objectType="CheckBox" fmlaLink="$J$11" lockText="1"/>
</file>

<file path=xl/ctrlProps/ctrlProp5.xml><?xml version="1.0" encoding="utf-8"?>
<formControlPr xmlns="http://schemas.microsoft.com/office/spreadsheetml/2009/9/main" objectType="CheckBox" fmlaLink="$J$3" lockText="1"/>
</file>

<file path=xl/ctrlProps/ctrlProp6.xml><?xml version="1.0" encoding="utf-8"?>
<formControlPr xmlns="http://schemas.microsoft.com/office/spreadsheetml/2009/9/main" objectType="CheckBox" fmlaLink="$J$8" lockText="1"/>
</file>

<file path=xl/ctrlProps/ctrlProp7.xml><?xml version="1.0" encoding="utf-8"?>
<formControlPr xmlns="http://schemas.microsoft.com/office/spreadsheetml/2009/9/main" objectType="CheckBox" fmlaLink="$J$12" lockText="1"/>
</file>

<file path=xl/ctrlProps/ctrlProp8.xml><?xml version="1.0" encoding="utf-8"?>
<formControlPr xmlns="http://schemas.microsoft.com/office/spreadsheetml/2009/9/main" objectType="CheckBox" fmlaLink="$J$4" lockText="1"/>
</file>

<file path=xl/ctrlProps/ctrlProp9.xml><?xml version="1.0" encoding="utf-8"?>
<formControlPr xmlns="http://schemas.microsoft.com/office/spreadsheetml/2009/9/main" objectType="CheckBox" fmlaLink="$J$9" lockText="1"/>
</file>

<file path=xl/ctrlProps/ctrlProp10.xml><?xml version="1.0" encoding="utf-8"?>
<formControlPr xmlns="http://schemas.microsoft.com/office/spreadsheetml/2009/9/main" objectType="CheckBox" fmlaLink="$J$13" lockText="1"/>
</file>

<file path=xl/ctrlProps/ctrlProp11.xml><?xml version="1.0" encoding="utf-8"?>
<formControlPr xmlns="http://schemas.microsoft.com/office/spreadsheetml/2009/9/main" objectType="CheckBox" fmlaLink="$J$10" lockText="1"/>
</file>

<file path=xl/ctrlProps/ctrlProp12.xml><?xml version="1.0" encoding="utf-8"?>
<formControlPr xmlns="http://schemas.microsoft.com/office/spreadsheetml/2009/9/main" objectType="CheckBox" fmlaLink="$J$14" lockText="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s>
</file>

<file path=xl/drawings/_rels/kept4.vml.rels><?xml version="1.0" encoding="UTF-8" standalone="yes"?>
<Relationships xmlns="http://schemas.openxmlformats.org/package/2006/relationships"><Relationship Id="rId1" Type="http://schemas.openxmlformats.org/officeDocument/2006/relationships/image" Target="/xl/media/kept2.emf"/><Relationship Id="rId2" Type="http://schemas.openxmlformats.org/officeDocument/2006/relationships/image" Target="/xl/media/kept3.emf"/></Relationships>
</file>

<file path=xl/drawings/_rels/kept7.vml.rels><?xml version="1.0" encoding="UTF-8" standalone="yes"?>
<Relationships xmlns="http://schemas.openxmlformats.org/package/2006/relationships"><Relationship Id="rId1" Type="http://schemas.openxmlformats.org/officeDocument/2006/relationships/image" Target="/xl/media/kept5.emf"/><Relationship Id="rId2" Type="http://schemas.openxmlformats.org/officeDocument/2006/relationships/image" Target="/xl/media/kept6.emf"/></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xdr:from>
      <xdr:col>4</xdr:col>
      <xdr:colOff>666750</xdr:colOff>
      <xdr:row>0</xdr:row>
      <xdr:rowOff>40823</xdr:rowOff>
    </xdr:from>
    <xdr:to>
      <xdr:col>8</xdr:col>
      <xdr:colOff>830035</xdr:colOff>
      <xdr:row>0</xdr:row>
      <xdr:rowOff>231323</xdr:rowOff>
    </xdr:to>
    <xdr:sp macro="" textlink="">
      <xdr:nvSpPr>
        <xdr:cNvPr id="2" name="Shape 1"/>
        <xdr:cNvSpPr txBox="1"/>
      </xdr:nvSpPr>
      <xdr:spPr>
        <a:xfrm>
          <a:off x="0" y="0"/>
          <a:ext cx="2296885" cy="190500"/>
        </a:xfrm>
        <a:prstGeom prst="rect">
          <a:avLst/>
        </a:prstGeom>
        <a:ln>
          <a:noFill/>
        </a:ln>
      </xdr:spPr>
      <xdr:txBody>
        <a:bodyPr wrap="square" rtlCol="0" anchor="t"/>
        <a:lstStyle/>
        <a:p>
          <a:pPr algn="r"/>
          <a:r>
            <a:rPr lang="en-US" sz="800" b="1">
              <a:solidFill>
                <a:srgbClr val="000000"/>
              </a:solidFill>
            </a:rPr>
            <a:t>STELLANTIS mülkiyetindedir – Kısıtlı erişimli doküman</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54428</xdr:colOff>
      <xdr:row>0</xdr:row>
      <xdr:rowOff>68035</xdr:rowOff>
    </xdr:from>
    <xdr:to>
      <xdr:col>1</xdr:col>
      <xdr:colOff>2504802</xdr:colOff>
      <xdr:row>0</xdr:row>
      <xdr:rowOff>809223</xdr:rowOff>
    </xdr:to>
    <xdr:pic>
      <xdr:nvPicPr>
        <xdr:cNvPr id="2" name="Picture 1" descr=""/>
        <xdr:cNvPicPr>
          <a:picLocks noChangeAspect="1"/>
        </xdr:cNvPicPr>
      </xdr:nvPicPr>
      <xdr:blipFill>
        <a:blip r:embed="rId1"/>
        <a:stretch>
          <a:fillRect/>
        </a:stretch>
      </xdr:blipFill>
      <xdr:spPr>
        <a:xfrm>
          <a:off x="0" y="0"/>
          <a:ext cx="2812324" cy="741188"/>
        </a:xfrm>
        <a:prstGeom prst="rect">
          <a:avLst/>
        </a:prstGeom>
      </xdr:spPr>
    </xdr:pic>
    <xdr:clientData/>
  </xdr:twoCellAnchor>
  <xdr:twoCellAnchor>
    <xdr:from>
      <xdr:col>15</xdr:col>
      <xdr:colOff>694765</xdr:colOff>
      <xdr:row>0</xdr:row>
      <xdr:rowOff>31749</xdr:rowOff>
    </xdr:from>
    <xdr:to>
      <xdr:col>15</xdr:col>
      <xdr:colOff>3438525</xdr:colOff>
      <xdr:row>0</xdr:row>
      <xdr:rowOff>268940</xdr:rowOff>
    </xdr:to>
    <xdr:sp macro="" textlink="">
      <xdr:nvSpPr>
        <xdr:cNvPr id="3" name="Shape 2"/>
        <xdr:cNvSpPr txBox="1"/>
      </xdr:nvSpPr>
      <xdr:spPr>
        <a:xfrm>
          <a:off x="0" y="0"/>
          <a:ext cx="2743760" cy="237191"/>
        </a:xfrm>
        <a:prstGeom prst="rect">
          <a:avLst/>
        </a:prstGeom>
        <a:ln>
          <a:noFill/>
        </a:ln>
      </xdr:spPr>
      <xdr:txBody>
        <a:bodyPr wrap="square" rtlCol="0" anchor="t"/>
        <a:lstStyle/>
        <a:p>
          <a:pPr algn="r"/>
          <a:r>
            <a:rPr lang="en-US" sz="800" b="1">
              <a:solidFill>
                <a:srgbClr val="000000"/>
              </a:solidFill>
            </a:rPr>
            <a:t>STELLANTIS mülkiyetindedir – Kısıtlı erişimli doküman</a:t>
          </a:r>
        </a:p>
      </xdr:txBody>
    </xdr:sp>
    <xdr:clientData/>
  </xdr:twoCellAnchor>
  <xdr:twoCellAnchor>
    <xdr:from>
      <xdr:col>2</xdr:col>
      <xdr:colOff>678405</xdr:colOff>
      <xdr:row>5</xdr:row>
      <xdr:rowOff>102054</xdr:rowOff>
    </xdr:from>
    <xdr:to>
      <xdr:col>5</xdr:col>
      <xdr:colOff>523224</xdr:colOff>
      <xdr:row>6</xdr:row>
      <xdr:rowOff>115661</xdr:rowOff>
    </xdr:to>
    <xdr:sp macro="" textlink="">
      <xdr:nvSpPr>
        <xdr:cNvPr id="4" name="Shape 3"/>
        <xdr:cNvSpPr txBox="1"/>
      </xdr:nvSpPr>
      <xdr:spPr>
        <a:xfrm>
          <a:off x="0" y="0"/>
          <a:ext cx="2016519" cy="356507"/>
        </a:xfrm>
        <a:prstGeom prst="rect">
          <a:avLst/>
        </a:prstGeom>
        <a:solidFill>
          <a:srgbClr val="FF0000"/>
        </a:solidFill>
        <a:ln>
          <a:noFill/>
        </a:ln>
      </xdr:spPr>
      <xdr:txBody>
        <a:bodyPr wrap="square" rtlCol="0" anchor="t"/>
        <a:lstStyle/>
        <a:p>
          <a:pPr algn="ctr"/>
          <a:r>
            <a:rPr lang="en-US" sz="1600" b="1">
              <a:solidFill>
                <a:srgbClr val="FFFFFF"/>
              </a:solidFill>
            </a:rPr>
            <a:t>Sonuç &lt;%70</a:t>
          </a:r>
        </a:p>
      </xdr:txBody>
    </xdr:sp>
    <xdr:clientData/>
  </xdr:twoCellAnchor>
  <xdr:twoCellAnchor>
    <xdr:from>
      <xdr:col>5</xdr:col>
      <xdr:colOff>610596</xdr:colOff>
      <xdr:row>5</xdr:row>
      <xdr:rowOff>102054</xdr:rowOff>
    </xdr:from>
    <xdr:to>
      <xdr:col>8</xdr:col>
      <xdr:colOff>278421</xdr:colOff>
      <xdr:row>6</xdr:row>
      <xdr:rowOff>115661</xdr:rowOff>
    </xdr:to>
    <xdr:sp macro="" textlink="">
      <xdr:nvSpPr>
        <xdr:cNvPr id="5" name="Shape 4"/>
        <xdr:cNvSpPr txBox="1"/>
      </xdr:nvSpPr>
      <xdr:spPr>
        <a:xfrm>
          <a:off x="0" y="0"/>
          <a:ext cx="1982400" cy="356507"/>
        </a:xfrm>
        <a:prstGeom prst="rect">
          <a:avLst/>
        </a:prstGeom>
        <a:solidFill>
          <a:srgbClr val="FFC000"/>
        </a:solidFill>
        <a:ln w="9525">
          <a:solidFill>
            <a:srgbClr val="FFFFFF"/>
          </a:solidFill>
        </a:ln>
      </xdr:spPr>
      <xdr:txBody>
        <a:bodyPr wrap="square" rtlCol="0" anchor="t"/>
        <a:lstStyle/>
        <a:p>
          <a:pPr algn="ctr"/>
          <a:r>
            <a:rPr lang="en-US" sz="1600" b="1"/>
            <a:t>%70 &lt;= Sonuç &lt; %90</a:t>
          </a:r>
        </a:p>
      </xdr:txBody>
    </xdr:sp>
    <xdr:clientData/>
  </xdr:twoCellAnchor>
  <xdr:twoCellAnchor>
    <xdr:from>
      <xdr:col>8</xdr:col>
      <xdr:colOff>365793</xdr:colOff>
      <xdr:row>5</xdr:row>
      <xdr:rowOff>102054</xdr:rowOff>
    </xdr:from>
    <xdr:to>
      <xdr:col>11</xdr:col>
      <xdr:colOff>53709</xdr:colOff>
      <xdr:row>6</xdr:row>
      <xdr:rowOff>115661</xdr:rowOff>
    </xdr:to>
    <xdr:sp macro="" textlink="">
      <xdr:nvSpPr>
        <xdr:cNvPr id="6" name="Shape 5"/>
        <xdr:cNvSpPr txBox="1"/>
      </xdr:nvSpPr>
      <xdr:spPr>
        <a:xfrm>
          <a:off x="0" y="0"/>
          <a:ext cx="2002491" cy="356507"/>
        </a:xfrm>
        <a:prstGeom prst="rect">
          <a:avLst/>
        </a:prstGeom>
        <a:solidFill>
          <a:srgbClr val="00B050"/>
        </a:solidFill>
        <a:ln w="9525">
          <a:solidFill>
            <a:srgbClr val="FFFFFF"/>
          </a:solidFill>
        </a:ln>
      </xdr:spPr>
      <xdr:txBody>
        <a:bodyPr wrap="square" rtlCol="0" anchor="t"/>
        <a:lstStyle/>
        <a:p>
          <a:pPr algn="ctr"/>
          <a:r>
            <a:rPr lang="en-US" sz="1600" b="1"/>
            <a:t>Sonuç &gt;= %90</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54429</xdr:colOff>
      <xdr:row>0</xdr:row>
      <xdr:rowOff>68036</xdr:rowOff>
    </xdr:from>
    <xdr:to>
      <xdr:col>1</xdr:col>
      <xdr:colOff>2508613</xdr:colOff>
      <xdr:row>0</xdr:row>
      <xdr:rowOff>815574</xdr:rowOff>
    </xdr:to>
    <xdr:pic>
      <xdr:nvPicPr>
        <xdr:cNvPr id="2" name="Picture 1" descr=""/>
        <xdr:cNvPicPr>
          <a:picLocks noChangeAspect="1"/>
        </xdr:cNvPicPr>
      </xdr:nvPicPr>
      <xdr:blipFill>
        <a:blip r:embed="rId1"/>
        <a:stretch>
          <a:fillRect/>
        </a:stretch>
      </xdr:blipFill>
      <xdr:spPr>
        <a:xfrm>
          <a:off x="0" y="0"/>
          <a:ext cx="2816134" cy="747538"/>
        </a:xfrm>
        <a:prstGeom prst="rect">
          <a:avLst/>
        </a:prstGeom>
      </xdr:spPr>
    </xdr:pic>
    <xdr:clientData/>
  </xdr:twoCellAnchor>
  <xdr:twoCellAnchor>
    <xdr:from>
      <xdr:col>15</xdr:col>
      <xdr:colOff>2369911</xdr:colOff>
      <xdr:row>0</xdr:row>
      <xdr:rowOff>31750</xdr:rowOff>
    </xdr:from>
    <xdr:to>
      <xdr:col>18</xdr:col>
      <xdr:colOff>407761</xdr:colOff>
      <xdr:row>0</xdr:row>
      <xdr:rowOff>222250</xdr:rowOff>
    </xdr:to>
    <xdr:sp macro="" textlink="">
      <xdr:nvSpPr>
        <xdr:cNvPr id="3" name="Shape 2"/>
        <xdr:cNvSpPr txBox="1"/>
      </xdr:nvSpPr>
      <xdr:spPr>
        <a:xfrm>
          <a:off x="0" y="0"/>
          <a:ext cx="0" cy="190500"/>
        </a:xfrm>
        <a:prstGeom prst="rect">
          <a:avLst/>
        </a:prstGeom>
        <a:ln>
          <a:noFill/>
        </a:ln>
      </xdr:spPr>
      <xdr:txBody>
        <a:bodyPr wrap="square" rtlCol="0" anchor="t"/>
        <a:lstStyle/>
        <a:p>
          <a:pPr algn="r"/>
          <a:r>
            <a:rPr lang="en-US" sz="800" b="1">
              <a:solidFill>
                <a:srgbClr val="000000"/>
              </a:solidFill>
            </a:rPr>
            <a:t>PSA GROUPE mülkiyetindedir – Kısıtlı erişimli doküman</a:t>
          </a: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54427</xdr:colOff>
      <xdr:row>0</xdr:row>
      <xdr:rowOff>40822</xdr:rowOff>
    </xdr:from>
    <xdr:to>
      <xdr:col>1</xdr:col>
      <xdr:colOff>1009323</xdr:colOff>
      <xdr:row>0</xdr:row>
      <xdr:rowOff>444591</xdr:rowOff>
    </xdr:to>
    <xdr:pic>
      <xdr:nvPicPr>
        <xdr:cNvPr id="2" name="Picture 1" descr=""/>
        <xdr:cNvPicPr>
          <a:picLocks noChangeAspect="1"/>
        </xdr:cNvPicPr>
      </xdr:nvPicPr>
      <xdr:blipFill>
        <a:blip r:embed="rId1"/>
        <a:stretch>
          <a:fillRect/>
        </a:stretch>
      </xdr:blipFill>
      <xdr:spPr>
        <a:xfrm>
          <a:off x="0" y="0"/>
          <a:ext cx="1526396" cy="403769"/>
        </a:xfrm>
        <a:prstGeom prst="rect">
          <a:avLst/>
        </a:prstGeom>
      </xdr:spPr>
    </xdr:pic>
    <xdr:clientData/>
  </xdr:twoCellAnchor>
  <xdr:twoCellAnchor>
    <xdr:from>
      <xdr:col>13</xdr:col>
      <xdr:colOff>2803071</xdr:colOff>
      <xdr:row>0</xdr:row>
      <xdr:rowOff>54428</xdr:rowOff>
    </xdr:from>
    <xdr:to>
      <xdr:col>14</xdr:col>
      <xdr:colOff>13305</xdr:colOff>
      <xdr:row>0</xdr:row>
      <xdr:rowOff>381000</xdr:rowOff>
    </xdr:to>
    <xdr:sp macro="" textlink="">
      <xdr:nvSpPr>
        <xdr:cNvPr id="3" name="Shape 2"/>
        <xdr:cNvSpPr txBox="1"/>
      </xdr:nvSpPr>
      <xdr:spPr>
        <a:xfrm>
          <a:off x="0" y="0"/>
          <a:ext cx="2791884" cy="326572"/>
        </a:xfrm>
        <a:prstGeom prst="rect">
          <a:avLst/>
        </a:prstGeom>
        <a:ln>
          <a:noFill/>
        </a:ln>
      </xdr:spPr>
      <xdr:txBody>
        <a:bodyPr wrap="square" rtlCol="0" anchor="t"/>
        <a:lstStyle/>
        <a:p>
          <a:pPr algn="r"/>
          <a:r>
            <a:rPr lang="en-US" sz="800" b="1">
              <a:solidFill>
                <a:srgbClr val="000000"/>
              </a:solidFill>
            </a:rPr>
            <a:t>STELLANTIS mülkiyetindedir – Kısıtlı erişimli doküman</a:t>
          </a: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0</xdr:colOff>
      <xdr:row>0</xdr:row>
      <xdr:rowOff>0</xdr:rowOff>
    </xdr:from>
    <xdr:to>
      <xdr:col>1</xdr:col>
      <xdr:colOff>1885684</xdr:colOff>
      <xdr:row>2</xdr:row>
      <xdr:rowOff>2895</xdr:rowOff>
    </xdr:to>
    <xdr:pic>
      <xdr:nvPicPr>
        <xdr:cNvPr id="2" name="Picture 1" descr=""/>
        <xdr:cNvPicPr>
          <a:picLocks noChangeAspect="1"/>
        </xdr:cNvPicPr>
      </xdr:nvPicPr>
      <xdr:blipFill>
        <a:blip r:embed="rId1"/>
        <a:stretch>
          <a:fillRect/>
        </a:stretch>
      </xdr:blipFill>
      <xdr:spPr>
        <a:xfrm>
          <a:off x="0" y="0"/>
          <a:ext cx="2790559" cy="7553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13607</xdr:colOff>
      <xdr:row>0</xdr:row>
      <xdr:rowOff>0</xdr:rowOff>
    </xdr:from>
    <xdr:to>
      <xdr:col>1</xdr:col>
      <xdr:colOff>707155</xdr:colOff>
      <xdr:row>0</xdr:row>
      <xdr:rowOff>398780</xdr:rowOff>
    </xdr:to>
    <xdr:pic>
      <xdr:nvPicPr>
        <xdr:cNvPr id="2" name="Picture 1" descr=""/>
        <xdr:cNvPicPr>
          <a:picLocks noChangeAspect="1"/>
        </xdr:cNvPicPr>
      </xdr:nvPicPr>
      <xdr:blipFill>
        <a:blip r:embed="rId1"/>
        <a:stretch>
          <a:fillRect/>
        </a:stretch>
      </xdr:blipFill>
      <xdr:spPr>
        <a:xfrm>
          <a:off x="0" y="0"/>
          <a:ext cx="1531748" cy="398780"/>
        </a:xfrm>
        <a:prstGeom prst="rect">
          <a:avLst/>
        </a:prstGeom>
      </xdr:spPr>
    </xdr:pic>
    <xdr:clientData/>
  </xdr:twoCellAnchor>
  <xdr:twoCellAnchor>
    <xdr:from>
      <xdr:col>13</xdr:col>
      <xdr:colOff>3167441</xdr:colOff>
      <xdr:row>0</xdr:row>
      <xdr:rowOff>0</xdr:rowOff>
    </xdr:from>
    <xdr:to>
      <xdr:col>29</xdr:col>
      <xdr:colOff>0</xdr:colOff>
      <xdr:row>0</xdr:row>
      <xdr:rowOff>0</xdr:rowOff>
    </xdr:to>
    <xdr:sp macro="" textlink="">
      <xdr:nvSpPr>
        <xdr:cNvPr id="3" name="Shape 2"/>
        <xdr:cNvSpPr txBox="1"/>
      </xdr:nvSpPr>
      <xdr:spPr>
        <a:xfrm>
          <a:off x="0" y="0"/>
          <a:ext cx="2928559" cy="0"/>
        </a:xfrm>
        <a:prstGeom prst="rect">
          <a:avLst/>
        </a:prstGeom>
        <a:ln>
          <a:noFill/>
        </a:ln>
      </xdr:spPr>
      <xdr:txBody>
        <a:bodyPr wrap="square" rtlCol="0" anchor="t"/>
        <a:lstStyle/>
        <a:p>
          <a:pPr algn="r"/>
          <a:r>
            <a:rPr lang="en-US" sz="800" b="1">
              <a:solidFill>
                <a:srgbClr val="000000"/>
              </a:solidFill>
            </a:rPr>
            <a:t>PSA GROUPE mülkiyetindedir – Kısıtlı erişimli doküman</a:t>
          </a: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0</xdr:colOff>
      <xdr:row>0</xdr:row>
      <xdr:rowOff>0</xdr:rowOff>
    </xdr:from>
    <xdr:to>
      <xdr:col>1</xdr:col>
      <xdr:colOff>732935</xdr:colOff>
      <xdr:row>1</xdr:row>
      <xdr:rowOff>1814</xdr:rowOff>
    </xdr:to>
    <xdr:pic>
      <xdr:nvPicPr>
        <xdr:cNvPr id="2" name="Picture 1" descr=""/>
        <xdr:cNvPicPr>
          <a:picLocks noChangeAspect="1"/>
        </xdr:cNvPicPr>
      </xdr:nvPicPr>
      <xdr:blipFill>
        <a:blip r:embed="rId1"/>
        <a:stretch>
          <a:fillRect/>
        </a:stretch>
      </xdr:blipFill>
      <xdr:spPr>
        <a:xfrm>
          <a:off x="0" y="0"/>
          <a:ext cx="1494935" cy="411389"/>
        </a:xfrm>
        <a:prstGeom prst="rect">
          <a:avLst/>
        </a:prstGeom>
      </xdr:spPr>
    </xdr:pic>
    <xdr:clientData/>
  </xdr:twoCellAnchor>
  <xdr:twoCellAnchor editAs="oneCell">
    <xdr:from>
      <xdr:col>0</xdr:col>
      <xdr:colOff>0</xdr:colOff>
      <xdr:row>0</xdr:row>
      <xdr:rowOff>0</xdr:rowOff>
    </xdr:from>
    <xdr:to>
      <xdr:col>1</xdr:col>
      <xdr:colOff>730327</xdr:colOff>
      <xdr:row>1</xdr:row>
      <xdr:rowOff>2040</xdr:rowOff>
    </xdr:to>
    <xdr:pic>
      <xdr:nvPicPr>
        <xdr:cNvPr id="3" name="Picture 2" descr=""/>
        <xdr:cNvPicPr>
          <a:picLocks noChangeAspect="1"/>
        </xdr:cNvPicPr>
      </xdr:nvPicPr>
      <xdr:blipFill>
        <a:blip r:embed="rId2"/>
        <a:stretch>
          <a:fillRect/>
        </a:stretch>
      </xdr:blipFill>
      <xdr:spPr>
        <a:xfrm>
          <a:off x="0" y="0"/>
          <a:ext cx="1492327" cy="411615"/>
        </a:xfrm>
        <a:prstGeom prst="rect">
          <a:avLst/>
        </a:prstGeom>
      </xdr:spPr>
    </xdr:pic>
    <xdr:clientData/>
  </xdr:twoCellAnchor>
  <xdr:twoCellAnchor editAs="oneCell">
    <xdr:from>
      <xdr:col>0</xdr:col>
      <xdr:colOff>702468</xdr:colOff>
      <xdr:row>86</xdr:row>
      <xdr:rowOff>103980</xdr:rowOff>
    </xdr:from>
    <xdr:to>
      <xdr:col>7</xdr:col>
      <xdr:colOff>332307</xdr:colOff>
      <xdr:row>105</xdr:row>
      <xdr:rowOff>103663</xdr:rowOff>
    </xdr:to>
    <xdr:pic>
      <xdr:nvPicPr>
        <xdr:cNvPr id="4" name="Picture 3" descr=""/>
        <xdr:cNvPicPr>
          <a:picLocks noChangeAspect="1"/>
        </xdr:cNvPicPr>
      </xdr:nvPicPr>
      <xdr:blipFill>
        <a:blip r:embed="rId3"/>
        <a:stretch>
          <a:fillRect/>
        </a:stretch>
      </xdr:blipFill>
      <xdr:spPr>
        <a:xfrm>
          <a:off x="0" y="0"/>
          <a:ext cx="7973739" cy="2922588"/>
        </a:xfrm>
        <a:prstGeom prst="rect">
          <a:avLst/>
        </a:prstGeom>
      </xdr:spPr>
    </xdr:pic>
    <xdr:clientData/>
  </xdr:twoCellAnchor>
  <xdr:twoCellAnchor editAs="oneCell">
    <xdr:from>
      <xdr:col>0</xdr:col>
      <xdr:colOff>702469</xdr:colOff>
      <xdr:row>34</xdr:row>
      <xdr:rowOff>35718</xdr:rowOff>
    </xdr:from>
    <xdr:to>
      <xdr:col>2</xdr:col>
      <xdr:colOff>1197875</xdr:colOff>
      <xdr:row>36</xdr:row>
      <xdr:rowOff>135759</xdr:rowOff>
    </xdr:to>
    <xdr:pic>
      <xdr:nvPicPr>
        <xdr:cNvPr id="5" name="Picture 4" descr=""/>
        <xdr:cNvPicPr>
          <a:picLocks noChangeAspect="1"/>
        </xdr:cNvPicPr>
      </xdr:nvPicPr>
      <xdr:blipFill>
        <a:blip r:embed="rId4"/>
        <a:stretch>
          <a:fillRect/>
        </a:stretch>
      </xdr:blipFill>
      <xdr:spPr>
        <a:xfrm>
          <a:off x="0" y="0"/>
          <a:ext cx="1990831" cy="5572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0</xdr:colOff>
      <xdr:row>0</xdr:row>
      <xdr:rowOff>0</xdr:rowOff>
    </xdr:from>
    <xdr:to>
      <xdr:col>2</xdr:col>
      <xdr:colOff>457479</xdr:colOff>
      <xdr:row>1</xdr:row>
      <xdr:rowOff>1814</xdr:rowOff>
    </xdr:to>
    <xdr:pic>
      <xdr:nvPicPr>
        <xdr:cNvPr id="2" name="Picture 1" descr=""/>
        <xdr:cNvPicPr>
          <a:picLocks noChangeAspect="1"/>
        </xdr:cNvPicPr>
      </xdr:nvPicPr>
      <xdr:blipFill>
        <a:blip r:embed="rId1"/>
        <a:stretch>
          <a:fillRect/>
        </a:stretch>
      </xdr:blipFill>
      <xdr:spPr>
        <a:xfrm>
          <a:off x="0" y="0"/>
          <a:ext cx="1429029" cy="411389"/>
        </a:xfrm>
        <a:prstGeom prst="rect">
          <a:avLst/>
        </a:prstGeom>
      </xdr:spPr>
    </xdr:pic>
    <xdr:clientData/>
  </xdr:twoCellAnchor>
  <xdr:twoCellAnchor editAs="oneCell">
    <xdr:from>
      <xdr:col>0</xdr:col>
      <xdr:colOff>0</xdr:colOff>
      <xdr:row>0</xdr:row>
      <xdr:rowOff>0</xdr:rowOff>
    </xdr:from>
    <xdr:to>
      <xdr:col>2</xdr:col>
      <xdr:colOff>512512</xdr:colOff>
      <xdr:row>1</xdr:row>
      <xdr:rowOff>1814</xdr:rowOff>
    </xdr:to>
    <xdr:pic>
      <xdr:nvPicPr>
        <xdr:cNvPr id="3" name="Picture 2" descr=""/>
        <xdr:cNvPicPr>
          <a:picLocks noChangeAspect="1"/>
        </xdr:cNvPicPr>
      </xdr:nvPicPr>
      <xdr:blipFill>
        <a:blip r:embed="rId2"/>
        <a:stretch>
          <a:fillRect/>
        </a:stretch>
      </xdr:blipFill>
      <xdr:spPr>
        <a:xfrm>
          <a:off x="0" y="0"/>
          <a:ext cx="1484062" cy="411389"/>
        </a:xfrm>
        <a:prstGeom prst="rect">
          <a:avLst/>
        </a:prstGeom>
      </xdr:spPr>
    </xdr:pic>
    <xdr:clientData/>
  </xdr:twoCellAnchor>
  <xdr:twoCellAnchor editAs="oneCell">
    <xdr:from>
      <xdr:col>1</xdr:col>
      <xdr:colOff>201083</xdr:colOff>
      <xdr:row>24</xdr:row>
      <xdr:rowOff>158750</xdr:rowOff>
    </xdr:from>
    <xdr:to>
      <xdr:col>10</xdr:col>
      <xdr:colOff>131233</xdr:colOff>
      <xdr:row>35</xdr:row>
      <xdr:rowOff>76200</xdr:rowOff>
    </xdr:to>
    <xdr:pic>
      <xdr:nvPicPr>
        <xdr:cNvPr id="4" name="Picture 3" descr=""/>
        <xdr:cNvPicPr>
          <a:picLocks noChangeAspect="1"/>
        </xdr:cNvPicPr>
      </xdr:nvPicPr>
      <xdr:blipFill>
        <a:blip r:embed="rId3"/>
        <a:stretch>
          <a:fillRect/>
        </a:stretch>
      </xdr:blipFill>
      <xdr:spPr>
        <a:xfrm>
          <a:off x="0" y="0"/>
          <a:ext cx="10274300" cy="17526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0</xdr:colOff>
      <xdr:row>0</xdr:row>
      <xdr:rowOff>0</xdr:rowOff>
    </xdr:from>
    <xdr:to>
      <xdr:col>1</xdr:col>
      <xdr:colOff>694764</xdr:colOff>
      <xdr:row>1</xdr:row>
      <xdr:rowOff>9525</xdr:rowOff>
    </xdr:to>
    <xdr:pic>
      <xdr:nvPicPr>
        <xdr:cNvPr id="2" name="Picture 1" descr=""/>
        <xdr:cNvPicPr>
          <a:picLocks noChangeAspect="1"/>
        </xdr:cNvPicPr>
      </xdr:nvPicPr>
      <xdr:blipFill>
        <a:blip r:embed="rId1"/>
        <a:stretch>
          <a:fillRect/>
        </a:stretch>
      </xdr:blipFill>
      <xdr:spPr>
        <a:xfrm>
          <a:off x="0" y="0"/>
          <a:ext cx="1456764" cy="419100"/>
        </a:xfrm>
        <a:prstGeom prst="rect">
          <a:avLst/>
        </a:prstGeom>
      </xdr:spPr>
    </xdr:pic>
    <xdr:clientData/>
  </xdr:twoCellAnchor>
  <xdr:twoCellAnchor editAs="oneCell">
    <xdr:from>
      <xdr:col>0</xdr:col>
      <xdr:colOff>0</xdr:colOff>
      <xdr:row>0</xdr:row>
      <xdr:rowOff>0</xdr:rowOff>
    </xdr:from>
    <xdr:to>
      <xdr:col>1</xdr:col>
      <xdr:colOff>735585</xdr:colOff>
      <xdr:row>1</xdr:row>
      <xdr:rowOff>1814</xdr:rowOff>
    </xdr:to>
    <xdr:pic>
      <xdr:nvPicPr>
        <xdr:cNvPr id="3" name="Picture 2" descr=""/>
        <xdr:cNvPicPr>
          <a:picLocks noChangeAspect="1"/>
        </xdr:cNvPicPr>
      </xdr:nvPicPr>
      <xdr:blipFill>
        <a:blip r:embed="rId2"/>
        <a:stretch>
          <a:fillRect/>
        </a:stretch>
      </xdr:blipFill>
      <xdr:spPr>
        <a:xfrm>
          <a:off x="0" y="0"/>
          <a:ext cx="1497585" cy="411389"/>
        </a:xfrm>
        <a:prstGeom prst="rect">
          <a:avLst/>
        </a:prstGeom>
      </xdr:spPr>
    </xdr:pic>
    <xdr:clientData/>
  </xdr:twoCellAnchor>
  <xdr:twoCellAnchor editAs="oneCell">
    <xdr:from>
      <xdr:col>0</xdr:col>
      <xdr:colOff>530384</xdr:colOff>
      <xdr:row>23</xdr:row>
      <xdr:rowOff>52916</xdr:rowOff>
    </xdr:from>
    <xdr:to>
      <xdr:col>9</xdr:col>
      <xdr:colOff>100326</xdr:colOff>
      <xdr:row>44</xdr:row>
      <xdr:rowOff>50024</xdr:rowOff>
    </xdr:to>
    <xdr:pic>
      <xdr:nvPicPr>
        <xdr:cNvPr id="4" name="Picture 3" descr=""/>
        <xdr:cNvPicPr>
          <a:picLocks noChangeAspect="1"/>
        </xdr:cNvPicPr>
      </xdr:nvPicPr>
      <xdr:blipFill>
        <a:blip r:embed="rId3"/>
        <a:stretch>
          <a:fillRect/>
        </a:stretch>
      </xdr:blipFill>
      <xdr:spPr>
        <a:xfrm>
          <a:off x="0" y="0"/>
          <a:ext cx="6427942" cy="41817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47625</xdr:colOff>
      <xdr:row>0</xdr:row>
      <xdr:rowOff>0</xdr:rowOff>
    </xdr:from>
    <xdr:to>
      <xdr:col>1</xdr:col>
      <xdr:colOff>113521</xdr:colOff>
      <xdr:row>0</xdr:row>
      <xdr:rowOff>411389</xdr:rowOff>
    </xdr:to>
    <xdr:pic>
      <xdr:nvPicPr>
        <xdr:cNvPr id="2" name="Picture 1" descr=""/>
        <xdr:cNvPicPr>
          <a:picLocks noChangeAspect="1"/>
        </xdr:cNvPicPr>
      </xdr:nvPicPr>
      <xdr:blipFill>
        <a:blip r:embed="rId1"/>
        <a:stretch>
          <a:fillRect/>
        </a:stretch>
      </xdr:blipFill>
      <xdr:spPr>
        <a:xfrm>
          <a:off x="0" y="0"/>
          <a:ext cx="1437496" cy="411389"/>
        </a:xfrm>
        <a:prstGeom prst="rect">
          <a:avLst/>
        </a:prstGeom>
      </xdr:spPr>
    </xdr:pic>
    <xdr:clientData/>
  </xdr:twoCellAnchor>
  <xdr:twoCellAnchor editAs="oneCell">
    <xdr:from>
      <xdr:col>0</xdr:col>
      <xdr:colOff>47625</xdr:colOff>
      <xdr:row>0</xdr:row>
      <xdr:rowOff>0</xdr:rowOff>
    </xdr:from>
    <xdr:to>
      <xdr:col>1</xdr:col>
      <xdr:colOff>189721</xdr:colOff>
      <xdr:row>0</xdr:row>
      <xdr:rowOff>411389</xdr:rowOff>
    </xdr:to>
    <xdr:pic>
      <xdr:nvPicPr>
        <xdr:cNvPr id="3" name="Picture 2" descr=""/>
        <xdr:cNvPicPr>
          <a:picLocks noChangeAspect="1"/>
        </xdr:cNvPicPr>
      </xdr:nvPicPr>
      <xdr:blipFill>
        <a:blip r:embed="rId2"/>
        <a:stretch>
          <a:fillRect/>
        </a:stretch>
      </xdr:blipFill>
      <xdr:spPr>
        <a:xfrm>
          <a:off x="0" y="0"/>
          <a:ext cx="1513696" cy="4113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0</xdr:colOff>
      <xdr:row>0</xdr:row>
      <xdr:rowOff>0</xdr:rowOff>
    </xdr:from>
    <xdr:to>
      <xdr:col>1</xdr:col>
      <xdr:colOff>724242</xdr:colOff>
      <xdr:row>0</xdr:row>
      <xdr:rowOff>398689</xdr:rowOff>
    </xdr:to>
    <xdr:pic>
      <xdr:nvPicPr>
        <xdr:cNvPr id="2" name="Picture 1" descr=""/>
        <xdr:cNvPicPr>
          <a:picLocks noChangeAspect="1"/>
        </xdr:cNvPicPr>
      </xdr:nvPicPr>
      <xdr:blipFill>
        <a:blip r:embed="rId1"/>
        <a:stretch>
          <a:fillRect/>
        </a:stretch>
      </xdr:blipFill>
      <xdr:spPr>
        <a:xfrm>
          <a:off x="0" y="0"/>
          <a:ext cx="1486242" cy="39868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0</xdr:col>
      <xdr:colOff>0</xdr:colOff>
      <xdr:row>0</xdr:row>
      <xdr:rowOff>0</xdr:rowOff>
    </xdr:from>
    <xdr:to>
      <xdr:col>0</xdr:col>
      <xdr:colOff>657225</xdr:colOff>
      <xdr:row>0</xdr:row>
      <xdr:rowOff>350818</xdr:rowOff>
    </xdr:to>
    <xdr:pic>
      <xdr:nvPicPr>
        <xdr:cNvPr id="2" name="Picture 1" descr=""/>
        <xdr:cNvPicPr>
          <a:picLocks noChangeAspect="1"/>
        </xdr:cNvPicPr>
      </xdr:nvPicPr>
      <xdr:blipFill>
        <a:blip r:embed="rId1"/>
        <a:stretch>
          <a:fillRect/>
        </a:stretch>
      </xdr:blipFill>
      <xdr:spPr>
        <a:xfrm>
          <a:off x="0" y="0"/>
          <a:ext cx="657225" cy="350818"/>
        </a:xfrm>
        <a:prstGeom prst="rect">
          <a:avLst/>
        </a:prstGeom>
      </xdr:spPr>
    </xdr:pic>
    <xdr:clientData/>
  </xdr:twoCellAnchor>
  <xdr:twoCellAnchor editAs="oneCell">
    <xdr:from>
      <xdr:col>2</xdr:col>
      <xdr:colOff>381000</xdr:colOff>
      <xdr:row>3</xdr:row>
      <xdr:rowOff>101600</xdr:rowOff>
    </xdr:from>
    <xdr:to>
      <xdr:col>7</xdr:col>
      <xdr:colOff>85725</xdr:colOff>
      <xdr:row>31</xdr:row>
      <xdr:rowOff>93886</xdr:rowOff>
    </xdr:to>
    <xdr:pic>
      <xdr:nvPicPr>
        <xdr:cNvPr id="3" name="Picture 2" descr=""/>
        <xdr:cNvPicPr>
          <a:picLocks noChangeAspect="1"/>
        </xdr:cNvPicPr>
      </xdr:nvPicPr>
      <xdr:blipFill>
        <a:blip r:embed="rId2"/>
        <a:stretch>
          <a:fillRect/>
        </a:stretch>
      </xdr:blipFill>
      <xdr:spPr>
        <a:xfrm>
          <a:off x="0" y="0"/>
          <a:ext cx="8763000" cy="51484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748758/Downloads/PPQ_v7.8_TEST%20Safe%20launch%20cancal.xlsx" TargetMode="External"/><Relationship Id="rId2" Type="http://schemas.openxmlformats.org/officeDocument/2006/relationships/externalLinkPath" Target="file:///C:/Users/P748758/Downloads/PPQ_v7.8_TEST%20Safe%20launch%20cancal.xlsx" TargetMode="External"/><Relationship Id="rId3" Type="http://schemas.openxmlformats.org/officeDocument/2006/relationships/externalLinkPath" Target="../../../../../../../../../Users/P748758/Downloads/PPQ_v7.8_TEST%20Safe%20launch%20canc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748758/AppData/Local/Microsoft/Windows/INetCache/IE/BYDU9UGR/MRS_Master_Evaluation_Worsheet_V2-DynamosV7.7_MPA1-2_PPQ_NSA_with_macro.xlsm" TargetMode="External"/><Relationship Id="rId2" Type="http://schemas.openxmlformats.org/officeDocument/2006/relationships/externalLinkPath" Target="file:///C:/Users/P748758/AppData/Local/Microsoft/Windows/INetCache/IE/BYDU9UGR/MRS_Master_Evaluation_Worsheet_V2-DynamosV7.7_MPA1-2_PPQ_NSA_with_macro.xlsm" TargetMode="External"/><Relationship Id="rId3" Type="http://schemas.openxmlformats.org/officeDocument/2006/relationships/externalLinkPath" Target="../../../../../../../../../Users/P748758/AppData/Local/Microsoft/Windows/INetCache/IE/BYDU9UGR/MRS_Master_Evaluation_Worsheet_V2-DynamosV7.7_MPA1-2_PPQ_NSA_with_macro.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P748758/AppData/Roaming/Microsoft/Excel/MPA1_7%20(version%201).xlsb" TargetMode="External"/><Relationship Id="rId2" Type="http://schemas.openxmlformats.org/officeDocument/2006/relationships/externalLinkPath" Target="file:///C:/Users/P748758/AppData/Roaming/Microsoft/Excel/MPA1_7%20(version%201).xlsb" TargetMode="External"/><Relationship Id="rId3" Type="http://schemas.openxmlformats.org/officeDocument/2006/relationships/externalLinkPath" Target="../../../../../../../../../Users/P748758/AppData/Roaming/Microsoft/Excel/MPA1_7%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eader"/>
      <sheetName val="VERROU"/>
      <sheetName val="Summary_PPQ"/>
      <sheetName val="PPQ_KOM"/>
      <sheetName val="PPQ_TKO"/>
      <sheetName val="PPQ_OT"/>
      <sheetName val="PPQ_PPAP"/>
      <sheetName val="PPQ_End_Dev"/>
      <sheetName val="PPQ_Mass_prod"/>
      <sheetName val="paramTablette"/>
      <sheetName val="PPQ instruction"/>
      <sheetName val="Glossary"/>
      <sheetName val="History"/>
      <sheetName val="Variable"/>
      <sheetName val="variableAudit"/>
      <sheetName val="Extra1"/>
      <sheetName val="Extra2"/>
      <sheetName val="Extr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9">
          <cell r="D49" t="str">
            <v>OK</v>
          </cell>
        </row>
        <row r="50">
          <cell r="D50" t="str">
            <v>NOK</v>
          </cell>
        </row>
        <row r="51">
          <cell r="D51" t="str">
            <v>NA</v>
          </cell>
        </row>
        <row r="52">
          <cell r="D52" t="str">
            <v>NR</v>
          </cell>
        </row>
      </sheetData>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eader"/>
      <sheetName val="VERROU"/>
      <sheetName val="Summary_PPQ"/>
      <sheetName val="Summary"/>
      <sheetName val="Summary_temp"/>
      <sheetName val="Audit"/>
      <sheetName val="CommentType"/>
      <sheetName val="Action Plan"/>
      <sheetName val="Audit_Or"/>
      <sheetName val="Instruction and Training"/>
      <sheetName val="Action plan Instruction"/>
      <sheetName val="NSA instruction"/>
      <sheetName val="MPA instruction"/>
      <sheetName val="PPQ instruction"/>
      <sheetName val="Glossary"/>
      <sheetName val="History"/>
      <sheetName val="paramTablette"/>
      <sheetName val="Variable"/>
      <sheetName val="variableAudit"/>
      <sheetName val="Extra1"/>
      <sheetName val="Extra2"/>
      <sheetName val="Extr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9">
          <cell r="D49" t="str">
            <v>OK</v>
          </cell>
        </row>
        <row r="50">
          <cell r="D50" t="str">
            <v>NOK</v>
          </cell>
        </row>
        <row r="51">
          <cell r="D51" t="str">
            <v>NA</v>
          </cell>
        </row>
        <row r="52">
          <cell r="D52" t="str">
            <v>NR</v>
          </cell>
        </row>
      </sheetData>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eader"/>
      <sheetName val="VERROU"/>
      <sheetName val="Summary"/>
      <sheetName val="Summary_temp"/>
      <sheetName val="Audit"/>
      <sheetName val="Action Plan"/>
      <sheetName val="Audit_Or"/>
      <sheetName val="Instruction and Training"/>
      <sheetName val="Action plan Instruction"/>
      <sheetName val="MPA instruction"/>
      <sheetName val="paramTablette"/>
      <sheetName val="Glossary"/>
      <sheetName val="History"/>
      <sheetName val="Variable"/>
      <sheetName val="variableAudit"/>
      <sheetName val="Extra1"/>
      <sheetName val="Extra2"/>
      <sheetName val="Extra3"/>
    </sheetNames>
    <sheetDataSet>
      <sheetData sheetId="0" refreshError="1"/>
      <sheetData sheetId="1" refreshError="1"/>
      <sheetData sheetId="2" refreshError="1"/>
      <sheetData sheetId="3" refreshError="1"/>
      <sheetData sheetId="4" refreshError="1"/>
      <sheetData sheetId="5">
        <row r="2">
          <cell r="Q2" t="str">
            <v>OK</v>
          </cell>
        </row>
      </sheetData>
      <sheetData sheetId="6" refreshError="1"/>
      <sheetData sheetId="7" refreshError="1"/>
      <sheetData sheetId="8" refreshError="1"/>
      <sheetData sheetId="9" refreshError="1"/>
      <sheetData sheetId="10" refreshError="1"/>
      <sheetData sheetId="11" refreshError="1"/>
      <sheetData sheetId="12" refreshError="1"/>
      <sheetData sheetId="13">
        <row r="49">
          <cell r="B49">
            <v>0</v>
          </cell>
        </row>
        <row r="50">
          <cell r="I50">
            <v>0</v>
          </cell>
        </row>
      </sheetData>
      <sheetData sheetId="14" refreshError="1"/>
      <sheetData sheetId="15" refreshError="1"/>
      <sheetData sheetId="16" refreshError="1"/>
      <sheetData sheetId="17" refreshError="1"/>
    </sheetDataSet>
  </externalBook>
</externalLink>
</file>

<file path=xl/tables/table1.xml><?xml version="1.0" encoding="utf-8"?>
<table xmlns="http://schemas.openxmlformats.org/spreadsheetml/2006/main" id="1" name="Tableau132" displayName="Tableau132" ref="A1:B173" totalsRowShown="0">
  <autoFilter ref="A1:B173"/>
  <tableColumns count="2">
    <tableColumn id="1" name="Acronym"/>
    <tableColumn id="2" name="Definition"/>
  </tableColumns>
  <tableStyleInfo name="TableStyleMedium6" showFirstColumn="0" showLastColumn="0" showRowStripes="1" showColumnStripes="0"/>
</table>
</file>

<file path=xl/tables/table2.xml><?xml version="1.0" encoding="utf-8"?>
<table xmlns="http://schemas.openxmlformats.org/spreadsheetml/2006/main" id="2" name="Tableau1" displayName="Tableau1" ref="A1:L11" totalsRowShown="0">
  <autoFilter ref="A1:L11"/>
  <tableColumns count="12">
    <tableColumn id="1" name="ID"/>
    <tableColumn id="2" name="MPA1"/>
    <tableColumn id="3" name="NSA"/>
    <tableColumn id="4" name="MPA2"/>
    <tableColumn id="5" name="PPQ_KOM"/>
    <tableColumn id="6" name="PPQ_TKO"/>
    <tableColumn id="7" name="PPQ_OT"/>
    <tableColumn id="8" name="PPQ_PPAP"/>
    <tableColumn id="9" name="PPQ_End_Dev"/>
    <tableColumn id="10" name="PPQ_Mass_prod"/>
    <tableColumn id="11" name="PPQ_Safe_Launch"/>
    <tableColumn id="12" name="PPQ_PFMEA"/>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Thème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hème Office">
      <a:majorFont>
        <a:latin typeface="Calibri Light"/>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xl/printerSettings/printerSettings1.bin"/><Relationship Id="rId2" Type="http://schemas.openxmlformats.org/officeDocument/2006/relationships/ctrlProp" Target="/xl/ctrlProps/ctrlProp1.xml"/><Relationship Id="rId3" Type="http://schemas.openxmlformats.org/officeDocument/2006/relationships/ctrlProp" Target="/xl/ctrlProps/ctrlProp2.xml"/><Relationship Id="rId4" Type="http://schemas.openxmlformats.org/officeDocument/2006/relationships/ctrlProp" Target="/xl/ctrlProps/ctrlProp3.xml"/><Relationship Id="rId5" Type="http://schemas.openxmlformats.org/officeDocument/2006/relationships/ctrlProp" Target="/xl/ctrlProps/ctrlProp4.xml"/><Relationship Id="rId6" Type="http://schemas.openxmlformats.org/officeDocument/2006/relationships/ctrlProp" Target="/xl/ctrlProps/ctrlProp5.xml"/><Relationship Id="rId7" Type="http://schemas.openxmlformats.org/officeDocument/2006/relationships/ctrlProp" Target="/xl/ctrlProps/ctrlProp6.xml"/><Relationship Id="rId8" Type="http://schemas.openxmlformats.org/officeDocument/2006/relationships/ctrlProp" Target="/xl/ctrlProps/ctrlProp7.xml"/><Relationship Id="rId9" Type="http://schemas.openxmlformats.org/officeDocument/2006/relationships/ctrlProp" Target="/xl/ctrlProps/ctrlProp8.xml"/><Relationship Id="rId10" Type="http://schemas.openxmlformats.org/officeDocument/2006/relationships/ctrlProp" Target="/xl/ctrlProps/ctrlProp9.xml"/><Relationship Id="rId11" Type="http://schemas.openxmlformats.org/officeDocument/2006/relationships/ctrlProp" Target="/xl/ctrlProps/ctrlProp10.xml"/><Relationship Id="rId12" Type="http://schemas.openxmlformats.org/officeDocument/2006/relationships/ctrlProp" Target="/xl/ctrlProps/ctrlProp11.xml"/><Relationship Id="rId13" Type="http://schemas.openxmlformats.org/officeDocument/2006/relationships/ctrlProp" Target="/xl/ctrlProps/ctrlProp12.xml"/><Relationship Id="rId14" Type="http://schemas.openxmlformats.org/officeDocument/2006/relationships/drawing" Target="../drawings/drawing1.xml"/><Relationship Id="rId15" Type="http://schemas.openxmlformats.org/officeDocument/2006/relationships/vmlDrawing" Target="/xl/drawings/kept1.vml"/></Relationships>
</file>

<file path=xl/worksheets/_rels/sheet2.xml.rels><?xml version="1.0" encoding="UTF-8" standalone="yes"?>
<Relationships xmlns="http://schemas.openxmlformats.org/package/2006/relationships"><Relationship Id="rId1" Type="http://schemas.openxmlformats.org/officeDocument/2006/relationships/printerSettings" Target="/xl/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xl/printerSettings/printerSettings3.bin"/><Relationship Id="rId2" Type="http://schemas.openxmlformats.org/officeDocument/2006/relationships/control" Target="/xl/activeX/activeX1.xml"/><Relationship Id="rId3" Type="http://schemas.openxmlformats.org/officeDocument/2006/relationships/image" Target="/xl/media/kept2.emf"/><Relationship Id="rId4" Type="http://schemas.openxmlformats.org/officeDocument/2006/relationships/control" Target="/xl/activeX/activeX2.xml"/><Relationship Id="rId5" Type="http://schemas.openxmlformats.org/officeDocument/2006/relationships/image" Target="/xl/media/kept3.emf"/><Relationship Id="rId6" Type="http://schemas.openxmlformats.org/officeDocument/2006/relationships/drawing" Target="../drawings/drawing2.xml"/><Relationship Id="rId7" Type="http://schemas.openxmlformats.org/officeDocument/2006/relationships/vmlDrawing" Target="/xl/drawings/kept4.vml"/></Relationships>
</file>

<file path=xl/worksheets/_rels/sheet4.xml.rels><?xml version="1.0" encoding="UTF-8" standalone="yes"?>
<Relationships xmlns="http://schemas.openxmlformats.org/package/2006/relationships"><Relationship Id="rId1" Type="http://schemas.openxmlformats.org/officeDocument/2006/relationships/printerSettings" Target="/xl/printerSettings/printerSettings4.bin"/><Relationship Id="rId2" Type="http://schemas.openxmlformats.org/officeDocument/2006/relationships/control" Target="/xl/activeX/activeX3.xml"/><Relationship Id="rId3" Type="http://schemas.openxmlformats.org/officeDocument/2006/relationships/image" Target="/xl/media/kept5.emf"/><Relationship Id="rId4" Type="http://schemas.openxmlformats.org/officeDocument/2006/relationships/control" Target="/xl/activeX/activeX4.xml"/><Relationship Id="rId5" Type="http://schemas.openxmlformats.org/officeDocument/2006/relationships/image" Target="/xl/media/kept6.emf"/><Relationship Id="rId6" Type="http://schemas.openxmlformats.org/officeDocument/2006/relationships/drawing" Target="../drawings/drawing3.xml"/><Relationship Id="rId7" Type="http://schemas.openxmlformats.org/officeDocument/2006/relationships/vmlDrawing" Target="/xl/drawings/kept7.vml"/></Relationships>
</file>

<file path=xl/worksheets/_rels/sheet5.xml.rels><?xml version="1.0" encoding="UTF-8" standalone="yes"?>
<Relationships xmlns="http://schemas.openxmlformats.org/package/2006/relationships"><Relationship Id="rId1" Type="http://schemas.openxmlformats.org/officeDocument/2006/relationships/printerSettings" Target="/xl/printerSettings/printerSettings5.bin"/><Relationship Id="rId2"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xl/printerSettings/printerSettings6.bin"/><Relationship Id="rId2"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xl/printerSettings/printerSettings7.bin"/><Relationship Id="rId2"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infogroupe.stellantis.com/ead/doc/ref.01601_13_00335/v.dp/pj" TargetMode="External"/><Relationship Id="rId2" Type="http://schemas.openxmlformats.org/officeDocument/2006/relationships/hyperlink" Target="https://docinfogroupe.stellantis.com/ead/doc/ref.01598_17_00342/v.dp/pj" TargetMode="External"/><Relationship Id="rId3" Type="http://schemas.openxmlformats.org/officeDocument/2006/relationships/hyperlink" Target="https://docinfogroupe.stellantis.com/ead/doc/ref.01598_21_03251/v.dp/pj" TargetMode="External"/><Relationship Id="rId4" Type="http://schemas.openxmlformats.org/officeDocument/2006/relationships/hyperlink" Target="https://docinfogroupe.stellantis.com/ead/doc/ref.01601_13_00115/v.dp/pj" TargetMode="External"/><Relationship Id="rId5" Type="http://schemas.openxmlformats.org/officeDocument/2006/relationships/hyperlink" Target="https://docinfogroupe.stellantis.com/ead/doc/ref.01598_17_00486/v.dp/pj" TargetMode="External"/><Relationship Id="rId6" Type="http://schemas.openxmlformats.org/officeDocument/2006/relationships/hyperlink" Target="https://docinfogroupe.stellantis.com/ead/doc/ref.01601_13_00117/v.dp/pj" TargetMode="External"/><Relationship Id="rId7" Type="http://schemas.openxmlformats.org/officeDocument/2006/relationships/hyperlink" Target="https://docinfogroupe.stellantis.com/ead/doc/ref.01598_20_06338/v.dp/pj" TargetMode="External"/><Relationship Id="rId8" Type="http://schemas.openxmlformats.org/officeDocument/2006/relationships/hyperlink" Target="https://docinfogroupe.stellantis.com/ead/doc/ref.01601_13_00119/v.dp/pj" TargetMode="External"/><Relationship Id="rId9" Type="http://schemas.openxmlformats.org/officeDocument/2006/relationships/hyperlink" Target="https://docinfogroupe.stellantis.com/ead/doc/ref.01601_13_00116/v.dp/pj" TargetMode="External"/><Relationship Id="rId10" Type="http://schemas.openxmlformats.org/officeDocument/2006/relationships/hyperlink" Target="https://docinfogroupe.stellantis.com/ead/doc/ref.01601_13_00123/v.dp/pj" TargetMode="External"/><Relationship Id="rId11" Type="http://schemas.openxmlformats.org/officeDocument/2006/relationships/hyperlink" Target="https://docinfogroupe.stellantis.com/ead/doc/ref.01601_13_00155/v.dp/pj" TargetMode="External"/><Relationship Id="rId12" Type="http://schemas.openxmlformats.org/officeDocument/2006/relationships/hyperlink" Target="https://docinfogroupe.stellantis.com/ead/doc/ref.01601_13_00125/v.dp/pj" TargetMode="External"/><Relationship Id="rId13" Type="http://schemas.openxmlformats.org/officeDocument/2006/relationships/hyperlink" Target="https://docinfogroupe.stellantis.com/ead/doc/ref.01601_13_00157/v.dp/pj" TargetMode="External"/><Relationship Id="rId14" Type="http://schemas.openxmlformats.org/officeDocument/2006/relationships/hyperlink" Target="https://docinfogroupe.stellantis.com/ead/doc/ref.01601_13_00154/v.dp/pj" TargetMode="External"/><Relationship Id="rId15" Type="http://schemas.openxmlformats.org/officeDocument/2006/relationships/printerSettings" Target="/xl/printerSettings/printerSettings8.bin"/><Relationship Id="rId16"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xl/printerSettings/printerSettings9.bin"/><Relationship Id="rId2"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xl/printerSettings/printerSettings10.bin"/><Relationship Id="rId2"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xl/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xl/printerSettings/printerSettings12.bin"/><Relationship Id="rId2" Type="http://schemas.openxmlformats.org/officeDocument/2006/relationships/drawing" Target="../drawings/drawing10.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xl/printerSettings/printerSettings13.bin"/><Relationship Id="rId2"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xl/printerSettings/printerSettings14.bin"/><Relationship Id="rId2"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xl/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xl/printerSettings/printerSettings16.bin"/><Relationship Id="rId2"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xl/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xl/printerSettings/printerSettings18.bin"/></Relationships>
</file>

<file path=xl/worksheets/sheet1.xml><?xml version="1.0" encoding="utf-8"?>
<worksheet xmlns="http://schemas.openxmlformats.org/spreadsheetml/2006/main" xmlns:r="http://schemas.openxmlformats.org/officeDocument/2006/relationships">
  <sheetPr>
    <tabColor rgb="FF568838"/>
    <pageSetUpPr fitToPage="1"/>
  </sheetPr>
  <dimension ref="A1:J23"/>
  <sheetViews>
    <sheetView tabSelected="1" showGridLines="0" zoomScale="140" zoomScaleNormal="140" workbookViewId="0">
      <selection activeCell="C6" sqref="C6"/>
    </sheetView>
  </sheetViews>
  <sheetFormatPr defaultColWidth="11.421875" defaultRowHeight="12.5" customHeight="1"/>
  <cols>
    <col min="1" max="1" width="47.00390625" style="9" customWidth="1"/>
    <col min="2" max="2" width="3.421875" style="9" customWidth="1"/>
    <col min="3" max="3" width="12.57421875" style="9" customWidth="1"/>
    <col min="4" max="4" width="3.421875" style="9" customWidth="1"/>
    <col min="5" max="5" width="12.57421875" style="9" customWidth="1"/>
    <col min="6" max="6" width="3.421875" style="9" customWidth="1"/>
    <col min="7" max="7" width="12.57421875" style="9" customWidth="1"/>
    <col min="8" max="8" width="3.421875" style="9" customWidth="1"/>
    <col min="9" max="9" width="12.57421875" style="9" customWidth="1"/>
    <col min="10" max="10" width="12.421875" style="9" customWidth="1"/>
    <col min="11" max="16384" width="11.421875" style="9"/>
  </cols>
  <sheetData>
    <row r="1" ht="113" customHeight="1">
      <c r="A1" s="320" t="s">
        <v>0</v>
      </c>
      <c r="B1" s="321"/>
      <c r="C1" s="321"/>
      <c r="D1" s="321"/>
      <c r="E1" s="321"/>
      <c r="F1" s="321"/>
      <c r="G1" s="321"/>
      <c r="H1" s="321"/>
      <c r="I1" s="321"/>
      <c r="J1" s="8"/>
    </row>
    <row r="2" ht="33.75" customHeight="1">
      <c r="A2" s="110" t="s">
        <v>1</v>
      </c>
      <c r="B2" s="322"/>
      <c r="C2" s="323"/>
      <c r="D2" s="323"/>
      <c r="E2" s="323"/>
      <c r="F2" s="323"/>
      <c r="G2" s="323"/>
      <c r="H2" s="323"/>
      <c r="I2" s="324"/>
      <c r="J2" s="8"/>
    </row>
    <row r="3" ht="27.75" customHeight="1">
      <c r="A3" s="325" t="s">
        <v>2</v>
      </c>
      <c r="B3" s="325"/>
      <c r="C3" s="325"/>
      <c r="D3" s="325"/>
      <c r="E3" s="325"/>
      <c r="F3" s="325"/>
      <c r="G3" s="325"/>
      <c r="H3" s="325"/>
      <c r="I3" s="325"/>
      <c r="J3" s="8"/>
    </row>
    <row r="4" ht="37.48" customHeight="1">
      <c r="A4" s="110" t="s">
        <v>3</v>
      </c>
      <c r="B4" s="431" t="s">
        <v>4</v>
      </c>
      <c r="C4" s="323"/>
      <c r="D4" s="323"/>
      <c r="E4" s="323"/>
      <c r="F4" s="323"/>
      <c r="G4" s="323"/>
      <c r="H4" s="323"/>
      <c r="I4" s="324"/>
      <c r="J4" s="8"/>
    </row>
    <row r="5" ht="37.48" customHeight="1">
      <c r="A5" s="110" t="s">
        <v>5</v>
      </c>
      <c r="B5" s="431" t="s">
        <v>6</v>
      </c>
      <c r="C5" s="323"/>
      <c r="D5" s="323"/>
      <c r="E5" s="323"/>
      <c r="F5" s="323"/>
      <c r="G5" s="323"/>
      <c r="H5" s="323"/>
      <c r="I5" s="324"/>
      <c r="J5" s="8"/>
    </row>
    <row r="6" ht="25.5" customHeight="1">
      <c r="A6" s="110" t="s">
        <v>7</v>
      </c>
      <c r="B6" s="322" t="s">
        <v>8</v>
      </c>
      <c r="C6" s="323"/>
      <c r="D6" s="323"/>
      <c r="E6" s="323"/>
      <c r="F6" s="323"/>
      <c r="G6" s="323"/>
      <c r="H6" s="323"/>
      <c r="I6" s="324"/>
      <c r="J6" s="8"/>
    </row>
    <row r="7" s="10" customFormat="1" ht="25.5" customHeight="1">
      <c r="A7" s="110" t="s">
        <v>9</v>
      </c>
      <c r="B7" s="322" t="s">
        <v>10</v>
      </c>
      <c r="C7" s="323"/>
      <c r="D7" s="323"/>
      <c r="E7" s="323"/>
      <c r="F7" s="323"/>
      <c r="G7" s="323"/>
      <c r="H7" s="323"/>
      <c r="I7" s="324"/>
    </row>
    <row r="8" ht="27.75" customHeight="1">
      <c r="A8" s="325" t="s">
        <v>11</v>
      </c>
      <c r="B8" s="325"/>
      <c r="C8" s="325"/>
      <c r="D8" s="325"/>
      <c r="E8" s="325"/>
      <c r="F8" s="325"/>
      <c r="G8" s="325"/>
      <c r="H8" s="325"/>
      <c r="I8" s="325"/>
      <c r="J8" s="8"/>
    </row>
    <row r="9" ht="25.5" customHeight="1">
      <c r="A9" s="110" t="s">
        <v>12</v>
      </c>
      <c r="B9" s="322" t="s">
        <v>13</v>
      </c>
      <c r="C9" s="323"/>
      <c r="D9" s="323"/>
      <c r="E9" s="323"/>
      <c r="F9" s="323"/>
      <c r="G9" s="323"/>
      <c r="H9" s="323"/>
      <c r="I9" s="324"/>
      <c r="J9" s="8"/>
    </row>
    <row r="10" ht="25.5" customHeight="1">
      <c r="A10" s="110" t="s">
        <v>14</v>
      </c>
      <c r="B10" s="322" t="s">
        <v>15</v>
      </c>
      <c r="C10" s="323"/>
      <c r="D10" s="323"/>
      <c r="E10" s="323"/>
      <c r="F10" s="323"/>
      <c r="G10" s="323"/>
      <c r="H10" s="323"/>
      <c r="I10" s="324"/>
      <c r="J10" s="8"/>
    </row>
    <row r="11" ht="25.5" customHeight="1">
      <c r="A11" s="110" t="s">
        <v>16</v>
      </c>
      <c r="B11" s="322" t="s">
        <v>17</v>
      </c>
      <c r="C11" s="323"/>
      <c r="D11" s="323"/>
      <c r="E11" s="323"/>
      <c r="F11" s="323"/>
      <c r="G11" s="323"/>
      <c r="H11" s="323"/>
      <c r="I11" s="324"/>
      <c r="J11" s="8"/>
    </row>
    <row r="12" ht="27.75" customHeight="1">
      <c r="A12" s="325" t="s">
        <v>18</v>
      </c>
      <c r="B12" s="325"/>
      <c r="C12" s="325"/>
      <c r="D12" s="325"/>
      <c r="E12" s="325"/>
      <c r="F12" s="325"/>
      <c r="G12" s="325"/>
      <c r="H12" s="325"/>
      <c r="I12" s="325"/>
      <c r="J12" s="8"/>
    </row>
    <row r="13" ht="25.5" customHeight="1">
      <c r="A13" s="110" t="s">
        <v>19</v>
      </c>
      <c r="B13" s="326"/>
      <c r="C13" s="327"/>
      <c r="D13" s="327"/>
      <c r="E13" s="327"/>
      <c r="F13" s="327"/>
      <c r="G13" s="327"/>
      <c r="H13" s="327"/>
      <c r="I13" s="328"/>
      <c r="J13" s="8"/>
    </row>
    <row r="14" ht="25.5" customHeight="1">
      <c r="A14" s="110" t="s">
        <v>20</v>
      </c>
      <c r="B14" s="322"/>
      <c r="C14" s="323"/>
      <c r="D14" s="323"/>
      <c r="E14" s="323"/>
      <c r="F14" s="323"/>
      <c r="G14" s="323"/>
      <c r="H14" s="323"/>
      <c r="I14" s="324"/>
      <c r="J14" s="8"/>
    </row>
    <row r="15" ht="25.5" customHeight="1">
      <c r="A15" s="110" t="s">
        <v>21</v>
      </c>
      <c r="B15" s="322"/>
      <c r="C15" s="323"/>
      <c r="D15" s="323"/>
      <c r="E15" s="323"/>
      <c r="F15" s="323"/>
      <c r="G15" s="323"/>
      <c r="H15" s="323"/>
      <c r="I15" s="324"/>
      <c r="J15" s="8"/>
    </row>
    <row r="16" ht="32.4" customHeight="1">
      <c r="A16" s="325" t="s">
        <v>22</v>
      </c>
      <c r="B16" s="325"/>
      <c r="C16" s="325"/>
      <c r="D16" s="325"/>
      <c r="E16" s="325"/>
      <c r="F16" s="325"/>
      <c r="G16" s="325"/>
      <c r="H16" s="325"/>
      <c r="I16" s="325"/>
    </row>
    <row r="17" s="10" customFormat="1" ht="28.25" customHeight="1">
      <c r="A17" s="329" t="s">
        <v>23</v>
      </c>
      <c r="B17" s="330"/>
      <c r="C17" s="330"/>
      <c r="D17" s="330"/>
      <c r="E17" s="330"/>
      <c r="F17" s="330"/>
      <c r="G17" s="330"/>
      <c r="H17" s="330"/>
      <c r="I17" s="330"/>
    </row>
    <row r="18" s="10" customFormat="1" ht="19.5" customHeight="1">
      <c r="A18" s="329"/>
      <c r="B18" s="330"/>
      <c r="C18" s="330"/>
      <c r="D18" s="330"/>
      <c r="E18" s="330"/>
      <c r="F18" s="330"/>
      <c r="G18" s="330"/>
      <c r="H18" s="330"/>
      <c r="I18" s="330"/>
    </row>
    <row r="19" s="10" customFormat="1" ht="19.5" customHeight="1">
      <c r="A19" s="329"/>
      <c r="B19" s="330"/>
      <c r="C19" s="330"/>
      <c r="D19" s="330"/>
      <c r="E19" s="330"/>
      <c r="F19" s="330"/>
      <c r="G19" s="330"/>
      <c r="H19" s="330"/>
      <c r="I19" s="330"/>
    </row>
    <row r="20" s="10" customFormat="1" ht="19.5" customHeight="1">
      <c r="A20" s="329"/>
      <c r="B20" s="330"/>
      <c r="C20" s="330"/>
      <c r="D20" s="330"/>
      <c r="E20" s="330"/>
      <c r="F20" s="330"/>
      <c r="G20" s="330"/>
      <c r="H20" s="330"/>
      <c r="I20" s="330"/>
    </row>
    <row r="21" s="10" customFormat="1" ht="19.5" customHeight="1">
      <c r="A21" s="329"/>
      <c r="B21" s="330"/>
      <c r="C21" s="330"/>
      <c r="D21" s="330"/>
      <c r="E21" s="330"/>
      <c r="F21" s="330"/>
      <c r="G21" s="330"/>
      <c r="H21" s="330"/>
      <c r="I21" s="330"/>
    </row>
    <row r="22" s="10" customFormat="1" ht="19.5" customHeight="1">
      <c r="A22" s="329"/>
      <c r="B22" s="330"/>
      <c r="C22" s="330"/>
      <c r="D22" s="330"/>
      <c r="E22" s="330"/>
      <c r="F22" s="330"/>
      <c r="G22" s="330"/>
      <c r="H22" s="330"/>
      <c r="I22" s="330"/>
    </row>
    <row r="23" ht="13">
      <c r="A23" s="11"/>
    </row>
  </sheetData>
  <sheetProtection sheet="1" objects="1" scenarios="1" formatCells="0" formatColumns="0" formatRows="0" autoFilter="0" selectLockedCells="1" algorithmName="SHA-512" hashValue="Jrytvsi1nz+bK5ju79A8MUdFD3Da8Az1NULYYvPVbfMge5nYARlYHRU5QmlKLjpuu4nmaOwL0EMdY6Me+GYsAg==" saltValue="y78+QlVnuENOT7mIz111sA==" spinCount="100000"/>
  <mergeCells count="22">
    <mergeCell ref="A22:I22"/>
    <mergeCell ref="A17:I17"/>
    <mergeCell ref="A18:I18"/>
    <mergeCell ref="A19:I19"/>
    <mergeCell ref="A20:I20"/>
    <mergeCell ref="A21:I21"/>
    <mergeCell ref="A12:I12"/>
    <mergeCell ref="A8:I8"/>
    <mergeCell ref="A3:I3"/>
    <mergeCell ref="A16:I16"/>
    <mergeCell ref="B14:I14"/>
    <mergeCell ref="B15:I15"/>
    <mergeCell ref="B9:I9"/>
    <mergeCell ref="B10:I10"/>
    <mergeCell ref="B11:I11"/>
    <mergeCell ref="B13:I13"/>
    <mergeCell ref="B7:I7"/>
    <mergeCell ref="A1:I1"/>
    <mergeCell ref="B4:I4"/>
    <mergeCell ref="B6:I6"/>
    <mergeCell ref="B2:I2"/>
    <mergeCell ref="B5:I5"/>
  </mergeCells>
  <conditionalFormatting sqref="AD1">
    <cfRule type="cellIs" dxfId="0" priority="1" stopIfTrue="1" operator="lessThan">
      <formula>0.8</formula>
    </cfRule>
  </conditionalFormatting>
  <printOptions horizontalCentered="1"/>
  <pageMargins left="0.3937007784843445" right="0.3937007784843445" top="0.3937007784843445" bottom="0.3937007784843445" header="0.31496062874794006" footer="0.19685038924217224"/>
  <pageSetup paperSize="9" scale="86" fitToWidth="1" fitToHeight="1" orientation="portrait" r:id="rId1"/>
  <headerFooter>
    <oddFooter>&amp;CRev. tarihi 25/01/2017&amp;RPSA 01598_16_04265</oddFooter>
  </headerFooter>
  <drawing r:id="rId14"/>
  <legacyDrawing r:id="rId15"/>
  <mc:AlternateContent xmlns:r="http://schemas.openxmlformats.org/officeDocument/2006/relationships" xmlns:xdr="http://schemas.openxmlformats.org/drawingml/2006/spreadsheetDrawing" xmlns:x14="http://schemas.microsoft.com/office/spreadsheetml/2009/9/main" xmlns:x14ac="http://schemas.microsoft.com/office/spreadsheetml/2009/9/ac" xmlns:xr="http://schemas.microsoft.com/office/spreadsheetml/2014/revision" xmlns:xr2="http://schemas.microsoft.com/office/spreadsheetml/2015/revision2" xmlns:xr3="http://schemas.microsoft.com/office/spreadsheetml/2016/revision3" xmlns:mc="http://schemas.openxmlformats.org/markup-compatibility/2006">
    <mc:Choice Requires="x14">
      <controls>
        <mc:AlternateContent xmlns:mc="http://schemas.openxmlformats.org/markup-compatibility/2006">
          <mc:Choice Requires="x14">
            <control shapeId="7169" r:id="rId2" name="Check Box 1">
              <controlPr defaultSize="0" autoFill="0" autoLine="0" autoPict="0" altText="">
                <anchor moveWithCells="1">
                  <from>
                    <xdr:col>8</xdr:col>
                    <xdr:colOff>615950</xdr:colOff>
                    <xdr:row>19</xdr:row>
                    <xdr:rowOff>69850</xdr:rowOff>
                  </from>
                  <to>
                    <xdr:col>9</xdr:col>
                    <xdr:colOff>114300</xdr:colOff>
                    <xdr:row>20</xdr:row>
                    <xdr:rowOff>31750</xdr:rowOff>
                  </to>
                </anchor>
              </controlPr>
            </control>
          </mc:Choice>
        </mc:AlternateContent>
        <mc:AlternateContent xmlns:mc="http://schemas.openxmlformats.org/markup-compatibility/2006">
          <mc:Choice Requires="x14">
            <control shapeId="7170" r:id="rId3" name="CheckboxFR">
              <controlPr defaultSize="0" autoFill="0" autoLine="0" autoPict="0" altText="">
                <anchor moveWithCells="1">
                  <from>
                    <xdr:col>2</xdr:col>
                    <xdr:colOff>177800</xdr:colOff>
                    <xdr:row>19</xdr:row>
                    <xdr:rowOff>69850</xdr:rowOff>
                  </from>
                  <to>
                    <xdr:col>2</xdr:col>
                    <xdr:colOff>546100</xdr:colOff>
                    <xdr:row>20</xdr:row>
                    <xdr:rowOff>31750</xdr:rowOff>
                  </to>
                </anchor>
              </controlPr>
            </control>
          </mc:Choice>
        </mc:AlternateContent>
        <mc:AlternateContent xmlns:mc="http://schemas.openxmlformats.org/markup-compatibility/2006">
          <mc:Choice Requires="x14">
            <control shapeId="7171" r:id="rId4" name="Check Box 3">
              <controlPr defaultSize="0" autoFill="0" autoLine="0" autoPict="0" altText="">
                <anchor moveWithCells="1">
                  <from>
                    <xdr:col>2</xdr:col>
                    <xdr:colOff>177800</xdr:colOff>
                    <xdr:row>20</xdr:row>
                    <xdr:rowOff>38100</xdr:rowOff>
                  </from>
                  <to>
                    <xdr:col>2</xdr:col>
                    <xdr:colOff>546100</xdr:colOff>
                    <xdr:row>20</xdr:row>
                    <xdr:rowOff>247650</xdr:rowOff>
                  </to>
                </anchor>
              </controlPr>
            </control>
          </mc:Choice>
        </mc:AlternateContent>
        <mc:AlternateContent xmlns:mc="http://schemas.openxmlformats.org/markup-compatibility/2006">
          <mc:Choice Requires="x14">
            <control shapeId="7172" r:id="rId5" name="Check Box 4">
              <controlPr defaultSize="0" autoFill="0" autoLine="0" autoPict="0" altText="">
                <anchor moveWithCells="1">
                  <from>
                    <xdr:col>2</xdr:col>
                    <xdr:colOff>177800</xdr:colOff>
                    <xdr:row>21</xdr:row>
                    <xdr:rowOff>6350</xdr:rowOff>
                  </from>
                  <to>
                    <xdr:col>2</xdr:col>
                    <xdr:colOff>546100</xdr:colOff>
                    <xdr:row>21</xdr:row>
                    <xdr:rowOff>222250</xdr:rowOff>
                  </to>
                </anchor>
              </controlPr>
            </control>
          </mc:Choice>
        </mc:AlternateContent>
        <mc:AlternateContent xmlns:mc="http://schemas.openxmlformats.org/markup-compatibility/2006">
          <mc:Choice Requires="x14">
            <control shapeId="7174" r:id="rId6" name="Check Box 6">
              <controlPr defaultSize="0" autoFill="0" autoLine="0" autoPict="0" altText="">
                <anchor moveWithCells="1">
                  <from>
                    <xdr:col>4</xdr:col>
                    <xdr:colOff>323850</xdr:colOff>
                    <xdr:row>19</xdr:row>
                    <xdr:rowOff>69850</xdr:rowOff>
                  </from>
                  <to>
                    <xdr:col>4</xdr:col>
                    <xdr:colOff>692150</xdr:colOff>
                    <xdr:row>20</xdr:row>
                    <xdr:rowOff>31750</xdr:rowOff>
                  </to>
                </anchor>
              </controlPr>
            </control>
          </mc:Choice>
        </mc:AlternateContent>
        <mc:AlternateContent xmlns:mc="http://schemas.openxmlformats.org/markup-compatibility/2006">
          <mc:Choice Requires="x14">
            <control shapeId="7175" r:id="rId7" name="Check Box 7">
              <controlPr defaultSize="0" autoFill="0" autoLine="0" autoPict="0" altText="">
                <anchor moveWithCells="1">
                  <from>
                    <xdr:col>4</xdr:col>
                    <xdr:colOff>323850</xdr:colOff>
                    <xdr:row>20</xdr:row>
                    <xdr:rowOff>38100</xdr:rowOff>
                  </from>
                  <to>
                    <xdr:col>4</xdr:col>
                    <xdr:colOff>692150</xdr:colOff>
                    <xdr:row>20</xdr:row>
                    <xdr:rowOff>247650</xdr:rowOff>
                  </to>
                </anchor>
              </controlPr>
            </control>
          </mc:Choice>
        </mc:AlternateContent>
        <mc:AlternateContent xmlns:mc="http://schemas.openxmlformats.org/markup-compatibility/2006">
          <mc:Choice Requires="x14">
            <control shapeId="7176" r:id="rId8" name="Check Box 8">
              <controlPr defaultSize="0" autoFill="0" autoLine="0" autoPict="0" altText="">
                <anchor moveWithCells="1">
                  <from>
                    <xdr:col>4</xdr:col>
                    <xdr:colOff>323850</xdr:colOff>
                    <xdr:row>21</xdr:row>
                    <xdr:rowOff>6350</xdr:rowOff>
                  </from>
                  <to>
                    <xdr:col>4</xdr:col>
                    <xdr:colOff>692150</xdr:colOff>
                    <xdr:row>21</xdr:row>
                    <xdr:rowOff>222250</xdr:rowOff>
                  </to>
                </anchor>
              </controlPr>
            </control>
          </mc:Choice>
        </mc:AlternateContent>
        <mc:AlternateContent xmlns:mc="http://schemas.openxmlformats.org/markup-compatibility/2006">
          <mc:Choice Requires="x14">
            <control shapeId="7178" r:id="rId9" name="Check Box 10">
              <controlPr defaultSize="0" autoFill="0" autoLine="0" autoPict="0" altText="">
                <anchor moveWithCells="1">
                  <from>
                    <xdr:col>6</xdr:col>
                    <xdr:colOff>463550</xdr:colOff>
                    <xdr:row>19</xdr:row>
                    <xdr:rowOff>69850</xdr:rowOff>
                  </from>
                  <to>
                    <xdr:col>6</xdr:col>
                    <xdr:colOff>831850</xdr:colOff>
                    <xdr:row>20</xdr:row>
                    <xdr:rowOff>31750</xdr:rowOff>
                  </to>
                </anchor>
              </controlPr>
            </control>
          </mc:Choice>
        </mc:AlternateContent>
        <mc:AlternateContent xmlns:mc="http://schemas.openxmlformats.org/markup-compatibility/2006">
          <mc:Choice Requires="x14">
            <control shapeId="7179" r:id="rId10" name="Check Box 11">
              <controlPr defaultSize="0" autoFill="0" autoLine="0" autoPict="0" altText="">
                <anchor moveWithCells="1">
                  <from>
                    <xdr:col>6</xdr:col>
                    <xdr:colOff>463550</xdr:colOff>
                    <xdr:row>20</xdr:row>
                    <xdr:rowOff>38100</xdr:rowOff>
                  </from>
                  <to>
                    <xdr:col>6</xdr:col>
                    <xdr:colOff>831850</xdr:colOff>
                    <xdr:row>20</xdr:row>
                    <xdr:rowOff>247650</xdr:rowOff>
                  </to>
                </anchor>
              </controlPr>
            </control>
          </mc:Choice>
        </mc:AlternateContent>
        <mc:AlternateContent xmlns:mc="http://schemas.openxmlformats.org/markup-compatibility/2006">
          <mc:Choice Requires="x14">
            <control shapeId="7180" r:id="rId11" name="Check Box 12">
              <controlPr defaultSize="0" autoFill="0" autoLine="0" autoPict="0" altText="">
                <anchor moveWithCells="1">
                  <from>
                    <xdr:col>6</xdr:col>
                    <xdr:colOff>463550</xdr:colOff>
                    <xdr:row>21</xdr:row>
                    <xdr:rowOff>6350</xdr:rowOff>
                  </from>
                  <to>
                    <xdr:col>6</xdr:col>
                    <xdr:colOff>831850</xdr:colOff>
                    <xdr:row>21</xdr:row>
                    <xdr:rowOff>222250</xdr:rowOff>
                  </to>
                </anchor>
              </controlPr>
            </control>
          </mc:Choice>
        </mc:AlternateContent>
        <mc:AlternateContent xmlns:mc="http://schemas.openxmlformats.org/markup-compatibility/2006">
          <mc:Choice Requires="x14">
            <control shapeId="7181" r:id="rId12" name="Check Box 13">
              <controlPr defaultSize="0" autoFill="0" autoLine="0" autoPict="0" altText="">
                <anchor moveWithCells="1">
                  <from>
                    <xdr:col>8</xdr:col>
                    <xdr:colOff>603250</xdr:colOff>
                    <xdr:row>20</xdr:row>
                    <xdr:rowOff>38100</xdr:rowOff>
                  </from>
                  <to>
                    <xdr:col>9</xdr:col>
                    <xdr:colOff>95250</xdr:colOff>
                    <xdr:row>20</xdr:row>
                    <xdr:rowOff>247650</xdr:rowOff>
                  </to>
                </anchor>
              </controlPr>
            </control>
          </mc:Choice>
        </mc:AlternateContent>
        <mc:AlternateContent xmlns:mc="http://schemas.openxmlformats.org/markup-compatibility/2006">
          <mc:Choice Requires="x14">
            <control shapeId="7182" r:id="rId13" name="Check Box 14">
              <controlPr defaultSize="0" autoFill="0" autoLine="0" autoPict="0" altText="">
                <anchor moveWithCells="1">
                  <from>
                    <xdr:col>8</xdr:col>
                    <xdr:colOff>603250</xdr:colOff>
                    <xdr:row>21</xdr:row>
                    <xdr:rowOff>6350</xdr:rowOff>
                  </from>
                  <to>
                    <xdr:col>9</xdr:col>
                    <xdr:colOff>95250</xdr:colOff>
                    <xdr:row>21</xdr:row>
                    <xdr:rowOff>222250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sheetPr>
    <tabColor rgb="FF92D050"/>
  </sheetPr>
  <dimension ref="A1:D16"/>
  <sheetViews>
    <sheetView workbookViewId="0">
      <selection activeCell="J14" sqref="J14"/>
    </sheetView>
  </sheetViews>
  <sheetFormatPr defaultColWidth="11.421875" defaultRowHeight="14.5" customHeight="1"/>
  <sheetData>
    <row r="1">
      <c r="A1" t="s">
        <v>24</v>
      </c>
      <c r="B1" t="s">
        <v>25</v>
      </c>
      <c r="D1" t="s">
        <v>26</v>
      </c>
    </row>
    <row r="2">
      <c r="A2" t="s">
        <v>27</v>
      </c>
      <c r="B2" t="s">
        <v>25</v>
      </c>
      <c r="D2" t="s">
        <v>28</v>
      </c>
    </row>
    <row r="3">
      <c r="A3" t="s">
        <v>29</v>
      </c>
      <c r="B3" t="s">
        <v>30</v>
      </c>
      <c r="D3" t="s">
        <v>31</v>
      </c>
    </row>
    <row r="4">
      <c r="D4" t="s">
        <v>32</v>
      </c>
    </row>
    <row r="5">
      <c r="D5" t="s">
        <v>33</v>
      </c>
    </row>
    <row r="6">
      <c r="D6" t="s">
        <v>34</v>
      </c>
    </row>
    <row r="7">
      <c r="D7" t="s">
        <v>35</v>
      </c>
    </row>
    <row r="8">
      <c r="D8" t="s">
        <v>36</v>
      </c>
    </row>
    <row r="9">
      <c r="D9" t="s">
        <v>37</v>
      </c>
    </row>
    <row r="10">
      <c r="D10" t="s">
        <v>38</v>
      </c>
    </row>
    <row r="11">
      <c r="D11" t="s">
        <v>39</v>
      </c>
    </row>
    <row r="12">
      <c r="D12" t="s">
        <v>40</v>
      </c>
    </row>
    <row r="13">
      <c r="D13" t="s">
        <v>41</v>
      </c>
    </row>
    <row r="14">
      <c r="D14" t="s">
        <v>42</v>
      </c>
    </row>
    <row r="15">
      <c r="D15" t="s">
        <v>43</v>
      </c>
    </row>
    <row r="16">
      <c r="D16" t="s">
        <v>44</v>
      </c>
    </row>
  </sheetData>
  <sheetProtection sheet="1" objects="1" scenarios="1" formatCells="0" formatColumns="0" formatRows="0" autoFilter="0" algorithmName="SHA-512" hashValue="ZMs4dyNTzTmtPbcbJqjAZoeEs2ETJ9PxBRO0xQmqrJ2rGuySklYwV8UQXFpGq0cOzTZKjtAbLUpxW9oLo+ec1g==" saltValue="NanhoYOOxfFuhvSDYNDu2g==" spinCount="100000"/>
  <pageMargins left="0.699999988079071" right="0.699999988079071" top="0.75" bottom="0.75" header="0.30000001192092896" footer="0.30000001192092896"/>
  <pageSetup paperSize="9" orientation="portrait" r:id="rId1"/>
</worksheet>
</file>

<file path=xl/worksheets/sheet3.xml><?xml version="1.0" encoding="utf-8"?>
<worksheet xmlns="http://schemas.openxmlformats.org/spreadsheetml/2006/main" xmlns:r="http://schemas.openxmlformats.org/officeDocument/2006/relationships">
  <sheetPr>
    <tabColor rgb="FF568838"/>
    <pageSetUpPr fitToPage="1"/>
  </sheetPr>
  <dimension ref="A1:P26"/>
  <sheetViews>
    <sheetView showGridLines="0" zoomScale="120" zoomScaleNormal="120" topLeftCell="A12" workbookViewId="0">
      <selection activeCell="A23" sqref="A23"/>
    </sheetView>
  </sheetViews>
  <sheetFormatPr defaultColWidth="9.421875" defaultRowHeight="15.5" customHeight="1" outlineLevelCol="1"/>
  <cols>
    <col min="1" max="1" width="5.421875" style="1" customWidth="1"/>
    <col min="2" max="2" width="38.421875" style="1" customWidth="1"/>
    <col min="3" max="3" width="9.421875" style="1" customWidth="1"/>
    <col min="4" max="11" width="11.57421875" style="1" customWidth="1"/>
    <col min="12" max="15" width="11.57421875" style="1" customWidth="1" outlineLevel="1"/>
    <col min="16" max="16" width="51.57421875" style="1" customWidth="1"/>
    <col min="17" max="16384" width="9.421875" style="1"/>
  </cols>
  <sheetData>
    <row r="1" ht="70.5" customHeight="1">
      <c r="A1" s="162"/>
      <c r="B1" s="162"/>
      <c r="C1" s="162" t="s">
        <v>45</v>
      </c>
      <c r="D1" s="162"/>
      <c r="E1" s="162"/>
      <c r="F1" s="162"/>
      <c r="G1" s="162"/>
      <c r="H1" s="162"/>
      <c r="I1" s="162"/>
      <c r="J1" s="162"/>
      <c r="K1" s="162"/>
      <c r="L1" s="162"/>
      <c r="M1" s="162"/>
      <c r="N1" s="162"/>
      <c r="O1" s="162"/>
      <c r="P1" s="162" t="s">
        <v>46</v>
      </c>
    </row>
    <row r="2" ht="26.25" customHeight="1">
      <c r="A2" s="346" t="s">
        <v>3</v>
      </c>
      <c r="B2" s="347"/>
      <c r="C2" s="361" t="str">
        <f>'Kapak'!B4</f>
        <v>EKOL GLASS CAM SANAYİ VE TİCARET LİMİTED ŞİRKETİ</v>
      </c>
      <c r="D2" s="362"/>
      <c r="E2" s="362"/>
      <c r="F2" s="362"/>
      <c r="G2" s="363"/>
      <c r="H2" s="346" t="s">
        <v>47</v>
      </c>
      <c r="I2" s="354"/>
      <c r="J2" s="354"/>
      <c r="K2" s="354"/>
      <c r="L2" s="354"/>
      <c r="M2" s="354"/>
      <c r="N2" s="354"/>
      <c r="O2" s="347"/>
      <c r="P2" s="128" t="str">
        <f>'Kapak'!$A$17</f>
        <v>Fiat Tris Sol ve Sağ Yan Kapı Sürgülü Camları</v>
      </c>
    </row>
    <row r="3" ht="26.25" customHeight="1">
      <c r="A3" s="346" t="s">
        <v>5</v>
      </c>
      <c r="B3" s="347"/>
      <c r="C3" s="432" t="str">
        <f>'Kapak'!B5</f>
        <v>Vakıf Mahallesi, 9. Turan Sokak No: 1/A, Yıldırım/Bursa, Türkiye</v>
      </c>
      <c r="D3" s="362"/>
      <c r="E3" s="362"/>
      <c r="F3" s="362"/>
      <c r="G3" s="363"/>
      <c r="H3" s="346" t="s">
        <v>19</v>
      </c>
      <c r="I3" s="354"/>
      <c r="J3" s="354"/>
      <c r="K3" s="354"/>
      <c r="L3" s="354"/>
      <c r="M3" s="354"/>
      <c r="N3" s="354"/>
      <c r="O3" s="347"/>
      <c r="P3" s="97">
        <f>'Kapak'!B13</f>
        <v>0</v>
      </c>
    </row>
    <row r="4" ht="26.25" customHeight="1">
      <c r="A4" s="346" t="s">
        <v>48</v>
      </c>
      <c r="B4" s="347"/>
      <c r="C4" s="348" t="str">
        <f>'Kapak'!B6</f>
        <v>COFOR - A02K2H 01</v>
      </c>
      <c r="D4" s="349"/>
      <c r="E4" s="349"/>
      <c r="F4" s="349"/>
      <c r="G4" s="350"/>
      <c r="H4" s="346" t="s">
        <v>20</v>
      </c>
      <c r="I4" s="354"/>
      <c r="J4" s="354"/>
      <c r="K4" s="354"/>
      <c r="L4" s="354"/>
      <c r="M4" s="354"/>
      <c r="N4" s="354"/>
      <c r="O4" s="347"/>
      <c r="P4" s="96">
        <f>'Kapak'!B14</f>
        <v>0</v>
      </c>
    </row>
    <row r="5" ht="26.25" customHeight="1" hidden="1">
      <c r="A5" s="346" t="s">
        <v>49</v>
      </c>
      <c r="B5" s="347"/>
      <c r="C5" s="351"/>
      <c r="D5" s="352"/>
      <c r="E5" s="352"/>
      <c r="F5" s="352"/>
      <c r="G5" s="353"/>
      <c r="H5" s="346" t="s">
        <v>50</v>
      </c>
      <c r="I5" s="354"/>
      <c r="J5" s="354"/>
      <c r="K5" s="354"/>
      <c r="L5" s="354"/>
      <c r="M5" s="354"/>
      <c r="N5" s="354"/>
      <c r="O5" s="347"/>
      <c r="P5" s="98"/>
    </row>
    <row r="6" ht="27" customHeight="1"/>
    <row r="7" ht="15" customHeight="1"/>
    <row r="8" ht="30" customHeight="1">
      <c r="D8" s="358" t="s">
        <v>51</v>
      </c>
      <c r="E8" s="359"/>
      <c r="F8" s="359"/>
      <c r="G8" s="359"/>
      <c r="H8" s="359" t="s">
        <v>52</v>
      </c>
      <c r="I8" s="359"/>
      <c r="J8" s="359"/>
      <c r="K8" s="359"/>
      <c r="L8" s="359" t="s">
        <v>53</v>
      </c>
      <c r="M8" s="359"/>
      <c r="N8" s="359"/>
      <c r="O8" s="360"/>
    </row>
    <row r="9" ht="30.75" customHeight="1">
      <c r="A9" s="355" t="s">
        <v>54</v>
      </c>
      <c r="B9" s="356"/>
      <c r="C9" s="357"/>
      <c r="D9" s="106" t="s">
        <v>55</v>
      </c>
      <c r="E9" s="107" t="s">
        <v>56</v>
      </c>
      <c r="F9" s="107" t="s">
        <v>57</v>
      </c>
      <c r="G9" s="107" t="s">
        <v>58</v>
      </c>
      <c r="H9" s="107" t="s">
        <v>55</v>
      </c>
      <c r="I9" s="107" t="s">
        <v>56</v>
      </c>
      <c r="J9" s="107" t="s">
        <v>57</v>
      </c>
      <c r="K9" s="107" t="s">
        <v>58</v>
      </c>
      <c r="L9" s="108" t="s">
        <v>55</v>
      </c>
      <c r="M9" s="108" t="s">
        <v>56</v>
      </c>
      <c r="N9" s="108" t="s">
        <v>57</v>
      </c>
      <c r="O9" s="109" t="s">
        <v>58</v>
      </c>
      <c r="P9" s="235" t="s">
        <v>59</v>
      </c>
    </row>
    <row r="10" s="2" customFormat="1" ht="30.75" customHeight="1">
      <c r="A10" s="3">
        <v>1</v>
      </c>
      <c r="B10" s="4" t="s">
        <v>60</v>
      </c>
      <c r="C10" s="5" t="s">
        <v>61</v>
      </c>
      <c r="D10" s="72">
        <f>'DenetimDeğişkenleri'!G10-'DenetimDeğişkenleri'!E10</f>
        <v>9</v>
      </c>
      <c r="E10" s="72">
        <f>'DenetimDeğişkenleri'!B10</f>
        <v>5</v>
      </c>
      <c r="F10" s="73">
        <f>IF('DenetimDeğişkenleri'!H10=0,'DenetimDeğişkenleri'!B10/('DenetimDeğişkenleri'!B10+'DenetimDeğişkenleri'!C10*Bold+'DenetimDeğişkenleri'!D10+'DenetimDeğişkenleri'!F10+'DenetimDeğişkenleri'!X10),"NR")</f>
        <v>0.45454545454545453</v>
      </c>
      <c r="G10" s="74" t="str">
        <f>IF('DenetimDeğişkenleri'!$X$10=0,IF(F10&lt;&gt;"NR",IF(Safety=1,IF(F10&lt;0.9,IF(F10&lt;0.7,"R","Y"),"G"),IF(F10&lt;0.8,IF(F10&lt;0.6,"R","Y"),"G")),"NR"),"R")</f>
        <v>R</v>
      </c>
      <c r="H10" s="75">
        <f>'DenetimDeğişkenleri'!N10-'DenetimDeğişkenleri'!L10</f>
        <v>9</v>
      </c>
      <c r="I10" s="72">
        <f>'DenetimDeğişkenleri'!I10</f>
        <v>0</v>
      </c>
      <c r="J10" s="73" t="str">
        <f>IF('DenetimDeğişkenleri'!O10=0,'DenetimDeğişkenleri'!I10/('DenetimDeğişkenleri'!I10+'DenetimDeğişkenleri'!J10*Bold+'DenetimDeğişkenleri'!K10+'DenetimDeğişkenleri'!M10+'DenetimDeğişkenleri'!Y10),"NR")</f>
        <v>NR</v>
      </c>
      <c r="K10" s="74" t="str">
        <f>IF('DenetimDeğişkenleri'!$Y$10=0,IF(J10&lt;&gt;"NR",IF(Safety=1,IF(J10&lt;0.9,IF(J10&lt;0.7,"R","Y"),"G"),IF(J10&lt;0.8,IF(J10&lt;0.6,"R","Y"),"G")),"NR"),"R")</f>
        <v>NR</v>
      </c>
      <c r="L10" s="75">
        <f>'DenetimDeğişkenleri'!U10-'DenetimDeğişkenleri'!S10</f>
        <v>9</v>
      </c>
      <c r="M10" s="72">
        <f>'DenetimDeğişkenleri'!P10</f>
        <v>0</v>
      </c>
      <c r="N10" s="73" t="str">
        <f>IF('DenetimDeğişkenleri'!V10=0,'DenetimDeğişkenleri'!P10/('DenetimDeğişkenleri'!P10+'DenetimDeğişkenleri'!Q10*Bold+'DenetimDeğişkenleri'!R10+'DenetimDeğişkenleri'!T10+'DenetimDeğişkenleri'!Z10),"NR")</f>
        <v>NR</v>
      </c>
      <c r="O10" s="74" t="str">
        <f>IF('DenetimDeğişkenleri'!$Z$10=0,IF(N10&lt;&gt;"NR",IF(Safety=1,IF(N10&lt;0.9,IF(N10&lt;0.7,"R","Y"),"G"),IF(N10&lt;0.8,IF(N10&lt;0.6,"R","Y"),"G")),"NR"),"R")</f>
        <v>NR</v>
      </c>
      <c r="P10" s="6"/>
    </row>
    <row r="11" s="2" customFormat="1" ht="30.75" customHeight="1">
      <c r="A11" s="3">
        <v>2</v>
      </c>
      <c r="B11" s="4" t="s">
        <v>62</v>
      </c>
      <c r="C11" s="5" t="s">
        <v>63</v>
      </c>
      <c r="D11" s="72">
        <f>'DenetimDeğişkenleri'!G11-'DenetimDeğişkenleri'!E11</f>
        <v>9</v>
      </c>
      <c r="E11" s="72">
        <f>'DenetimDeğişkenleri'!B11</f>
        <v>4</v>
      </c>
      <c r="F11" s="73">
        <f>IF('DenetimDeğişkenleri'!H11=0,'DenetimDeğişkenleri'!B11/('DenetimDeğişkenleri'!B11+'DenetimDeğişkenleri'!C11*Bold+'DenetimDeğişkenleri'!D11+'DenetimDeğişkenleri'!F11+'DenetimDeğişkenleri'!X11),"NR")</f>
        <v>0.36363636363636365</v>
      </c>
      <c r="G11" s="74" t="str">
        <f>IF('DenetimDeğişkenleri'!$X$11=0,IF(F11&lt;&gt;"NR",IF(Safety=1,IF(F11&lt;0.9,IF(F11&lt;0.7,"R","Y"),"G"),IF(F11&lt;0.8,IF(F11&lt;0.6,"R","Y"),"G")),"NR"),"R")</f>
        <v>R</v>
      </c>
      <c r="H11" s="75">
        <f>'DenetimDeğişkenleri'!N11-'DenetimDeğişkenleri'!L11</f>
        <v>9</v>
      </c>
      <c r="I11" s="72">
        <f>'DenetimDeğişkenleri'!I11</f>
        <v>0</v>
      </c>
      <c r="J11" s="73" t="str">
        <f>IF('DenetimDeğişkenleri'!O11=0,'DenetimDeğişkenleri'!I11/('DenetimDeğişkenleri'!I11+'DenetimDeğişkenleri'!J11*Bold+'DenetimDeğişkenleri'!K11+'DenetimDeğişkenleri'!M11+'DenetimDeğişkenleri'!Y11),"NR")</f>
        <v>NR</v>
      </c>
      <c r="K11" s="74" t="str">
        <f>IF('DenetimDeğişkenleri'!$Y$11=0,IF(J11&lt;&gt;"NR",IF(Safety=1,IF(J11&lt;0.9,IF(J11&lt;0.7,"R","Y"),"G"),IF(J11&lt;0.8,IF(J11&lt;0.6,"R","Y"),"G")),"NR"),"R")</f>
        <v>NR</v>
      </c>
      <c r="L11" s="75">
        <f>'DenetimDeğişkenleri'!U11-'DenetimDeğişkenleri'!S11</f>
        <v>9</v>
      </c>
      <c r="M11" s="72">
        <f>'DenetimDeğişkenleri'!P11</f>
        <v>0</v>
      </c>
      <c r="N11" s="73" t="str">
        <f>IF('DenetimDeğişkenleri'!V11=0,'DenetimDeğişkenleri'!P11/('DenetimDeğişkenleri'!P11+'DenetimDeğişkenleri'!Q11*Bold+'DenetimDeğişkenleri'!R11+'DenetimDeğişkenleri'!T11+'DenetimDeğişkenleri'!Z11),"NR")</f>
        <v>NR</v>
      </c>
      <c r="O11" s="74" t="str">
        <f>IF('DenetimDeğişkenleri'!$Z$11=0,IF(N11&lt;&gt;"NR",IF(Safety=1,IF(N11&lt;0.9,IF(N11&lt;0.7,"R","Y"),"G"),IF(N11&lt;0.8,IF(N11&lt;0.6,"R","Y"),"G")),"NR"),"R")</f>
        <v>NR</v>
      </c>
      <c r="P11" s="6"/>
    </row>
    <row r="12" s="2" customFormat="1" ht="30.75" customHeight="1">
      <c r="A12" s="3">
        <v>3</v>
      </c>
      <c r="B12" s="4" t="s">
        <v>64</v>
      </c>
      <c r="C12" s="5" t="s">
        <v>65</v>
      </c>
      <c r="D12" s="72">
        <f>'DenetimDeğişkenleri'!G12-'DenetimDeğişkenleri'!E12</f>
        <v>9</v>
      </c>
      <c r="E12" s="72">
        <f>'DenetimDeğişkenleri'!B12</f>
        <v>9</v>
      </c>
      <c r="F12" s="73">
        <f>IF('DenetimDeğişkenleri'!H12=0,'DenetimDeğişkenleri'!B12/('DenetimDeğişkenleri'!B12+'DenetimDeğişkenleri'!C12*Bold+'DenetimDeğişkenleri'!D12+'DenetimDeğişkenleri'!F12+'DenetimDeğişkenleri'!X12),"NR")</f>
        <v>1</v>
      </c>
      <c r="G12" s="74" t="str">
        <f>IF('DenetimDeğişkenleri'!$X$12=0,IF(F12&lt;&gt;"NR",IF(Safety=1,IF(F12&lt;0.9,IF(F12&lt;0.7,"R","Y"),"G"),IF(F12&lt;0.8,IF(F12&lt;0.6,"R","Y"),"G")),"NR"),"R")</f>
        <v>G</v>
      </c>
      <c r="H12" s="75">
        <f>'DenetimDeğişkenleri'!N12-'DenetimDeğişkenleri'!L12</f>
        <v>9</v>
      </c>
      <c r="I12" s="72">
        <f>'DenetimDeğişkenleri'!I12</f>
        <v>0</v>
      </c>
      <c r="J12" s="73" t="str">
        <f>IF('DenetimDeğişkenleri'!O12=0,'DenetimDeğişkenleri'!I12/('DenetimDeğişkenleri'!I12+'DenetimDeğişkenleri'!J12*Bold+'DenetimDeğişkenleri'!K12+'DenetimDeğişkenleri'!M12+'DenetimDeğişkenleri'!Y12),"NR")</f>
        <v>NR</v>
      </c>
      <c r="K12" s="74" t="str">
        <f>IF('DenetimDeğişkenleri'!$Y$12=0,IF(J12&lt;&gt;"NR",IF(Safety=1,IF(J12&lt;0.9,IF(J12&lt;0.7,"R","Y"),"G"),IF(J12&lt;0.8,IF(J12&lt;0.6,"R","Y"),"G")),"NR"),"R")</f>
        <v>NR</v>
      </c>
      <c r="L12" s="75">
        <f>'DenetimDeğişkenleri'!U12-'DenetimDeğişkenleri'!S12</f>
        <v>9</v>
      </c>
      <c r="M12" s="72">
        <f>'DenetimDeğişkenleri'!P12</f>
        <v>0</v>
      </c>
      <c r="N12" s="73" t="str">
        <f>IF('DenetimDeğişkenleri'!V12=0,'DenetimDeğişkenleri'!P12/('DenetimDeğişkenleri'!P12+'DenetimDeğişkenleri'!Q12*Bold+'DenetimDeğişkenleri'!R12+'DenetimDeğişkenleri'!T12+'DenetimDeğişkenleri'!Z12),"NR")</f>
        <v>NR</v>
      </c>
      <c r="O12" s="74" t="str">
        <f>IF('DenetimDeğişkenleri'!$Z$12=0,IF(N12&lt;&gt;"NR",IF(Safety=1,IF(N12&lt;0.9,IF(N12&lt;0.7,"R","Y"),"G"),IF(N12&lt;0.8,IF(N12&lt;0.6,"R","Y"),"G")),"NR"),"R")</f>
        <v>NR</v>
      </c>
      <c r="P12" s="6"/>
    </row>
    <row r="13" s="2" customFormat="1" ht="30.75" customHeight="1">
      <c r="A13" s="3">
        <v>4</v>
      </c>
      <c r="B13" s="4" t="s">
        <v>66</v>
      </c>
      <c r="C13" s="5" t="s">
        <v>67</v>
      </c>
      <c r="D13" s="72">
        <f>'DenetimDeğişkenleri'!G13-'DenetimDeğişkenleri'!E13</f>
        <v>9</v>
      </c>
      <c r="E13" s="72">
        <f>'DenetimDeğişkenleri'!B13</f>
        <v>6</v>
      </c>
      <c r="F13" s="73">
        <f>IF('DenetimDeğişkenleri'!H13=0,'DenetimDeğişkenleri'!B13/('DenetimDeğişkenleri'!B13+'DenetimDeğişkenleri'!C13*Bold+'DenetimDeğişkenleri'!D13+'DenetimDeğişkenleri'!F13+'DenetimDeğişkenleri'!X13),"NR")</f>
        <v>0.6</v>
      </c>
      <c r="G13" s="74" t="str">
        <f>IF('DenetimDeğişkenleri'!$X$13=0,IF(F13&lt;&gt;"NR",IF(Safety=1,IF(F13&lt;0.9,IF(F13&lt;0.7,"R","Y"),"G"),IF(F13&lt;0.8,IF(F13&lt;0.6,"R","Y"),"G")),"NR"),"R")</f>
        <v>R</v>
      </c>
      <c r="H13" s="75">
        <f>'DenetimDeğişkenleri'!N13-'DenetimDeğişkenleri'!L13</f>
        <v>9</v>
      </c>
      <c r="I13" s="72">
        <f>'DenetimDeğişkenleri'!I13</f>
        <v>0</v>
      </c>
      <c r="J13" s="73" t="str">
        <f>IF('DenetimDeğişkenleri'!O13=0,'DenetimDeğişkenleri'!I13/('DenetimDeğişkenleri'!I13+'DenetimDeğişkenleri'!J13*Bold+'DenetimDeğişkenleri'!K13+'DenetimDeğişkenleri'!M13+'DenetimDeğişkenleri'!Y13),"NR")</f>
        <v>NR</v>
      </c>
      <c r="K13" s="74" t="str">
        <f>IF('DenetimDeğişkenleri'!$Y$13=0,IF(J13&lt;&gt;"NR",IF(Safety=1,IF(J13&lt;0.9,IF(J13&lt;0.7,"R","Y"),"G"),IF(J13&lt;0.8,IF(J13&lt;0.6,"R","Y"),"G")),"NR"),"R")</f>
        <v>NR</v>
      </c>
      <c r="L13" s="75">
        <f>'DenetimDeğişkenleri'!U13-'DenetimDeğişkenleri'!S13</f>
        <v>9</v>
      </c>
      <c r="M13" s="72">
        <f>'DenetimDeğişkenleri'!P13</f>
        <v>0</v>
      </c>
      <c r="N13" s="73" t="str">
        <f>IF('DenetimDeğişkenleri'!V13=0,'DenetimDeğişkenleri'!P13/('DenetimDeğişkenleri'!P13+'DenetimDeğişkenleri'!Q13*Bold+'DenetimDeğişkenleri'!R13+'DenetimDeğişkenleri'!T13+'DenetimDeğişkenleri'!Z13),"NR")</f>
        <v>NR</v>
      </c>
      <c r="O13" s="74" t="str">
        <f>IF('DenetimDeğişkenleri'!$Z$13=0,IF(N13&lt;&gt;"NR",IF(Safety=1,IF(N13&lt;0.9,IF(N13&lt;0.7,"R","Y"),"G"),IF(N13&lt;0.8,IF(N13&lt;0.6,"R","Y"),"G")),"NR"),"R")</f>
        <v>NR</v>
      </c>
      <c r="P13" s="6"/>
    </row>
    <row r="14" s="2" customFormat="1" ht="30.75" customHeight="1">
      <c r="A14" s="3">
        <v>5</v>
      </c>
      <c r="B14" s="433" t="s">
        <v>68</v>
      </c>
      <c r="C14" s="5" t="s">
        <v>69</v>
      </c>
      <c r="D14" s="72">
        <f>'DenetimDeğişkenleri'!G14-'DenetimDeğişkenleri'!E14</f>
        <v>9</v>
      </c>
      <c r="E14" s="72">
        <f>'DenetimDeğişkenleri'!B14</f>
        <v>7</v>
      </c>
      <c r="F14" s="73">
        <f>IF('DenetimDeğişkenleri'!H14=0,'DenetimDeğişkenleri'!B14/('DenetimDeğişkenleri'!B14+'DenetimDeğişkenleri'!C14*Bold+'DenetimDeğişkenleri'!D14+'DenetimDeğişkenleri'!F14+'DenetimDeğişkenleri'!X14),"NR")</f>
        <v>0.6363636363636364</v>
      </c>
      <c r="G14" s="74" t="str">
        <f>IF('DenetimDeğişkenleri'!$X$14=0,IF(F14&lt;&gt;"NR",IF(Safety=1,IF(F14&lt;0.9,IF(F14&lt;0.7,"R","Y"),"G"),IF(F14&lt;0.8,IF(F14&lt;0.6,"R","Y"),"G")),"NR"),"R")</f>
        <v>R</v>
      </c>
      <c r="H14" s="75">
        <f>'DenetimDeğişkenleri'!N14-'DenetimDeğişkenleri'!L14</f>
        <v>9</v>
      </c>
      <c r="I14" s="72">
        <f>'DenetimDeğişkenleri'!I14</f>
        <v>0</v>
      </c>
      <c r="J14" s="73" t="str">
        <f>IF('DenetimDeğişkenleri'!O14=0,'DenetimDeğişkenleri'!I14/('DenetimDeğişkenleri'!I14+'DenetimDeğişkenleri'!J14*Bold+'DenetimDeğişkenleri'!K14+'DenetimDeğişkenleri'!M14+'DenetimDeğişkenleri'!Y14),"NR")</f>
        <v>NR</v>
      </c>
      <c r="K14" s="74" t="str">
        <f>IF('DenetimDeğişkenleri'!$Y$14=0,IF(J14&lt;&gt;"NR",IF(Safety=1,IF(J14&lt;0.9,IF(J14&lt;0.7,"R","Y"),"G"),IF(J14&lt;0.8,IF(J14&lt;0.6,"R","Y"),"G")),"NR"),"R")</f>
        <v>NR</v>
      </c>
      <c r="L14" s="75">
        <f>'DenetimDeğişkenleri'!U14-'DenetimDeğişkenleri'!S14</f>
        <v>9</v>
      </c>
      <c r="M14" s="72">
        <f>'DenetimDeğişkenleri'!P14</f>
        <v>0</v>
      </c>
      <c r="N14" s="73" t="str">
        <f>IF('DenetimDeğişkenleri'!V14=0,'DenetimDeğişkenleri'!P14/('DenetimDeğişkenleri'!P14+'DenetimDeğişkenleri'!Q14*Bold+'DenetimDeğişkenleri'!R14+'DenetimDeğişkenleri'!T14+'DenetimDeğişkenleri'!Z14),"NR")</f>
        <v>NR</v>
      </c>
      <c r="O14" s="74" t="str">
        <f>IF('DenetimDeğişkenleri'!$Z$14=0,IF(N14&lt;&gt;"NR",IF(Safety=1,IF(N14&lt;0.9,IF(N14&lt;0.7,"R","Y"),"G"),IF(N14&lt;0.8,IF(N14&lt;0.6,"R","Y"),"G")),"NR"),"R")</f>
        <v>NR</v>
      </c>
      <c r="P14" s="6"/>
    </row>
    <row r="15" s="2" customFormat="1" ht="30.75" customHeight="1">
      <c r="A15" s="3">
        <v>6</v>
      </c>
      <c r="B15" s="4" t="s">
        <v>70</v>
      </c>
      <c r="C15" s="5" t="s">
        <v>71</v>
      </c>
      <c r="D15" s="72">
        <f>'DenetimDeğişkenleri'!G15-'DenetimDeğişkenleri'!E15</f>
        <v>6</v>
      </c>
      <c r="E15" s="72">
        <f>'DenetimDeğişkenleri'!B15</f>
        <v>4</v>
      </c>
      <c r="F15" s="73">
        <f>IF('DenetimDeğişkenleri'!H15=0,'DenetimDeğişkenleri'!B15/('DenetimDeğişkenleri'!B15+'DenetimDeğişkenleri'!C15*Bold+'DenetimDeğişkenleri'!D15+'DenetimDeğişkenleri'!F15+'DenetimDeğişkenleri'!X15),"NR")</f>
        <v>0.5714285714285714</v>
      </c>
      <c r="G15" s="74" t="str">
        <f>IF('DenetimDeğişkenleri'!$X$15=0,IF(F15&lt;&gt;"NR",IF(Safety=1,IF(F15&lt;0.9,IF(F15&lt;0.7,"R","Y"),"G"),IF(F15&lt;0.8,IF(F15&lt;0.6,"R","Y"),"G")),"NR"),"R")</f>
        <v>R</v>
      </c>
      <c r="H15" s="75">
        <f>'DenetimDeğişkenleri'!N15-'DenetimDeğişkenleri'!L15</f>
        <v>6</v>
      </c>
      <c r="I15" s="72">
        <f>'DenetimDeğişkenleri'!I15</f>
        <v>0</v>
      </c>
      <c r="J15" s="73" t="str">
        <f>IF('DenetimDeğişkenleri'!O15=0,'DenetimDeğişkenleri'!I15/('DenetimDeğişkenleri'!I15+'DenetimDeğişkenleri'!J15*Bold+'DenetimDeğişkenleri'!K15+'DenetimDeğişkenleri'!M15+'DenetimDeğişkenleri'!Y15),"NR")</f>
        <v>NR</v>
      </c>
      <c r="K15" s="74" t="str">
        <f>IF('DenetimDeğişkenleri'!$Y$15=0,IF(J15&lt;&gt;"NR",IF(Safety=1,IF(J15&lt;0.9,IF(J15&lt;0.7,"R","Y"),"G"),IF(J15&lt;0.8,IF(J15&lt;0.6,"R","Y"),"G")),"NR"),"R")</f>
        <v>NR</v>
      </c>
      <c r="L15" s="75">
        <f>'DenetimDeğişkenleri'!U15-'DenetimDeğişkenleri'!S15</f>
        <v>6</v>
      </c>
      <c r="M15" s="72">
        <f>'DenetimDeğişkenleri'!P15</f>
        <v>0</v>
      </c>
      <c r="N15" s="73" t="str">
        <f>IF('DenetimDeğişkenleri'!V15=0,'DenetimDeğişkenleri'!P15/('DenetimDeğişkenleri'!P15+'DenetimDeğişkenleri'!Q15*Bold+'DenetimDeğişkenleri'!R15+'DenetimDeğişkenleri'!T15+'DenetimDeğişkenleri'!Z15),"NR")</f>
        <v>NR</v>
      </c>
      <c r="O15" s="74" t="str">
        <f>IF('DenetimDeğişkenleri'!$Z$15=0,IF(N15&lt;&gt;"NR",IF(Safety=1,IF(N15&lt;0.9,IF(N15&lt;0.7,"R","Y"),"G"),IF(N15&lt;0.8,IF(N15&lt;0.6,"R","Y"),"G")),"NR"),"R")</f>
        <v>NR</v>
      </c>
      <c r="P15" s="6"/>
    </row>
    <row r="16" s="2" customFormat="1" ht="30.75" customHeight="1">
      <c r="A16" s="3">
        <v>7</v>
      </c>
      <c r="B16" s="4" t="s">
        <v>72</v>
      </c>
      <c r="C16" s="5" t="s">
        <v>73</v>
      </c>
      <c r="D16" s="72">
        <f>'DenetimDeğişkenleri'!G16-'DenetimDeğişkenleri'!E16</f>
        <v>9</v>
      </c>
      <c r="E16" s="72">
        <f>'DenetimDeğişkenleri'!B16</f>
        <v>8</v>
      </c>
      <c r="F16" s="73">
        <f>IF('DenetimDeğişkenleri'!H16=0,'DenetimDeğişkenleri'!B16/('DenetimDeğişkenleri'!B16+'DenetimDeğişkenleri'!C16*Bold+'DenetimDeğişkenleri'!D16+'DenetimDeğişkenleri'!F16+'DenetimDeğişkenleri'!X16),"NR")</f>
        <v>0.8</v>
      </c>
      <c r="G16" s="74" t="str">
        <f>IF('DenetimDeğişkenleri'!$X$16=0,IF(F16&lt;&gt;"NR",IF(Safety=1,IF(F16&lt;0.9,IF(F16&lt;0.7,"R","Y"),"G"),IF(F16&lt;0.8,IF(F16&lt;0.6,"R","Y"),"G")),"NR"),"R")</f>
        <v>Y</v>
      </c>
      <c r="H16" s="75">
        <f>'DenetimDeğişkenleri'!N16-'DenetimDeğişkenleri'!L16</f>
        <v>9</v>
      </c>
      <c r="I16" s="72">
        <f>'DenetimDeğişkenleri'!I16</f>
        <v>0</v>
      </c>
      <c r="J16" s="73" t="str">
        <f>IF('DenetimDeğişkenleri'!O16=0,'DenetimDeğişkenleri'!I16/('DenetimDeğişkenleri'!I16+'DenetimDeğişkenleri'!J16*Bold+'DenetimDeğişkenleri'!K16+'DenetimDeğişkenleri'!M16+'DenetimDeğişkenleri'!Y16),"NR")</f>
        <v>NR</v>
      </c>
      <c r="K16" s="74" t="str">
        <f>IF('DenetimDeğişkenleri'!$Y$16=0,IF(J16&lt;&gt;"NR",IF(Safety=1,IF(J16&lt;0.9,IF(J16&lt;0.7,"R","Y"),"G"),IF(J16&lt;0.8,IF(J16&lt;0.6,"R","Y"),"G")),"NR"),"R")</f>
        <v>NR</v>
      </c>
      <c r="L16" s="75">
        <f>'DenetimDeğişkenleri'!U16-'DenetimDeğişkenleri'!S16</f>
        <v>9</v>
      </c>
      <c r="M16" s="72">
        <f>'DenetimDeğişkenleri'!P16</f>
        <v>0</v>
      </c>
      <c r="N16" s="73" t="str">
        <f>IF('DenetimDeğişkenleri'!V16=0,'DenetimDeğişkenleri'!P16/('DenetimDeğişkenleri'!P16+'DenetimDeğişkenleri'!Q16*Bold+'DenetimDeğişkenleri'!R16+'DenetimDeğişkenleri'!T16+'DenetimDeğişkenleri'!Z16),"NR")</f>
        <v>NR</v>
      </c>
      <c r="O16" s="74" t="str">
        <f>IF('DenetimDeğişkenleri'!$Z$16=0,IF(N16&lt;&gt;"NR",IF(Safety=1,IF(N16&lt;0.9,IF(N16&lt;0.7,"R","Y"),"G"),IF(N16&lt;0.8,IF(N16&lt;0.6,"R","Y"),"G")),"NR"),"R")</f>
        <v>NR</v>
      </c>
      <c r="P16" s="6"/>
    </row>
    <row r="17" s="2" customFormat="1" ht="30.75" customHeight="1">
      <c r="A17" s="3">
        <v>8</v>
      </c>
      <c r="B17" s="4" t="s">
        <v>74</v>
      </c>
      <c r="C17" s="5" t="s">
        <v>75</v>
      </c>
      <c r="D17" s="72">
        <f>'DenetimDeğişkenleri'!G17-'DenetimDeğişkenleri'!E17</f>
        <v>9</v>
      </c>
      <c r="E17" s="72">
        <f>'DenetimDeğişkenleri'!B17</f>
        <v>7</v>
      </c>
      <c r="F17" s="73">
        <f>IF('DenetimDeğişkenleri'!H17=0,'DenetimDeğişkenleri'!B17/('DenetimDeğişkenleri'!B17+'DenetimDeğişkenleri'!C17*Bold+'DenetimDeğişkenleri'!D17+'DenetimDeğişkenleri'!F17+'DenetimDeğişkenleri'!X17),"NR")</f>
        <v>0.7</v>
      </c>
      <c r="G17" s="74" t="str">
        <f>IF('DenetimDeğişkenleri'!$X$17=0,IF(F17&lt;&gt;"NR",IF(Safety=1,IF(F17&lt;0.9,IF(F17&lt;0.7,"R","Y"),"G"),IF(F17&lt;0.8,IF(F17&lt;0.6,"R","Y"),"G")),"NR"),"R")</f>
        <v>Y</v>
      </c>
      <c r="H17" s="75">
        <f>'DenetimDeğişkenleri'!N17-'DenetimDeğişkenleri'!L17</f>
        <v>9</v>
      </c>
      <c r="I17" s="72">
        <f>'DenetimDeğişkenleri'!I17</f>
        <v>0</v>
      </c>
      <c r="J17" s="73" t="str">
        <f>IF('DenetimDeğişkenleri'!O17=0,'DenetimDeğişkenleri'!I17/('DenetimDeğişkenleri'!I17+'DenetimDeğişkenleri'!J17*Bold+'DenetimDeğişkenleri'!K17+'DenetimDeğişkenleri'!M17+'DenetimDeğişkenleri'!Y17),"NR")</f>
        <v>NR</v>
      </c>
      <c r="K17" s="74" t="str">
        <f>IF('DenetimDeğişkenleri'!$Y$17=0,IF(J17&lt;&gt;"NR",IF(Safety=1,IF(J17&lt;0.9,IF(J17&lt;0.7,"R","Y"),"G"),IF(J17&lt;0.8,IF(J17&lt;0.6,"R","Y"),"G")),"NR"),"R")</f>
        <v>NR</v>
      </c>
      <c r="L17" s="75">
        <f>'DenetimDeğişkenleri'!U17-'DenetimDeğişkenleri'!S17</f>
        <v>9</v>
      </c>
      <c r="M17" s="72">
        <f>'DenetimDeğişkenleri'!P17</f>
        <v>0</v>
      </c>
      <c r="N17" s="73" t="str">
        <f>IF('DenetimDeğişkenleri'!V17=0,'DenetimDeğişkenleri'!P17/('DenetimDeğişkenleri'!P17+'DenetimDeğişkenleri'!Q17*Bold+'DenetimDeğişkenleri'!R17+'DenetimDeğişkenleri'!T17+'DenetimDeğişkenleri'!Z17),"NR")</f>
        <v>NR</v>
      </c>
      <c r="O17" s="74" t="str">
        <f>IF('DenetimDeğişkenleri'!$Z$17=0,IF(N17&lt;&gt;"NR",IF(Safety=1,IF(N17&lt;0.9,IF(N17&lt;0.7,"R","Y"),"G"),IF(N17&lt;0.8,IF(N17&lt;0.6,"R","Y"),"G")),"NR"),"R")</f>
        <v>NR</v>
      </c>
      <c r="P17" s="6"/>
    </row>
    <row r="18" s="2" customFormat="1" ht="30.75" customHeight="1">
      <c r="A18" s="3">
        <v>9</v>
      </c>
      <c r="B18" s="4" t="s">
        <v>76</v>
      </c>
      <c r="C18" s="5" t="s">
        <v>77</v>
      </c>
      <c r="D18" s="72">
        <f>'DenetimDeğişkenleri'!G18-'DenetimDeğişkenleri'!E18</f>
        <v>3</v>
      </c>
      <c r="E18" s="72">
        <f>'DenetimDeğişkenleri'!B18</f>
        <v>2</v>
      </c>
      <c r="F18" s="73">
        <f>IF('DenetimDeğişkenleri'!H18=0,'DenetimDeğişkenleri'!B18/('DenetimDeğişkenleri'!B18+'DenetimDeğişkenleri'!C18*Bold+'DenetimDeğişkenleri'!D18+'DenetimDeğişkenleri'!F18+'DenetimDeğişkenleri'!X18),"NR")</f>
        <v>0.5</v>
      </c>
      <c r="G18" s="74" t="str">
        <f>IF('DenetimDeğişkenleri'!$X$18=0,IF(F18&lt;&gt;"NR",IF(Safety=1,IF(F18&lt;0.9,IF(F18&lt;0.7,"R","Y"),"G"),IF(F18&lt;0.8,IF(F18&lt;0.6,"R","Y"),"G")),"NR"),"R")</f>
        <v>R</v>
      </c>
      <c r="H18" s="75">
        <f>'DenetimDeğişkenleri'!N18-'DenetimDeğişkenleri'!L18</f>
        <v>3</v>
      </c>
      <c r="I18" s="72">
        <f>'DenetimDeğişkenleri'!I18</f>
        <v>0</v>
      </c>
      <c r="J18" s="73" t="str">
        <f>IF('DenetimDeğişkenleri'!O18=0,'DenetimDeğişkenleri'!I18/('DenetimDeğişkenleri'!I18+'DenetimDeğişkenleri'!J18*Bold+'DenetimDeğişkenleri'!K18+'DenetimDeğişkenleri'!M18+'DenetimDeğişkenleri'!Y18),"NR")</f>
        <v>NR</v>
      </c>
      <c r="K18" s="74" t="str">
        <f>IF('DenetimDeğişkenleri'!$Y$18=0,IF(J18&lt;&gt;"NR",IF(Safety=1,IF(J18&lt;0.9,IF(J18&lt;0.7,"R","Y"),"G"),IF(J18&lt;0.8,IF(J18&lt;0.6,"R","Y"),"G")),"NR"),"R")</f>
        <v>NR</v>
      </c>
      <c r="L18" s="75">
        <f>'DenetimDeğişkenleri'!U18-'DenetimDeğişkenleri'!S18</f>
        <v>3</v>
      </c>
      <c r="M18" s="72">
        <f>'DenetimDeğişkenleri'!P18</f>
        <v>0</v>
      </c>
      <c r="N18" s="73" t="str">
        <f>IF('DenetimDeğişkenleri'!V18=0,'DenetimDeğişkenleri'!P18/('DenetimDeğişkenleri'!P18+'DenetimDeğişkenleri'!Q18*Bold+'DenetimDeğişkenleri'!R18+'DenetimDeğişkenleri'!T18+'DenetimDeğişkenleri'!Z18),"NR")</f>
        <v>NR</v>
      </c>
      <c r="O18" s="74" t="str">
        <f>IF('DenetimDeğişkenleri'!$Z$18=0,IF(N18&lt;&gt;"NR",IF(Safety=1,IF(N18&lt;0.9,IF(N18&lt;0.7,"R","Y"),"G"),IF(N18&lt;0.8,IF(N18&lt;0.6,"R","Y"),"G")),"NR"),"R")</f>
        <v>NR</v>
      </c>
      <c r="P18" s="6"/>
    </row>
    <row r="19" s="2" customFormat="1" ht="30.75" customHeight="1">
      <c r="A19" s="3">
        <v>10</v>
      </c>
      <c r="B19" s="4" t="s">
        <v>78</v>
      </c>
      <c r="C19" s="5" t="s">
        <v>79</v>
      </c>
      <c r="D19" s="72">
        <f>'DenetimDeğişkenleri'!G19-'DenetimDeğişkenleri'!E19</f>
        <v>6</v>
      </c>
      <c r="E19" s="72">
        <f>'DenetimDeğişkenleri'!B19</f>
        <v>4</v>
      </c>
      <c r="F19" s="73">
        <f>IF('DenetimDeğişkenleri'!H19=0,'DenetimDeğişkenleri'!B19/('DenetimDeğişkenleri'!B19+'DenetimDeğişkenleri'!C19*Bold+'DenetimDeğişkenleri'!D19+'DenetimDeğişkenleri'!F19+'DenetimDeğişkenleri'!X19),"NR")</f>
        <v>0.5</v>
      </c>
      <c r="G19" s="74" t="str">
        <f>IF('DenetimDeğişkenleri'!$X$19=0,IF(F19&lt;&gt;"NR",IF(Safety=1,IF(F19&lt;0.9,IF(F19&lt;0.7,"R","Y"),"G"),IF(F19&lt;0.8,IF(F19&lt;0.6,"R","Y"),"G")),"NR"),"R")</f>
        <v>R</v>
      </c>
      <c r="H19" s="75">
        <f>'DenetimDeğişkenleri'!N19-'DenetimDeğişkenleri'!L19</f>
        <v>6</v>
      </c>
      <c r="I19" s="72">
        <f>'DenetimDeğişkenleri'!I19</f>
        <v>0</v>
      </c>
      <c r="J19" s="73" t="str">
        <f>IF('DenetimDeğişkenleri'!O19=0,'DenetimDeğişkenleri'!I19/('DenetimDeğişkenleri'!I19+'DenetimDeğişkenleri'!J19*Bold+'DenetimDeğişkenleri'!K19+'DenetimDeğişkenleri'!M19+'DenetimDeğişkenleri'!Y19),"NR")</f>
        <v>NR</v>
      </c>
      <c r="K19" s="74" t="str">
        <f>IF('DenetimDeğişkenleri'!$Y$19=0,IF(J19&lt;&gt;"NR",IF(Safety=1,IF(J19&lt;0.9,IF(J19&lt;0.7,"R","Y"),"G"),IF(J19&lt;0.8,IF(J19&lt;0.6,"R","Y"),"G")),"NR"),"R")</f>
        <v>NR</v>
      </c>
      <c r="L19" s="75">
        <f>'DenetimDeğişkenleri'!U19-'DenetimDeğişkenleri'!S19</f>
        <v>6</v>
      </c>
      <c r="M19" s="72">
        <f>'DenetimDeğişkenleri'!P19</f>
        <v>0</v>
      </c>
      <c r="N19" s="73" t="str">
        <f>IF('DenetimDeğişkenleri'!V19=0,'DenetimDeğişkenleri'!P19/('DenetimDeğişkenleri'!P19+'DenetimDeğişkenleri'!Q19*Bold+'DenetimDeğişkenleri'!R19+'DenetimDeğişkenleri'!T19+'DenetimDeğişkenleri'!Z19),"NR")</f>
        <v>NR</v>
      </c>
      <c r="O19" s="74" t="str">
        <f>IF('DenetimDeğişkenleri'!$Z$19=0,IF(N19&lt;&gt;"NR",IF(Safety=1,IF(N19&lt;0.9,IF(N19&lt;0.7,"R","Y"),"G"),IF(N19&lt;0.8,IF(N19&lt;0.6,"R","Y"),"G")),"NR"),"R")</f>
        <v>NR</v>
      </c>
      <c r="P19" s="6"/>
    </row>
    <row r="20" s="2" customFormat="1" ht="30.75" customHeight="1">
      <c r="A20" s="3">
        <v>11</v>
      </c>
      <c r="B20" s="4" t="s">
        <v>80</v>
      </c>
      <c r="C20" s="5" t="s">
        <v>81</v>
      </c>
      <c r="D20" s="72">
        <f>'DenetimDeğişkenleri'!G20-'DenetimDeğişkenleri'!E20</f>
        <v>6</v>
      </c>
      <c r="E20" s="72">
        <f>'DenetimDeğişkenleri'!B20</f>
        <v>6</v>
      </c>
      <c r="F20" s="73">
        <f>IF('DenetimDeğişkenleri'!H20=0,'DenetimDeğişkenleri'!B20/('DenetimDeğişkenleri'!B20+'DenetimDeğişkenleri'!C20*Bold+'DenetimDeğişkenleri'!D20+'DenetimDeğişkenleri'!F20+'DenetimDeğişkenleri'!X20),"NR")</f>
        <v>1</v>
      </c>
      <c r="G20" s="74" t="str">
        <f>IF('DenetimDeğişkenleri'!$X$20=0,IF(F20&lt;&gt;"NR",IF(Safety=1,IF(F20&lt;0.9,IF(F20&lt;0.7,"R","Y"),"G"),IF(F20&lt;0.8,IF(F20&lt;0.6,"R","Y"),"G")),"NR"),"R")</f>
        <v>G</v>
      </c>
      <c r="H20" s="75">
        <f>'DenetimDeğişkenleri'!N20-'DenetimDeğişkenleri'!L20</f>
        <v>6</v>
      </c>
      <c r="I20" s="72">
        <f>'DenetimDeğişkenleri'!I20</f>
        <v>0</v>
      </c>
      <c r="J20" s="73" t="str">
        <f>IF('DenetimDeğişkenleri'!O20=0,'DenetimDeğişkenleri'!I20/('DenetimDeğişkenleri'!I20+'DenetimDeğişkenleri'!J20*Bold+'DenetimDeğişkenleri'!K20+'DenetimDeğişkenleri'!M20+'DenetimDeğişkenleri'!Y20),"NR")</f>
        <v>NR</v>
      </c>
      <c r="K20" s="74" t="str">
        <f>IF('DenetimDeğişkenleri'!$Y$20=0,IF(J20&lt;&gt;"NR",IF(Safety=1,IF(J20&lt;0.9,IF(J20&lt;0.7,"R","Y"),"G"),IF(J20&lt;0.8,IF(J20&lt;0.6,"R","Y"),"G")),"NR"),"R")</f>
        <v>NR</v>
      </c>
      <c r="L20" s="75">
        <f>'DenetimDeğişkenleri'!U20-'DenetimDeğişkenleri'!S20</f>
        <v>6</v>
      </c>
      <c r="M20" s="72">
        <f>'DenetimDeğişkenleri'!P20</f>
        <v>0</v>
      </c>
      <c r="N20" s="73" t="str">
        <f>IF('DenetimDeğişkenleri'!V20=0,'DenetimDeğişkenleri'!P20/('DenetimDeğişkenleri'!P20+'DenetimDeğişkenleri'!Q20*Bold+'DenetimDeğişkenleri'!R20+'DenetimDeğişkenleri'!T20+'DenetimDeğişkenleri'!Z20),"NR")</f>
        <v>NR</v>
      </c>
      <c r="O20" s="74" t="str">
        <f>IF('DenetimDeğişkenleri'!$Z$20=0,IF(N20&lt;&gt;"NR",IF(Safety=1,IF(N20&lt;0.9,IF(N20&lt;0.7,"R","Y"),"G"),IF(N20&lt;0.8,IF(N20&lt;0.6,"R","Y"),"G")),"NR"),"R")</f>
        <v>NR</v>
      </c>
      <c r="P20" s="6"/>
    </row>
    <row r="21" s="2" customFormat="1" ht="30.75" customHeight="1">
      <c r="A21" s="3">
        <v>12</v>
      </c>
      <c r="B21" s="4" t="s">
        <v>82</v>
      </c>
      <c r="C21" s="5" t="s">
        <v>83</v>
      </c>
      <c r="D21" s="72">
        <f>'DenetimDeğişkenleri'!G21-'DenetimDeğişkenleri'!E21</f>
        <v>9</v>
      </c>
      <c r="E21" s="72">
        <f>'DenetimDeğişkenleri'!B21</f>
        <v>8</v>
      </c>
      <c r="F21" s="73">
        <f>IF('DenetimDeğişkenleri'!H21=0,'DenetimDeğişkenleri'!B21/('DenetimDeğişkenleri'!B21+'DenetimDeğişkenleri'!C21*Bold+'DenetimDeğişkenleri'!D21+'DenetimDeğişkenleri'!F21+'DenetimDeğişkenleri'!X21),"NR")</f>
        <v>0.8</v>
      </c>
      <c r="G21" s="74" t="str">
        <f>IF('DenetimDeğişkenleri'!$X$21=0,IF(F21&lt;&gt;"NR",IF(Safety=1,IF(F21&lt;0.9,IF(F21&lt;0.7,"R","Y"),"G"),IF(F21&lt;0.8,IF(F21&lt;0.6,"R","Y"),"G")),"NR"),"R")</f>
        <v>Y</v>
      </c>
      <c r="H21" s="75">
        <f>'DenetimDeğişkenleri'!N21-'DenetimDeğişkenleri'!L21</f>
        <v>9</v>
      </c>
      <c r="I21" s="72">
        <f>'DenetimDeğişkenleri'!I21</f>
        <v>0</v>
      </c>
      <c r="J21" s="73" t="str">
        <f>IF('DenetimDeğişkenleri'!O21=0,'DenetimDeğişkenleri'!I21/('DenetimDeğişkenleri'!I21+'DenetimDeğişkenleri'!J21*Bold+'DenetimDeğişkenleri'!K21+'DenetimDeğişkenleri'!M21+'DenetimDeğişkenleri'!Y21),"NR")</f>
        <v>NR</v>
      </c>
      <c r="K21" s="74" t="str">
        <f>IF('DenetimDeğişkenleri'!$Y$21=0,IF(J21&lt;&gt;"NR",IF(Safety=1,IF(J21&lt;0.9,IF(J21&lt;0.7,"R","Y"),"G"),IF(J21&lt;0.8,IF(J21&lt;0.6,"R","Y"),"G")),"NR"),"R")</f>
        <v>NR</v>
      </c>
      <c r="L21" s="75">
        <f>'DenetimDeğişkenleri'!U21-'DenetimDeğişkenleri'!S21</f>
        <v>9</v>
      </c>
      <c r="M21" s="72">
        <f>'DenetimDeğişkenleri'!P21</f>
        <v>0</v>
      </c>
      <c r="N21" s="73" t="str">
        <f>IF('DenetimDeğişkenleri'!V21=0,'DenetimDeğişkenleri'!P21/('DenetimDeğişkenleri'!P21+'DenetimDeğişkenleri'!Q21*Bold+'DenetimDeğişkenleri'!R21+'DenetimDeğişkenleri'!T21+'DenetimDeğişkenleri'!Z21),"NR")</f>
        <v>NR</v>
      </c>
      <c r="O21" s="74" t="str">
        <f>IF('DenetimDeğişkenleri'!$Z$21=0,IF(N21&lt;&gt;"NR",IF(Safety=1,IF(N21&lt;0.9,IF(N21&lt;0.7,"R","Y"),"G"),IF(N21&lt;0.8,IF(N21&lt;0.6,"R","Y"),"G")),"NR"),"R")</f>
        <v>NR</v>
      </c>
      <c r="P21" s="6"/>
    </row>
    <row r="22" s="2" customFormat="1" ht="30.75" customHeight="1">
      <c r="A22" s="3">
        <v>13</v>
      </c>
      <c r="B22" s="433" t="s">
        <v>84</v>
      </c>
      <c r="C22" s="5" t="s">
        <v>85</v>
      </c>
      <c r="D22" s="72">
        <f>'DenetimDeğişkenleri'!G22-'DenetimDeğişkenleri'!E22</f>
        <v>9</v>
      </c>
      <c r="E22" s="72">
        <f>'DenetimDeğişkenleri'!B22</f>
        <v>7</v>
      </c>
      <c r="F22" s="73">
        <f>IF('DenetimDeğişkenleri'!H22=0,'DenetimDeğişkenleri'!B22/('DenetimDeğişkenleri'!B22+'DenetimDeğişkenleri'!C22*Bold+'DenetimDeğişkenleri'!D22+'DenetimDeğişkenleri'!F22+'DenetimDeğişkenleri'!X22),"NR")</f>
        <v>0.6363636363636364</v>
      </c>
      <c r="G22" s="74" t="str">
        <f>IF('DenetimDeğişkenleri'!$X$22=0,IF(F22&lt;&gt;"NR",IF(Safety=1,IF(F22&lt;0.9,IF(F22&lt;0.7,"R","Y"),"G"),IF(F22&lt;0.8,IF(F22&lt;0.6,"R","Y"),"G")),"NR"),"R")</f>
        <v>R</v>
      </c>
      <c r="H22" s="75">
        <f>'DenetimDeğişkenleri'!N22-'DenetimDeğişkenleri'!L22</f>
        <v>9</v>
      </c>
      <c r="I22" s="72">
        <f>'DenetimDeğişkenleri'!I22</f>
        <v>0</v>
      </c>
      <c r="J22" s="73" t="str">
        <f>IF('DenetimDeğişkenleri'!O22=0,'DenetimDeğişkenleri'!I22/('DenetimDeğişkenleri'!I22+'DenetimDeğişkenleri'!J22*Bold+'DenetimDeğişkenleri'!K22+'DenetimDeğişkenleri'!M22+'DenetimDeğişkenleri'!Y22),"NR")</f>
        <v>NR</v>
      </c>
      <c r="K22" s="74" t="str">
        <f>IF('DenetimDeğişkenleri'!$Y$22=0,IF(J22&lt;&gt;"NR",IF(Safety=1,IF(J22&lt;0.9,IF(J22&lt;0.7,"R","Y"),"G"),IF(J22&lt;0.8,IF(J22&lt;0.6,"R","Y"),"G")),"NR"),"R")</f>
        <v>NR</v>
      </c>
      <c r="L22" s="75">
        <f>'DenetimDeğişkenleri'!U22-'DenetimDeğişkenleri'!S22</f>
        <v>9</v>
      </c>
      <c r="M22" s="72">
        <f>'DenetimDeğişkenleri'!P22</f>
        <v>0</v>
      </c>
      <c r="N22" s="73" t="str">
        <f>IF('DenetimDeğişkenleri'!V22=0,'DenetimDeğişkenleri'!P22/('DenetimDeğişkenleri'!P22+'DenetimDeğişkenleri'!Q22*Bold+'DenetimDeğişkenleri'!R22+'DenetimDeğişkenleri'!T22+'DenetimDeğişkenleri'!Z22),"NR")</f>
        <v>NR</v>
      </c>
      <c r="O22" s="74" t="str">
        <f>IF('DenetimDeğişkenleri'!$Z$22=0,IF(N22&lt;&gt;"NR",IF(Safety=1,IF(N22&lt;0.9,IF(N22&lt;0.7,"R","Y"),"G"),IF(N22&lt;0.8,IF(N22&lt;0.6,"R","Y"),"G")),"NR"),"R")</f>
        <v>NR</v>
      </c>
      <c r="P22" s="6"/>
    </row>
    <row r="23" s="2" customFormat="1" ht="30.75" customHeight="1">
      <c r="A23" s="16">
        <v>14</v>
      </c>
      <c r="B23" s="17" t="s">
        <v>86</v>
      </c>
      <c r="C23" s="18" t="s">
        <v>87</v>
      </c>
      <c r="D23" s="76">
        <f>COUNTIFS('Denetim'!$F:$F,"X")</f>
        <v>9</v>
      </c>
      <c r="E23" s="77">
        <f>COUNTIFS('Denetim'!$F:$F,"X",'Denetim'!$O:$O,"OK")</f>
        <v>5</v>
      </c>
      <c r="F23" s="78">
        <f>IF(AND('DenetimDeğişkenleri'!$H$6=0,'DenetimDeğişkenleri'!$F$6&lt;('DenetimDeğişkenleri'!$G$6-1-'DenetimDeğişkenleri'!$E$6)/5),'DenetimDeğişkenleri'!$B$6/('DenetimDeğişkenleri'!$B$6+'DenetimDeğişkenleri'!$C$6*Bold+'DenetimDeğişkenleri'!$D$6+'DenetimDeğişkenleri'!$F$6+'DenetimDeğişkenleri'!$X$6),"NR")</f>
        <v>0.652542372881356</v>
      </c>
      <c r="G23" s="79" t="str">
        <f>IF(F23&lt;&gt;"NR",IF(F23&lt;0.7,"R",IF(F23&lt;0.9,"Y","G")),"NR")</f>
        <v>R</v>
      </c>
      <c r="H23" s="80">
        <f>COUNTIFS('Denetim'!$F:$F,"X")</f>
        <v>9</v>
      </c>
      <c r="I23" s="77">
        <f>COUNTIFS('Denetim'!$F:$F,"X",'Denetim'!$P:$P,"OK")</f>
        <v>0</v>
      </c>
      <c r="J23" s="78" t="str">
        <f>IF(AND('DenetimDeğişkenleri'!$O$6=0,'DenetimDeğişkenleri'!$M$6&lt;('DenetimDeğişkenleri'!$N$6-1-'DenetimDeğişkenleri'!$L$6)/5),'DenetimDeğişkenleri'!$I$6/('DenetimDeğişkenleri'!$I$6+'DenetimDeğişkenleri'!$J$6*Bold+'DenetimDeğişkenleri'!$K$6+'DenetimDeğişkenleri'!$M$6+'DenetimDeğişkenleri'!$Y$6),"NR")</f>
        <v>NR</v>
      </c>
      <c r="K23" s="79" t="str">
        <f>IF(J23&lt;&gt;"NR",IF(J23&lt;0.7,"R",IF(J23&lt;0.9,"Y","G")),"NR")</f>
        <v>NR</v>
      </c>
      <c r="L23" s="80">
        <f>COUNTIFS('Denetim'!$F:$F,"X")</f>
        <v>9</v>
      </c>
      <c r="M23" s="77">
        <f>COUNTIFS('Denetim'!$F:$F,"X",'Denetim'!$Q:$Q,"OK")</f>
        <v>0</v>
      </c>
      <c r="N23" s="78" t="str">
        <f>IF(AND('DenetimDeğişkenleri'!$V$6=0,'DenetimDeğişkenleri'!$T$6&lt;('DenetimDeğişkenleri'!$U$6-1-'DenetimDeğişkenleri'!$S$6)/5),'DenetimDeğişkenleri'!$P$6/('DenetimDeğişkenleri'!$P$6+'DenetimDeğişkenleri'!$Q$6*Bold+'DenetimDeğişkenleri'!$R$6+'DenetimDeğişkenleri'!$T$6+'DenetimDeğişkenleri'!$Z$6),"NR")</f>
        <v>NR</v>
      </c>
      <c r="O23" s="79" t="str">
        <f>IF(N23&lt;&gt;"NR",IF(N23&lt;0.7,"R",IF(N23&lt;0.9,"Y","G")),"NR")</f>
        <v>NR</v>
      </c>
      <c r="P23" s="19"/>
    </row>
    <row r="24" ht="52.5" customHeight="1">
      <c r="B24" s="336" t="s">
        <v>88</v>
      </c>
      <c r="C24" s="337"/>
      <c r="D24" s="81">
        <f>SUM(D$10:D22)</f>
        <v>102</v>
      </c>
      <c r="E24" s="82">
        <f>SUM(E$10:E22)</f>
        <v>77</v>
      </c>
      <c r="F24" s="83">
        <f>IF('DenetimDeğişkenleri'!$H$6=0,'DenetimDeğişkenleri'!$B$6/('DenetimDeğişkenleri'!$B$6+'DenetimDeğişkenleri'!$C$6*Bold+'DenetimDeğişkenleri'!$D$6+'DenetimDeğişkenleri'!$F$6+'DenetimDeğişkenleri'!$X$6),"NR")</f>
        <v>0.652542372881356</v>
      </c>
      <c r="G24" s="84" t="str">
        <f>IF(COUNTIF(F$10:F22,"&lt;=0,33")&gt;=2,"R",IF(F24="NR","NR",IF(F24&lt;0.7,"R",IF(F24&lt;0.9,"Y","G"))))</f>
        <v>R</v>
      </c>
      <c r="H24" s="85">
        <f>SUM(H$10:H22)</f>
        <v>102</v>
      </c>
      <c r="I24" s="82">
        <f>SUM(I$10:I22)</f>
        <v>0</v>
      </c>
      <c r="J24" s="83" t="str">
        <f>IF('DenetimDeğişkenleri'!$O$6=0,'DenetimDeğişkenleri'!$I$6/('DenetimDeğişkenleri'!$I$6+'DenetimDeğişkenleri'!$J$6*Bold+'DenetimDeğişkenleri'!$K$6+'DenetimDeğişkenleri'!$M$6+'DenetimDeğişkenleri'!$Y$6),"NR")</f>
        <v>NR</v>
      </c>
      <c r="K24" s="84" t="str">
        <f>IF(COUNTIF(J$10:J22,"&lt;=0,33")&gt;=2,"R",IF(J24="NR","NR",IF(J24&lt;0.7,"R",IF(J24&lt;0.9,"Y","G"))))</f>
        <v>NR</v>
      </c>
      <c r="L24" s="85">
        <f>SUM(L$10:L22)</f>
        <v>102</v>
      </c>
      <c r="M24" s="82">
        <f>SUM(M$10:M22)</f>
        <v>0</v>
      </c>
      <c r="N24" s="83" t="str">
        <f>IF('DenetimDeğişkenleri'!$V$6=0,'DenetimDeğişkenleri'!$P$6/('DenetimDeğişkenleri'!$P$6+'DenetimDeğişkenleri'!$Q$6*Bold+'DenetimDeğişkenleri'!$R$6+'DenetimDeğişkenleri'!$T$6+'DenetimDeğişkenleri'!$Z$6),"NR")</f>
        <v>NR</v>
      </c>
      <c r="O24" s="84" t="str">
        <f>IF(COUNTIF(N$10:N22,"&lt;=0,33")&gt;=2,"R",IF(N24="NR","NR",IF(N24&lt;0.7,"R",IF(N24&lt;0.9,"Y","G"))))</f>
        <v>NR</v>
      </c>
      <c r="P24" s="25" t="s">
        <v>89</v>
      </c>
    </row>
    <row r="25" ht="57" customHeight="1">
      <c r="B25" s="338" t="s">
        <v>90</v>
      </c>
      <c r="C25" s="339"/>
      <c r="D25" s="340" t="str">
        <f>IF(G24="G","Önerilir",IF(G24="Y","Aksiyon planıyla önerilir",IF(G24="NR","Değerlendirme Dışı","Önerilmez")))</f>
        <v>Önerilmez</v>
      </c>
      <c r="E25" s="341"/>
      <c r="F25" s="341"/>
      <c r="G25" s="342"/>
      <c r="H25" s="343" t="str">
        <f>IF(K24="G","Önerilir",IF(K24="Y","Aksiyon planıyla önerilir",IF(K24="NR","Değerlendirme Dışı","Önerilmez")))</f>
        <v>Değerlendirme Dışı</v>
      </c>
      <c r="I25" s="344"/>
      <c r="J25" s="344"/>
      <c r="K25" s="345"/>
      <c r="L25" s="343" t="str">
        <f>IF(O24="G","Önerilir",IF(O24="Y","Aksiyon planı tamamlanmadı",IF(O24="NR","Değerlendirme Dışı","Önerilmez")))</f>
        <v>Değerlendirme Dışı</v>
      </c>
      <c r="M25" s="344"/>
      <c r="N25" s="344"/>
      <c r="O25" s="345"/>
      <c r="P25" s="7" t="s">
        <v>91</v>
      </c>
    </row>
    <row r="26" ht="83.25" customHeight="1">
      <c r="B26" s="331" t="s">
        <v>92</v>
      </c>
      <c r="C26" s="332"/>
      <c r="D26" s="333"/>
      <c r="E26" s="334"/>
      <c r="F26" s="334"/>
      <c r="G26" s="334"/>
      <c r="H26" s="334"/>
      <c r="I26" s="334"/>
      <c r="J26" s="334"/>
      <c r="K26" s="334"/>
      <c r="L26" s="334"/>
      <c r="M26" s="334"/>
      <c r="N26" s="334"/>
      <c r="O26" s="334"/>
      <c r="P26" s="335"/>
    </row>
  </sheetData>
  <sheetProtection sheet="1" objects="1" scenarios="1" formatCells="0" formatColumns="0" formatRows="0" autoFilter="0" algorithmName="SHA-512" hashValue="cWZ8y3CM8ieIrWS5LuNs85SIGvgJMKkCfUrKX6+0Zd8RgD6FqrJFVVsKE4yZWITyO/ThSm/i9sR9AmP206/BSA==" saltValue="QNlAWDQdNnqTu5WAoJhNgw==" spinCount="100000"/>
  <mergeCells count="28">
    <mergeCell ref="C1:O1"/>
    <mergeCell ref="A9:C9"/>
    <mergeCell ref="H2:K2"/>
    <mergeCell ref="H3:K3"/>
    <mergeCell ref="H4:K4"/>
    <mergeCell ref="H5:K5"/>
    <mergeCell ref="D8:G8"/>
    <mergeCell ref="H8:K8"/>
    <mergeCell ref="L3:O3"/>
    <mergeCell ref="L4:O4"/>
    <mergeCell ref="L5:O5"/>
    <mergeCell ref="L8:O8"/>
    <mergeCell ref="A2:B2"/>
    <mergeCell ref="C2:G2"/>
    <mergeCell ref="A3:B3"/>
    <mergeCell ref="C3:G3"/>
    <mergeCell ref="A4:B4"/>
    <mergeCell ref="C4:G4"/>
    <mergeCell ref="A5:B5"/>
    <mergeCell ref="C5:G5"/>
    <mergeCell ref="L2:O2"/>
    <mergeCell ref="B26:C26"/>
    <mergeCell ref="D26:P26"/>
    <mergeCell ref="B24:C24"/>
    <mergeCell ref="B25:C25"/>
    <mergeCell ref="D25:G25"/>
    <mergeCell ref="H25:K25"/>
    <mergeCell ref="L25:O25"/>
  </mergeCells>
  <conditionalFormatting sqref="D25:O25">
    <cfRule type="expression" dxfId="1" priority="1">
      <formula>G24="R"</formula>
    </cfRule>
  </conditionalFormatting>
  <conditionalFormatting sqref="D25:O25">
    <cfRule type="expression" dxfId="2" priority="2">
      <formula>G24="G"</formula>
    </cfRule>
  </conditionalFormatting>
  <conditionalFormatting sqref="D25:O25">
    <cfRule type="expression" dxfId="3" priority="3">
      <formula>G24="Y"</formula>
    </cfRule>
  </conditionalFormatting>
  <conditionalFormatting sqref="D25:O25">
    <cfRule type="expression" dxfId="4" priority="4">
      <formula>G24="NR"</formula>
    </cfRule>
  </conditionalFormatting>
  <conditionalFormatting sqref="G10:G24">
    <cfRule type="cellIs" dxfId="2" priority="14" operator="equal">
      <formula>"G"</formula>
    </cfRule>
  </conditionalFormatting>
  <conditionalFormatting sqref="G10:G24">
    <cfRule type="cellIs" dxfId="1" priority="15" operator="equal">
      <formula>"R"</formula>
    </cfRule>
  </conditionalFormatting>
  <conditionalFormatting sqref="G10:G24">
    <cfRule type="cellIs" dxfId="5" priority="13" operator="equal">
      <formula>"Y"</formula>
    </cfRule>
  </conditionalFormatting>
  <conditionalFormatting sqref="G10:G24">
    <cfRule type="cellIs" dxfId="4" priority="16" operator="equal">
      <formula>"NR"</formula>
    </cfRule>
  </conditionalFormatting>
  <conditionalFormatting sqref="K10:K24">
    <cfRule type="cellIs" dxfId="4" priority="12" operator="equal">
      <formula>"NR"</formula>
    </cfRule>
  </conditionalFormatting>
  <conditionalFormatting sqref="K10:K24">
    <cfRule type="cellIs" dxfId="5" priority="9" operator="equal">
      <formula>"Y"</formula>
    </cfRule>
  </conditionalFormatting>
  <conditionalFormatting sqref="K10:K24">
    <cfRule type="cellIs" dxfId="2" priority="10" operator="equal">
      <formula>"G"</formula>
    </cfRule>
  </conditionalFormatting>
  <conditionalFormatting sqref="K10:K24">
    <cfRule type="cellIs" dxfId="1" priority="11" operator="equal">
      <formula>"R"</formula>
    </cfRule>
  </conditionalFormatting>
  <conditionalFormatting sqref="O10:O24">
    <cfRule type="cellIs" dxfId="5" priority="5" operator="equal">
      <formula>"Y"</formula>
    </cfRule>
  </conditionalFormatting>
  <conditionalFormatting sqref="O10:O24">
    <cfRule type="cellIs" dxfId="2" priority="6" operator="equal">
      <formula>"G"</formula>
    </cfRule>
  </conditionalFormatting>
  <conditionalFormatting sqref="O10:O24">
    <cfRule type="cellIs" dxfId="1" priority="7" operator="equal">
      <formula>"R"</formula>
    </cfRule>
  </conditionalFormatting>
  <conditionalFormatting sqref="O10:O24">
    <cfRule type="cellIs" dxfId="4" priority="8" operator="equal">
      <formula>"NR"</formula>
    </cfRule>
  </conditionalFormatting>
  <printOptions horizontalCentered="1"/>
  <pageMargins left="0.31496062874794006" right="0.31496062874794006" top="0.35433071851730347" bottom="0.35433071851730347" header="0.31496062874794006" footer="0.19685038924217224"/>
  <pageSetup paperSize="9" scale="57" fitToWidth="1" fitToHeight="1" orientation="landscape" r:id="rId1"/>
  <headerFooter>
    <oddFooter>&amp;CRev. tarihi 28/01/2019&amp;RPSA 01598_16_04265</oddFooter>
  </headerFooter>
  <drawing r:id="rId6"/>
  <legacyDrawing r:id="rId7"/>
  <controls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AlternateContent xmlns:mc="http://schemas.openxmlformats.org/markup-compatibility/2006">
      <mc:Choice Requires="x14">
        <control shapeId="9217" r:id="rId2" name="CommandButton1">
          <controlPr defaultSize="0" print="0" autoLine="0" r:id="rId3">
            <anchor moveWithCells="1">
              <from>
                <xdr:col>15</xdr:col>
                <xdr:colOff>101600</xdr:colOff>
                <xdr:row>5</xdr:row>
                <xdr:rowOff>38100</xdr:rowOff>
              </from>
              <to>
                <xdr:col>15</xdr:col>
                <xdr:colOff>3175000</xdr:colOff>
                <xdr:row>6</xdr:row>
                <xdr:rowOff>88900</xdr:rowOff>
              </to>
            </anchor>
          </controlPr>
        </control>
      </mc:Choice>
      <mc:Fallback>
        <control shapeId="9217" r:id="rId2" name="CommandButton1"/>
      </mc:Fallback>
    </mc:AlternateContent>
    <mc:AlternateContent xmlns:mc="http://schemas.openxmlformats.org/markup-compatibility/2006">
      <mc:Choice Requires="x14">
        <control shapeId="9218" r:id="rId4" name="CommandButton2">
          <controlPr defaultSize="0" print="0" autoLine="0" r:id="rId5">
            <anchor moveWithCells="1">
              <from>
                <xdr:col>15</xdr:col>
                <xdr:colOff>101600</xdr:colOff>
                <xdr:row>6</xdr:row>
                <xdr:rowOff>127000</xdr:rowOff>
              </from>
              <to>
                <xdr:col>15</xdr:col>
                <xdr:colOff>3175000</xdr:colOff>
                <xdr:row>7</xdr:row>
                <xdr:rowOff>304800</xdr:rowOff>
              </to>
            </anchor>
          </controlPr>
        </control>
      </mc:Choice>
      <mc:Fallback>
        <control shapeId="9218" r:id="rId4" name="CommandButton2"/>
      </mc:Fallback>
    </mc:AlternateContent>
  </controls>
</worksheet>
</file>

<file path=xl/worksheets/sheet4.xml><?xml version="1.0" encoding="utf-8"?>
<worksheet xmlns="http://schemas.openxmlformats.org/spreadsheetml/2006/main" xmlns:r="http://schemas.openxmlformats.org/officeDocument/2006/relationships">
  <sheetPr>
    <tabColor rgb="FF568838"/>
    <pageSetUpPr fitToPage="1"/>
  </sheetPr>
  <dimension ref="A1:P17"/>
  <sheetViews>
    <sheetView showGridLines="0" zoomScale="55" zoomScaleNormal="55" workbookViewId="0">
      <selection activeCell="A11" sqref="A11"/>
    </sheetView>
  </sheetViews>
  <sheetFormatPr defaultColWidth="9.421875" defaultRowHeight="15.5" customHeight="1"/>
  <cols>
    <col min="1" max="1" width="5.421875" style="1" customWidth="1"/>
    <col min="2" max="2" width="38.421875" style="1" customWidth="1"/>
    <col min="3" max="3" width="9.421875" style="1" customWidth="1"/>
    <col min="4" max="4" width="11.57421875" style="1" customWidth="1"/>
    <col min="5" max="5" width="12.57421875" style="1" customWidth="1"/>
    <col min="6" max="7" width="10.57421875" style="1" customWidth="1"/>
    <col min="8" max="8" width="11.57421875" style="1" customWidth="1"/>
    <col min="9" max="16" width="10.57421875" style="1" customWidth="1"/>
    <col min="17" max="16384" width="9.421875" style="1"/>
  </cols>
  <sheetData>
    <row r="1" ht="70.5" customHeight="1">
      <c r="A1" s="379"/>
      <c r="B1" s="380"/>
      <c r="C1" s="380"/>
      <c r="D1" s="380"/>
      <c r="E1" s="380"/>
      <c r="F1" s="380"/>
      <c r="G1" s="380"/>
      <c r="H1" s="380"/>
      <c r="I1" s="380"/>
      <c r="J1" s="380"/>
      <c r="K1" s="380"/>
      <c r="L1" s="380"/>
      <c r="M1" s="380"/>
      <c r="N1" s="380"/>
      <c r="O1" s="380"/>
      <c r="P1" s="381"/>
    </row>
    <row r="2" ht="26.25" customHeight="1">
      <c r="A2" s="382" t="s">
        <v>3</v>
      </c>
      <c r="B2" s="383"/>
      <c r="C2" s="384" t="str">
        <f>'Kapak'!B4</f>
        <v>EKOL GLASS CAM SANAYİ VE TİCARET LİMİTED ŞİRKETİ</v>
      </c>
      <c r="D2" s="384"/>
      <c r="E2" s="384"/>
      <c r="F2" s="384"/>
      <c r="G2" s="384"/>
      <c r="H2" s="385" t="s">
        <v>47</v>
      </c>
      <c r="I2" s="386"/>
      <c r="J2" s="386"/>
      <c r="K2" s="386"/>
      <c r="L2" s="386"/>
      <c r="M2" s="386"/>
      <c r="N2" s="386"/>
      <c r="O2" s="387"/>
      <c r="P2" s="234">
        <f>'Kapak'!$B$17</f>
        <v>0</v>
      </c>
    </row>
    <row r="3" ht="26.25" customHeight="1">
      <c r="A3" s="388" t="s">
        <v>5</v>
      </c>
      <c r="B3" s="389"/>
      <c r="C3" s="384" t="str">
        <f>'Kapak'!B5</f>
        <v>Vakıf Mahallesi, 9. Turan Sokak No: 1/A, Yıldırım/Bursa, Türkiye</v>
      </c>
      <c r="D3" s="384"/>
      <c r="E3" s="384"/>
      <c r="F3" s="384"/>
      <c r="G3" s="384"/>
      <c r="H3" s="390" t="s">
        <v>19</v>
      </c>
      <c r="I3" s="391"/>
      <c r="J3" s="391"/>
      <c r="K3" s="391"/>
      <c r="L3" s="391"/>
      <c r="M3" s="391"/>
      <c r="N3" s="391"/>
      <c r="O3" s="392"/>
      <c r="P3" s="67" t="s">
        <v>93</v>
      </c>
    </row>
    <row r="4" ht="26.25" customHeight="1">
      <c r="A4" s="370" t="s">
        <v>48</v>
      </c>
      <c r="B4" s="371"/>
      <c r="C4" s="372" t="str">
        <f>'Kapak'!B6</f>
        <v>COFOR - A02K2H 01</v>
      </c>
      <c r="D4" s="372"/>
      <c r="E4" s="372"/>
      <c r="F4" s="372"/>
      <c r="G4" s="372"/>
      <c r="H4" s="373" t="s">
        <v>20</v>
      </c>
      <c r="I4" s="374"/>
      <c r="J4" s="374"/>
      <c r="K4" s="374"/>
      <c r="L4" s="374"/>
      <c r="M4" s="374"/>
      <c r="N4" s="374"/>
      <c r="O4" s="375"/>
      <c r="P4" s="68">
        <f>'Kapak'!B14</f>
        <v>0</v>
      </c>
    </row>
    <row r="5" ht="26.25" customHeight="1">
      <c r="A5" s="376" t="s">
        <v>94</v>
      </c>
      <c r="B5" s="377"/>
      <c r="C5" s="378"/>
      <c r="D5" s="378"/>
      <c r="E5" s="378"/>
      <c r="F5" s="378"/>
      <c r="G5" s="378"/>
      <c r="H5" s="373" t="s">
        <v>95</v>
      </c>
      <c r="I5" s="374"/>
      <c r="J5" s="374"/>
      <c r="K5" s="374"/>
      <c r="L5" s="374"/>
      <c r="M5" s="374"/>
      <c r="N5" s="374"/>
      <c r="O5" s="375"/>
      <c r="P5" s="66"/>
    </row>
    <row r="6" ht="27" customHeight="1"/>
    <row r="7" ht="15" customHeight="1"/>
    <row r="8" ht="30" customHeight="1">
      <c r="D8" s="364" t="s">
        <v>51</v>
      </c>
      <c r="E8" s="365"/>
      <c r="F8" s="365"/>
      <c r="G8" s="366"/>
      <c r="H8" s="367" t="s">
        <v>96</v>
      </c>
      <c r="I8" s="368"/>
      <c r="J8" s="368"/>
      <c r="K8" s="369"/>
      <c r="L8" s="367" t="s">
        <v>53</v>
      </c>
      <c r="M8" s="368"/>
      <c r="N8" s="368"/>
      <c r="O8" s="369"/>
    </row>
    <row r="9" ht="30.75" customHeight="1">
      <c r="A9" s="364" t="s">
        <v>54</v>
      </c>
      <c r="B9" s="365"/>
      <c r="C9" s="366"/>
      <c r="D9" s="88" t="s">
        <v>55</v>
      </c>
      <c r="E9" s="89" t="s">
        <v>56</v>
      </c>
      <c r="F9" s="89" t="s">
        <v>57</v>
      </c>
      <c r="G9" s="90" t="s">
        <v>58</v>
      </c>
      <c r="H9" s="88" t="s">
        <v>55</v>
      </c>
      <c r="I9" s="89" t="s">
        <v>56</v>
      </c>
      <c r="J9" s="89" t="s">
        <v>57</v>
      </c>
      <c r="K9" s="90" t="s">
        <v>58</v>
      </c>
      <c r="L9" s="88" t="s">
        <v>55</v>
      </c>
      <c r="M9" s="89" t="s">
        <v>56</v>
      </c>
      <c r="N9" s="89" t="s">
        <v>57</v>
      </c>
      <c r="O9" s="90" t="s">
        <v>58</v>
      </c>
      <c r="P9" s="91" t="s">
        <v>59</v>
      </c>
    </row>
    <row r="10" ht="16"/>
    <row r="11" s="2" customFormat="1" ht="30.75" customHeight="1">
      <c r="A11" s="16">
        <v>16</v>
      </c>
      <c r="B11" s="17" t="s">
        <v>86</v>
      </c>
      <c r="C11" s="18" t="s">
        <v>87</v>
      </c>
      <c r="D11" s="76"/>
      <c r="E11" s="77"/>
      <c r="F11" s="78"/>
      <c r="G11" s="79"/>
      <c r="H11" s="80"/>
      <c r="I11" s="77"/>
      <c r="J11" s="78"/>
      <c r="K11" s="79"/>
      <c r="L11" s="80"/>
      <c r="M11" s="77"/>
      <c r="N11" s="78"/>
      <c r="O11" s="79"/>
      <c r="P11" s="19"/>
    </row>
    <row r="12" ht="52.5" customHeight="1">
      <c r="B12" s="336" t="s">
        <v>88</v>
      </c>
      <c r="C12" s="337"/>
      <c r="D12" s="81"/>
      <c r="E12" s="82"/>
      <c r="F12" s="83"/>
      <c r="G12" s="84"/>
      <c r="H12" s="85"/>
      <c r="I12" s="82"/>
      <c r="J12" s="83"/>
      <c r="K12" s="84"/>
      <c r="L12" s="85"/>
      <c r="M12" s="82"/>
      <c r="N12" s="83"/>
      <c r="O12" s="84"/>
      <c r="P12" s="25"/>
    </row>
    <row r="13" ht="57" customHeight="1">
      <c r="B13" s="338" t="s">
        <v>90</v>
      </c>
      <c r="C13" s="339"/>
      <c r="D13" s="340"/>
      <c r="E13" s="341"/>
      <c r="F13" s="341"/>
      <c r="G13" s="342"/>
      <c r="H13" s="343"/>
      <c r="I13" s="344"/>
      <c r="J13" s="344"/>
      <c r="K13" s="345"/>
      <c r="L13" s="343"/>
      <c r="M13" s="344"/>
      <c r="N13" s="344"/>
      <c r="O13" s="345"/>
      <c r="P13" s="7"/>
    </row>
    <row r="14" ht="83.25" customHeight="1">
      <c r="B14" s="331" t="s">
        <v>92</v>
      </c>
      <c r="C14" s="332"/>
      <c r="D14" s="333"/>
      <c r="E14" s="334"/>
      <c r="F14" s="334"/>
      <c r="G14" s="334"/>
      <c r="H14" s="334"/>
      <c r="I14" s="334"/>
      <c r="J14" s="334"/>
      <c r="K14" s="334"/>
      <c r="L14" s="334"/>
      <c r="M14" s="334"/>
      <c r="N14" s="334"/>
      <c r="O14" s="334"/>
      <c r="P14" s="335"/>
    </row>
    <row r="17" s="2" customFormat="1" ht="30.75" customHeight="1">
      <c r="A17" s="3"/>
      <c r="B17" s="4"/>
      <c r="C17" s="5"/>
      <c r="D17" s="72"/>
      <c r="E17" s="72"/>
      <c r="F17" s="73"/>
      <c r="G17" s="74"/>
      <c r="H17" s="75"/>
      <c r="I17" s="72"/>
      <c r="J17" s="73"/>
      <c r="K17" s="74"/>
      <c r="L17" s="75"/>
      <c r="M17" s="72"/>
      <c r="N17" s="73"/>
      <c r="O17" s="74"/>
      <c r="P17" s="6"/>
    </row>
  </sheetData>
  <sheetProtection sheet="1" objects="1" scenarios="1" formatCells="0" formatColumns="0" formatRows="0" autoFilter="0" algorithmName="SHA-512" hashValue="Abgo8kSh1YNXleWRuxn3YdYwC+n58pkhkai/+IiUvcb3s6QauTGMo15NVGZLqYFh9JMbReGyZYt4XdKiLBM+hA==" saltValue="eJH1QfzA3XpeBxKkgWRLIA==" spinCount="100000"/>
  <mergeCells count="24">
    <mergeCell ref="A1:P1"/>
    <mergeCell ref="A2:B2"/>
    <mergeCell ref="C2:G2"/>
    <mergeCell ref="H2:O2"/>
    <mergeCell ref="A3:B3"/>
    <mergeCell ref="C3:G3"/>
    <mergeCell ref="H3:O3"/>
    <mergeCell ref="A4:B4"/>
    <mergeCell ref="C4:G4"/>
    <mergeCell ref="H4:O4"/>
    <mergeCell ref="A5:B5"/>
    <mergeCell ref="C5:G5"/>
    <mergeCell ref="H5:O5"/>
    <mergeCell ref="B14:C14"/>
    <mergeCell ref="D14:P14"/>
    <mergeCell ref="D8:G8"/>
    <mergeCell ref="H8:K8"/>
    <mergeCell ref="L8:O8"/>
    <mergeCell ref="B12:C12"/>
    <mergeCell ref="B13:C13"/>
    <mergeCell ref="D13:G13"/>
    <mergeCell ref="H13:K13"/>
    <mergeCell ref="L13:O13"/>
    <mergeCell ref="A9:C9"/>
  </mergeCells>
  <conditionalFormatting sqref="D13:O13">
    <cfRule type="expression" dxfId="1" priority="13">
      <formula>G12="R"</formula>
    </cfRule>
  </conditionalFormatting>
  <conditionalFormatting sqref="D13:O13">
    <cfRule type="expression" dxfId="2" priority="14">
      <formula>G12="G"</formula>
    </cfRule>
  </conditionalFormatting>
  <conditionalFormatting sqref="D13:O13">
    <cfRule type="expression" dxfId="3" priority="15">
      <formula>G12="Y"</formula>
    </cfRule>
  </conditionalFormatting>
  <conditionalFormatting sqref="D13:O13">
    <cfRule type="expression" dxfId="4" priority="16">
      <formula>G12="NR"</formula>
    </cfRule>
  </conditionalFormatting>
  <conditionalFormatting sqref="G11:G12">
    <cfRule type="cellIs" dxfId="1" priority="27" operator="equal">
      <formula>"R"</formula>
    </cfRule>
  </conditionalFormatting>
  <conditionalFormatting sqref="G11:G12">
    <cfRule type="cellIs" dxfId="2" priority="26" operator="equal">
      <formula>"G"</formula>
    </cfRule>
  </conditionalFormatting>
  <conditionalFormatting sqref="G11:G12">
    <cfRule type="cellIs" dxfId="5" priority="25" operator="equal">
      <formula>"Y"</formula>
    </cfRule>
  </conditionalFormatting>
  <conditionalFormatting sqref="G11:G12">
    <cfRule type="cellIs" dxfId="4" priority="28" operator="equal">
      <formula>"NR"</formula>
    </cfRule>
  </conditionalFormatting>
  <conditionalFormatting sqref="G17">
    <cfRule type="cellIs" dxfId="1" priority="11" operator="equal">
      <formula>"R"</formula>
    </cfRule>
  </conditionalFormatting>
  <conditionalFormatting sqref="G17">
    <cfRule type="cellIs" dxfId="5" priority="9" operator="equal">
      <formula>"Y"</formula>
    </cfRule>
  </conditionalFormatting>
  <conditionalFormatting sqref="G17">
    <cfRule type="cellIs" dxfId="2" priority="10" operator="equal">
      <formula>"G"</formula>
    </cfRule>
  </conditionalFormatting>
  <conditionalFormatting sqref="G17">
    <cfRule type="cellIs" dxfId="4" priority="12" operator="equal">
      <formula>"NR"</formula>
    </cfRule>
  </conditionalFormatting>
  <conditionalFormatting sqref="K11:K12">
    <cfRule type="cellIs" dxfId="1" priority="23" operator="equal">
      <formula>"R"</formula>
    </cfRule>
  </conditionalFormatting>
  <conditionalFormatting sqref="K11:K12">
    <cfRule type="cellIs" dxfId="5" priority="21" operator="equal">
      <formula>"Y"</formula>
    </cfRule>
  </conditionalFormatting>
  <conditionalFormatting sqref="K11:K12">
    <cfRule type="cellIs" dxfId="4" priority="24" operator="equal">
      <formula>"NR"</formula>
    </cfRule>
  </conditionalFormatting>
  <conditionalFormatting sqref="K11:K12">
    <cfRule type="cellIs" dxfId="2" priority="22" operator="equal">
      <formula>"G"</formula>
    </cfRule>
  </conditionalFormatting>
  <conditionalFormatting sqref="K17">
    <cfRule type="cellIs" dxfId="5" priority="5" operator="equal">
      <formula>"Y"</formula>
    </cfRule>
  </conditionalFormatting>
  <conditionalFormatting sqref="K17">
    <cfRule type="cellIs" dxfId="2" priority="6" operator="equal">
      <formula>"G"</formula>
    </cfRule>
  </conditionalFormatting>
  <conditionalFormatting sqref="K17">
    <cfRule type="cellIs" dxfId="1" priority="7" operator="equal">
      <formula>"R"</formula>
    </cfRule>
  </conditionalFormatting>
  <conditionalFormatting sqref="K17">
    <cfRule type="cellIs" dxfId="4" priority="8" operator="equal">
      <formula>"NR"</formula>
    </cfRule>
  </conditionalFormatting>
  <conditionalFormatting sqref="O11:O12">
    <cfRule type="cellIs" dxfId="1" priority="19" operator="equal">
      <formula>"R"</formula>
    </cfRule>
  </conditionalFormatting>
  <conditionalFormatting sqref="O11:O12">
    <cfRule type="cellIs" dxfId="4" priority="20" operator="equal">
      <formula>"NR"</formula>
    </cfRule>
  </conditionalFormatting>
  <conditionalFormatting sqref="O11:O12">
    <cfRule type="cellIs" dxfId="2" priority="18" operator="equal">
      <formula>"G"</formula>
    </cfRule>
  </conditionalFormatting>
  <conditionalFormatting sqref="O11:O12">
    <cfRule type="cellIs" dxfId="5" priority="17" operator="equal">
      <formula>"Y"</formula>
    </cfRule>
  </conditionalFormatting>
  <conditionalFormatting sqref="O17">
    <cfRule type="cellIs" dxfId="5" priority="1" operator="equal">
      <formula>"Y"</formula>
    </cfRule>
  </conditionalFormatting>
  <conditionalFormatting sqref="O17">
    <cfRule type="cellIs" dxfId="4" priority="4" operator="equal">
      <formula>"NR"</formula>
    </cfRule>
  </conditionalFormatting>
  <conditionalFormatting sqref="O17">
    <cfRule type="cellIs" dxfId="1" priority="3" operator="equal">
      <formula>"R"</formula>
    </cfRule>
  </conditionalFormatting>
  <conditionalFormatting sqref="O17">
    <cfRule type="cellIs" dxfId="2" priority="2" operator="equal">
      <formula>"G"</formula>
    </cfRule>
  </conditionalFormatting>
  <printOptions horizontalCentered="1"/>
  <pageMargins left="0.31496062874794006" right="0.31496062874794006" top="0.35433071851730347" bottom="0.35433071851730347" header="0.31496062874794006" footer="0.19685038924217224"/>
  <pageSetup paperSize="9" scale="65" fitToWidth="1" fitToHeight="1" orientation="landscape" r:id="rId1"/>
  <headerFooter>
    <oddFooter>&amp;CRev. tarihi 28/01/2019&amp;RPSA 01598_16_04265</oddFooter>
  </headerFooter>
  <drawing r:id="rId6"/>
  <legacyDrawing r:id="rId7"/>
  <controls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AlternateContent xmlns:mc="http://schemas.openxmlformats.org/markup-compatibility/2006">
      <mc:Choice Requires="x14">
        <control shapeId="35841" r:id="rId2" name="CommandButton1">
          <controlPr defaultSize="0" autoLine="0" r:id="rId3">
            <anchor moveWithCells="1">
              <from>
                <xdr:col>0</xdr:col>
                <xdr:colOff>336550</xdr:colOff>
                <xdr:row>5</xdr:row>
                <xdr:rowOff>88900</xdr:rowOff>
              </from>
              <to>
                <xdr:col>2</xdr:col>
                <xdr:colOff>146050</xdr:colOff>
                <xdr:row>6</xdr:row>
                <xdr:rowOff>133350</xdr:rowOff>
              </to>
            </anchor>
          </controlPr>
        </control>
      </mc:Choice>
      <mc:Fallback>
        <control shapeId="35841" r:id="rId2" name="CommandButton1"/>
      </mc:Fallback>
    </mc:AlternateContent>
    <mc:AlternateContent xmlns:mc="http://schemas.openxmlformats.org/markup-compatibility/2006">
      <mc:Choice Requires="x14">
        <control shapeId="35842" r:id="rId4" name="CommandButton2">
          <controlPr defaultSize="0" autoLine="0" r:id="rId5">
            <anchor moveWithCells="1">
              <from>
                <xdr:col>0</xdr:col>
                <xdr:colOff>336550</xdr:colOff>
                <xdr:row>6</xdr:row>
                <xdr:rowOff>165100</xdr:rowOff>
              </from>
              <to>
                <xdr:col>2</xdr:col>
                <xdr:colOff>146050</xdr:colOff>
                <xdr:row>7</xdr:row>
                <xdr:rowOff>342900</xdr:rowOff>
              </to>
            </anchor>
          </controlPr>
        </control>
      </mc:Choice>
      <mc:Fallback>
        <control shapeId="35842" r:id="rId4" name="CommandButton2"/>
      </mc:Fallback>
    </mc:AlternateContent>
  </controls>
</worksheet>
</file>

<file path=xl/worksheets/sheet5.xml><?xml version="1.0" encoding="utf-8"?>
<worksheet xmlns="http://schemas.openxmlformats.org/spreadsheetml/2006/main" xmlns:r="http://schemas.openxmlformats.org/officeDocument/2006/relationships">
  <sheetPr>
    <tabColor rgb="FF568838"/>
  </sheetPr>
  <dimension ref="A1:AKP243"/>
  <sheetViews>
    <sheetView showGridLines="0" zoomScale="85" zoomScaleNormal="85" topLeftCell="M107" workbookViewId="0">
      <selection activeCell="O112" sqref="O112"/>
    </sheetView>
  </sheetViews>
  <sheetFormatPr defaultColWidth="5.421875" defaultRowHeight="14.5" customHeight="1"/>
  <cols>
    <col min="1" max="1" width="8.57421875" customWidth="1"/>
    <col min="2" max="2" width="24.421875" customWidth="1"/>
    <col min="3" max="5" width="4.421875" hidden="1" customWidth="1"/>
    <col min="6" max="6" width="11.421875" hidden="1" customWidth="1"/>
    <col min="7" max="8" width="13.57421875" hidden="1" customWidth="1"/>
    <col min="9" max="9" width="11.421875" hidden="1" customWidth="1"/>
    <col min="10" max="10" width="4.57421875" hidden="1" customWidth="1"/>
    <col min="11" max="11" width="11.140625" customWidth="1"/>
    <col min="12" max="12" width="12.57421875" customWidth="1"/>
    <col min="13" max="13" width="64.421875" customWidth="1"/>
    <col min="14" max="14" width="83.7109375" customWidth="1"/>
    <col min="15" max="15" width="17.421875" customWidth="1"/>
    <col min="16" max="16" width="50.140625" hidden="1" customWidth="1"/>
    <col min="17" max="17" width="29.28125" hidden="1" customWidth="1"/>
    <col min="18" max="18" width="48.421875" customWidth="1"/>
    <col min="19" max="19" width="49.57421875" customWidth="1"/>
    <col min="20" max="21" width="11.421875" hidden="1" customWidth="1"/>
    <col min="22" max="22" width="14.57421875" hidden="1" customWidth="1"/>
    <col min="23" max="23" width="40.421875" hidden="1" customWidth="1"/>
    <col min="24" max="24" width="7.421875" hidden="1" customWidth="1"/>
    <col min="25" max="25" width="9.421875" hidden="1" customWidth="1"/>
    <col min="26" max="32" width="7.57421875" hidden="1" customWidth="1"/>
    <col min="33" max="34" width="5.421875" hidden="1" customWidth="1"/>
    <col min="35" max="35" width="20.421875" hidden="1" customWidth="1"/>
    <col min="36" max="36" width="14.421875" hidden="1" customWidth="1"/>
    <col min="49" max="50" width="5.421875" hidden="1" customWidth="1"/>
  </cols>
  <sheetData>
    <row r="1" s="23" customFormat="1" ht="38.25" customHeight="1">
      <c r="A1" s="397" t="s">
        <v>97</v>
      </c>
      <c r="B1" s="397"/>
      <c r="C1" s="397"/>
      <c r="D1" s="397"/>
      <c r="E1" s="397"/>
      <c r="F1" s="397"/>
      <c r="G1" s="397"/>
      <c r="H1" s="397"/>
      <c r="I1" s="397"/>
      <c r="J1" s="397"/>
      <c r="K1" s="397"/>
      <c r="L1" s="397"/>
      <c r="M1" s="397"/>
      <c r="N1" s="397"/>
      <c r="O1" s="397"/>
      <c r="P1" s="397"/>
      <c r="Q1" s="397"/>
      <c r="R1" s="397"/>
      <c r="S1" s="397"/>
      <c r="W1" s="23" t="str">
        <f>IF('TabletParametreleri'!$B$2=W3,"X","")</f>
        <v/>
      </c>
      <c r="X1" s="23" t="str">
        <f>IF('TabletParametreleri'!$B$2=X3,"X","")</f>
        <v>X</v>
      </c>
      <c r="Y1" s="23" t="str">
        <f>IF('TabletParametreleri'!$B$2=Y3,"X","")</f>
        <v/>
      </c>
      <c r="Z1" s="23" t="str">
        <f>IF('TabletParametreleri'!$B$2=Z3,"X","")</f>
        <v/>
      </c>
      <c r="AA1" s="23" t="str">
        <f>IF('TabletParametreleri'!$B$2=AA3,"X","")</f>
        <v/>
      </c>
      <c r="AB1" s="23" t="str">
        <f>IF('TabletParametreleri'!$B$2=AB3,"X","")</f>
        <v/>
      </c>
      <c r="AC1" s="23" t="str">
        <f>IF('TabletParametreleri'!$B$2=AC3,"X","")</f>
        <v/>
      </c>
      <c r="AD1" s="23" t="str">
        <f>IF('TabletParametreleri'!$B$2=AD3,"X","")</f>
        <v/>
      </c>
      <c r="AE1" s="23" t="str">
        <f>IF('TabletParametreleri'!$B$2=AE3,"X","")</f>
        <v/>
      </c>
      <c r="AF1" s="23" t="str">
        <f>IF('TabletParametreleri'!$B$2=AF3,"X","")</f>
        <v/>
      </c>
      <c r="AG1" s="23" t="str">
        <f>IF('TabletParametreleri'!$B$2=AG3,"X","")</f>
        <v/>
      </c>
      <c r="AKP1" s="23">
        <v>3</v>
      </c>
    </row>
    <row r="2" s="24" customFormat="1" ht="24">
      <c r="A2" s="99"/>
      <c r="B2" s="99"/>
      <c r="C2" s="99"/>
      <c r="D2" s="99"/>
      <c r="E2" s="99">
        <f>COUNTIF($F:$F,"X")</f>
        <v>9</v>
      </c>
      <c r="F2" s="99"/>
      <c r="G2" s="247"/>
      <c r="H2" s="247"/>
      <c r="I2" s="247"/>
      <c r="J2" s="247"/>
      <c r="K2" s="247"/>
      <c r="L2" s="247"/>
      <c r="M2" s="99"/>
      <c r="N2" s="99"/>
      <c r="O2" s="267" t="s">
        <v>98</v>
      </c>
      <c r="P2" s="398" t="s">
        <v>99</v>
      </c>
      <c r="Q2" s="398"/>
      <c r="R2" s="99"/>
      <c r="S2" s="99"/>
      <c r="W2" s="104" t="s">
        <v>100</v>
      </c>
      <c r="X2" s="104"/>
      <c r="Y2" s="104"/>
      <c r="Z2" s="104"/>
      <c r="AA2" s="104"/>
      <c r="AB2" s="104"/>
      <c r="AC2" s="104"/>
      <c r="AD2" s="104"/>
      <c r="AE2" s="104"/>
      <c r="AF2" s="104"/>
      <c r="AG2" s="104"/>
    </row>
    <row r="3" ht="81" customHeight="1">
      <c r="A3" s="238" t="s">
        <v>101</v>
      </c>
      <c r="B3" s="170" t="s">
        <v>102</v>
      </c>
      <c r="C3" s="171"/>
      <c r="D3" s="171"/>
      <c r="E3" s="171"/>
      <c r="F3" s="170" t="s">
        <v>103</v>
      </c>
      <c r="G3" s="170" t="s">
        <v>104</v>
      </c>
      <c r="H3" s="170" t="s">
        <v>105</v>
      </c>
      <c r="I3" s="173" t="s">
        <v>106</v>
      </c>
      <c r="J3" s="171"/>
      <c r="K3" s="170" t="s">
        <v>107</v>
      </c>
      <c r="L3" s="170" t="s">
        <v>108</v>
      </c>
      <c r="M3" s="170" t="s">
        <v>109</v>
      </c>
      <c r="N3" s="170" t="s">
        <v>110</v>
      </c>
      <c r="O3" s="236" t="s">
        <v>111</v>
      </c>
      <c r="P3" s="237" t="s">
        <v>111</v>
      </c>
      <c r="Q3" s="133" t="s">
        <v>112</v>
      </c>
      <c r="R3" s="170" t="s">
        <v>113</v>
      </c>
      <c r="S3" s="170" t="s">
        <v>114</v>
      </c>
      <c r="T3" s="105"/>
      <c r="U3" s="105"/>
      <c r="V3" s="105"/>
      <c r="W3" s="102" t="str">
        <f>Tableau1[[#Headers],[MPA1]]</f>
        <v>MPA1</v>
      </c>
      <c r="X3" s="102" t="str">
        <f>Tableau1[[#Headers],[NSA]]</f>
        <v>NSA</v>
      </c>
      <c r="Y3" s="102" t="str">
        <f>Tableau1[[#Headers],[MPA2]]</f>
        <v>MPA2</v>
      </c>
      <c r="Z3" s="103" t="str">
        <f>Tableau1[[#Headers],[PPQ_KOM]]</f>
        <v>PPQ_KOM</v>
      </c>
      <c r="AA3" s="103" t="str">
        <f>Tableau1[[#Headers],[PPQ_TKO]]</f>
        <v>PPQ_TKO</v>
      </c>
      <c r="AB3" s="103" t="str">
        <f>Tableau1[[#Headers],[PPQ_OT]]</f>
        <v>PPQ_OT</v>
      </c>
      <c r="AC3" s="103" t="str">
        <f>Tableau1[[#Headers],[PPQ_PPAP]]</f>
        <v>PPQ_PPAP</v>
      </c>
      <c r="AD3" s="103" t="str">
        <f>Tableau1[[#Headers],[PPQ_End_Dev]]</f>
        <v>PPQ_End_Dev</v>
      </c>
      <c r="AE3" s="103" t="str">
        <f>Tableau1[[#Headers],[PPQ_Mass_prod]]</f>
        <v>PPQ_Mass_prod</v>
      </c>
      <c r="AF3" s="103" t="str">
        <f>Tableau1[[#Headers],[PPQ_Safe_Launch]]</f>
        <v>PPQ_Safe_Launch</v>
      </c>
      <c r="AG3" s="103" t="str">
        <f>Tableau1[[#Headers],[PPQ_PFMEA]]</f>
        <v>PPQ_PFMEA</v>
      </c>
      <c r="AI3" s="70"/>
    </row>
    <row r="4" ht="16.5">
      <c r="A4" s="272" t="s">
        <v>60</v>
      </c>
      <c r="B4" s="273"/>
      <c r="C4" s="274"/>
      <c r="D4" s="274"/>
      <c r="E4" s="274"/>
      <c r="F4" s="274"/>
      <c r="G4" s="274"/>
      <c r="H4" s="274"/>
      <c r="I4" s="274"/>
      <c r="J4" s="274"/>
      <c r="K4" s="275"/>
      <c r="L4" s="275"/>
      <c r="M4" s="275"/>
      <c r="N4" s="275"/>
      <c r="O4" s="289"/>
      <c r="P4" s="289"/>
      <c r="Q4" s="276"/>
      <c r="R4" s="289"/>
      <c r="S4" s="291"/>
      <c r="W4" s="179"/>
      <c r="X4" s="178"/>
      <c r="Y4" s="179">
        <v>2</v>
      </c>
      <c r="Z4" s="178"/>
      <c r="AA4" s="178"/>
      <c r="AB4" s="178"/>
      <c r="AC4" s="178"/>
      <c r="AD4" s="178"/>
      <c r="AE4" s="178"/>
      <c r="AF4" s="178"/>
      <c r="AI4" t="s">
        <v>115</v>
      </c>
    </row>
    <row r="5" ht="194.25">
      <c r="A5" s="393" t="s">
        <v>116</v>
      </c>
      <c r="B5" s="394" t="s">
        <v>117</v>
      </c>
      <c r="C5" s="248"/>
      <c r="D5" s="248"/>
      <c r="E5" s="248"/>
      <c r="F5" s="248" t="s">
        <v>115</v>
      </c>
      <c r="G5" s="226" t="s">
        <v>115</v>
      </c>
      <c r="H5" s="226"/>
      <c r="I5" s="248"/>
      <c r="J5" s="227"/>
      <c r="K5" s="269"/>
      <c r="L5" s="270" t="s">
        <v>118</v>
      </c>
      <c r="M5" s="271" t="s">
        <v>119</v>
      </c>
      <c r="N5" s="288" t="s">
        <v>120</v>
      </c>
      <c r="O5" s="294" t="s">
        <v>121</v>
      </c>
      <c r="P5" s="294"/>
      <c r="Q5" t="str">
        <f>IF(P5="","",IF('Aksiyon Planı'!$N5="",P5,'Aksiyon Planı'!$N5))</f>
        <v/>
      </c>
      <c r="R5" s="295" t="s">
        <v>122</v>
      </c>
      <c r="S5" s="295"/>
      <c r="W5" s="184"/>
      <c r="X5" s="184" t="s">
        <v>115</v>
      </c>
      <c r="Y5" s="184" t="s">
        <v>115</v>
      </c>
      <c r="Z5" s="185" t="s">
        <v>115</v>
      </c>
      <c r="AA5" s="185" t="s">
        <v>123</v>
      </c>
      <c r="AB5" s="185" t="s">
        <v>123</v>
      </c>
      <c r="AC5" s="185" t="s">
        <v>123</v>
      </c>
      <c r="AD5" s="185"/>
      <c r="AE5" s="185"/>
      <c r="AF5" s="185"/>
      <c r="AI5" t="s">
        <v>115</v>
      </c>
    </row>
    <row r="6" ht="180">
      <c r="A6" s="393"/>
      <c r="B6" s="394"/>
      <c r="C6" s="180"/>
      <c r="D6" s="180"/>
      <c r="E6" s="180"/>
      <c r="F6" s="180" t="s">
        <v>115</v>
      </c>
      <c r="G6" s="181" t="s">
        <v>115</v>
      </c>
      <c r="H6" s="181"/>
      <c r="I6" s="180"/>
      <c r="J6" s="182"/>
      <c r="K6" s="261"/>
      <c r="L6" s="183" t="s">
        <v>124</v>
      </c>
      <c r="M6" s="165" t="s">
        <v>125</v>
      </c>
      <c r="N6" s="293" t="s">
        <v>126</v>
      </c>
      <c r="O6" s="294" t="s">
        <v>127</v>
      </c>
      <c r="P6" s="294"/>
      <c r="Q6" t="str">
        <f>IF(P6="","",IF('Aksiyon Planı'!$N6="",P6,'Aksiyon Planı'!$N6))</f>
        <v/>
      </c>
      <c r="R6" s="295" t="s">
        <v>128</v>
      </c>
      <c r="S6" s="295"/>
      <c r="W6" s="184"/>
      <c r="X6" s="184" t="s">
        <v>115</v>
      </c>
      <c r="Y6" s="184" t="s">
        <v>115</v>
      </c>
      <c r="Z6" s="185"/>
      <c r="AA6" s="185"/>
      <c r="AB6" s="185"/>
      <c r="AC6" s="185"/>
      <c r="AD6" s="185"/>
      <c r="AE6" s="185"/>
      <c r="AF6" s="185"/>
      <c r="AI6" t="s">
        <v>115</v>
      </c>
    </row>
    <row r="7" ht="180">
      <c r="A7" s="393"/>
      <c r="B7" s="394"/>
      <c r="C7" s="180"/>
      <c r="D7" s="180"/>
      <c r="E7" s="180"/>
      <c r="F7" s="180" t="s">
        <v>115</v>
      </c>
      <c r="G7" s="181" t="s">
        <v>115</v>
      </c>
      <c r="H7" s="181"/>
      <c r="I7" s="180"/>
      <c r="J7" s="182"/>
      <c r="K7" s="261"/>
      <c r="L7" s="183" t="s">
        <v>129</v>
      </c>
      <c r="M7" s="165" t="s">
        <v>130</v>
      </c>
      <c r="N7" s="293" t="s">
        <v>131</v>
      </c>
      <c r="O7" s="294" t="s">
        <v>127</v>
      </c>
      <c r="P7" s="294"/>
      <c r="Q7" t="str">
        <f>IF(P7="","",IF('Aksiyon Planı'!$N7="",P7,'Aksiyon Planı'!$N7))</f>
        <v/>
      </c>
      <c r="R7" s="295" t="s">
        <v>132</v>
      </c>
      <c r="S7" s="295"/>
      <c r="W7" s="184"/>
      <c r="X7" s="184" t="s">
        <v>115</v>
      </c>
      <c r="Y7" s="184" t="s">
        <v>115</v>
      </c>
      <c r="Z7" s="185" t="s">
        <v>115</v>
      </c>
      <c r="AA7" s="185" t="s">
        <v>123</v>
      </c>
      <c r="AB7" s="185" t="s">
        <v>123</v>
      </c>
      <c r="AC7" s="185" t="s">
        <v>123</v>
      </c>
      <c r="AD7" s="185"/>
      <c r="AE7" s="185"/>
      <c r="AF7" s="185"/>
      <c r="AI7" t="s">
        <v>115</v>
      </c>
    </row>
    <row r="8" ht="180">
      <c r="A8" s="395" t="s">
        <v>133</v>
      </c>
      <c r="B8" s="395" t="s">
        <v>134</v>
      </c>
      <c r="C8" s="180"/>
      <c r="D8" s="180"/>
      <c r="E8" s="180"/>
      <c r="F8" s="180"/>
      <c r="G8" s="181" t="s">
        <v>115</v>
      </c>
      <c r="H8" s="181"/>
      <c r="I8" s="180"/>
      <c r="J8" s="182"/>
      <c r="K8" s="261"/>
      <c r="L8" s="189" t="s">
        <v>135</v>
      </c>
      <c r="M8" s="165" t="s">
        <v>136</v>
      </c>
      <c r="N8" s="293" t="s">
        <v>137</v>
      </c>
      <c r="O8" s="294" t="s">
        <v>121</v>
      </c>
      <c r="P8" s="294"/>
      <c r="Q8" t="str">
        <f>IF(P8="","",IF('Aksiyon Planı'!$N8="",P8,'Aksiyon Planı'!$N8))</f>
        <v/>
      </c>
      <c r="R8" s="295" t="s">
        <v>138</v>
      </c>
      <c r="S8" s="295"/>
      <c r="W8" s="184"/>
      <c r="X8" s="184" t="s">
        <v>115</v>
      </c>
      <c r="Y8" s="184" t="s">
        <v>115</v>
      </c>
      <c r="Z8" s="185"/>
      <c r="AA8" s="185"/>
      <c r="AB8" s="185"/>
      <c r="AC8" s="185"/>
      <c r="AD8" s="185"/>
      <c r="AE8" s="185"/>
      <c r="AF8" s="185"/>
      <c r="AI8" t="s">
        <v>115</v>
      </c>
    </row>
    <row r="9" ht="180">
      <c r="A9" s="393"/>
      <c r="B9" s="393"/>
      <c r="C9" s="180"/>
      <c r="D9" s="180"/>
      <c r="E9" s="180"/>
      <c r="F9" s="180"/>
      <c r="G9" s="181" t="s">
        <v>115</v>
      </c>
      <c r="H9" s="181"/>
      <c r="I9" s="180"/>
      <c r="J9" s="182"/>
      <c r="K9" s="261"/>
      <c r="L9" s="189" t="s">
        <v>139</v>
      </c>
      <c r="M9" s="165" t="s">
        <v>140</v>
      </c>
      <c r="N9" s="293" t="s">
        <v>141</v>
      </c>
      <c r="O9" s="294" t="s">
        <v>142</v>
      </c>
      <c r="P9" s="294"/>
      <c r="Q9" t="str">
        <f>IF(P9="","",IF('Aksiyon Planı'!$N9="",P9,'Aksiyon Planı'!$N9))</f>
        <v/>
      </c>
      <c r="R9" s="295" t="s">
        <v>143</v>
      </c>
      <c r="S9" s="295"/>
      <c r="W9" s="184"/>
      <c r="X9" s="184" t="s">
        <v>115</v>
      </c>
      <c r="Y9" s="184" t="s">
        <v>115</v>
      </c>
      <c r="Z9" s="185"/>
      <c r="AA9" s="185"/>
      <c r="AB9" s="185"/>
      <c r="AC9" s="185"/>
      <c r="AD9" s="185"/>
      <c r="AE9" s="185"/>
      <c r="AF9" s="185"/>
      <c r="AI9" t="s">
        <v>115</v>
      </c>
    </row>
    <row r="10" ht="180">
      <c r="A10" s="393"/>
      <c r="B10" s="393"/>
      <c r="C10" s="180"/>
      <c r="D10" s="180"/>
      <c r="E10" s="180"/>
      <c r="F10" s="180"/>
      <c r="G10" s="181" t="s">
        <v>115</v>
      </c>
      <c r="H10" s="181"/>
      <c r="I10" s="180"/>
      <c r="J10" s="182"/>
      <c r="K10" s="261"/>
      <c r="L10" s="189" t="s">
        <v>144</v>
      </c>
      <c r="M10" s="165" t="s">
        <v>145</v>
      </c>
      <c r="N10" s="293" t="s">
        <v>146</v>
      </c>
      <c r="O10" s="294" t="s">
        <v>142</v>
      </c>
      <c r="P10" s="294"/>
      <c r="Q10" t="str">
        <f>IF(P10="","",IF('Aksiyon Planı'!$N10="",P10,'Aksiyon Planı'!$N10))</f>
        <v/>
      </c>
      <c r="R10" s="295" t="s">
        <v>147</v>
      </c>
      <c r="S10" s="295"/>
      <c r="W10" s="184"/>
      <c r="X10" s="184" t="s">
        <v>115</v>
      </c>
      <c r="Y10" s="184" t="s">
        <v>115</v>
      </c>
      <c r="Z10" s="185"/>
      <c r="AA10" s="185"/>
      <c r="AB10" s="185"/>
      <c r="AC10" s="185"/>
      <c r="AD10" s="185"/>
      <c r="AE10" s="185"/>
      <c r="AF10" s="185"/>
      <c r="AI10" t="s">
        <v>115</v>
      </c>
    </row>
    <row r="11" ht="180">
      <c r="A11" s="395" t="s">
        <v>148</v>
      </c>
      <c r="B11" s="396" t="s">
        <v>149</v>
      </c>
      <c r="C11" s="180"/>
      <c r="D11" s="180"/>
      <c r="E11" s="180"/>
      <c r="F11" s="180" t="s">
        <v>115</v>
      </c>
      <c r="G11" s="181" t="s">
        <v>115</v>
      </c>
      <c r="H11" s="181"/>
      <c r="I11" s="180"/>
      <c r="J11" s="182"/>
      <c r="K11" s="261"/>
      <c r="L11" s="189" t="s">
        <v>150</v>
      </c>
      <c r="M11" s="165" t="s">
        <v>151</v>
      </c>
      <c r="N11" s="293" t="s">
        <v>152</v>
      </c>
      <c r="O11" s="294" t="s">
        <v>142</v>
      </c>
      <c r="P11" s="294"/>
      <c r="Q11" t="str">
        <f>IF(P11="","",IF('Aksiyon Planı'!$N11="",P11,'Aksiyon Planı'!$N11))</f>
        <v/>
      </c>
      <c r="R11" s="295" t="s">
        <v>153</v>
      </c>
      <c r="S11" s="295"/>
      <c r="W11" s="184"/>
      <c r="X11" s="184" t="s">
        <v>115</v>
      </c>
      <c r="Y11" s="184" t="s">
        <v>115</v>
      </c>
      <c r="Z11" s="185"/>
      <c r="AA11" s="185"/>
      <c r="AB11" s="185"/>
      <c r="AC11" s="185"/>
      <c r="AD11" s="185"/>
      <c r="AE11" s="185"/>
      <c r="AF11" s="185"/>
      <c r="AI11" t="s">
        <v>115</v>
      </c>
    </row>
    <row r="12" ht="180">
      <c r="A12" s="393"/>
      <c r="B12" s="394"/>
      <c r="C12" s="180"/>
      <c r="D12" s="180"/>
      <c r="E12" s="180"/>
      <c r="F12" s="180" t="s">
        <v>115</v>
      </c>
      <c r="G12" s="181" t="s">
        <v>115</v>
      </c>
      <c r="H12" s="181"/>
      <c r="I12" s="180"/>
      <c r="J12" s="182"/>
      <c r="K12" s="261"/>
      <c r="L12" s="189" t="s">
        <v>154</v>
      </c>
      <c r="M12" s="165" t="s">
        <v>155</v>
      </c>
      <c r="N12" s="293" t="s">
        <v>156</v>
      </c>
      <c r="O12" s="294" t="s">
        <v>142</v>
      </c>
      <c r="P12" s="294"/>
      <c r="Q12" t="str">
        <f>IF(P12="","",IF('Aksiyon Planı'!$N12="",P12,'Aksiyon Planı'!$N12))</f>
        <v/>
      </c>
      <c r="R12" s="295" t="s">
        <v>157</v>
      </c>
      <c r="S12" s="295"/>
      <c r="W12" s="184"/>
      <c r="X12" s="184" t="s">
        <v>115</v>
      </c>
      <c r="Y12" s="184" t="s">
        <v>115</v>
      </c>
      <c r="Z12" s="185"/>
      <c r="AA12" s="185"/>
      <c r="AB12" s="185"/>
      <c r="AC12" s="185"/>
      <c r="AD12" s="185"/>
      <c r="AE12" s="185"/>
      <c r="AF12" s="185"/>
      <c r="AI12" t="s">
        <v>115</v>
      </c>
    </row>
    <row r="13" ht="180">
      <c r="A13" s="393"/>
      <c r="B13" s="394"/>
      <c r="C13" s="180"/>
      <c r="D13" s="180"/>
      <c r="E13" s="180"/>
      <c r="F13" s="180" t="s">
        <v>115</v>
      </c>
      <c r="G13" s="181" t="s">
        <v>115</v>
      </c>
      <c r="H13" s="181"/>
      <c r="I13" s="180"/>
      <c r="J13" s="182"/>
      <c r="K13" s="261"/>
      <c r="L13" s="189" t="s">
        <v>158</v>
      </c>
      <c r="M13" s="165" t="s">
        <v>159</v>
      </c>
      <c r="N13" s="293" t="s">
        <v>160</v>
      </c>
      <c r="O13" s="290" t="s">
        <v>142</v>
      </c>
      <c r="P13" s="290"/>
      <c r="Q13" t="str">
        <f>IF(P13="","",IF('Aksiyon Planı'!$N13="",P13,'Aksiyon Planı'!$N13))</f>
        <v/>
      </c>
      <c r="R13" s="292" t="s">
        <v>161</v>
      </c>
      <c r="S13" s="292"/>
      <c r="W13" s="184"/>
      <c r="X13" s="184" t="s">
        <v>115</v>
      </c>
      <c r="Y13" s="184" t="s">
        <v>115</v>
      </c>
      <c r="Z13" s="185"/>
      <c r="AA13" s="185"/>
      <c r="AB13" s="185" t="s">
        <v>115</v>
      </c>
      <c r="AC13" s="185" t="s">
        <v>115</v>
      </c>
      <c r="AD13" s="185"/>
      <c r="AE13" s="185"/>
      <c r="AF13" s="185"/>
      <c r="AI13" t="s">
        <v>115</v>
      </c>
    </row>
    <row r="14" ht="16.5">
      <c r="A14" s="272" t="s">
        <v>62</v>
      </c>
      <c r="B14" s="274"/>
      <c r="C14" s="274"/>
      <c r="D14" s="274"/>
      <c r="E14" s="274"/>
      <c r="F14" s="274"/>
      <c r="G14" s="274"/>
      <c r="H14" s="274"/>
      <c r="I14" s="274"/>
      <c r="J14" s="274"/>
      <c r="K14" s="275"/>
      <c r="L14" s="275"/>
      <c r="M14" s="275"/>
      <c r="N14" s="275"/>
      <c r="O14" s="297"/>
      <c r="P14" s="297"/>
      <c r="Q14" s="276"/>
      <c r="R14" s="297"/>
      <c r="S14" s="298"/>
      <c r="W14" s="193"/>
      <c r="X14" s="178"/>
      <c r="Y14" s="193">
        <v>2</v>
      </c>
      <c r="Z14" s="178"/>
      <c r="AA14" s="178"/>
      <c r="AB14" s="178"/>
      <c r="AC14" s="178"/>
      <c r="AD14" s="178"/>
      <c r="AE14" s="178"/>
      <c r="AF14" s="178"/>
      <c r="AI14" t="s">
        <v>115</v>
      </c>
    </row>
    <row r="15" ht="219">
      <c r="A15" s="251" t="s">
        <v>162</v>
      </c>
      <c r="B15" s="253" t="s">
        <v>163</v>
      </c>
      <c r="C15" s="279"/>
      <c r="D15" s="279"/>
      <c r="E15" s="279"/>
      <c r="F15" s="279"/>
      <c r="G15" s="226" t="s">
        <v>115</v>
      </c>
      <c r="H15" s="226"/>
      <c r="I15" s="279"/>
      <c r="J15" s="279"/>
      <c r="K15" s="268"/>
      <c r="L15" s="280" t="s">
        <v>164</v>
      </c>
      <c r="M15" s="218" t="s">
        <v>165</v>
      </c>
      <c r="N15" s="296" t="s">
        <v>166</v>
      </c>
      <c r="O15" s="294" t="s">
        <v>142</v>
      </c>
      <c r="P15" s="294"/>
      <c r="Q15" t="str">
        <f>IF(P15="","",IF('Aksiyon Planı'!$N15="",P15,'Aksiyon Planı'!$N15))</f>
        <v/>
      </c>
      <c r="R15" s="295" t="s">
        <v>167</v>
      </c>
      <c r="S15" s="295"/>
      <c r="W15" s="184"/>
      <c r="X15" s="184" t="s">
        <v>115</v>
      </c>
      <c r="Y15" s="184" t="s">
        <v>115</v>
      </c>
      <c r="Z15" s="185" t="s">
        <v>115</v>
      </c>
      <c r="AA15" s="185" t="s">
        <v>115</v>
      </c>
      <c r="AB15" s="185" t="s">
        <v>123</v>
      </c>
      <c r="AC15" s="185" t="s">
        <v>123</v>
      </c>
      <c r="AD15" s="185"/>
      <c r="AE15" s="185"/>
      <c r="AF15" s="185"/>
      <c r="AI15" t="s">
        <v>115</v>
      </c>
    </row>
    <row r="16" ht="297">
      <c r="A16" s="251"/>
      <c r="B16" s="253"/>
      <c r="C16" s="194"/>
      <c r="D16" s="194"/>
      <c r="E16" s="194"/>
      <c r="F16" s="194"/>
      <c r="G16" s="181" t="s">
        <v>115</v>
      </c>
      <c r="H16" s="181"/>
      <c r="I16" s="194"/>
      <c r="J16" s="194"/>
      <c r="K16" s="195"/>
      <c r="L16" s="189" t="s">
        <v>168</v>
      </c>
      <c r="M16" s="165" t="s">
        <v>169</v>
      </c>
      <c r="N16" s="293" t="s">
        <v>170</v>
      </c>
      <c r="O16" s="294" t="s">
        <v>127</v>
      </c>
      <c r="P16" s="294"/>
      <c r="Q16" t="str">
        <f>IF(P16="","",IF('Aksiyon Planı'!$N16="",P16,'Aksiyon Planı'!$N16))</f>
        <v/>
      </c>
      <c r="R16" s="295" t="s">
        <v>171</v>
      </c>
      <c r="S16" s="295"/>
      <c r="W16" s="184"/>
      <c r="X16" s="184" t="s">
        <v>115</v>
      </c>
      <c r="Y16" s="184" t="s">
        <v>115</v>
      </c>
      <c r="Z16" s="185" t="s">
        <v>115</v>
      </c>
      <c r="AA16" s="185" t="s">
        <v>115</v>
      </c>
      <c r="AB16" s="181" t="s">
        <v>115</v>
      </c>
      <c r="AC16" s="185" t="s">
        <v>115</v>
      </c>
      <c r="AD16" s="185"/>
      <c r="AE16" s="185"/>
      <c r="AF16" s="185"/>
      <c r="AI16" t="s">
        <v>115</v>
      </c>
    </row>
    <row r="17" ht="180">
      <c r="A17" s="251"/>
      <c r="B17" s="253"/>
      <c r="C17" s="194"/>
      <c r="D17" s="194"/>
      <c r="E17" s="194"/>
      <c r="F17" s="194"/>
      <c r="G17" s="181" t="s">
        <v>115</v>
      </c>
      <c r="H17" s="181"/>
      <c r="I17" s="194"/>
      <c r="J17" s="194"/>
      <c r="K17" s="195"/>
      <c r="L17" s="189" t="s">
        <v>172</v>
      </c>
      <c r="M17" s="165" t="s">
        <v>173</v>
      </c>
      <c r="N17" s="293" t="s">
        <v>174</v>
      </c>
      <c r="O17" s="294" t="s">
        <v>142</v>
      </c>
      <c r="P17" s="294"/>
      <c r="Q17" t="str">
        <f>IF(P17="","",IF('Aksiyon Planı'!$N17="",P17,'Aksiyon Planı'!$N17))</f>
        <v/>
      </c>
      <c r="R17" s="295" t="s">
        <v>175</v>
      </c>
      <c r="S17" s="295"/>
      <c r="W17" s="184"/>
      <c r="X17" s="184" t="s">
        <v>115</v>
      </c>
      <c r="Y17" s="184" t="s">
        <v>115</v>
      </c>
      <c r="Z17" s="185" t="s">
        <v>115</v>
      </c>
      <c r="AA17" s="185" t="s">
        <v>115</v>
      </c>
      <c r="AB17" s="185" t="s">
        <v>123</v>
      </c>
      <c r="AC17" s="185" t="s">
        <v>123</v>
      </c>
      <c r="AD17" s="185"/>
      <c r="AE17" s="185"/>
      <c r="AF17" s="185"/>
      <c r="AI17" t="s">
        <v>115</v>
      </c>
    </row>
    <row r="18" ht="180">
      <c r="A18" s="250" t="s">
        <v>176</v>
      </c>
      <c r="B18" s="252" t="s">
        <v>177</v>
      </c>
      <c r="C18" s="194"/>
      <c r="D18" s="194"/>
      <c r="E18" s="194"/>
      <c r="F18" s="194"/>
      <c r="G18" s="181" t="s">
        <v>115</v>
      </c>
      <c r="H18" s="181"/>
      <c r="I18" s="194"/>
      <c r="J18" s="194"/>
      <c r="K18" s="195"/>
      <c r="L18" s="189" t="s">
        <v>178</v>
      </c>
      <c r="M18" s="198" t="s">
        <v>179</v>
      </c>
      <c r="N18" s="299" t="s">
        <v>180</v>
      </c>
      <c r="O18" s="294" t="s">
        <v>127</v>
      </c>
      <c r="P18" s="294"/>
      <c r="Q18" t="str">
        <f>IF(P18="","",IF('Aksiyon Planı'!$N18="",P18,'Aksiyon Planı'!$N18))</f>
        <v/>
      </c>
      <c r="R18" s="295" t="s">
        <v>181</v>
      </c>
      <c r="S18" s="295"/>
      <c r="W18" s="184"/>
      <c r="X18" s="184" t="s">
        <v>115</v>
      </c>
      <c r="Y18" s="184" t="s">
        <v>115</v>
      </c>
      <c r="Z18" s="185"/>
      <c r="AA18" s="185"/>
      <c r="AB18" s="181" t="s">
        <v>115</v>
      </c>
      <c r="AC18" s="185" t="s">
        <v>115</v>
      </c>
      <c r="AD18" s="185"/>
      <c r="AE18" s="185"/>
      <c r="AF18" s="185"/>
      <c r="AI18" t="s">
        <v>115</v>
      </c>
    </row>
    <row r="19" ht="180">
      <c r="A19" s="251"/>
      <c r="B19" s="253"/>
      <c r="C19" s="194"/>
      <c r="D19" s="194"/>
      <c r="E19" s="194"/>
      <c r="F19" s="195" t="s">
        <v>115</v>
      </c>
      <c r="G19" s="181" t="s">
        <v>115</v>
      </c>
      <c r="H19" s="181"/>
      <c r="I19" s="194"/>
      <c r="J19" s="194"/>
      <c r="K19" s="195"/>
      <c r="L19" s="189" t="s">
        <v>182</v>
      </c>
      <c r="M19" s="165" t="s">
        <v>183</v>
      </c>
      <c r="N19" s="293" t="s">
        <v>184</v>
      </c>
      <c r="O19" s="294" t="s">
        <v>142</v>
      </c>
      <c r="P19" s="294"/>
      <c r="Q19" t="str">
        <f>IF(P19="","",IF('Aksiyon Planı'!$N19="",P19,'Aksiyon Planı'!$N19))</f>
        <v/>
      </c>
      <c r="R19" s="295" t="s">
        <v>185</v>
      </c>
      <c r="S19" s="295"/>
      <c r="W19" s="184"/>
      <c r="X19" s="184" t="s">
        <v>115</v>
      </c>
      <c r="Y19" s="184" t="s">
        <v>115</v>
      </c>
      <c r="Z19" s="185"/>
      <c r="AA19" s="185"/>
      <c r="AB19" s="181" t="s">
        <v>115</v>
      </c>
      <c r="AC19" s="185" t="s">
        <v>115</v>
      </c>
      <c r="AD19" s="185"/>
      <c r="AE19" s="185"/>
      <c r="AF19" s="185"/>
      <c r="AI19" t="s">
        <v>115</v>
      </c>
    </row>
    <row r="20" ht="194.25">
      <c r="A20" s="251"/>
      <c r="B20" s="253"/>
      <c r="C20" s="194"/>
      <c r="D20" s="194"/>
      <c r="E20" s="194"/>
      <c r="F20" s="194"/>
      <c r="G20" s="181" t="s">
        <v>115</v>
      </c>
      <c r="H20" s="181"/>
      <c r="I20" s="194"/>
      <c r="J20" s="194"/>
      <c r="K20" s="195"/>
      <c r="L20" s="189" t="s">
        <v>186</v>
      </c>
      <c r="M20" s="165" t="s">
        <v>187</v>
      </c>
      <c r="N20" s="293" t="s">
        <v>188</v>
      </c>
      <c r="O20" s="294" t="s">
        <v>142</v>
      </c>
      <c r="P20" s="294"/>
      <c r="Q20" t="str">
        <f>IF(P20="","",IF('Aksiyon Planı'!$N20="",P20,'Aksiyon Planı'!$N20))</f>
        <v/>
      </c>
      <c r="R20" s="295" t="s">
        <v>189</v>
      </c>
      <c r="S20" s="295"/>
      <c r="W20" s="184"/>
      <c r="X20" s="184" t="s">
        <v>115</v>
      </c>
      <c r="Y20" s="184" t="s">
        <v>115</v>
      </c>
      <c r="Z20" s="185"/>
      <c r="AA20" s="185"/>
      <c r="AB20" s="181" t="s">
        <v>115</v>
      </c>
      <c r="AC20" s="185" t="s">
        <v>115</v>
      </c>
      <c r="AD20" s="185"/>
      <c r="AE20" s="185"/>
      <c r="AF20" s="185"/>
      <c r="AI20" t="s">
        <v>115</v>
      </c>
    </row>
    <row r="21" ht="180">
      <c r="A21" s="250" t="s">
        <v>190</v>
      </c>
      <c r="B21" s="252" t="s">
        <v>191</v>
      </c>
      <c r="C21" s="194"/>
      <c r="D21" s="194"/>
      <c r="E21" s="194"/>
      <c r="F21" s="194"/>
      <c r="G21" s="181" t="s">
        <v>115</v>
      </c>
      <c r="H21" s="181"/>
      <c r="I21" s="194"/>
      <c r="J21" s="194"/>
      <c r="K21" s="195"/>
      <c r="L21" s="189" t="s">
        <v>192</v>
      </c>
      <c r="M21" s="190" t="s">
        <v>193</v>
      </c>
      <c r="N21" s="300" t="s">
        <v>194</v>
      </c>
      <c r="O21" s="294" t="s">
        <v>127</v>
      </c>
      <c r="P21" s="294"/>
      <c r="Q21" t="str">
        <f>IF(P21="","",IF('Aksiyon Planı'!$N21="",P21,'Aksiyon Planı'!$N21))</f>
        <v/>
      </c>
      <c r="R21" s="295" t="s">
        <v>195</v>
      </c>
      <c r="S21" s="295"/>
      <c r="W21" s="184"/>
      <c r="X21" s="184" t="s">
        <v>115</v>
      </c>
      <c r="Y21" s="184" t="s">
        <v>115</v>
      </c>
      <c r="Z21" s="185"/>
      <c r="AA21" s="185"/>
      <c r="AB21" s="181" t="s">
        <v>115</v>
      </c>
      <c r="AC21" s="185" t="s">
        <v>115</v>
      </c>
      <c r="AD21" s="185" t="s">
        <v>115</v>
      </c>
      <c r="AE21" s="185" t="s">
        <v>115</v>
      </c>
      <c r="AF21" s="185"/>
      <c r="AI21" t="s">
        <v>115</v>
      </c>
    </row>
    <row r="22" ht="180">
      <c r="A22" s="251"/>
      <c r="B22" s="253"/>
      <c r="C22" s="194"/>
      <c r="D22" s="194"/>
      <c r="E22" s="194"/>
      <c r="F22" s="194"/>
      <c r="G22" s="181" t="s">
        <v>115</v>
      </c>
      <c r="H22" s="181"/>
      <c r="I22" s="194"/>
      <c r="J22" s="194"/>
      <c r="K22" s="195"/>
      <c r="L22" s="189" t="s">
        <v>196</v>
      </c>
      <c r="M22" s="165" t="s">
        <v>197</v>
      </c>
      <c r="N22" s="207" t="s">
        <v>198</v>
      </c>
      <c r="O22" s="294" t="s">
        <v>121</v>
      </c>
      <c r="P22" s="294"/>
      <c r="Q22" t="str">
        <f>IF(P22="","",IF('Aksiyon Planı'!$N22="",P22,'Aksiyon Planı'!$N22))</f>
        <v/>
      </c>
      <c r="R22" s="295" t="s">
        <v>199</v>
      </c>
      <c r="S22" s="295"/>
      <c r="W22" s="184"/>
      <c r="X22" s="184" t="s">
        <v>115</v>
      </c>
      <c r="Y22" s="184" t="s">
        <v>115</v>
      </c>
      <c r="Z22" s="185"/>
      <c r="AA22" s="185"/>
      <c r="AB22" s="185"/>
      <c r="AC22" s="185"/>
      <c r="AD22" s="185"/>
      <c r="AE22" s="185"/>
      <c r="AF22" s="185"/>
      <c r="AI22" t="s">
        <v>115</v>
      </c>
    </row>
    <row r="23" ht="180">
      <c r="A23" s="251"/>
      <c r="B23" s="253"/>
      <c r="C23" s="194"/>
      <c r="D23" s="194"/>
      <c r="E23" s="194"/>
      <c r="F23" s="195" t="s">
        <v>115</v>
      </c>
      <c r="G23" s="181" t="s">
        <v>115</v>
      </c>
      <c r="H23" s="181"/>
      <c r="I23" s="194"/>
      <c r="J23" s="194"/>
      <c r="K23" s="195"/>
      <c r="L23" s="189" t="s">
        <v>200</v>
      </c>
      <c r="M23" s="207" t="s">
        <v>201</v>
      </c>
      <c r="N23" s="207" t="s">
        <v>202</v>
      </c>
      <c r="O23" s="294" t="s">
        <v>121</v>
      </c>
      <c r="P23" s="290"/>
      <c r="Q23" t="str">
        <f>IF(P23="","",IF('Aksiyon Planı'!$N23="",P23,'Aksiyon Planı'!$N23))</f>
        <v/>
      </c>
      <c r="R23" s="292" t="s">
        <v>203</v>
      </c>
      <c r="S23" s="292"/>
      <c r="W23" s="184"/>
      <c r="X23" s="184" t="s">
        <v>115</v>
      </c>
      <c r="Y23" s="184" t="s">
        <v>115</v>
      </c>
      <c r="Z23" s="185" t="s">
        <v>115</v>
      </c>
      <c r="AA23" s="185" t="s">
        <v>115</v>
      </c>
      <c r="AB23" s="181" t="s">
        <v>115</v>
      </c>
      <c r="AC23" s="185" t="s">
        <v>115</v>
      </c>
      <c r="AD23" s="185" t="s">
        <v>115</v>
      </c>
      <c r="AE23" s="185" t="s">
        <v>115</v>
      </c>
      <c r="AF23" s="185"/>
      <c r="AI23" t="s">
        <v>115</v>
      </c>
    </row>
    <row r="24" ht="16.5">
      <c r="A24" s="272" t="s">
        <v>64</v>
      </c>
      <c r="B24" s="275"/>
      <c r="C24" s="274"/>
      <c r="D24" s="274"/>
      <c r="E24" s="274"/>
      <c r="F24" s="274"/>
      <c r="G24" s="274"/>
      <c r="H24" s="274"/>
      <c r="I24" s="274"/>
      <c r="J24" s="274"/>
      <c r="K24" s="275"/>
      <c r="L24" s="275"/>
      <c r="M24" s="275"/>
      <c r="N24" s="275"/>
      <c r="O24" s="297"/>
      <c r="P24" s="297"/>
      <c r="Q24" s="276"/>
      <c r="R24" s="297"/>
      <c r="S24" s="298"/>
      <c r="W24" s="197">
        <v>1</v>
      </c>
      <c r="X24" s="178"/>
      <c r="Y24" s="197">
        <v>1</v>
      </c>
      <c r="Z24" s="178"/>
      <c r="AA24" s="178"/>
      <c r="AB24" s="178"/>
      <c r="AC24" s="178"/>
      <c r="AD24" s="178"/>
      <c r="AE24" s="178"/>
      <c r="AF24" s="178"/>
      <c r="AI24" t="s">
        <v>115</v>
      </c>
    </row>
    <row r="25" ht="180">
      <c r="A25" s="251" t="s">
        <v>204</v>
      </c>
      <c r="B25" s="253" t="s">
        <v>205</v>
      </c>
      <c r="C25" s="279"/>
      <c r="D25" s="279"/>
      <c r="E25" s="279"/>
      <c r="F25" s="279"/>
      <c r="G25" s="226" t="s">
        <v>115</v>
      </c>
      <c r="H25" s="226"/>
      <c r="I25" s="279"/>
      <c r="J25" s="279"/>
      <c r="K25" s="281" t="s">
        <v>115</v>
      </c>
      <c r="L25" s="282" t="s">
        <v>206</v>
      </c>
      <c r="M25" s="246" t="s">
        <v>207</v>
      </c>
      <c r="N25" s="288" t="s">
        <v>208</v>
      </c>
      <c r="O25" s="294" t="s">
        <v>142</v>
      </c>
      <c r="P25" s="294"/>
      <c r="Q25" t="str">
        <f>IF(P25="","",IF('Aksiyon Planı'!$N25="",P25,'Aksiyon Planı'!$N25))</f>
        <v/>
      </c>
      <c r="R25" s="295" t="s">
        <v>209</v>
      </c>
      <c r="S25" s="295"/>
      <c r="W25" s="184" t="s">
        <v>115</v>
      </c>
      <c r="X25" s="184" t="s">
        <v>115</v>
      </c>
      <c r="Y25" s="184" t="s">
        <v>115</v>
      </c>
      <c r="Z25" s="185"/>
      <c r="AA25" s="185"/>
      <c r="AB25" s="185"/>
      <c r="AC25" s="185"/>
      <c r="AD25" s="185" t="s">
        <v>115</v>
      </c>
      <c r="AE25" s="185" t="s">
        <v>115</v>
      </c>
      <c r="AF25" s="185"/>
      <c r="AI25" t="s">
        <v>115</v>
      </c>
    </row>
    <row r="26" ht="180">
      <c r="A26" s="251"/>
      <c r="B26" s="253"/>
      <c r="C26" s="194"/>
      <c r="D26" s="194"/>
      <c r="E26" s="194"/>
      <c r="F26" s="194"/>
      <c r="G26" s="181" t="s">
        <v>115</v>
      </c>
      <c r="H26" s="181"/>
      <c r="I26" s="194"/>
      <c r="J26" s="194"/>
      <c r="K26" s="262" t="s">
        <v>115</v>
      </c>
      <c r="L26" s="230" t="s">
        <v>210</v>
      </c>
      <c r="M26" s="165" t="s">
        <v>211</v>
      </c>
      <c r="N26" s="293" t="s">
        <v>212</v>
      </c>
      <c r="O26" s="294" t="s">
        <v>142</v>
      </c>
      <c r="P26" s="294"/>
      <c r="Q26" t="str">
        <f>IF(P26="","",IF('Aksiyon Planı'!$N26="",P26,'Aksiyon Planı'!$N26))</f>
        <v/>
      </c>
      <c r="R26" s="295" t="s">
        <v>213</v>
      </c>
      <c r="S26" s="295"/>
      <c r="W26" s="184" t="s">
        <v>115</v>
      </c>
      <c r="X26" s="184" t="s">
        <v>115</v>
      </c>
      <c r="Y26" s="184" t="s">
        <v>115</v>
      </c>
      <c r="Z26" s="185"/>
      <c r="AA26" s="185"/>
      <c r="AB26" s="181" t="s">
        <v>115</v>
      </c>
      <c r="AC26" s="185" t="s">
        <v>115</v>
      </c>
      <c r="AD26" s="185" t="s">
        <v>115</v>
      </c>
      <c r="AE26" s="185" t="s">
        <v>115</v>
      </c>
      <c r="AF26" s="185"/>
      <c r="AI26" t="s">
        <v>115</v>
      </c>
    </row>
    <row r="27" ht="180">
      <c r="A27" s="251"/>
      <c r="B27" s="253"/>
      <c r="C27" s="194"/>
      <c r="D27" s="194"/>
      <c r="E27" s="194"/>
      <c r="F27" s="194"/>
      <c r="G27" s="181" t="s">
        <v>115</v>
      </c>
      <c r="H27" s="181"/>
      <c r="I27" s="194"/>
      <c r="J27" s="194"/>
      <c r="K27" s="262" t="s">
        <v>115</v>
      </c>
      <c r="L27" s="230" t="s">
        <v>214</v>
      </c>
      <c r="M27" s="165" t="s">
        <v>215</v>
      </c>
      <c r="N27" s="293" t="s">
        <v>216</v>
      </c>
      <c r="O27" s="294" t="s">
        <v>142</v>
      </c>
      <c r="P27" s="294"/>
      <c r="Q27" t="str">
        <f>IF(P27="","",IF('Aksiyon Planı'!$N27="",P27,'Aksiyon Planı'!$N27))</f>
        <v/>
      </c>
      <c r="R27" s="295" t="s">
        <v>217</v>
      </c>
      <c r="S27" s="295"/>
      <c r="W27" s="184" t="s">
        <v>115</v>
      </c>
      <c r="X27" s="184" t="s">
        <v>115</v>
      </c>
      <c r="Y27" s="184" t="s">
        <v>115</v>
      </c>
      <c r="Z27" s="185"/>
      <c r="AA27" s="185"/>
      <c r="AB27" s="181" t="s">
        <v>115</v>
      </c>
      <c r="AC27" s="185" t="s">
        <v>115</v>
      </c>
      <c r="AD27" s="185"/>
      <c r="AE27" s="185"/>
      <c r="AF27" s="185"/>
      <c r="AI27" t="s">
        <v>115</v>
      </c>
    </row>
    <row r="28" ht="180">
      <c r="A28" s="250" t="s">
        <v>218</v>
      </c>
      <c r="B28" s="252" t="s">
        <v>219</v>
      </c>
      <c r="C28" s="194"/>
      <c r="D28" s="194"/>
      <c r="E28" s="194"/>
      <c r="F28" s="194"/>
      <c r="G28" s="181" t="s">
        <v>115</v>
      </c>
      <c r="H28" s="181"/>
      <c r="I28" s="194"/>
      <c r="J28" s="194"/>
      <c r="K28" s="262" t="s">
        <v>115</v>
      </c>
      <c r="L28" s="230" t="s">
        <v>220</v>
      </c>
      <c r="M28" s="198" t="s">
        <v>221</v>
      </c>
      <c r="N28" s="301" t="s">
        <v>222</v>
      </c>
      <c r="O28" s="294" t="s">
        <v>142</v>
      </c>
      <c r="P28" s="294"/>
      <c r="Q28" t="str">
        <f>IF(P28="","",IF('Aksiyon Planı'!$N28="",P28,'Aksiyon Planı'!$N28))</f>
        <v/>
      </c>
      <c r="R28" s="295" t="s">
        <v>223</v>
      </c>
      <c r="S28" s="295"/>
      <c r="W28" s="184" t="s">
        <v>115</v>
      </c>
      <c r="X28" s="184" t="s">
        <v>115</v>
      </c>
      <c r="Y28" s="184" t="s">
        <v>115</v>
      </c>
      <c r="Z28" s="185"/>
      <c r="AA28" s="185"/>
      <c r="AB28" s="181" t="s">
        <v>115</v>
      </c>
      <c r="AC28" s="185" t="s">
        <v>115</v>
      </c>
      <c r="AD28" s="185" t="s">
        <v>115</v>
      </c>
      <c r="AE28" s="185" t="s">
        <v>115</v>
      </c>
      <c r="AF28" s="185"/>
      <c r="AI28" t="s">
        <v>115</v>
      </c>
    </row>
    <row r="29" ht="180">
      <c r="A29" s="251"/>
      <c r="B29" s="253"/>
      <c r="C29" s="194"/>
      <c r="D29" s="194"/>
      <c r="E29" s="194"/>
      <c r="F29" s="194"/>
      <c r="G29" s="181" t="s">
        <v>115</v>
      </c>
      <c r="H29" s="181"/>
      <c r="I29" s="194"/>
      <c r="J29" s="194"/>
      <c r="K29" s="262" t="s">
        <v>115</v>
      </c>
      <c r="L29" s="230" t="s">
        <v>224</v>
      </c>
      <c r="M29" s="165" t="s">
        <v>225</v>
      </c>
      <c r="N29" s="302" t="s">
        <v>226</v>
      </c>
      <c r="O29" s="294" t="s">
        <v>142</v>
      </c>
      <c r="P29" s="294"/>
      <c r="Q29" t="str">
        <f>IF(P29="","",IF('Aksiyon Planı'!$N29="",P29,'Aksiyon Planı'!$N29))</f>
        <v/>
      </c>
      <c r="R29" s="295" t="s">
        <v>227</v>
      </c>
      <c r="S29" s="295"/>
      <c r="W29" s="184" t="s">
        <v>115</v>
      </c>
      <c r="X29" s="184" t="s">
        <v>115</v>
      </c>
      <c r="Y29" s="184" t="s">
        <v>115</v>
      </c>
      <c r="Z29" s="185"/>
      <c r="AA29" s="185"/>
      <c r="AB29" s="181" t="s">
        <v>115</v>
      </c>
      <c r="AC29" s="185" t="s">
        <v>115</v>
      </c>
      <c r="AD29" s="185" t="s">
        <v>115</v>
      </c>
      <c r="AE29" s="185" t="s">
        <v>115</v>
      </c>
      <c r="AF29" s="185"/>
      <c r="AI29" t="s">
        <v>115</v>
      </c>
    </row>
    <row r="30" ht="180">
      <c r="A30" s="251"/>
      <c r="B30" s="253"/>
      <c r="C30" s="194"/>
      <c r="D30" s="194"/>
      <c r="E30" s="194"/>
      <c r="F30" s="194"/>
      <c r="G30" s="181" t="s">
        <v>115</v>
      </c>
      <c r="H30" s="181"/>
      <c r="I30" s="194"/>
      <c r="J30" s="194"/>
      <c r="K30" s="262" t="s">
        <v>115</v>
      </c>
      <c r="L30" s="230" t="s">
        <v>228</v>
      </c>
      <c r="M30" s="165" t="s">
        <v>229</v>
      </c>
      <c r="N30" s="302" t="s">
        <v>230</v>
      </c>
      <c r="O30" s="294" t="s">
        <v>142</v>
      </c>
      <c r="P30" s="294"/>
      <c r="Q30" t="str">
        <f>IF(P30="","",IF('Aksiyon Planı'!$N30="",P30,'Aksiyon Planı'!$N30))</f>
        <v/>
      </c>
      <c r="R30" s="295" t="s">
        <v>231</v>
      </c>
      <c r="S30" s="295"/>
      <c r="W30" s="184" t="s">
        <v>115</v>
      </c>
      <c r="X30" s="184" t="s">
        <v>115</v>
      </c>
      <c r="Y30" s="184" t="s">
        <v>115</v>
      </c>
      <c r="Z30" s="185"/>
      <c r="AA30" s="185"/>
      <c r="AB30" s="185"/>
      <c r="AC30" s="185"/>
      <c r="AD30" s="185" t="s">
        <v>115</v>
      </c>
      <c r="AE30" s="185" t="s">
        <v>115</v>
      </c>
      <c r="AF30" s="185"/>
      <c r="AI30" t="s">
        <v>115</v>
      </c>
    </row>
    <row r="31" ht="180">
      <c r="A31" s="250" t="s">
        <v>232</v>
      </c>
      <c r="B31" s="252" t="s">
        <v>233</v>
      </c>
      <c r="C31" s="194"/>
      <c r="D31" s="194"/>
      <c r="E31" s="194"/>
      <c r="F31" s="194"/>
      <c r="G31" s="181" t="s">
        <v>115</v>
      </c>
      <c r="H31" s="181"/>
      <c r="I31" s="194"/>
      <c r="J31" s="194"/>
      <c r="K31" s="262"/>
      <c r="L31" s="189" t="s">
        <v>234</v>
      </c>
      <c r="M31" s="165" t="s">
        <v>235</v>
      </c>
      <c r="N31" s="293" t="s">
        <v>236</v>
      </c>
      <c r="O31" s="294" t="s">
        <v>142</v>
      </c>
      <c r="P31" s="294"/>
      <c r="Q31" t="str">
        <f>IF(P31="","",IF('Aksiyon Planı'!$N31="",P31,'Aksiyon Planı'!$N31))</f>
        <v/>
      </c>
      <c r="R31" s="295" t="s">
        <v>237</v>
      </c>
      <c r="S31" s="295"/>
      <c r="W31" s="184" t="s">
        <v>115</v>
      </c>
      <c r="X31" s="184" t="s">
        <v>115</v>
      </c>
      <c r="Y31" s="184" t="s">
        <v>115</v>
      </c>
      <c r="Z31" s="185"/>
      <c r="AA31" s="185"/>
      <c r="AB31" s="181" t="s">
        <v>115</v>
      </c>
      <c r="AC31" s="185" t="s">
        <v>115</v>
      </c>
      <c r="AD31" s="185" t="s">
        <v>115</v>
      </c>
      <c r="AE31" s="185" t="s">
        <v>115</v>
      </c>
      <c r="AF31" s="185"/>
      <c r="AI31" t="s">
        <v>115</v>
      </c>
    </row>
    <row r="32" ht="180">
      <c r="A32" s="251"/>
      <c r="B32" s="253"/>
      <c r="C32" s="194"/>
      <c r="D32" s="194"/>
      <c r="E32" s="194"/>
      <c r="F32" s="194"/>
      <c r="G32" s="181" t="s">
        <v>115</v>
      </c>
      <c r="H32" s="181"/>
      <c r="I32" s="194"/>
      <c r="J32" s="194"/>
      <c r="K32" s="262"/>
      <c r="L32" s="189" t="s">
        <v>238</v>
      </c>
      <c r="M32" s="165" t="s">
        <v>239</v>
      </c>
      <c r="N32" s="293" t="s">
        <v>240</v>
      </c>
      <c r="O32" s="294" t="s">
        <v>142</v>
      </c>
      <c r="P32" s="294"/>
      <c r="Q32" t="str">
        <f>IF(P32="","",IF('Aksiyon Planı'!$N32="",P32,'Aksiyon Planı'!$N32))</f>
        <v/>
      </c>
      <c r="R32" s="295" t="s">
        <v>241</v>
      </c>
      <c r="S32" s="295"/>
      <c r="W32" s="184" t="s">
        <v>115</v>
      </c>
      <c r="X32" s="184" t="s">
        <v>115</v>
      </c>
      <c r="Y32" s="184" t="s">
        <v>115</v>
      </c>
      <c r="Z32" s="185"/>
      <c r="AA32" s="185"/>
      <c r="AB32" s="181" t="s">
        <v>115</v>
      </c>
      <c r="AC32" s="185" t="s">
        <v>115</v>
      </c>
      <c r="AD32" s="185" t="s">
        <v>115</v>
      </c>
      <c r="AE32" s="185" t="s">
        <v>115</v>
      </c>
      <c r="AF32" s="185"/>
      <c r="AI32" t="s">
        <v>115</v>
      </c>
    </row>
    <row r="33" ht="180">
      <c r="A33" s="251"/>
      <c r="B33" s="253"/>
      <c r="C33" s="194"/>
      <c r="D33" s="194"/>
      <c r="E33" s="194"/>
      <c r="F33" s="194"/>
      <c r="G33" s="181" t="s">
        <v>115</v>
      </c>
      <c r="H33" s="181"/>
      <c r="I33" s="194"/>
      <c r="J33" s="194"/>
      <c r="K33" s="262"/>
      <c r="L33" s="189" t="s">
        <v>242</v>
      </c>
      <c r="M33" s="165" t="s">
        <v>243</v>
      </c>
      <c r="N33" s="293" t="s">
        <v>244</v>
      </c>
      <c r="O33" s="294" t="s">
        <v>142</v>
      </c>
      <c r="P33" s="290"/>
      <c r="Q33" t="str">
        <f>IF(P33="","",IF('Aksiyon Planı'!$N33="",P33,'Aksiyon Planı'!$N33))</f>
        <v/>
      </c>
      <c r="R33" s="292" t="s">
        <v>245</v>
      </c>
      <c r="S33" s="292"/>
      <c r="W33" s="184" t="s">
        <v>115</v>
      </c>
      <c r="X33" s="184" t="s">
        <v>115</v>
      </c>
      <c r="Y33" s="184" t="s">
        <v>115</v>
      </c>
      <c r="Z33" s="185"/>
      <c r="AA33" s="185"/>
      <c r="AB33" s="181"/>
      <c r="AC33" s="185" t="s">
        <v>115</v>
      </c>
      <c r="AD33" s="185" t="s">
        <v>115</v>
      </c>
      <c r="AE33" s="185" t="s">
        <v>115</v>
      </c>
      <c r="AF33" s="185"/>
      <c r="AI33" t="s">
        <v>115</v>
      </c>
    </row>
    <row r="34" ht="30">
      <c r="A34" s="272" t="s">
        <v>66</v>
      </c>
      <c r="B34" s="275"/>
      <c r="C34" s="274"/>
      <c r="D34" s="274"/>
      <c r="E34" s="274"/>
      <c r="F34" s="274"/>
      <c r="G34" s="274"/>
      <c r="H34" s="274"/>
      <c r="I34" s="274"/>
      <c r="J34" s="274"/>
      <c r="K34" s="275"/>
      <c r="L34" s="275"/>
      <c r="M34" s="275"/>
      <c r="N34" s="275"/>
      <c r="O34" s="294"/>
      <c r="P34" s="297"/>
      <c r="Q34" s="276"/>
      <c r="R34" s="297"/>
      <c r="S34" s="298"/>
      <c r="W34" s="197">
        <v>1</v>
      </c>
      <c r="X34" s="178"/>
      <c r="Y34" s="197">
        <v>1</v>
      </c>
      <c r="Z34" s="178"/>
      <c r="AA34" s="178"/>
      <c r="AB34" s="178"/>
      <c r="AC34" s="178"/>
      <c r="AD34" s="178"/>
      <c r="AE34" s="178"/>
      <c r="AF34" s="178"/>
      <c r="AI34" t="s">
        <v>115</v>
      </c>
    </row>
    <row r="35" ht="180">
      <c r="A35" s="251" t="s">
        <v>246</v>
      </c>
      <c r="B35" s="253" t="s">
        <v>247</v>
      </c>
      <c r="C35" s="279"/>
      <c r="D35" s="279"/>
      <c r="E35" s="279"/>
      <c r="F35" s="279"/>
      <c r="G35" s="226" t="s">
        <v>115</v>
      </c>
      <c r="H35" s="226"/>
      <c r="I35" s="279"/>
      <c r="J35" s="279"/>
      <c r="K35" s="281" t="s">
        <v>115</v>
      </c>
      <c r="L35" s="283" t="s">
        <v>248</v>
      </c>
      <c r="M35" s="218" t="s">
        <v>249</v>
      </c>
      <c r="N35" s="296" t="s">
        <v>250</v>
      </c>
      <c r="O35" s="294" t="s">
        <v>127</v>
      </c>
      <c r="P35" s="294"/>
      <c r="Q35" t="str">
        <f>IF(P35="","",IF('Aksiyon Planı'!$N35="",P35,'Aksiyon Planı'!$N35))</f>
        <v/>
      </c>
      <c r="R35" s="295" t="s">
        <v>251</v>
      </c>
      <c r="S35" s="295"/>
      <c r="W35" s="184" t="s">
        <v>115</v>
      </c>
      <c r="X35" s="184" t="s">
        <v>115</v>
      </c>
      <c r="Y35" s="184" t="s">
        <v>115</v>
      </c>
      <c r="Z35" s="185"/>
      <c r="AA35" s="185"/>
      <c r="AB35" s="181"/>
      <c r="AC35" s="185"/>
      <c r="AD35" s="185"/>
      <c r="AE35" s="185"/>
      <c r="AF35" s="185"/>
      <c r="AI35" t="s">
        <v>115</v>
      </c>
    </row>
    <row r="36" ht="180">
      <c r="A36" s="251"/>
      <c r="B36" s="253"/>
      <c r="C36" s="194"/>
      <c r="D36" s="194"/>
      <c r="E36" s="194"/>
      <c r="F36" s="194"/>
      <c r="G36" s="181" t="s">
        <v>115</v>
      </c>
      <c r="H36" s="181"/>
      <c r="I36" s="194"/>
      <c r="J36" s="194"/>
      <c r="K36" s="262" t="s">
        <v>115</v>
      </c>
      <c r="L36" s="201" t="s">
        <v>252</v>
      </c>
      <c r="M36" s="165" t="s">
        <v>253</v>
      </c>
      <c r="N36" s="293" t="s">
        <v>254</v>
      </c>
      <c r="O36" s="294" t="s">
        <v>142</v>
      </c>
      <c r="P36" s="294"/>
      <c r="Q36" t="str">
        <f>IF(P36="","",IF('Aksiyon Planı'!$N36="",P36,'Aksiyon Planı'!$N36))</f>
        <v/>
      </c>
      <c r="R36" s="295" t="s">
        <v>255</v>
      </c>
      <c r="S36" s="295"/>
      <c r="W36" s="184" t="s">
        <v>115</v>
      </c>
      <c r="X36" s="184" t="s">
        <v>115</v>
      </c>
      <c r="Y36" s="184" t="s">
        <v>115</v>
      </c>
      <c r="Z36" s="185"/>
      <c r="AA36" s="185"/>
      <c r="AB36" s="181"/>
      <c r="AC36" s="185"/>
      <c r="AD36" s="185"/>
      <c r="AE36" s="185"/>
      <c r="AF36" s="185"/>
      <c r="AI36" t="s">
        <v>115</v>
      </c>
    </row>
    <row r="37" ht="192">
      <c r="A37" s="251"/>
      <c r="B37" s="253"/>
      <c r="C37" s="194"/>
      <c r="D37" s="194"/>
      <c r="E37" s="194"/>
      <c r="F37" s="194"/>
      <c r="G37" s="181" t="s">
        <v>115</v>
      </c>
      <c r="H37" s="181"/>
      <c r="I37" s="194"/>
      <c r="J37" s="194"/>
      <c r="K37" s="262" t="s">
        <v>115</v>
      </c>
      <c r="L37" s="189" t="s">
        <v>256</v>
      </c>
      <c r="M37" s="202" t="s">
        <v>257</v>
      </c>
      <c r="N37" s="293" t="s">
        <v>258</v>
      </c>
      <c r="O37" s="294" t="s">
        <v>142</v>
      </c>
      <c r="P37" s="294"/>
      <c r="Q37" t="str">
        <f>IF(P37="","",IF('Aksiyon Planı'!$N37="",P37,'Aksiyon Planı'!$N37))</f>
        <v/>
      </c>
      <c r="R37" s="295" t="s">
        <v>259</v>
      </c>
      <c r="S37" s="295"/>
      <c r="W37" s="184" t="s">
        <v>115</v>
      </c>
      <c r="X37" s="184" t="s">
        <v>115</v>
      </c>
      <c r="Y37" s="184" t="s">
        <v>115</v>
      </c>
      <c r="Z37" s="185"/>
      <c r="AA37" s="185"/>
      <c r="AB37" s="181"/>
      <c r="AC37" s="185"/>
      <c r="AD37" s="185"/>
      <c r="AE37" s="185"/>
      <c r="AF37" s="185"/>
      <c r="AI37" t="s">
        <v>115</v>
      </c>
    </row>
    <row r="38" ht="252.75">
      <c r="A38" s="250" t="s">
        <v>260</v>
      </c>
      <c r="B38" s="252" t="s">
        <v>261</v>
      </c>
      <c r="C38" s="194"/>
      <c r="D38" s="194"/>
      <c r="E38" s="194"/>
      <c r="F38" s="194"/>
      <c r="G38" s="181" t="s">
        <v>115</v>
      </c>
      <c r="H38" s="181"/>
      <c r="I38" s="194"/>
      <c r="J38" s="194"/>
      <c r="K38" s="262" t="s">
        <v>115</v>
      </c>
      <c r="L38" s="201" t="s">
        <v>262</v>
      </c>
      <c r="M38" s="165" t="s">
        <v>263</v>
      </c>
      <c r="N38" s="293" t="s">
        <v>264</v>
      </c>
      <c r="O38" s="294" t="s">
        <v>142</v>
      </c>
      <c r="P38" s="294"/>
      <c r="Q38" t="str">
        <f>IF(P38="","",IF('Aksiyon Planı'!$N38="",P38,'Aksiyon Planı'!$N38))</f>
        <v/>
      </c>
      <c r="R38" s="295" t="s">
        <v>265</v>
      </c>
      <c r="S38" s="295"/>
      <c r="W38" s="184" t="s">
        <v>115</v>
      </c>
      <c r="X38" s="184" t="s">
        <v>115</v>
      </c>
      <c r="Y38" s="184" t="s">
        <v>115</v>
      </c>
      <c r="Z38" s="185"/>
      <c r="AA38" s="185"/>
      <c r="AB38" s="181"/>
      <c r="AC38" s="185"/>
      <c r="AD38" s="185"/>
      <c r="AE38" s="185"/>
      <c r="AF38" s="185"/>
      <c r="AI38" t="s">
        <v>115</v>
      </c>
    </row>
    <row r="39" ht="180">
      <c r="A39" s="251"/>
      <c r="B39" s="253"/>
      <c r="C39" s="194"/>
      <c r="D39" s="194"/>
      <c r="E39" s="194"/>
      <c r="F39" s="194"/>
      <c r="G39" s="181" t="s">
        <v>115</v>
      </c>
      <c r="H39" s="181"/>
      <c r="I39" s="194"/>
      <c r="J39" s="194"/>
      <c r="K39" s="262" t="s">
        <v>115</v>
      </c>
      <c r="L39" s="201" t="s">
        <v>266</v>
      </c>
      <c r="M39" s="165" t="s">
        <v>267</v>
      </c>
      <c r="N39" s="293" t="s">
        <v>268</v>
      </c>
      <c r="O39" s="294" t="s">
        <v>142</v>
      </c>
      <c r="P39" s="294"/>
      <c r="Q39" t="str">
        <f>IF(P39="","",IF('Aksiyon Planı'!$N39="",P39,'Aksiyon Planı'!$N39))</f>
        <v/>
      </c>
      <c r="R39" s="295" t="s">
        <v>269</v>
      </c>
      <c r="S39" s="295"/>
      <c r="W39" s="184" t="s">
        <v>115</v>
      </c>
      <c r="X39" s="184" t="s">
        <v>115</v>
      </c>
      <c r="Y39" s="184" t="s">
        <v>115</v>
      </c>
      <c r="Z39" s="185"/>
      <c r="AA39" s="185"/>
      <c r="AB39" s="181"/>
      <c r="AC39" s="185"/>
      <c r="AD39" s="185"/>
      <c r="AE39" s="185"/>
      <c r="AF39" s="185"/>
      <c r="AI39" t="s">
        <v>115</v>
      </c>
    </row>
    <row r="40" ht="192">
      <c r="A40" s="251"/>
      <c r="B40" s="253"/>
      <c r="C40" s="194"/>
      <c r="D40" s="194"/>
      <c r="E40" s="194"/>
      <c r="F40" s="194"/>
      <c r="G40" s="181" t="s">
        <v>115</v>
      </c>
      <c r="H40" s="181"/>
      <c r="I40" s="194"/>
      <c r="J40" s="194"/>
      <c r="K40" s="262" t="s">
        <v>115</v>
      </c>
      <c r="L40" s="201" t="s">
        <v>270</v>
      </c>
      <c r="M40" s="165" t="s">
        <v>271</v>
      </c>
      <c r="N40" s="293" t="s">
        <v>272</v>
      </c>
      <c r="O40" s="294" t="s">
        <v>142</v>
      </c>
      <c r="P40" s="294"/>
      <c r="Q40" t="str">
        <f>IF(P40="","",IF('Aksiyon Planı'!$N40="",P40,'Aksiyon Planı'!$N40))</f>
        <v/>
      </c>
      <c r="R40" s="295" t="s">
        <v>273</v>
      </c>
      <c r="S40" s="295"/>
      <c r="W40" s="184" t="s">
        <v>115</v>
      </c>
      <c r="X40" s="184" t="s">
        <v>115</v>
      </c>
      <c r="Y40" s="184" t="s">
        <v>115</v>
      </c>
      <c r="Z40" s="185"/>
      <c r="AA40" s="185"/>
      <c r="AB40" s="181"/>
      <c r="AC40" s="185"/>
      <c r="AD40" s="185"/>
      <c r="AE40" s="185"/>
      <c r="AF40" s="185"/>
      <c r="AI40" t="s">
        <v>115</v>
      </c>
    </row>
    <row r="41" ht="194.25">
      <c r="A41" s="250" t="s">
        <v>274</v>
      </c>
      <c r="B41" s="252" t="s">
        <v>275</v>
      </c>
      <c r="C41" s="194"/>
      <c r="D41" s="194"/>
      <c r="E41" s="194"/>
      <c r="F41" s="194"/>
      <c r="G41" s="181" t="s">
        <v>115</v>
      </c>
      <c r="H41" s="181"/>
      <c r="I41" s="194"/>
      <c r="J41" s="194"/>
      <c r="K41" s="262" t="s">
        <v>115</v>
      </c>
      <c r="L41" s="201" t="s">
        <v>276</v>
      </c>
      <c r="M41" s="165" t="s">
        <v>277</v>
      </c>
      <c r="N41" s="293" t="s">
        <v>278</v>
      </c>
      <c r="O41" s="294" t="s">
        <v>121</v>
      </c>
      <c r="P41" s="294"/>
      <c r="Q41" t="str">
        <f>IF(P41="","",IF('Aksiyon Planı'!$N41="",P41,'Aksiyon Planı'!$N41))</f>
        <v/>
      </c>
      <c r="R41" s="295" t="s">
        <v>279</v>
      </c>
      <c r="S41" s="295"/>
      <c r="W41" s="184" t="s">
        <v>115</v>
      </c>
      <c r="X41" s="184" t="s">
        <v>115</v>
      </c>
      <c r="Y41" s="184" t="s">
        <v>115</v>
      </c>
      <c r="Z41" s="185"/>
      <c r="AA41" s="185"/>
      <c r="AB41" s="181"/>
      <c r="AC41" s="185"/>
      <c r="AD41" s="185"/>
      <c r="AE41" s="185"/>
      <c r="AF41" s="185"/>
      <c r="AI41" t="s">
        <v>115</v>
      </c>
    </row>
    <row r="42" ht="252.75">
      <c r="A42" s="251"/>
      <c r="B42" s="253"/>
      <c r="C42" s="194"/>
      <c r="D42" s="194"/>
      <c r="E42" s="194"/>
      <c r="F42" s="194"/>
      <c r="G42" s="181" t="s">
        <v>115</v>
      </c>
      <c r="H42" s="181"/>
      <c r="I42" s="194"/>
      <c r="J42" s="194"/>
      <c r="K42" s="262" t="s">
        <v>115</v>
      </c>
      <c r="L42" s="201" t="s">
        <v>280</v>
      </c>
      <c r="M42" s="165" t="s">
        <v>281</v>
      </c>
      <c r="N42" s="302" t="s">
        <v>282</v>
      </c>
      <c r="O42" s="294" t="s">
        <v>127</v>
      </c>
      <c r="P42" s="294"/>
      <c r="Q42" t="str">
        <f>IF(P42="","",IF('Aksiyon Planı'!$N42="",P42,'Aksiyon Planı'!$N42))</f>
        <v/>
      </c>
      <c r="R42" s="295" t="s">
        <v>283</v>
      </c>
      <c r="S42" s="295"/>
      <c r="W42" s="184" t="s">
        <v>115</v>
      </c>
      <c r="X42" s="184" t="s">
        <v>115</v>
      </c>
      <c r="Y42" s="184" t="s">
        <v>115</v>
      </c>
      <c r="Z42" s="185"/>
      <c r="AA42" s="185"/>
      <c r="AB42" s="181"/>
      <c r="AC42" s="185"/>
      <c r="AD42" s="185"/>
      <c r="AE42" s="185"/>
      <c r="AF42" s="185"/>
      <c r="AI42" t="s">
        <v>115</v>
      </c>
    </row>
    <row r="43" ht="180">
      <c r="A43" s="251"/>
      <c r="B43" s="253"/>
      <c r="C43" s="194"/>
      <c r="D43" s="194"/>
      <c r="E43" s="194"/>
      <c r="F43" s="194"/>
      <c r="G43" s="181" t="s">
        <v>115</v>
      </c>
      <c r="H43" s="181"/>
      <c r="I43" s="194"/>
      <c r="J43" s="194"/>
      <c r="K43" s="262" t="s">
        <v>115</v>
      </c>
      <c r="L43" s="201" t="s">
        <v>284</v>
      </c>
      <c r="M43" s="168" t="s">
        <v>285</v>
      </c>
      <c r="N43" s="302" t="s">
        <v>286</v>
      </c>
      <c r="O43" s="294" t="s">
        <v>142</v>
      </c>
      <c r="P43" s="290"/>
      <c r="Q43" t="str">
        <f>IF(P43="","",IF('Aksiyon Planı'!$N43="",P43,'Aksiyon Planı'!$N43))</f>
        <v/>
      </c>
      <c r="R43" s="292" t="s">
        <v>287</v>
      </c>
      <c r="S43" s="292"/>
      <c r="W43" s="184" t="s">
        <v>115</v>
      </c>
      <c r="X43" s="184" t="s">
        <v>115</v>
      </c>
      <c r="Y43" s="184" t="s">
        <v>115</v>
      </c>
      <c r="Z43" s="185"/>
      <c r="AA43" s="185"/>
      <c r="AB43" s="181"/>
      <c r="AC43" s="185"/>
      <c r="AD43" s="185"/>
      <c r="AE43" s="185"/>
      <c r="AF43" s="185"/>
      <c r="AI43" t="s">
        <v>115</v>
      </c>
    </row>
    <row r="44" ht="16.5">
      <c r="A44" s="272" t="s">
        <v>68</v>
      </c>
      <c r="B44" s="275"/>
      <c r="C44" s="274"/>
      <c r="D44" s="274"/>
      <c r="E44" s="274"/>
      <c r="F44" s="274"/>
      <c r="G44" s="274"/>
      <c r="H44" s="274"/>
      <c r="I44" s="274"/>
      <c r="J44" s="274"/>
      <c r="K44" s="275"/>
      <c r="L44" s="275"/>
      <c r="M44" s="275"/>
      <c r="N44" s="275"/>
      <c r="O44" s="297"/>
      <c r="P44" s="297"/>
      <c r="Q44" s="276"/>
      <c r="R44" s="297"/>
      <c r="S44" s="298"/>
      <c r="W44" s="197">
        <v>1</v>
      </c>
      <c r="X44" s="178"/>
      <c r="Y44" s="197">
        <v>1</v>
      </c>
      <c r="Z44" s="178"/>
      <c r="AA44" s="178"/>
      <c r="AB44" s="178"/>
      <c r="AC44" s="178"/>
      <c r="AD44" s="178"/>
      <c r="AE44" s="178"/>
      <c r="AF44" s="178"/>
      <c r="AI44" t="s">
        <v>115</v>
      </c>
    </row>
    <row r="45" ht="180">
      <c r="A45" s="251" t="s">
        <v>288</v>
      </c>
      <c r="B45" s="253" t="s">
        <v>289</v>
      </c>
      <c r="C45" s="279"/>
      <c r="D45" s="279"/>
      <c r="E45" s="279"/>
      <c r="F45" s="279"/>
      <c r="G45" s="226" t="s">
        <v>115</v>
      </c>
      <c r="H45" s="226"/>
      <c r="I45" s="279"/>
      <c r="J45" s="279"/>
      <c r="K45" s="281" t="s">
        <v>115</v>
      </c>
      <c r="L45" s="285" t="s">
        <v>290</v>
      </c>
      <c r="M45" s="271" t="s">
        <v>291</v>
      </c>
      <c r="N45" s="303" t="s">
        <v>292</v>
      </c>
      <c r="O45" s="294" t="s">
        <v>142</v>
      </c>
      <c r="P45" s="294"/>
      <c r="Q45" t="str">
        <f>IF(P45="","",IF('Aksiyon Planı'!$N45="",P45,'Aksiyon Planı'!$N45))</f>
        <v/>
      </c>
      <c r="R45" s="295" t="s">
        <v>293</v>
      </c>
      <c r="S45" s="295"/>
      <c r="W45" s="184" t="s">
        <v>115</v>
      </c>
      <c r="X45" s="184" t="s">
        <v>115</v>
      </c>
      <c r="Y45" s="184" t="s">
        <v>115</v>
      </c>
      <c r="Z45" s="185"/>
      <c r="AA45" s="185"/>
      <c r="AB45" s="181"/>
      <c r="AC45" s="185" t="s">
        <v>115</v>
      </c>
      <c r="AD45" s="185" t="s">
        <v>115</v>
      </c>
      <c r="AE45" s="185" t="s">
        <v>115</v>
      </c>
      <c r="AF45" s="185"/>
      <c r="AI45" t="s">
        <v>115</v>
      </c>
    </row>
    <row r="46" ht="180">
      <c r="A46" s="251"/>
      <c r="B46" s="253"/>
      <c r="C46" s="194"/>
      <c r="D46" s="194"/>
      <c r="E46" s="194"/>
      <c r="F46" s="194"/>
      <c r="G46" s="181" t="s">
        <v>115</v>
      </c>
      <c r="H46" s="181"/>
      <c r="I46" s="194"/>
      <c r="J46" s="194"/>
      <c r="K46" s="262" t="s">
        <v>115</v>
      </c>
      <c r="L46" s="205" t="s">
        <v>294</v>
      </c>
      <c r="M46" s="198" t="s">
        <v>295</v>
      </c>
      <c r="N46" s="299" t="s">
        <v>296</v>
      </c>
      <c r="O46" s="294" t="s">
        <v>142</v>
      </c>
      <c r="P46" s="294"/>
      <c r="Q46" t="str">
        <f>IF(P46="","",IF('Aksiyon Planı'!$N46="",P46,'Aksiyon Planı'!$N46))</f>
        <v/>
      </c>
      <c r="R46" s="295" t="s">
        <v>297</v>
      </c>
      <c r="S46" s="295"/>
      <c r="W46" s="184" t="s">
        <v>115</v>
      </c>
      <c r="X46" s="184" t="s">
        <v>115</v>
      </c>
      <c r="Y46" s="184" t="s">
        <v>115</v>
      </c>
      <c r="Z46" s="185"/>
      <c r="AA46" s="185"/>
      <c r="AB46" s="181"/>
      <c r="AC46" s="185" t="s">
        <v>115</v>
      </c>
      <c r="AD46" s="185" t="s">
        <v>115</v>
      </c>
      <c r="AE46" s="185" t="s">
        <v>115</v>
      </c>
      <c r="AF46" s="185"/>
      <c r="AI46" t="s">
        <v>115</v>
      </c>
    </row>
    <row r="47" ht="180">
      <c r="A47" s="251"/>
      <c r="B47" s="253"/>
      <c r="C47" s="194"/>
      <c r="D47" s="194"/>
      <c r="E47" s="194"/>
      <c r="F47" s="194"/>
      <c r="G47" s="181" t="s">
        <v>115</v>
      </c>
      <c r="H47" s="181"/>
      <c r="I47" s="194"/>
      <c r="J47" s="194"/>
      <c r="K47" s="262" t="s">
        <v>115</v>
      </c>
      <c r="L47" s="205" t="s">
        <v>298</v>
      </c>
      <c r="M47" s="198" t="s">
        <v>299</v>
      </c>
      <c r="N47" s="302" t="s">
        <v>300</v>
      </c>
      <c r="O47" s="294" t="s">
        <v>142</v>
      </c>
      <c r="P47" s="294"/>
      <c r="Q47" t="str">
        <f>IF(P47="","",IF('Aksiyon Planı'!$N47="",P47,'Aksiyon Planı'!$N47))</f>
        <v/>
      </c>
      <c r="R47" s="295" t="s">
        <v>301</v>
      </c>
      <c r="S47" s="295"/>
      <c r="W47" s="184" t="s">
        <v>115</v>
      </c>
      <c r="X47" s="184" t="s">
        <v>115</v>
      </c>
      <c r="Y47" s="184" t="s">
        <v>115</v>
      </c>
      <c r="Z47" s="185"/>
      <c r="AA47" s="185"/>
      <c r="AB47" s="181" t="s">
        <v>115</v>
      </c>
      <c r="AC47" s="185" t="s">
        <v>115</v>
      </c>
      <c r="AD47" s="185" t="s">
        <v>115</v>
      </c>
      <c r="AE47" s="185" t="s">
        <v>115</v>
      </c>
      <c r="AF47" s="185"/>
      <c r="AI47" t="s">
        <v>115</v>
      </c>
    </row>
    <row r="48" ht="180">
      <c r="A48" s="250" t="s">
        <v>302</v>
      </c>
      <c r="B48" s="252" t="s">
        <v>303</v>
      </c>
      <c r="C48" s="194"/>
      <c r="D48" s="194"/>
      <c r="E48" s="194"/>
      <c r="F48" s="194"/>
      <c r="G48" s="181" t="s">
        <v>115</v>
      </c>
      <c r="H48" s="181"/>
      <c r="I48" s="194"/>
      <c r="J48" s="194"/>
      <c r="K48" s="262" t="s">
        <v>115</v>
      </c>
      <c r="L48" s="204" t="s">
        <v>304</v>
      </c>
      <c r="M48" s="165" t="s">
        <v>305</v>
      </c>
      <c r="N48" s="302" t="s">
        <v>306</v>
      </c>
      <c r="O48" s="294" t="s">
        <v>121</v>
      </c>
      <c r="P48" s="294"/>
      <c r="Q48" t="str">
        <f>IF(P48="","",IF('Aksiyon Planı'!$N48="",P48,'Aksiyon Planı'!$N48))</f>
        <v/>
      </c>
      <c r="R48" s="295" t="s">
        <v>307</v>
      </c>
      <c r="S48" s="295"/>
      <c r="W48" s="184" t="s">
        <v>115</v>
      </c>
      <c r="X48" s="184" t="s">
        <v>115</v>
      </c>
      <c r="Y48" s="184" t="s">
        <v>115</v>
      </c>
      <c r="Z48" s="185"/>
      <c r="AA48" s="185"/>
      <c r="AB48" s="181"/>
      <c r="AC48" s="185" t="s">
        <v>115</v>
      </c>
      <c r="AD48" s="185"/>
      <c r="AE48" s="185"/>
      <c r="AF48" s="185"/>
      <c r="AI48" t="s">
        <v>115</v>
      </c>
    </row>
    <row r="49" ht="180">
      <c r="A49" s="251"/>
      <c r="B49" s="253"/>
      <c r="C49" s="194"/>
      <c r="D49" s="194"/>
      <c r="E49" s="194"/>
      <c r="F49" s="194"/>
      <c r="G49" s="181" t="s">
        <v>115</v>
      </c>
      <c r="H49" s="181"/>
      <c r="I49" s="194"/>
      <c r="J49" s="194"/>
      <c r="K49" s="262" t="s">
        <v>115</v>
      </c>
      <c r="L49" s="205" t="s">
        <v>308</v>
      </c>
      <c r="M49" s="165" t="s">
        <v>309</v>
      </c>
      <c r="N49" s="299" t="s">
        <v>310</v>
      </c>
      <c r="O49" s="294" t="s">
        <v>121</v>
      </c>
      <c r="P49" s="294"/>
      <c r="Q49" t="str">
        <f>IF(P49="","",IF('Aksiyon Planı'!$N49="",P49,'Aksiyon Planı'!$N49))</f>
        <v/>
      </c>
      <c r="R49" s="295" t="s">
        <v>311</v>
      </c>
      <c r="S49" s="295"/>
      <c r="W49" s="184" t="s">
        <v>115</v>
      </c>
      <c r="X49" s="184" t="s">
        <v>115</v>
      </c>
      <c r="Y49" s="184" t="s">
        <v>115</v>
      </c>
      <c r="Z49" s="185"/>
      <c r="AA49" s="185"/>
      <c r="AB49" s="181"/>
      <c r="AC49" s="185" t="s">
        <v>115</v>
      </c>
      <c r="AD49" s="185"/>
      <c r="AE49" s="185"/>
      <c r="AF49" s="185"/>
      <c r="AI49" t="s">
        <v>115</v>
      </c>
    </row>
    <row r="50" ht="180">
      <c r="A50" s="251"/>
      <c r="B50" s="253"/>
      <c r="C50" s="194"/>
      <c r="D50" s="194"/>
      <c r="E50" s="194"/>
      <c r="F50" s="194"/>
      <c r="G50" s="181" t="s">
        <v>115</v>
      </c>
      <c r="H50" s="181"/>
      <c r="I50" s="194"/>
      <c r="J50" s="194"/>
      <c r="K50" s="262" t="s">
        <v>115</v>
      </c>
      <c r="L50" s="205" t="s">
        <v>312</v>
      </c>
      <c r="M50" s="165" t="s">
        <v>313</v>
      </c>
      <c r="N50" s="302" t="s">
        <v>314</v>
      </c>
      <c r="O50" s="294" t="s">
        <v>142</v>
      </c>
      <c r="P50" s="294"/>
      <c r="Q50" t="str">
        <f>IF(P50="","",IF('Aksiyon Planı'!$N50="",P50,'Aksiyon Planı'!$N50))</f>
        <v/>
      </c>
      <c r="R50" s="295" t="s">
        <v>315</v>
      </c>
      <c r="S50" s="295"/>
      <c r="W50" s="184" t="s">
        <v>115</v>
      </c>
      <c r="X50" s="184" t="s">
        <v>115</v>
      </c>
      <c r="Y50" s="184" t="s">
        <v>115</v>
      </c>
      <c r="Z50" s="185"/>
      <c r="AA50" s="185"/>
      <c r="AB50" s="181"/>
      <c r="AC50" s="185" t="s">
        <v>115</v>
      </c>
      <c r="AD50" s="185"/>
      <c r="AE50" s="185"/>
      <c r="AF50" s="185"/>
      <c r="AI50" t="s">
        <v>115</v>
      </c>
    </row>
    <row r="51" ht="180">
      <c r="A51" s="250" t="s">
        <v>316</v>
      </c>
      <c r="B51" s="252" t="s">
        <v>317</v>
      </c>
      <c r="C51" s="194"/>
      <c r="D51" s="194"/>
      <c r="E51" s="194"/>
      <c r="F51" s="194"/>
      <c r="G51" s="181" t="s">
        <v>115</v>
      </c>
      <c r="H51" s="181"/>
      <c r="I51" s="194"/>
      <c r="J51" s="194"/>
      <c r="K51" s="262" t="s">
        <v>115</v>
      </c>
      <c r="L51" s="205" t="s">
        <v>318</v>
      </c>
      <c r="M51" s="198" t="s">
        <v>319</v>
      </c>
      <c r="N51" s="304" t="s">
        <v>320</v>
      </c>
      <c r="O51" s="294" t="s">
        <v>142</v>
      </c>
      <c r="P51" s="294"/>
      <c r="Q51" t="str">
        <f>IF(P51="","",IF('Aksiyon Planı'!$N51="",P51,'Aksiyon Planı'!$N51))</f>
        <v/>
      </c>
      <c r="R51" s="295" t="s">
        <v>321</v>
      </c>
      <c r="S51" s="295"/>
      <c r="W51" s="184" t="s">
        <v>115</v>
      </c>
      <c r="X51" s="184" t="s">
        <v>115</v>
      </c>
      <c r="Y51" s="184" t="s">
        <v>115</v>
      </c>
      <c r="Z51" s="185"/>
      <c r="AA51" s="185"/>
      <c r="AB51" s="185"/>
      <c r="AC51" s="185" t="s">
        <v>115</v>
      </c>
      <c r="AD51" s="185"/>
      <c r="AE51" s="185"/>
      <c r="AF51" s="185"/>
      <c r="AI51" t="s">
        <v>115</v>
      </c>
    </row>
    <row r="52" ht="180">
      <c r="A52" s="251"/>
      <c r="B52" s="253"/>
      <c r="C52" s="194"/>
      <c r="D52" s="194"/>
      <c r="E52" s="194"/>
      <c r="F52" s="194"/>
      <c r="G52" s="181" t="s">
        <v>115</v>
      </c>
      <c r="H52" s="181"/>
      <c r="I52" s="194"/>
      <c r="J52" s="194"/>
      <c r="K52" s="262" t="s">
        <v>115</v>
      </c>
      <c r="L52" s="205" t="s">
        <v>322</v>
      </c>
      <c r="M52" s="198" t="s">
        <v>323</v>
      </c>
      <c r="N52" s="304" t="s">
        <v>324</v>
      </c>
      <c r="O52" s="294" t="s">
        <v>142</v>
      </c>
      <c r="P52" s="294"/>
      <c r="Q52" t="str">
        <f>IF(P52="","",IF('Aksiyon Planı'!$N52="",P52,'Aksiyon Planı'!$N52))</f>
        <v/>
      </c>
      <c r="R52" s="295" t="s">
        <v>325</v>
      </c>
      <c r="S52" s="295"/>
      <c r="W52" s="184" t="s">
        <v>115</v>
      </c>
      <c r="X52" s="184" t="s">
        <v>115</v>
      </c>
      <c r="Y52" s="184" t="s">
        <v>115</v>
      </c>
      <c r="Z52" s="185"/>
      <c r="AA52" s="185"/>
      <c r="AB52" s="185"/>
      <c r="AC52" s="185"/>
      <c r="AD52" s="185"/>
      <c r="AE52" s="185"/>
      <c r="AF52" s="185"/>
      <c r="AI52" t="s">
        <v>115</v>
      </c>
    </row>
    <row r="53" ht="180">
      <c r="A53" s="251"/>
      <c r="B53" s="253"/>
      <c r="C53" s="194"/>
      <c r="D53" s="194"/>
      <c r="E53" s="194"/>
      <c r="F53" s="194"/>
      <c r="G53" s="181" t="s">
        <v>115</v>
      </c>
      <c r="H53" s="181"/>
      <c r="I53" s="194"/>
      <c r="J53" s="194"/>
      <c r="K53" s="262" t="s">
        <v>115</v>
      </c>
      <c r="L53" s="205" t="s">
        <v>326</v>
      </c>
      <c r="M53" s="198" t="s">
        <v>327</v>
      </c>
      <c r="N53" s="304" t="s">
        <v>328</v>
      </c>
      <c r="O53" s="290" t="s">
        <v>142</v>
      </c>
      <c r="P53" s="290"/>
      <c r="Q53" t="str">
        <f>IF(P53="","",IF('Aksiyon Planı'!$N53="",P53,'Aksiyon Planı'!$N53))</f>
        <v/>
      </c>
      <c r="R53" s="292" t="s">
        <v>329</v>
      </c>
      <c r="S53" s="292"/>
      <c r="W53" s="184" t="s">
        <v>115</v>
      </c>
      <c r="X53" s="184" t="s">
        <v>115</v>
      </c>
      <c r="Y53" s="184" t="s">
        <v>115</v>
      </c>
      <c r="Z53" s="185"/>
      <c r="AA53" s="185"/>
      <c r="AB53" s="185"/>
      <c r="AC53" s="185" t="s">
        <v>115</v>
      </c>
      <c r="AD53" s="185"/>
      <c r="AE53" s="185"/>
      <c r="AF53" s="185"/>
      <c r="AI53" t="s">
        <v>115</v>
      </c>
    </row>
    <row r="54" ht="16.5">
      <c r="A54" s="272" t="s">
        <v>70</v>
      </c>
      <c r="B54" s="275"/>
      <c r="C54" s="274"/>
      <c r="D54" s="274"/>
      <c r="E54" s="274"/>
      <c r="F54" s="274"/>
      <c r="G54" s="274"/>
      <c r="H54" s="274"/>
      <c r="I54" s="274"/>
      <c r="J54" s="274"/>
      <c r="K54" s="275"/>
      <c r="L54" s="275"/>
      <c r="M54" s="275"/>
      <c r="N54" s="275"/>
      <c r="O54" s="297"/>
      <c r="P54" s="297"/>
      <c r="Q54" s="276"/>
      <c r="R54" s="297"/>
      <c r="S54" s="298"/>
      <c r="W54" s="193"/>
      <c r="X54" s="178"/>
      <c r="Y54" s="193">
        <v>2</v>
      </c>
      <c r="Z54" s="178"/>
      <c r="AA54" s="178"/>
      <c r="AB54" s="178"/>
      <c r="AC54" s="178"/>
      <c r="AD54" s="178"/>
      <c r="AE54" s="178"/>
      <c r="AF54" s="178"/>
      <c r="AI54" t="s">
        <v>115</v>
      </c>
    </row>
    <row r="55" ht="180">
      <c r="A55" s="251" t="s">
        <v>330</v>
      </c>
      <c r="B55" s="253" t="s">
        <v>331</v>
      </c>
      <c r="C55" s="279"/>
      <c r="D55" s="279"/>
      <c r="E55" s="279"/>
      <c r="F55" s="279"/>
      <c r="G55" s="226" t="s">
        <v>115</v>
      </c>
      <c r="H55" s="226"/>
      <c r="I55" s="279"/>
      <c r="J55" s="279"/>
      <c r="K55" s="281"/>
      <c r="L55" s="280" t="s">
        <v>332</v>
      </c>
      <c r="M55" s="271" t="s">
        <v>333</v>
      </c>
      <c r="N55" s="303" t="s">
        <v>334</v>
      </c>
      <c r="O55" s="294" t="s">
        <v>142</v>
      </c>
      <c r="P55" s="294"/>
      <c r="Q55" t="str">
        <f>IF(P55="","",IF('Aksiyon Planı'!$N55="",P55,'Aksiyon Planı'!$N55))</f>
        <v/>
      </c>
      <c r="R55" s="295" t="s">
        <v>335</v>
      </c>
      <c r="S55" s="295"/>
      <c r="W55" s="184"/>
      <c r="X55" s="184" t="s">
        <v>115</v>
      </c>
      <c r="Y55" s="184" t="s">
        <v>115</v>
      </c>
      <c r="Z55" s="185"/>
      <c r="AA55" s="185"/>
      <c r="AB55" s="185"/>
      <c r="AC55" s="185"/>
      <c r="AD55" s="185"/>
      <c r="AE55" s="185"/>
      <c r="AF55" s="185"/>
      <c r="AI55" t="s">
        <v>115</v>
      </c>
    </row>
    <row r="56" ht="180">
      <c r="A56" s="251"/>
      <c r="B56" s="253"/>
      <c r="C56" s="194"/>
      <c r="D56" s="194"/>
      <c r="E56" s="194"/>
      <c r="F56" s="194"/>
      <c r="G56" s="181" t="s">
        <v>115</v>
      </c>
      <c r="H56" s="181"/>
      <c r="I56" s="194"/>
      <c r="J56" s="194"/>
      <c r="K56" s="262"/>
      <c r="L56" s="189" t="s">
        <v>336</v>
      </c>
      <c r="M56" s="198" t="s">
        <v>337</v>
      </c>
      <c r="N56" s="304" t="s">
        <v>338</v>
      </c>
      <c r="O56" s="294" t="s">
        <v>127</v>
      </c>
      <c r="P56" s="294"/>
      <c r="Q56" t="str">
        <f>IF(P56="","",IF('Aksiyon Planı'!$N56="",P56,'Aksiyon Planı'!$N56))</f>
        <v/>
      </c>
      <c r="R56" s="295" t="s">
        <v>339</v>
      </c>
      <c r="S56" s="295"/>
      <c r="W56" s="184"/>
      <c r="X56" s="184" t="s">
        <v>115</v>
      </c>
      <c r="Y56" s="184" t="s">
        <v>115</v>
      </c>
      <c r="Z56" s="185"/>
      <c r="AA56" s="185"/>
      <c r="AB56" s="185"/>
      <c r="AC56" s="185"/>
      <c r="AD56" s="185"/>
      <c r="AE56" s="185"/>
      <c r="AF56" s="185"/>
      <c r="AI56" t="s">
        <v>115</v>
      </c>
    </row>
    <row r="57" ht="180">
      <c r="A57" s="251"/>
      <c r="B57" s="253"/>
      <c r="C57" s="194"/>
      <c r="D57" s="194"/>
      <c r="E57" s="194"/>
      <c r="F57" s="194"/>
      <c r="G57" s="181" t="s">
        <v>115</v>
      </c>
      <c r="H57" s="181"/>
      <c r="I57" s="194"/>
      <c r="J57" s="194"/>
      <c r="K57" s="262"/>
      <c r="L57" s="189" t="s">
        <v>340</v>
      </c>
      <c r="M57" s="208" t="s">
        <v>341</v>
      </c>
      <c r="N57" s="304" t="s">
        <v>342</v>
      </c>
      <c r="O57" s="294" t="s">
        <v>121</v>
      </c>
      <c r="P57" s="294"/>
      <c r="Q57" t="str">
        <f>IF(P57="","",IF('Aksiyon Planı'!$N57="",P57,'Aksiyon Planı'!$N57))</f>
        <v/>
      </c>
      <c r="R57" s="295" t="s">
        <v>343</v>
      </c>
      <c r="S57" s="295"/>
      <c r="W57" s="184"/>
      <c r="X57" s="184" t="s">
        <v>115</v>
      </c>
      <c r="Y57" s="184" t="s">
        <v>115</v>
      </c>
      <c r="Z57" s="185"/>
      <c r="AA57" s="185"/>
      <c r="AB57" s="185"/>
      <c r="AC57" s="185"/>
      <c r="AD57" s="185"/>
      <c r="AE57" s="185"/>
      <c r="AF57" s="185"/>
      <c r="AI57" t="s">
        <v>115</v>
      </c>
    </row>
    <row r="58" ht="180">
      <c r="A58" s="250" t="s">
        <v>344</v>
      </c>
      <c r="B58" s="252" t="s">
        <v>345</v>
      </c>
      <c r="C58" s="194"/>
      <c r="D58" s="194"/>
      <c r="E58" s="194"/>
      <c r="F58" s="194"/>
      <c r="G58" s="181" t="s">
        <v>115</v>
      </c>
      <c r="H58" s="181"/>
      <c r="I58" s="194"/>
      <c r="J58" s="194"/>
      <c r="K58" s="262"/>
      <c r="L58" s="189" t="s">
        <v>346</v>
      </c>
      <c r="M58" s="198" t="s">
        <v>347</v>
      </c>
      <c r="N58" s="293" t="s">
        <v>348</v>
      </c>
      <c r="O58" s="294" t="s">
        <v>142</v>
      </c>
      <c r="P58" s="294"/>
      <c r="Q58" t="str">
        <f>IF(P58="","",IF('Aksiyon Planı'!$N58="",P58,'Aksiyon Planı'!$N58))</f>
        <v/>
      </c>
      <c r="R58" s="295" t="s">
        <v>349</v>
      </c>
      <c r="S58" s="295"/>
      <c r="W58" s="184"/>
      <c r="X58" s="184" t="s">
        <v>115</v>
      </c>
      <c r="Y58" s="184" t="s">
        <v>115</v>
      </c>
      <c r="Z58" s="185"/>
      <c r="AA58" s="185"/>
      <c r="AB58" s="185"/>
      <c r="AC58" s="185"/>
      <c r="AD58" s="185"/>
      <c r="AE58" s="185"/>
      <c r="AF58" s="185"/>
      <c r="AI58" t="s">
        <v>115</v>
      </c>
    </row>
    <row r="59" ht="205.5">
      <c r="A59" s="251"/>
      <c r="B59" s="253"/>
      <c r="C59" s="194"/>
      <c r="D59" s="194"/>
      <c r="E59" s="194"/>
      <c r="F59" s="194"/>
      <c r="G59" s="181" t="s">
        <v>115</v>
      </c>
      <c r="H59" s="181"/>
      <c r="I59" s="194"/>
      <c r="J59" s="194"/>
      <c r="K59" s="262"/>
      <c r="L59" s="189" t="s">
        <v>350</v>
      </c>
      <c r="M59" s="208" t="s">
        <v>351</v>
      </c>
      <c r="N59" s="305" t="s">
        <v>352</v>
      </c>
      <c r="O59" s="294" t="s">
        <v>142</v>
      </c>
      <c r="P59" s="294"/>
      <c r="Q59" t="str">
        <f>IF(P59="","",IF('Aksiyon Planı'!$N59="",P59,'Aksiyon Planı'!$N59))</f>
        <v/>
      </c>
      <c r="R59" s="295" t="s">
        <v>353</v>
      </c>
      <c r="S59" s="295"/>
      <c r="W59" s="184"/>
      <c r="X59" s="184" t="s">
        <v>115</v>
      </c>
      <c r="Y59" s="184" t="s">
        <v>115</v>
      </c>
      <c r="Z59" s="185"/>
      <c r="AA59" s="185"/>
      <c r="AB59" s="185"/>
      <c r="AC59" s="185"/>
      <c r="AD59" s="185"/>
      <c r="AE59" s="185"/>
      <c r="AF59" s="185"/>
      <c r="AI59" t="s">
        <v>115</v>
      </c>
    </row>
    <row r="60" ht="180">
      <c r="A60" s="251"/>
      <c r="B60" s="253"/>
      <c r="C60" s="194"/>
      <c r="D60" s="194"/>
      <c r="E60" s="194"/>
      <c r="F60" s="194"/>
      <c r="G60" s="181" t="s">
        <v>115</v>
      </c>
      <c r="H60" s="181"/>
      <c r="I60" s="194"/>
      <c r="J60" s="194"/>
      <c r="K60" s="262"/>
      <c r="L60" s="189" t="s">
        <v>354</v>
      </c>
      <c r="M60" s="165" t="s">
        <v>355</v>
      </c>
      <c r="N60" s="304" t="s">
        <v>356</v>
      </c>
      <c r="O60" s="290" t="s">
        <v>142</v>
      </c>
      <c r="P60" s="290"/>
      <c r="Q60" t="str">
        <f>IF(P60="","",IF('Aksiyon Planı'!$N60="",P60,'Aksiyon Planı'!$N60))</f>
        <v/>
      </c>
      <c r="R60" s="292" t="s">
        <v>357</v>
      </c>
      <c r="S60" s="292"/>
      <c r="W60" s="184"/>
      <c r="X60" s="184" t="s">
        <v>115</v>
      </c>
      <c r="Y60" s="184" t="s">
        <v>115</v>
      </c>
      <c r="Z60" s="185"/>
      <c r="AA60" s="185"/>
      <c r="AB60" s="185"/>
      <c r="AC60" s="185"/>
      <c r="AD60" s="185"/>
      <c r="AE60" s="185"/>
      <c r="AF60" s="185"/>
      <c r="AI60" t="s">
        <v>115</v>
      </c>
    </row>
    <row r="61" ht="16.5">
      <c r="A61" s="272" t="s">
        <v>72</v>
      </c>
      <c r="B61" s="274"/>
      <c r="C61" s="274"/>
      <c r="D61" s="274"/>
      <c r="E61" s="274"/>
      <c r="F61" s="274"/>
      <c r="G61" s="274"/>
      <c r="H61" s="274"/>
      <c r="I61" s="274"/>
      <c r="J61" s="274"/>
      <c r="K61" s="275"/>
      <c r="L61" s="275"/>
      <c r="M61" s="275"/>
      <c r="N61" s="275"/>
      <c r="O61" s="297"/>
      <c r="P61" s="297"/>
      <c r="Q61" s="276"/>
      <c r="R61" s="297"/>
      <c r="S61" s="298"/>
      <c r="W61" s="197">
        <v>1</v>
      </c>
      <c r="X61" s="178"/>
      <c r="Y61" s="197">
        <v>1</v>
      </c>
      <c r="Z61" s="178"/>
      <c r="AA61" s="178"/>
      <c r="AB61" s="178"/>
      <c r="AC61" s="178"/>
      <c r="AD61" s="178"/>
      <c r="AE61" s="178"/>
      <c r="AF61" s="178"/>
      <c r="AI61" t="s">
        <v>115</v>
      </c>
    </row>
    <row r="62" ht="267.75">
      <c r="A62" s="251" t="s">
        <v>358</v>
      </c>
      <c r="B62" s="253" t="s">
        <v>359</v>
      </c>
      <c r="C62" s="279"/>
      <c r="D62" s="279"/>
      <c r="E62" s="279"/>
      <c r="F62" s="279"/>
      <c r="G62" s="226" t="s">
        <v>115</v>
      </c>
      <c r="H62" s="226"/>
      <c r="I62" s="279"/>
      <c r="J62" s="279"/>
      <c r="K62" s="281" t="s">
        <v>115</v>
      </c>
      <c r="L62" s="280" t="s">
        <v>360</v>
      </c>
      <c r="M62" s="271" t="s">
        <v>361</v>
      </c>
      <c r="N62" s="288" t="s">
        <v>362</v>
      </c>
      <c r="O62" s="294" t="s">
        <v>142</v>
      </c>
      <c r="P62" s="294"/>
      <c r="Q62" t="str">
        <f>IF(P62="","",IF('Aksiyon Planı'!$N62="",P62,'Aksiyon Planı'!$N62))</f>
        <v/>
      </c>
      <c r="R62" s="295" t="s">
        <v>363</v>
      </c>
      <c r="S62" s="295"/>
      <c r="W62" s="184" t="s">
        <v>115</v>
      </c>
      <c r="X62" s="184" t="s">
        <v>115</v>
      </c>
      <c r="Y62" s="184" t="s">
        <v>115</v>
      </c>
      <c r="Z62" s="185"/>
      <c r="AA62" s="185" t="s">
        <v>115</v>
      </c>
      <c r="AB62" s="181" t="s">
        <v>115</v>
      </c>
      <c r="AC62" s="185" t="s">
        <v>115</v>
      </c>
      <c r="AD62" s="185"/>
      <c r="AE62" s="185"/>
      <c r="AF62" s="185"/>
      <c r="AI62" t="s">
        <v>115</v>
      </c>
    </row>
    <row r="63" ht="180">
      <c r="A63" s="251"/>
      <c r="B63" s="253"/>
      <c r="C63" s="194"/>
      <c r="D63" s="194"/>
      <c r="E63" s="194"/>
      <c r="F63" s="194"/>
      <c r="G63" s="181" t="s">
        <v>115</v>
      </c>
      <c r="H63" s="181"/>
      <c r="I63" s="194"/>
      <c r="J63" s="194"/>
      <c r="K63" s="262" t="s">
        <v>115</v>
      </c>
      <c r="L63" s="189" t="s">
        <v>364</v>
      </c>
      <c r="M63" s="198" t="s">
        <v>365</v>
      </c>
      <c r="N63" s="302" t="s">
        <v>366</v>
      </c>
      <c r="O63" s="294" t="s">
        <v>142</v>
      </c>
      <c r="P63" s="294"/>
      <c r="Q63" t="str">
        <f>IF(P63="","",IF('Aksiyon Planı'!$N63="",P63,'Aksiyon Planı'!$N63))</f>
        <v/>
      </c>
      <c r="R63" s="295" t="s">
        <v>367</v>
      </c>
      <c r="S63" s="295"/>
      <c r="W63" s="184" t="s">
        <v>115</v>
      </c>
      <c r="X63" s="184" t="s">
        <v>115</v>
      </c>
      <c r="Y63" s="184" t="s">
        <v>115</v>
      </c>
      <c r="Z63" s="185"/>
      <c r="AA63" s="185"/>
      <c r="AB63" s="181" t="s">
        <v>115</v>
      </c>
      <c r="AC63" s="185" t="s">
        <v>115</v>
      </c>
      <c r="AD63" s="185"/>
      <c r="AE63" s="185"/>
      <c r="AF63" s="185"/>
      <c r="AI63" t="s">
        <v>115</v>
      </c>
    </row>
    <row r="64" ht="223.5">
      <c r="A64" s="251"/>
      <c r="B64" s="253"/>
      <c r="C64" s="194"/>
      <c r="D64" s="194"/>
      <c r="E64" s="194"/>
      <c r="F64" s="194"/>
      <c r="G64" s="181" t="s">
        <v>115</v>
      </c>
      <c r="H64" s="181"/>
      <c r="I64" s="194"/>
      <c r="J64" s="194"/>
      <c r="K64" s="262" t="s">
        <v>115</v>
      </c>
      <c r="L64" s="189" t="s">
        <v>368</v>
      </c>
      <c r="M64" s="165" t="s">
        <v>369</v>
      </c>
      <c r="N64" s="293" t="s">
        <v>370</v>
      </c>
      <c r="O64" s="294" t="s">
        <v>142</v>
      </c>
      <c r="P64" s="294"/>
      <c r="Q64" t="str">
        <f>IF(P64="","",IF('Aksiyon Planı'!$N64="",P64,'Aksiyon Planı'!$N64))</f>
        <v/>
      </c>
      <c r="R64" s="295" t="s">
        <v>371</v>
      </c>
      <c r="S64" s="295"/>
      <c r="W64" s="184" t="s">
        <v>115</v>
      </c>
      <c r="X64" s="184" t="s">
        <v>115</v>
      </c>
      <c r="Y64" s="184" t="s">
        <v>115</v>
      </c>
      <c r="Z64" s="185"/>
      <c r="AA64" s="185"/>
      <c r="AB64" s="181" t="s">
        <v>115</v>
      </c>
      <c r="AC64" s="185" t="s">
        <v>115</v>
      </c>
      <c r="AD64" s="185" t="s">
        <v>115</v>
      </c>
      <c r="AE64" s="185" t="s">
        <v>115</v>
      </c>
      <c r="AF64" s="185"/>
      <c r="AI64" t="s">
        <v>115</v>
      </c>
    </row>
    <row r="65" ht="180">
      <c r="A65" s="250" t="s">
        <v>372</v>
      </c>
      <c r="B65" s="252" t="s">
        <v>373</v>
      </c>
      <c r="C65" s="194"/>
      <c r="D65" s="194"/>
      <c r="E65" s="194"/>
      <c r="F65" s="194"/>
      <c r="G65" s="181" t="s">
        <v>115</v>
      </c>
      <c r="H65" s="181"/>
      <c r="I65" s="194"/>
      <c r="J65" s="194"/>
      <c r="K65" s="262" t="s">
        <v>115</v>
      </c>
      <c r="L65" s="189" t="s">
        <v>374</v>
      </c>
      <c r="M65" s="165" t="s">
        <v>375</v>
      </c>
      <c r="N65" s="293" t="s">
        <v>376</v>
      </c>
      <c r="O65" s="294" t="s">
        <v>142</v>
      </c>
      <c r="P65" s="294"/>
      <c r="Q65" t="str">
        <f>IF(P65="","",IF('Aksiyon Planı'!$N65="",P65,'Aksiyon Planı'!$N65))</f>
        <v/>
      </c>
      <c r="R65" s="295" t="s">
        <v>377</v>
      </c>
      <c r="S65" s="295"/>
      <c r="W65" s="184" t="s">
        <v>115</v>
      </c>
      <c r="X65" s="184" t="s">
        <v>115</v>
      </c>
      <c r="Y65" s="184" t="s">
        <v>115</v>
      </c>
      <c r="Z65" s="185"/>
      <c r="AA65" s="185"/>
      <c r="AB65" s="181" t="s">
        <v>115</v>
      </c>
      <c r="AC65" s="185" t="s">
        <v>115</v>
      </c>
      <c r="AD65" s="185" t="s">
        <v>115</v>
      </c>
      <c r="AE65" s="185" t="s">
        <v>115</v>
      </c>
      <c r="AF65" s="185"/>
      <c r="AI65" t="s">
        <v>115</v>
      </c>
    </row>
    <row r="66" ht="180">
      <c r="A66" s="251"/>
      <c r="B66" s="253"/>
      <c r="C66" s="194"/>
      <c r="D66" s="194"/>
      <c r="E66" s="194"/>
      <c r="F66" s="194"/>
      <c r="G66" s="181" t="s">
        <v>115</v>
      </c>
      <c r="H66" s="181"/>
      <c r="I66" s="194"/>
      <c r="J66" s="194"/>
      <c r="K66" s="262" t="s">
        <v>115</v>
      </c>
      <c r="L66" s="189" t="s">
        <v>378</v>
      </c>
      <c r="M66" s="165" t="s">
        <v>379</v>
      </c>
      <c r="N66" s="293" t="s">
        <v>380</v>
      </c>
      <c r="O66" s="294" t="s">
        <v>121</v>
      </c>
      <c r="P66" s="294"/>
      <c r="Q66" t="str">
        <f>IF(P66="","",IF('Aksiyon Planı'!$N66="",P66,'Aksiyon Planı'!$N66))</f>
        <v/>
      </c>
      <c r="R66" s="295" t="s">
        <v>381</v>
      </c>
      <c r="S66" s="295"/>
      <c r="W66" s="184" t="s">
        <v>115</v>
      </c>
      <c r="X66" s="184" t="s">
        <v>115</v>
      </c>
      <c r="Y66" s="184" t="s">
        <v>115</v>
      </c>
      <c r="Z66" s="185"/>
      <c r="AA66" s="185"/>
      <c r="AB66" s="181"/>
      <c r="AC66" s="185" t="s">
        <v>115</v>
      </c>
      <c r="AD66" s="185" t="s">
        <v>115</v>
      </c>
      <c r="AE66" s="185" t="s">
        <v>115</v>
      </c>
      <c r="AF66" s="185"/>
      <c r="AI66" t="s">
        <v>115</v>
      </c>
    </row>
    <row r="67" ht="192">
      <c r="A67" s="251"/>
      <c r="B67" s="253"/>
      <c r="C67" s="194"/>
      <c r="D67" s="194"/>
      <c r="E67" s="194"/>
      <c r="F67" s="194"/>
      <c r="G67" s="181" t="s">
        <v>115</v>
      </c>
      <c r="H67" s="181"/>
      <c r="I67" s="194"/>
      <c r="J67" s="194"/>
      <c r="K67" s="262" t="s">
        <v>115</v>
      </c>
      <c r="L67" s="189" t="s">
        <v>382</v>
      </c>
      <c r="M67" s="165" t="s">
        <v>383</v>
      </c>
      <c r="N67" s="293" t="s">
        <v>384</v>
      </c>
      <c r="O67" s="294" t="s">
        <v>142</v>
      </c>
      <c r="P67" s="294"/>
      <c r="Q67" t="str">
        <f>IF(P67="","",IF('Aksiyon Planı'!$N67="",P67,'Aksiyon Planı'!$N67))</f>
        <v/>
      </c>
      <c r="R67" s="295" t="s">
        <v>385</v>
      </c>
      <c r="S67" s="295"/>
      <c r="W67" s="184" t="s">
        <v>115</v>
      </c>
      <c r="X67" s="184" t="s">
        <v>115</v>
      </c>
      <c r="Y67" s="184" t="s">
        <v>115</v>
      </c>
      <c r="Z67" s="185"/>
      <c r="AA67" s="185"/>
      <c r="AB67" s="181"/>
      <c r="AC67" s="185" t="s">
        <v>115</v>
      </c>
      <c r="AD67" s="185" t="s">
        <v>115</v>
      </c>
      <c r="AE67" s="185" t="s">
        <v>115</v>
      </c>
      <c r="AF67" s="185"/>
      <c r="AI67" t="s">
        <v>115</v>
      </c>
    </row>
    <row r="68" ht="180">
      <c r="A68" s="250" t="s">
        <v>386</v>
      </c>
      <c r="B68" s="252" t="s">
        <v>387</v>
      </c>
      <c r="C68" s="194"/>
      <c r="D68" s="194"/>
      <c r="E68" s="194"/>
      <c r="F68" s="194"/>
      <c r="G68" s="181" t="s">
        <v>115</v>
      </c>
      <c r="H68" s="181"/>
      <c r="I68" s="194"/>
      <c r="J68" s="194"/>
      <c r="K68" s="262" t="s">
        <v>115</v>
      </c>
      <c r="L68" s="189" t="s">
        <v>388</v>
      </c>
      <c r="M68" s="165" t="s">
        <v>389</v>
      </c>
      <c r="N68" s="293" t="s">
        <v>390</v>
      </c>
      <c r="O68" s="294" t="s">
        <v>142</v>
      </c>
      <c r="P68" s="294"/>
      <c r="Q68" t="str">
        <f>IF(P68="","",IF('Aksiyon Planı'!$N68="",P68,'Aksiyon Planı'!$N68))</f>
        <v/>
      </c>
      <c r="R68" s="295" t="s">
        <v>391</v>
      </c>
      <c r="S68" s="295"/>
      <c r="W68" s="184" t="s">
        <v>115</v>
      </c>
      <c r="X68" s="184" t="s">
        <v>115</v>
      </c>
      <c r="Y68" s="184" t="s">
        <v>115</v>
      </c>
      <c r="Z68" s="185"/>
      <c r="AA68" s="185"/>
      <c r="AB68" s="181" t="s">
        <v>115</v>
      </c>
      <c r="AC68" s="185" t="s">
        <v>115</v>
      </c>
      <c r="AD68" s="185" t="s">
        <v>115</v>
      </c>
      <c r="AE68" s="185" t="s">
        <v>115</v>
      </c>
      <c r="AF68" s="185"/>
      <c r="AI68" t="s">
        <v>115</v>
      </c>
    </row>
    <row r="69" ht="192">
      <c r="A69" s="251"/>
      <c r="B69" s="253"/>
      <c r="C69" s="194"/>
      <c r="D69" s="194"/>
      <c r="E69" s="194"/>
      <c r="F69" s="194"/>
      <c r="G69" s="181" t="s">
        <v>115</v>
      </c>
      <c r="H69" s="181"/>
      <c r="I69" s="194"/>
      <c r="J69" s="194"/>
      <c r="K69" s="262" t="s">
        <v>115</v>
      </c>
      <c r="L69" s="189" t="s">
        <v>392</v>
      </c>
      <c r="M69" s="165" t="s">
        <v>393</v>
      </c>
      <c r="N69" s="293" t="s">
        <v>394</v>
      </c>
      <c r="O69" s="294" t="s">
        <v>142</v>
      </c>
      <c r="P69" s="294"/>
      <c r="Q69" t="str">
        <f>IF(P69="","",IF('Aksiyon Planı'!$N69="",P69,'Aksiyon Planı'!$N69))</f>
        <v/>
      </c>
      <c r="R69" s="295" t="s">
        <v>395</v>
      </c>
      <c r="S69" s="295"/>
      <c r="W69" s="184" t="s">
        <v>115</v>
      </c>
      <c r="X69" s="184" t="s">
        <v>115</v>
      </c>
      <c r="Y69" s="184" t="s">
        <v>115</v>
      </c>
      <c r="Z69" s="185"/>
      <c r="AA69" s="185"/>
      <c r="AB69" s="181" t="s">
        <v>115</v>
      </c>
      <c r="AC69" s="185" t="s">
        <v>115</v>
      </c>
      <c r="AD69" s="185" t="s">
        <v>115</v>
      </c>
      <c r="AE69" s="185" t="s">
        <v>115</v>
      </c>
      <c r="AF69" s="185"/>
      <c r="AI69" t="s">
        <v>115</v>
      </c>
    </row>
    <row r="70" ht="180">
      <c r="A70" s="251"/>
      <c r="B70" s="253"/>
      <c r="C70" s="194"/>
      <c r="D70" s="194"/>
      <c r="E70" s="194"/>
      <c r="F70" s="194"/>
      <c r="G70" s="181" t="s">
        <v>115</v>
      </c>
      <c r="H70" s="181"/>
      <c r="I70" s="194"/>
      <c r="J70" s="194"/>
      <c r="K70" s="262" t="s">
        <v>115</v>
      </c>
      <c r="L70" s="189" t="s">
        <v>396</v>
      </c>
      <c r="M70" s="165" t="s">
        <v>397</v>
      </c>
      <c r="N70" s="293" t="s">
        <v>398</v>
      </c>
      <c r="O70" s="290" t="s">
        <v>142</v>
      </c>
      <c r="P70" s="290"/>
      <c r="Q70" t="str">
        <f>IF(P70="","",IF('Aksiyon Planı'!$N70="",P70,'Aksiyon Planı'!$N70))</f>
        <v/>
      </c>
      <c r="R70" s="292" t="s">
        <v>399</v>
      </c>
      <c r="S70" s="292"/>
      <c r="W70" s="184" t="s">
        <v>115</v>
      </c>
      <c r="X70" s="184" t="s">
        <v>115</v>
      </c>
      <c r="Y70" s="184" t="s">
        <v>115</v>
      </c>
      <c r="Z70" s="185"/>
      <c r="AA70" s="185"/>
      <c r="AB70" s="185"/>
      <c r="AC70" s="185"/>
      <c r="AD70" s="185"/>
      <c r="AE70" s="185"/>
      <c r="AF70" s="185"/>
      <c r="AI70" t="s">
        <v>115</v>
      </c>
    </row>
    <row r="71" ht="16.5">
      <c r="A71" s="272" t="s">
        <v>74</v>
      </c>
      <c r="B71" s="274"/>
      <c r="C71" s="274"/>
      <c r="D71" s="274"/>
      <c r="E71" s="274"/>
      <c r="F71" s="274"/>
      <c r="G71" s="274"/>
      <c r="H71" s="274"/>
      <c r="I71" s="274"/>
      <c r="J71" s="274"/>
      <c r="K71" s="275"/>
      <c r="L71" s="275"/>
      <c r="M71" s="275"/>
      <c r="N71" s="275"/>
      <c r="O71" s="297"/>
      <c r="P71" s="297"/>
      <c r="Q71" s="276"/>
      <c r="R71" s="297"/>
      <c r="S71" s="298"/>
      <c r="W71" s="197">
        <v>1</v>
      </c>
      <c r="X71" s="178"/>
      <c r="Y71" s="197">
        <v>1</v>
      </c>
      <c r="Z71" s="178"/>
      <c r="AA71" s="178"/>
      <c r="AB71" s="178"/>
      <c r="AC71" s="178"/>
      <c r="AD71" s="178"/>
      <c r="AE71" s="178"/>
      <c r="AF71" s="178"/>
      <c r="AI71" t="s">
        <v>115</v>
      </c>
    </row>
    <row r="72" ht="209.25">
      <c r="A72" s="251" t="s">
        <v>400</v>
      </c>
      <c r="B72" s="253" t="s">
        <v>401</v>
      </c>
      <c r="C72" s="279"/>
      <c r="D72" s="279"/>
      <c r="E72" s="279"/>
      <c r="F72" s="279"/>
      <c r="G72" s="226" t="s">
        <v>115</v>
      </c>
      <c r="H72" s="226"/>
      <c r="I72" s="279"/>
      <c r="J72" s="279"/>
      <c r="K72" s="281"/>
      <c r="L72" s="280" t="s">
        <v>402</v>
      </c>
      <c r="M72" s="271" t="s">
        <v>403</v>
      </c>
      <c r="N72" s="288" t="s">
        <v>404</v>
      </c>
      <c r="O72" s="294" t="s">
        <v>142</v>
      </c>
      <c r="P72" s="294"/>
      <c r="Q72" t="str">
        <f>IF(P72="","",IF('Aksiyon Planı'!$N72="",P72,'Aksiyon Planı'!$N72))</f>
        <v/>
      </c>
      <c r="R72" s="295" t="s">
        <v>405</v>
      </c>
      <c r="S72" s="295"/>
      <c r="W72" s="184" t="s">
        <v>115</v>
      </c>
      <c r="X72" s="184" t="s">
        <v>115</v>
      </c>
      <c r="Y72" s="184" t="s">
        <v>115</v>
      </c>
      <c r="Z72" s="185"/>
      <c r="AA72" s="185"/>
      <c r="AB72" s="181"/>
      <c r="AC72" s="185"/>
      <c r="AD72" s="185"/>
      <c r="AE72" s="185"/>
      <c r="AF72" s="185"/>
      <c r="AI72" t="s">
        <v>115</v>
      </c>
    </row>
    <row r="73" ht="180">
      <c r="A73" s="251"/>
      <c r="B73" s="253"/>
      <c r="C73" s="194"/>
      <c r="D73" s="194"/>
      <c r="E73" s="194"/>
      <c r="F73" s="194"/>
      <c r="G73" s="181" t="s">
        <v>115</v>
      </c>
      <c r="H73" s="181"/>
      <c r="I73" s="194"/>
      <c r="J73" s="194"/>
      <c r="K73" s="262"/>
      <c r="L73" s="189" t="s">
        <v>406</v>
      </c>
      <c r="M73" s="165" t="s">
        <v>407</v>
      </c>
      <c r="N73" s="293" t="s">
        <v>408</v>
      </c>
      <c r="O73" s="294" t="s">
        <v>142</v>
      </c>
      <c r="P73" s="294"/>
      <c r="Q73" t="str">
        <f>IF(P73="","",IF('Aksiyon Planı'!$N73="",P73,'Aksiyon Planı'!$N73))</f>
        <v/>
      </c>
      <c r="R73" s="295" t="s">
        <v>409</v>
      </c>
      <c r="S73" s="295"/>
      <c r="W73" s="184" t="s">
        <v>115</v>
      </c>
      <c r="X73" s="184" t="s">
        <v>115</v>
      </c>
      <c r="Y73" s="184" t="s">
        <v>115</v>
      </c>
      <c r="Z73" s="185"/>
      <c r="AA73" s="185"/>
      <c r="AB73" s="181"/>
      <c r="AC73" s="185"/>
      <c r="AD73" s="185"/>
      <c r="AE73" s="185"/>
      <c r="AF73" s="185"/>
      <c r="AI73" t="s">
        <v>115</v>
      </c>
    </row>
    <row r="74" ht="180">
      <c r="A74" s="251"/>
      <c r="B74" s="253"/>
      <c r="C74" s="194"/>
      <c r="D74" s="194"/>
      <c r="E74" s="194"/>
      <c r="F74" s="194"/>
      <c r="G74" s="181" t="s">
        <v>115</v>
      </c>
      <c r="H74" s="181"/>
      <c r="I74" s="194"/>
      <c r="J74" s="194"/>
      <c r="K74" s="262"/>
      <c r="L74" s="189" t="s">
        <v>410</v>
      </c>
      <c r="M74" s="165" t="s">
        <v>411</v>
      </c>
      <c r="N74" s="299" t="s">
        <v>412</v>
      </c>
      <c r="O74" s="294" t="s">
        <v>127</v>
      </c>
      <c r="P74" s="294"/>
      <c r="Q74" t="str">
        <f>IF(P74="","",IF('Aksiyon Planı'!$N74="",P74,'Aksiyon Planı'!$N74))</f>
        <v/>
      </c>
      <c r="R74" s="295" t="s">
        <v>413</v>
      </c>
      <c r="S74" s="295"/>
      <c r="W74" s="184" t="s">
        <v>115</v>
      </c>
      <c r="X74" s="184" t="s">
        <v>115</v>
      </c>
      <c r="Y74" s="184" t="s">
        <v>115</v>
      </c>
      <c r="Z74" s="185"/>
      <c r="AA74" s="185"/>
      <c r="AB74" s="181"/>
      <c r="AC74" s="185"/>
      <c r="AD74" s="185"/>
      <c r="AE74" s="185"/>
      <c r="AF74" s="185"/>
      <c r="AI74" t="s">
        <v>115</v>
      </c>
    </row>
    <row r="75" ht="180">
      <c r="A75" s="250" t="s">
        <v>414</v>
      </c>
      <c r="B75" s="252" t="s">
        <v>415</v>
      </c>
      <c r="C75" s="194"/>
      <c r="D75" s="194"/>
      <c r="E75" s="194"/>
      <c r="F75" s="194"/>
      <c r="G75" s="181" t="s">
        <v>115</v>
      </c>
      <c r="H75" s="181"/>
      <c r="I75" s="194"/>
      <c r="J75" s="194"/>
      <c r="K75" s="262" t="s">
        <v>115</v>
      </c>
      <c r="L75" s="189" t="s">
        <v>416</v>
      </c>
      <c r="M75" s="190" t="s">
        <v>417</v>
      </c>
      <c r="N75" s="300" t="s">
        <v>418</v>
      </c>
      <c r="O75" s="294" t="s">
        <v>121</v>
      </c>
      <c r="P75" s="294"/>
      <c r="Q75" t="str">
        <f>IF(P75="","",IF('Aksiyon Planı'!$N75="",P75,'Aksiyon Planı'!$N75))</f>
        <v/>
      </c>
      <c r="R75" s="295" t="s">
        <v>419</v>
      </c>
      <c r="S75" s="295"/>
      <c r="W75" s="184" t="s">
        <v>115</v>
      </c>
      <c r="X75" s="184" t="s">
        <v>115</v>
      </c>
      <c r="Y75" s="184" t="s">
        <v>115</v>
      </c>
      <c r="Z75" s="185"/>
      <c r="AA75" s="185"/>
      <c r="AB75" s="181"/>
      <c r="AC75" s="185"/>
      <c r="AD75" s="185"/>
      <c r="AE75" s="185"/>
      <c r="AF75" s="185"/>
      <c r="AI75" t="s">
        <v>115</v>
      </c>
    </row>
    <row r="76" ht="180">
      <c r="A76" s="251"/>
      <c r="B76" s="253"/>
      <c r="C76" s="194"/>
      <c r="D76" s="194"/>
      <c r="E76" s="194"/>
      <c r="F76" s="194"/>
      <c r="G76" s="181" t="s">
        <v>115</v>
      </c>
      <c r="H76" s="181"/>
      <c r="I76" s="194"/>
      <c r="J76" s="194"/>
      <c r="K76" s="262" t="s">
        <v>115</v>
      </c>
      <c r="L76" s="189" t="s">
        <v>420</v>
      </c>
      <c r="M76" s="198" t="s">
        <v>421</v>
      </c>
      <c r="N76" s="299" t="s">
        <v>422</v>
      </c>
      <c r="O76" s="294" t="s">
        <v>142</v>
      </c>
      <c r="P76" s="294"/>
      <c r="Q76" t="str">
        <f>IF(P76="","",IF('Aksiyon Planı'!$N76="",P76,'Aksiyon Planı'!$N76))</f>
        <v/>
      </c>
      <c r="R76" s="295" t="s">
        <v>423</v>
      </c>
      <c r="S76" s="295"/>
      <c r="W76" s="184" t="s">
        <v>115</v>
      </c>
      <c r="X76" s="184" t="s">
        <v>115</v>
      </c>
      <c r="Y76" s="184" t="s">
        <v>115</v>
      </c>
      <c r="Z76" s="185"/>
      <c r="AA76" s="185"/>
      <c r="AB76" s="181"/>
      <c r="AC76" s="185"/>
      <c r="AD76" s="185"/>
      <c r="AE76" s="185"/>
      <c r="AF76" s="185"/>
      <c r="AI76" t="s">
        <v>115</v>
      </c>
    </row>
    <row r="77" ht="180">
      <c r="A77" s="251"/>
      <c r="B77" s="253"/>
      <c r="C77" s="194"/>
      <c r="D77" s="194"/>
      <c r="E77" s="194"/>
      <c r="F77" s="194"/>
      <c r="G77" s="181" t="s">
        <v>115</v>
      </c>
      <c r="H77" s="181"/>
      <c r="I77" s="194"/>
      <c r="J77" s="194"/>
      <c r="K77" s="262"/>
      <c r="L77" s="189" t="s">
        <v>424</v>
      </c>
      <c r="M77" s="165" t="s">
        <v>425</v>
      </c>
      <c r="N77" s="302" t="s">
        <v>426</v>
      </c>
      <c r="O77" s="294" t="s">
        <v>142</v>
      </c>
      <c r="P77" s="294"/>
      <c r="Q77" t="str">
        <f>IF(P77="","",IF('Aksiyon Planı'!$N77="",P77,'Aksiyon Planı'!$N77))</f>
        <v/>
      </c>
      <c r="R77" s="295" t="s">
        <v>427</v>
      </c>
      <c r="S77" s="295"/>
      <c r="W77" s="184" t="s">
        <v>115</v>
      </c>
      <c r="X77" s="184" t="s">
        <v>115</v>
      </c>
      <c r="Y77" s="184" t="s">
        <v>115</v>
      </c>
      <c r="Z77" s="185"/>
      <c r="AA77" s="185"/>
      <c r="AB77" s="181"/>
      <c r="AC77" s="185"/>
      <c r="AD77" s="185"/>
      <c r="AE77" s="185"/>
      <c r="AF77" s="185"/>
      <c r="AI77" t="s">
        <v>115</v>
      </c>
    </row>
    <row r="78" ht="232.5">
      <c r="A78" s="250" t="s">
        <v>428</v>
      </c>
      <c r="B78" s="252" t="s">
        <v>429</v>
      </c>
      <c r="C78" s="194"/>
      <c r="D78" s="194"/>
      <c r="E78" s="194"/>
      <c r="F78" s="194"/>
      <c r="G78" s="181" t="s">
        <v>115</v>
      </c>
      <c r="H78" s="181"/>
      <c r="I78" s="194"/>
      <c r="J78" s="194"/>
      <c r="K78" s="262"/>
      <c r="L78" s="189" t="s">
        <v>430</v>
      </c>
      <c r="M78" s="165" t="s">
        <v>431</v>
      </c>
      <c r="N78" s="302" t="s">
        <v>432</v>
      </c>
      <c r="O78" s="294" t="s">
        <v>142</v>
      </c>
      <c r="P78" s="294"/>
      <c r="Q78" t="str">
        <f>IF(P78="","",IF('Aksiyon Planı'!$N78="",P78,'Aksiyon Planı'!$N78))</f>
        <v/>
      </c>
      <c r="R78" s="295" t="s">
        <v>433</v>
      </c>
      <c r="S78" s="295"/>
      <c r="W78" s="184" t="s">
        <v>115</v>
      </c>
      <c r="X78" s="184" t="s">
        <v>115</v>
      </c>
      <c r="Y78" s="184" t="s">
        <v>115</v>
      </c>
      <c r="Z78" s="185"/>
      <c r="AA78" s="185"/>
      <c r="AB78" s="185"/>
      <c r="AC78" s="185"/>
      <c r="AD78" s="185" t="s">
        <v>115</v>
      </c>
      <c r="AE78" s="185" t="s">
        <v>115</v>
      </c>
      <c r="AF78" s="185"/>
      <c r="AI78" t="s">
        <v>115</v>
      </c>
    </row>
    <row r="79" ht="205.5">
      <c r="A79" s="251"/>
      <c r="B79" s="253"/>
      <c r="C79" s="194"/>
      <c r="D79" s="194"/>
      <c r="E79" s="194"/>
      <c r="F79" s="194"/>
      <c r="G79" s="181" t="s">
        <v>115</v>
      </c>
      <c r="H79" s="181"/>
      <c r="I79" s="194"/>
      <c r="J79" s="194"/>
      <c r="K79" s="262"/>
      <c r="L79" s="189" t="s">
        <v>434</v>
      </c>
      <c r="M79" s="165" t="s">
        <v>435</v>
      </c>
      <c r="N79" s="302" t="s">
        <v>436</v>
      </c>
      <c r="O79" s="294" t="s">
        <v>142</v>
      </c>
      <c r="P79" s="294"/>
      <c r="Q79" t="str">
        <f>IF(P79="","",IF('Aksiyon Planı'!$N79="",P79,'Aksiyon Planı'!$N79))</f>
        <v/>
      </c>
      <c r="R79" s="295" t="s">
        <v>437</v>
      </c>
      <c r="S79" s="295"/>
      <c r="W79" s="184" t="s">
        <v>115</v>
      </c>
      <c r="X79" s="184" t="s">
        <v>115</v>
      </c>
      <c r="Y79" s="184" t="s">
        <v>115</v>
      </c>
      <c r="Z79" s="185"/>
      <c r="AA79" s="185"/>
      <c r="AB79" s="185"/>
      <c r="AC79" s="185"/>
      <c r="AD79" s="185" t="s">
        <v>115</v>
      </c>
      <c r="AE79" s="185" t="s">
        <v>115</v>
      </c>
      <c r="AF79" s="185"/>
      <c r="AI79" t="s">
        <v>115</v>
      </c>
    </row>
    <row r="80" ht="252.75">
      <c r="A80" s="251"/>
      <c r="B80" s="253"/>
      <c r="C80" s="194"/>
      <c r="D80" s="194"/>
      <c r="E80" s="194"/>
      <c r="F80" s="194"/>
      <c r="G80" s="181" t="s">
        <v>115</v>
      </c>
      <c r="H80" s="181"/>
      <c r="I80" s="194"/>
      <c r="J80" s="194"/>
      <c r="K80" s="262"/>
      <c r="L80" s="189" t="s">
        <v>438</v>
      </c>
      <c r="M80" s="165" t="s">
        <v>439</v>
      </c>
      <c r="N80" s="302" t="s">
        <v>440</v>
      </c>
      <c r="O80" s="290" t="s">
        <v>142</v>
      </c>
      <c r="P80" s="290"/>
      <c r="Q80" t="str">
        <f>IF(P80="","",IF('Aksiyon Planı'!$N80="",P80,'Aksiyon Planı'!$N80))</f>
        <v/>
      </c>
      <c r="R80" s="292" t="s">
        <v>441</v>
      </c>
      <c r="S80" s="292"/>
      <c r="W80" s="184" t="s">
        <v>115</v>
      </c>
      <c r="X80" s="184" t="s">
        <v>115</v>
      </c>
      <c r="Y80" s="184" t="s">
        <v>115</v>
      </c>
      <c r="Z80" s="185"/>
      <c r="AA80" s="185"/>
      <c r="AB80" s="185"/>
      <c r="AC80" s="185"/>
      <c r="AD80" s="185" t="s">
        <v>115</v>
      </c>
      <c r="AE80" s="185" t="s">
        <v>115</v>
      </c>
      <c r="AF80" s="185"/>
      <c r="AI80" t="s">
        <v>115</v>
      </c>
    </row>
    <row r="81" ht="16.5">
      <c r="A81" s="272" t="s">
        <v>76</v>
      </c>
      <c r="B81" s="274"/>
      <c r="C81" s="274"/>
      <c r="D81" s="274"/>
      <c r="E81" s="274"/>
      <c r="F81" s="274"/>
      <c r="G81" s="274"/>
      <c r="H81" s="274"/>
      <c r="I81" s="274"/>
      <c r="J81" s="274"/>
      <c r="K81" s="275"/>
      <c r="L81" s="275"/>
      <c r="M81" s="275"/>
      <c r="N81" s="275"/>
      <c r="O81" s="297"/>
      <c r="P81" s="297"/>
      <c r="Q81" s="276"/>
      <c r="R81" s="297"/>
      <c r="S81" s="298"/>
      <c r="W81" s="193"/>
      <c r="X81" s="178"/>
      <c r="Y81" s="193">
        <v>2</v>
      </c>
      <c r="Z81" s="178"/>
      <c r="AA81" s="178"/>
      <c r="AB81" s="178"/>
      <c r="AC81" s="178"/>
      <c r="AD81" s="178"/>
      <c r="AE81" s="178"/>
      <c r="AF81" s="178"/>
      <c r="AI81" t="s">
        <v>115</v>
      </c>
    </row>
    <row r="82" ht="246">
      <c r="A82" s="251" t="s">
        <v>442</v>
      </c>
      <c r="B82" s="253" t="s">
        <v>443</v>
      </c>
      <c r="C82" s="279"/>
      <c r="D82" s="279"/>
      <c r="E82" s="279"/>
      <c r="F82" s="279" t="s">
        <v>115</v>
      </c>
      <c r="G82" s="226" t="s">
        <v>115</v>
      </c>
      <c r="H82" s="226"/>
      <c r="I82" s="279"/>
      <c r="J82" s="279"/>
      <c r="K82" s="281"/>
      <c r="L82" s="280" t="s">
        <v>444</v>
      </c>
      <c r="M82" s="218" t="s">
        <v>445</v>
      </c>
      <c r="N82" s="296" t="s">
        <v>446</v>
      </c>
      <c r="O82" s="294" t="s">
        <v>142</v>
      </c>
      <c r="P82" s="294"/>
      <c r="Q82" t="str">
        <f>IF(P82="","",IF('Aksiyon Planı'!$N82="",P82,'Aksiyon Planı'!$N82))</f>
        <v/>
      </c>
      <c r="R82" s="295" t="s">
        <v>447</v>
      </c>
      <c r="S82" s="295"/>
      <c r="W82" s="184"/>
      <c r="X82" s="184" t="s">
        <v>115</v>
      </c>
      <c r="Y82" s="184" t="s">
        <v>115</v>
      </c>
      <c r="Z82" s="185"/>
      <c r="AA82" s="185"/>
      <c r="AB82" s="185"/>
      <c r="AC82" s="185"/>
      <c r="AD82" s="185"/>
      <c r="AE82" s="185"/>
      <c r="AF82" s="185"/>
      <c r="AI82" t="s">
        <v>115</v>
      </c>
    </row>
    <row r="83" ht="205.5">
      <c r="A83" s="251"/>
      <c r="B83" s="253"/>
      <c r="C83" s="194"/>
      <c r="D83" s="194"/>
      <c r="E83" s="194"/>
      <c r="F83" s="194"/>
      <c r="G83" s="181" t="s">
        <v>115</v>
      </c>
      <c r="H83" s="181"/>
      <c r="I83" s="194"/>
      <c r="J83" s="194"/>
      <c r="K83" s="262"/>
      <c r="L83" s="189" t="s">
        <v>448</v>
      </c>
      <c r="M83" s="165" t="s">
        <v>449</v>
      </c>
      <c r="N83" s="293" t="s">
        <v>450</v>
      </c>
      <c r="O83" s="294" t="s">
        <v>142</v>
      </c>
      <c r="P83" s="294"/>
      <c r="Q83" t="str">
        <f>IF(P83="","",IF('Aksiyon Planı'!$N83="",P83,'Aksiyon Planı'!$N83))</f>
        <v/>
      </c>
      <c r="R83" s="295" t="s">
        <v>451</v>
      </c>
      <c r="S83" s="295"/>
      <c r="W83" s="184"/>
      <c r="X83" s="184" t="s">
        <v>115</v>
      </c>
      <c r="Y83" s="184" t="s">
        <v>115</v>
      </c>
      <c r="Z83" s="185"/>
      <c r="AA83" s="185"/>
      <c r="AB83" s="185"/>
      <c r="AC83" s="185"/>
      <c r="AD83" s="185"/>
      <c r="AE83" s="185"/>
      <c r="AF83" s="185"/>
      <c r="AI83" t="s">
        <v>115</v>
      </c>
    </row>
    <row r="84" ht="180">
      <c r="A84" s="251"/>
      <c r="B84" s="253"/>
      <c r="C84" s="194"/>
      <c r="D84" s="194"/>
      <c r="E84" s="194"/>
      <c r="F84" s="194"/>
      <c r="G84" s="181" t="s">
        <v>115</v>
      </c>
      <c r="H84" s="181"/>
      <c r="I84" s="194"/>
      <c r="J84" s="194"/>
      <c r="K84" s="262"/>
      <c r="L84" s="189" t="s">
        <v>452</v>
      </c>
      <c r="M84" s="165" t="s">
        <v>453</v>
      </c>
      <c r="N84" s="293" t="s">
        <v>454</v>
      </c>
      <c r="O84" s="290" t="s">
        <v>121</v>
      </c>
      <c r="P84" s="290"/>
      <c r="Q84" t="str">
        <f>IF(P84="","",IF('Aksiyon Planı'!$N84="",P84,'Aksiyon Planı'!$N84))</f>
        <v/>
      </c>
      <c r="R84" s="292" t="s">
        <v>455</v>
      </c>
      <c r="S84" s="292"/>
      <c r="W84" s="184"/>
      <c r="X84" s="184" t="s">
        <v>115</v>
      </c>
      <c r="Y84" s="184" t="s">
        <v>115</v>
      </c>
      <c r="Z84" s="185"/>
      <c r="AA84" s="185"/>
      <c r="AB84" s="185"/>
      <c r="AC84" s="185"/>
      <c r="AD84" s="185"/>
      <c r="AE84" s="185"/>
      <c r="AF84" s="185"/>
      <c r="AI84" t="s">
        <v>115</v>
      </c>
    </row>
    <row r="85" ht="16.5">
      <c r="A85" s="272" t="s">
        <v>78</v>
      </c>
      <c r="B85" s="274"/>
      <c r="C85" s="274"/>
      <c r="D85" s="274"/>
      <c r="E85" s="274"/>
      <c r="F85" s="274"/>
      <c r="G85" s="274"/>
      <c r="H85" s="274"/>
      <c r="I85" s="274"/>
      <c r="J85" s="274"/>
      <c r="K85" s="275"/>
      <c r="L85" s="275"/>
      <c r="M85" s="275"/>
      <c r="N85" s="275"/>
      <c r="O85" s="297"/>
      <c r="P85" s="297"/>
      <c r="Q85" s="276"/>
      <c r="R85" s="297"/>
      <c r="S85" s="298"/>
      <c r="W85" s="193"/>
      <c r="X85" s="178"/>
      <c r="Y85" s="193">
        <v>2</v>
      </c>
      <c r="Z85" s="178"/>
      <c r="AA85" s="178"/>
      <c r="AB85" s="178"/>
      <c r="AC85" s="178"/>
      <c r="AD85" s="178"/>
      <c r="AE85" s="178"/>
      <c r="AF85" s="178"/>
      <c r="AI85" t="s">
        <v>115</v>
      </c>
    </row>
    <row r="86" ht="180">
      <c r="A86" s="251" t="s">
        <v>456</v>
      </c>
      <c r="B86" s="253" t="s">
        <v>457</v>
      </c>
      <c r="C86" s="279"/>
      <c r="D86" s="279"/>
      <c r="E86" s="279"/>
      <c r="F86" s="279"/>
      <c r="G86" s="226" t="s">
        <v>115</v>
      </c>
      <c r="H86" s="226"/>
      <c r="I86" s="279"/>
      <c r="J86" s="279"/>
      <c r="K86" s="281" t="s">
        <v>115</v>
      </c>
      <c r="L86" s="270" t="s">
        <v>458</v>
      </c>
      <c r="M86" s="218" t="s">
        <v>459</v>
      </c>
      <c r="N86" s="306" t="s">
        <v>460</v>
      </c>
      <c r="O86" s="294" t="s">
        <v>121</v>
      </c>
      <c r="P86" s="294"/>
      <c r="Q86" t="str">
        <f>IF(P86="","",IF('Aksiyon Planı'!$N86="",P86,'Aksiyon Planı'!$N86))</f>
        <v/>
      </c>
      <c r="R86" s="295" t="s">
        <v>461</v>
      </c>
      <c r="S86" s="295"/>
      <c r="W86" s="184"/>
      <c r="X86" s="184" t="s">
        <v>115</v>
      </c>
      <c r="Y86" s="184" t="s">
        <v>115</v>
      </c>
      <c r="Z86" s="185"/>
      <c r="AA86" s="185"/>
      <c r="AB86" s="185"/>
      <c r="AC86" s="185"/>
      <c r="AD86" s="185"/>
      <c r="AE86" s="185"/>
      <c r="AF86" s="185"/>
      <c r="AI86" t="s">
        <v>115</v>
      </c>
    </row>
    <row r="87" ht="232.5">
      <c r="A87" s="251"/>
      <c r="B87" s="253"/>
      <c r="C87" s="194"/>
      <c r="D87" s="194"/>
      <c r="E87" s="194"/>
      <c r="F87" s="194"/>
      <c r="G87" s="181" t="s">
        <v>115</v>
      </c>
      <c r="H87" s="181"/>
      <c r="I87" s="194"/>
      <c r="J87" s="194"/>
      <c r="K87" s="262" t="s">
        <v>115</v>
      </c>
      <c r="L87" s="183" t="s">
        <v>462</v>
      </c>
      <c r="M87" s="165" t="s">
        <v>463</v>
      </c>
      <c r="N87" s="293" t="s">
        <v>464</v>
      </c>
      <c r="O87" s="294" t="s">
        <v>142</v>
      </c>
      <c r="P87" s="294"/>
      <c r="Q87" t="str">
        <f>IF(P87="","",IF('Aksiyon Planı'!$N87="",P87,'Aksiyon Planı'!$N87))</f>
        <v/>
      </c>
      <c r="R87" s="295" t="s">
        <v>465</v>
      </c>
      <c r="S87" s="295"/>
      <c r="W87" s="184"/>
      <c r="X87" s="184" t="s">
        <v>115</v>
      </c>
      <c r="Y87" s="184" t="s">
        <v>115</v>
      </c>
      <c r="Z87" s="185"/>
      <c r="AA87" s="185"/>
      <c r="AB87" s="181"/>
      <c r="AC87" s="185" t="s">
        <v>115</v>
      </c>
      <c r="AD87" s="185"/>
      <c r="AE87" s="185"/>
      <c r="AF87" s="185"/>
      <c r="AI87" t="s">
        <v>115</v>
      </c>
    </row>
    <row r="88" ht="180">
      <c r="A88" s="251"/>
      <c r="B88" s="253"/>
      <c r="C88" s="194"/>
      <c r="D88" s="194"/>
      <c r="E88" s="194"/>
      <c r="F88" s="194"/>
      <c r="G88" s="181" t="s">
        <v>115</v>
      </c>
      <c r="H88" s="181"/>
      <c r="I88" s="194"/>
      <c r="J88" s="194"/>
      <c r="K88" s="262" t="s">
        <v>115</v>
      </c>
      <c r="L88" s="183" t="s">
        <v>466</v>
      </c>
      <c r="M88" s="165" t="s">
        <v>467</v>
      </c>
      <c r="N88" s="293" t="s">
        <v>468</v>
      </c>
      <c r="O88" s="294" t="s">
        <v>142</v>
      </c>
      <c r="P88" s="294"/>
      <c r="Q88" t="str">
        <f>IF(P88="","",IF('Aksiyon Planı'!$N88="",P88,'Aksiyon Planı'!$N88))</f>
        <v/>
      </c>
      <c r="R88" s="295" t="s">
        <v>469</v>
      </c>
      <c r="S88" s="295"/>
      <c r="W88" s="184"/>
      <c r="X88" s="184" t="s">
        <v>115</v>
      </c>
      <c r="Y88" s="184" t="s">
        <v>115</v>
      </c>
      <c r="Z88" s="185"/>
      <c r="AA88" s="185"/>
      <c r="AB88" s="185"/>
      <c r="AC88" s="185"/>
      <c r="AD88" s="185"/>
      <c r="AE88" s="185"/>
      <c r="AF88" s="185"/>
      <c r="AI88" t="s">
        <v>115</v>
      </c>
    </row>
    <row r="89" ht="180">
      <c r="A89" s="250" t="s">
        <v>470</v>
      </c>
      <c r="B89" s="252" t="s">
        <v>471</v>
      </c>
      <c r="C89" s="194"/>
      <c r="D89" s="194"/>
      <c r="E89" s="194"/>
      <c r="F89" s="194"/>
      <c r="G89" s="181" t="s">
        <v>115</v>
      </c>
      <c r="H89" s="181"/>
      <c r="I89" s="194"/>
      <c r="J89" s="194"/>
      <c r="K89" s="262" t="s">
        <v>115</v>
      </c>
      <c r="L89" s="189" t="s">
        <v>472</v>
      </c>
      <c r="M89" s="165" t="s">
        <v>473</v>
      </c>
      <c r="N89" s="293" t="s">
        <v>474</v>
      </c>
      <c r="O89" s="294" t="s">
        <v>142</v>
      </c>
      <c r="P89" s="294"/>
      <c r="Q89" t="str">
        <f>IF(P89="","",IF('Aksiyon Planı'!$N89="",P89,'Aksiyon Planı'!$N89))</f>
        <v/>
      </c>
      <c r="R89" s="295" t="s">
        <v>475</v>
      </c>
      <c r="S89" s="295"/>
      <c r="W89" s="184"/>
      <c r="X89" s="184" t="s">
        <v>115</v>
      </c>
      <c r="Y89" s="184" t="s">
        <v>115</v>
      </c>
      <c r="Z89" s="185"/>
      <c r="AA89" s="185"/>
      <c r="AB89" s="185"/>
      <c r="AC89" s="185" t="s">
        <v>115</v>
      </c>
      <c r="AD89" s="185"/>
      <c r="AE89" s="185"/>
      <c r="AF89" s="185"/>
      <c r="AI89" t="s">
        <v>115</v>
      </c>
    </row>
    <row r="90" ht="180">
      <c r="A90" s="251"/>
      <c r="B90" s="253"/>
      <c r="C90" s="194"/>
      <c r="D90" s="194"/>
      <c r="E90" s="194"/>
      <c r="F90" s="194"/>
      <c r="G90" s="181" t="s">
        <v>115</v>
      </c>
      <c r="H90" s="181"/>
      <c r="I90" s="194"/>
      <c r="J90" s="194"/>
      <c r="K90" s="262" t="s">
        <v>115</v>
      </c>
      <c r="L90" s="189" t="s">
        <v>476</v>
      </c>
      <c r="M90" s="165" t="s">
        <v>477</v>
      </c>
      <c r="N90" s="293" t="s">
        <v>478</v>
      </c>
      <c r="O90" s="294" t="s">
        <v>121</v>
      </c>
      <c r="P90" s="294"/>
      <c r="Q90" t="str">
        <f>IF(P90="","",IF('Aksiyon Planı'!$N90="",P90,'Aksiyon Planı'!$N90))</f>
        <v/>
      </c>
      <c r="R90" s="295" t="s">
        <v>479</v>
      </c>
      <c r="S90" s="295"/>
      <c r="W90" s="184"/>
      <c r="X90" s="184" t="s">
        <v>115</v>
      </c>
      <c r="Y90" s="184" t="s">
        <v>115</v>
      </c>
      <c r="Z90" s="185"/>
      <c r="AA90" s="185"/>
      <c r="AB90" s="185"/>
      <c r="AC90" s="185"/>
      <c r="AD90" s="185"/>
      <c r="AE90" s="185"/>
      <c r="AF90" s="185"/>
      <c r="AI90" t="s">
        <v>115</v>
      </c>
    </row>
    <row r="91" ht="180">
      <c r="A91" s="251"/>
      <c r="B91" s="253"/>
      <c r="C91" s="194"/>
      <c r="D91" s="194"/>
      <c r="E91" s="194"/>
      <c r="F91" s="194"/>
      <c r="G91" s="181" t="s">
        <v>115</v>
      </c>
      <c r="H91" s="181"/>
      <c r="I91" s="194"/>
      <c r="J91" s="194"/>
      <c r="K91" s="262" t="s">
        <v>115</v>
      </c>
      <c r="L91" s="189" t="s">
        <v>480</v>
      </c>
      <c r="M91" s="165" t="s">
        <v>481</v>
      </c>
      <c r="N91" s="293" t="s">
        <v>482</v>
      </c>
      <c r="O91" s="290" t="s">
        <v>142</v>
      </c>
      <c r="P91" s="290"/>
      <c r="Q91" t="str">
        <f>IF(P91="","",IF('Aksiyon Planı'!$N91="",P91,'Aksiyon Planı'!$N91))</f>
        <v/>
      </c>
      <c r="R91" s="292" t="s">
        <v>483</v>
      </c>
      <c r="S91" s="292"/>
      <c r="W91" s="184"/>
      <c r="X91" s="184" t="s">
        <v>115</v>
      </c>
      <c r="Y91" s="184" t="s">
        <v>115</v>
      </c>
      <c r="Z91" s="185"/>
      <c r="AA91" s="185"/>
      <c r="AB91" s="185"/>
      <c r="AC91" s="185"/>
      <c r="AD91" s="185"/>
      <c r="AE91" s="185"/>
      <c r="AF91" s="185"/>
      <c r="AI91" t="s">
        <v>115</v>
      </c>
    </row>
    <row r="92" ht="16.5">
      <c r="A92" s="272" t="s">
        <v>80</v>
      </c>
      <c r="B92" s="274"/>
      <c r="C92" s="274"/>
      <c r="D92" s="274"/>
      <c r="E92" s="274"/>
      <c r="F92" s="274"/>
      <c r="G92" s="274"/>
      <c r="H92" s="274"/>
      <c r="I92" s="274"/>
      <c r="J92" s="274"/>
      <c r="K92" s="275"/>
      <c r="L92" s="274"/>
      <c r="M92" s="274"/>
      <c r="N92" s="274"/>
      <c r="O92" s="297"/>
      <c r="P92" s="297"/>
      <c r="Q92" s="276"/>
      <c r="R92" s="297"/>
      <c r="S92" s="298"/>
      <c r="W92" s="193"/>
      <c r="X92" s="178"/>
      <c r="Y92" s="193">
        <v>2</v>
      </c>
      <c r="Z92" s="178"/>
      <c r="AA92" s="178"/>
      <c r="AB92" s="178"/>
      <c r="AC92" s="178"/>
      <c r="AD92" s="178"/>
      <c r="AE92" s="178"/>
      <c r="AF92" s="178"/>
      <c r="AI92" t="s">
        <v>115</v>
      </c>
    </row>
    <row r="93" ht="192">
      <c r="A93" s="251" t="s">
        <v>484</v>
      </c>
      <c r="B93" s="253" t="s">
        <v>485</v>
      </c>
      <c r="C93" s="279"/>
      <c r="D93" s="279"/>
      <c r="E93" s="279"/>
      <c r="F93" s="279"/>
      <c r="G93" s="226" t="s">
        <v>115</v>
      </c>
      <c r="H93" s="226"/>
      <c r="I93" s="279"/>
      <c r="J93" s="279"/>
      <c r="K93" s="281" t="s">
        <v>115</v>
      </c>
      <c r="L93" s="280" t="s">
        <v>486</v>
      </c>
      <c r="M93" s="218" t="s">
        <v>487</v>
      </c>
      <c r="N93" s="296" t="s">
        <v>488</v>
      </c>
      <c r="O93" s="294" t="s">
        <v>142</v>
      </c>
      <c r="P93" s="294"/>
      <c r="Q93" t="str">
        <f>IF(P93="","",IF('Aksiyon Planı'!$N93="",P93,'Aksiyon Planı'!$N93))</f>
        <v/>
      </c>
      <c r="R93" s="295" t="s">
        <v>489</v>
      </c>
      <c r="S93" s="295"/>
      <c r="W93" s="184"/>
      <c r="X93" s="184" t="s">
        <v>115</v>
      </c>
      <c r="Y93" s="184" t="s">
        <v>115</v>
      </c>
      <c r="Z93" s="185"/>
      <c r="AA93" s="185"/>
      <c r="AB93" s="185"/>
      <c r="AC93" s="185"/>
      <c r="AD93" s="185"/>
      <c r="AE93" s="185"/>
      <c r="AF93" s="185"/>
      <c r="AI93" t="s">
        <v>115</v>
      </c>
    </row>
    <row r="94" ht="194.25">
      <c r="A94" s="251"/>
      <c r="B94" s="253"/>
      <c r="C94" s="194"/>
      <c r="D94" s="194"/>
      <c r="E94" s="194"/>
      <c r="F94" s="194"/>
      <c r="G94" s="181" t="s">
        <v>115</v>
      </c>
      <c r="H94" s="181"/>
      <c r="I94" s="194"/>
      <c r="J94" s="194"/>
      <c r="K94" s="262" t="s">
        <v>115</v>
      </c>
      <c r="L94" s="189" t="s">
        <v>490</v>
      </c>
      <c r="M94" s="165" t="s">
        <v>491</v>
      </c>
      <c r="N94" s="293" t="s">
        <v>492</v>
      </c>
      <c r="O94" s="294" t="s">
        <v>142</v>
      </c>
      <c r="P94" s="294"/>
      <c r="Q94" t="str">
        <f>IF(P94="","",IF('Aksiyon Planı'!$N94="",P94,'Aksiyon Planı'!$N94))</f>
        <v/>
      </c>
      <c r="R94" s="295" t="s">
        <v>493</v>
      </c>
      <c r="S94" s="295"/>
      <c r="W94" s="184"/>
      <c r="X94" s="184" t="s">
        <v>115</v>
      </c>
      <c r="Y94" s="184" t="s">
        <v>115</v>
      </c>
      <c r="Z94" s="185"/>
      <c r="AA94" s="185" t="s">
        <v>115</v>
      </c>
      <c r="AB94" s="185" t="s">
        <v>123</v>
      </c>
      <c r="AC94" s="185" t="s">
        <v>123</v>
      </c>
      <c r="AD94" s="185" t="s">
        <v>123</v>
      </c>
      <c r="AE94" s="185" t="s">
        <v>123</v>
      </c>
      <c r="AF94" s="185"/>
      <c r="AI94" t="s">
        <v>115</v>
      </c>
    </row>
    <row r="95" ht="209.25">
      <c r="A95" s="251"/>
      <c r="B95" s="253"/>
      <c r="C95" s="194"/>
      <c r="D95" s="194"/>
      <c r="E95" s="194"/>
      <c r="F95" s="194"/>
      <c r="G95" s="181" t="s">
        <v>115</v>
      </c>
      <c r="H95" s="181"/>
      <c r="I95" s="194"/>
      <c r="J95" s="194"/>
      <c r="K95" s="262" t="s">
        <v>115</v>
      </c>
      <c r="L95" s="189" t="s">
        <v>494</v>
      </c>
      <c r="M95" s="165" t="s">
        <v>495</v>
      </c>
      <c r="N95" s="293" t="s">
        <v>496</v>
      </c>
      <c r="O95" s="294" t="s">
        <v>142</v>
      </c>
      <c r="P95" s="294"/>
      <c r="Q95" t="str">
        <f>IF(P95="","",IF('Aksiyon Planı'!$N95="",P95,'Aksiyon Planı'!$N95))</f>
        <v/>
      </c>
      <c r="R95" s="295" t="s">
        <v>497</v>
      </c>
      <c r="S95" s="295"/>
      <c r="W95" s="184"/>
      <c r="X95" s="184" t="s">
        <v>115</v>
      </c>
      <c r="Y95" s="184" t="s">
        <v>115</v>
      </c>
      <c r="Z95" s="185"/>
      <c r="AA95" s="185"/>
      <c r="AB95" s="185"/>
      <c r="AC95" s="185" t="s">
        <v>115</v>
      </c>
      <c r="AD95" s="185" t="s">
        <v>123</v>
      </c>
      <c r="AE95" s="185" t="s">
        <v>123</v>
      </c>
      <c r="AF95" s="185"/>
      <c r="AI95" t="s">
        <v>115</v>
      </c>
    </row>
    <row r="96" ht="192">
      <c r="A96" s="250" t="s">
        <v>498</v>
      </c>
      <c r="B96" s="252" t="s">
        <v>499</v>
      </c>
      <c r="C96" s="194"/>
      <c r="D96" s="194"/>
      <c r="E96" s="194"/>
      <c r="F96" s="194"/>
      <c r="G96" s="181" t="s">
        <v>115</v>
      </c>
      <c r="H96" s="181"/>
      <c r="I96" s="194"/>
      <c r="J96" s="194"/>
      <c r="K96" s="262" t="s">
        <v>115</v>
      </c>
      <c r="L96" s="189" t="s">
        <v>500</v>
      </c>
      <c r="M96" s="165" t="s">
        <v>501</v>
      </c>
      <c r="N96" s="293" t="s">
        <v>502</v>
      </c>
      <c r="O96" s="294" t="s">
        <v>142</v>
      </c>
      <c r="P96" s="294"/>
      <c r="Q96" t="str">
        <f>IF(P96="","",IF('Aksiyon Planı'!$N96="",P96,'Aksiyon Planı'!$N96))</f>
        <v/>
      </c>
      <c r="R96" s="295" t="s">
        <v>503</v>
      </c>
      <c r="S96" s="295"/>
      <c r="W96" s="184"/>
      <c r="X96" s="184" t="s">
        <v>115</v>
      </c>
      <c r="Y96" s="184" t="s">
        <v>115</v>
      </c>
      <c r="Z96" s="185"/>
      <c r="AA96" s="185"/>
      <c r="AB96" s="185"/>
      <c r="AC96" s="185"/>
      <c r="AD96" s="185"/>
      <c r="AE96" s="185"/>
      <c r="AF96" s="185"/>
      <c r="AI96" t="s">
        <v>115</v>
      </c>
    </row>
    <row r="97" ht="192">
      <c r="A97" s="251"/>
      <c r="B97" s="253"/>
      <c r="C97" s="194"/>
      <c r="D97" s="194"/>
      <c r="E97" s="194"/>
      <c r="F97" s="194"/>
      <c r="G97" s="181" t="s">
        <v>115</v>
      </c>
      <c r="H97" s="181"/>
      <c r="I97" s="194"/>
      <c r="J97" s="194"/>
      <c r="K97" s="262" t="s">
        <v>115</v>
      </c>
      <c r="L97" s="189" t="s">
        <v>504</v>
      </c>
      <c r="M97" s="165" t="s">
        <v>505</v>
      </c>
      <c r="N97" s="293" t="s">
        <v>506</v>
      </c>
      <c r="O97" s="294" t="s">
        <v>142</v>
      </c>
      <c r="P97" s="294"/>
      <c r="Q97" t="str">
        <f>IF(P97="","",IF('Aksiyon Planı'!$N97="",P97,'Aksiyon Planı'!$N97))</f>
        <v/>
      </c>
      <c r="R97" s="295" t="s">
        <v>507</v>
      </c>
      <c r="S97" s="295"/>
      <c r="W97" s="184"/>
      <c r="X97" s="184" t="s">
        <v>115</v>
      </c>
      <c r="Y97" s="184" t="s">
        <v>115</v>
      </c>
      <c r="Z97" s="185"/>
      <c r="AA97" s="185"/>
      <c r="AB97" s="181" t="s">
        <v>115</v>
      </c>
      <c r="AC97" s="185" t="s">
        <v>115</v>
      </c>
      <c r="AD97" s="185"/>
      <c r="AE97" s="185"/>
      <c r="AF97" s="185"/>
      <c r="AI97" t="s">
        <v>115</v>
      </c>
    </row>
    <row r="98" ht="192">
      <c r="A98" s="251"/>
      <c r="B98" s="253"/>
      <c r="C98" s="194"/>
      <c r="D98" s="194"/>
      <c r="E98" s="194"/>
      <c r="F98" s="194"/>
      <c r="G98" s="181" t="s">
        <v>115</v>
      </c>
      <c r="H98" s="181"/>
      <c r="I98" s="194"/>
      <c r="J98" s="194"/>
      <c r="K98" s="262" t="s">
        <v>115</v>
      </c>
      <c r="L98" s="189" t="s">
        <v>508</v>
      </c>
      <c r="M98" s="165" t="s">
        <v>509</v>
      </c>
      <c r="N98" s="293" t="s">
        <v>510</v>
      </c>
      <c r="O98" s="290" t="s">
        <v>142</v>
      </c>
      <c r="P98" s="290"/>
      <c r="Q98" t="str">
        <f>IF(P98="","",IF('Aksiyon Planı'!$N98="",P98,'Aksiyon Planı'!$N98))</f>
        <v/>
      </c>
      <c r="R98" s="292" t="s">
        <v>511</v>
      </c>
      <c r="S98" s="292"/>
      <c r="W98" s="184"/>
      <c r="X98" s="184" t="s">
        <v>115</v>
      </c>
      <c r="Y98" s="184" t="s">
        <v>115</v>
      </c>
      <c r="Z98" s="185"/>
      <c r="AA98" s="185"/>
      <c r="AB98" s="181"/>
      <c r="AC98" s="185" t="s">
        <v>115</v>
      </c>
      <c r="AD98" s="185"/>
      <c r="AE98" s="185"/>
      <c r="AF98" s="185"/>
      <c r="AI98" t="s">
        <v>115</v>
      </c>
    </row>
    <row r="99" ht="16.5">
      <c r="A99" s="272" t="s">
        <v>82</v>
      </c>
      <c r="B99" s="274"/>
      <c r="C99" s="274"/>
      <c r="D99" s="274"/>
      <c r="E99" s="274"/>
      <c r="F99" s="274"/>
      <c r="G99" s="274"/>
      <c r="H99" s="274"/>
      <c r="I99" s="274"/>
      <c r="J99" s="274"/>
      <c r="K99" s="275"/>
      <c r="L99" s="275"/>
      <c r="M99" s="275"/>
      <c r="N99" s="275"/>
      <c r="O99" s="297"/>
      <c r="P99" s="297"/>
      <c r="Q99" s="276"/>
      <c r="R99" s="297"/>
      <c r="S99" s="298"/>
      <c r="W99" s="193"/>
      <c r="X99" s="178"/>
      <c r="Y99" s="193">
        <v>2</v>
      </c>
      <c r="Z99" s="178"/>
      <c r="AA99" s="178"/>
      <c r="AB99" s="178"/>
      <c r="AC99" s="178"/>
      <c r="AD99" s="178"/>
      <c r="AE99" s="178"/>
      <c r="AF99" s="178"/>
      <c r="AI99" t="s">
        <v>115</v>
      </c>
    </row>
    <row r="100" ht="205.5">
      <c r="A100" s="251" t="s">
        <v>512</v>
      </c>
      <c r="B100" s="253" t="s">
        <v>513</v>
      </c>
      <c r="C100" s="279"/>
      <c r="D100" s="279"/>
      <c r="E100" s="279"/>
      <c r="F100" s="279"/>
      <c r="G100" s="226" t="s">
        <v>115</v>
      </c>
      <c r="H100" s="226"/>
      <c r="I100" s="279"/>
      <c r="J100" s="279"/>
      <c r="K100" s="281" t="s">
        <v>115</v>
      </c>
      <c r="L100" s="280" t="s">
        <v>514</v>
      </c>
      <c r="M100" s="218" t="s">
        <v>515</v>
      </c>
      <c r="N100" s="307" t="s">
        <v>516</v>
      </c>
      <c r="O100" s="294" t="s">
        <v>142</v>
      </c>
      <c r="P100" s="294"/>
      <c r="Q100" t="str">
        <f>IF(P100="","",IF('Aksiyon Planı'!$N100="",P100,'Aksiyon Planı'!$N100))</f>
        <v/>
      </c>
      <c r="R100" s="295" t="s">
        <v>517</v>
      </c>
      <c r="S100" s="295"/>
      <c r="W100" s="184"/>
      <c r="X100" s="184" t="s">
        <v>115</v>
      </c>
      <c r="Y100" s="184" t="s">
        <v>115</v>
      </c>
      <c r="Z100" s="185"/>
      <c r="AA100" s="185"/>
      <c r="AB100" s="185"/>
      <c r="AC100" s="185"/>
      <c r="AD100" s="185"/>
      <c r="AE100" s="185"/>
      <c r="AF100" s="185"/>
      <c r="AI100" t="s">
        <v>115</v>
      </c>
    </row>
    <row r="101" ht="180">
      <c r="A101" s="251"/>
      <c r="B101" s="253"/>
      <c r="C101" s="194"/>
      <c r="D101" s="194"/>
      <c r="E101" s="194"/>
      <c r="F101" s="194"/>
      <c r="G101" s="181" t="s">
        <v>115</v>
      </c>
      <c r="H101" s="181"/>
      <c r="I101" s="194"/>
      <c r="J101" s="194"/>
      <c r="K101" s="262" t="s">
        <v>115</v>
      </c>
      <c r="L101" s="189" t="s">
        <v>518</v>
      </c>
      <c r="M101" s="165" t="s">
        <v>519</v>
      </c>
      <c r="N101" s="302" t="s">
        <v>520</v>
      </c>
      <c r="O101" s="294" t="s">
        <v>142</v>
      </c>
      <c r="P101" s="294"/>
      <c r="Q101" t="str">
        <f>IF(P101="","",IF('Aksiyon Planı'!$N101="",P101,'Aksiyon Planı'!$N101))</f>
        <v/>
      </c>
      <c r="R101" s="295" t="s">
        <v>521</v>
      </c>
      <c r="S101" s="295"/>
      <c r="W101" s="184"/>
      <c r="X101" s="184" t="s">
        <v>115</v>
      </c>
      <c r="Y101" s="184" t="s">
        <v>115</v>
      </c>
      <c r="Z101" s="185"/>
      <c r="AA101" s="185"/>
      <c r="AB101" s="185"/>
      <c r="AC101" s="185"/>
      <c r="AD101" s="185"/>
      <c r="AE101" s="185"/>
      <c r="AF101" s="185"/>
      <c r="AI101" t="s">
        <v>115</v>
      </c>
    </row>
    <row r="102" ht="180">
      <c r="A102" s="251"/>
      <c r="B102" s="253"/>
      <c r="C102" s="194"/>
      <c r="D102" s="194"/>
      <c r="E102" s="194"/>
      <c r="F102" s="194"/>
      <c r="G102" s="181" t="s">
        <v>115</v>
      </c>
      <c r="H102" s="181"/>
      <c r="I102" s="194"/>
      <c r="J102" s="194"/>
      <c r="K102" s="262" t="s">
        <v>115</v>
      </c>
      <c r="L102" s="189" t="s">
        <v>522</v>
      </c>
      <c r="M102" s="165" t="s">
        <v>523</v>
      </c>
      <c r="N102" s="293" t="s">
        <v>524</v>
      </c>
      <c r="O102" s="294" t="s">
        <v>142</v>
      </c>
      <c r="P102" s="294"/>
      <c r="Q102" t="str">
        <f>IF(P102="","",IF('Aksiyon Planı'!$N102="",P102,'Aksiyon Planı'!$N102))</f>
        <v/>
      </c>
      <c r="R102" s="295" t="s">
        <v>525</v>
      </c>
      <c r="S102" s="295"/>
      <c r="W102" s="184"/>
      <c r="X102" s="184" t="s">
        <v>115</v>
      </c>
      <c r="Y102" s="184" t="s">
        <v>115</v>
      </c>
      <c r="Z102" s="185"/>
      <c r="AA102" s="185"/>
      <c r="AB102" s="185"/>
      <c r="AC102" s="185"/>
      <c r="AD102" s="185"/>
      <c r="AE102" s="185"/>
      <c r="AF102" s="185"/>
      <c r="AI102" t="s">
        <v>115</v>
      </c>
    </row>
    <row r="103" ht="232.5">
      <c r="A103" s="250" t="s">
        <v>526</v>
      </c>
      <c r="B103" s="252" t="s">
        <v>527</v>
      </c>
      <c r="C103" s="194"/>
      <c r="D103" s="194"/>
      <c r="E103" s="194"/>
      <c r="F103" s="194"/>
      <c r="G103" s="181" t="s">
        <v>115</v>
      </c>
      <c r="H103" s="181"/>
      <c r="I103" s="194"/>
      <c r="J103" s="194"/>
      <c r="K103" s="262" t="s">
        <v>115</v>
      </c>
      <c r="L103" s="189" t="s">
        <v>528</v>
      </c>
      <c r="M103" s="165" t="s">
        <v>529</v>
      </c>
      <c r="N103" s="302" t="s">
        <v>530</v>
      </c>
      <c r="O103" s="294" t="s">
        <v>142</v>
      </c>
      <c r="P103" s="294"/>
      <c r="Q103" t="str">
        <f>IF(P103="","",IF('Aksiyon Planı'!$N103="",P103,'Aksiyon Planı'!$N103))</f>
        <v/>
      </c>
      <c r="R103" s="295" t="s">
        <v>531</v>
      </c>
      <c r="S103" s="295"/>
      <c r="W103" s="184"/>
      <c r="X103" s="184" t="s">
        <v>115</v>
      </c>
      <c r="Y103" s="184" t="s">
        <v>115</v>
      </c>
      <c r="Z103" s="185"/>
      <c r="AA103" s="185"/>
      <c r="AB103" s="181"/>
      <c r="AC103" s="185" t="s">
        <v>115</v>
      </c>
      <c r="AD103" s="185"/>
      <c r="AE103" s="185"/>
      <c r="AF103" s="185"/>
      <c r="AI103" t="s">
        <v>115</v>
      </c>
    </row>
    <row r="104" ht="180">
      <c r="A104" s="251"/>
      <c r="B104" s="253"/>
      <c r="C104" s="194"/>
      <c r="D104" s="194"/>
      <c r="E104" s="194"/>
      <c r="F104" s="194"/>
      <c r="G104" s="181" t="s">
        <v>115</v>
      </c>
      <c r="H104" s="181"/>
      <c r="I104" s="194"/>
      <c r="J104" s="194"/>
      <c r="K104" s="262" t="s">
        <v>115</v>
      </c>
      <c r="L104" s="189" t="s">
        <v>532</v>
      </c>
      <c r="M104" s="165" t="s">
        <v>533</v>
      </c>
      <c r="N104" s="302" t="s">
        <v>534</v>
      </c>
      <c r="O104" s="294" t="s">
        <v>142</v>
      </c>
      <c r="P104" s="294"/>
      <c r="Q104" t="str">
        <f>IF(P104="","",IF('Aksiyon Planı'!$N104="",P104,'Aksiyon Planı'!$N104))</f>
        <v/>
      </c>
      <c r="R104" s="295" t="s">
        <v>535</v>
      </c>
      <c r="S104" s="295"/>
      <c r="W104" s="184"/>
      <c r="X104" s="184" t="s">
        <v>115</v>
      </c>
      <c r="Y104" s="184" t="s">
        <v>115</v>
      </c>
      <c r="Z104" s="185"/>
      <c r="AA104" s="185"/>
      <c r="AB104" s="185"/>
      <c r="AC104" s="185"/>
      <c r="AD104" s="185"/>
      <c r="AE104" s="185"/>
      <c r="AF104" s="185"/>
      <c r="AI104" t="s">
        <v>115</v>
      </c>
    </row>
    <row r="105" ht="205.5">
      <c r="A105" s="251"/>
      <c r="B105" s="253"/>
      <c r="C105" s="194"/>
      <c r="D105" s="194"/>
      <c r="E105" s="194"/>
      <c r="F105" s="194"/>
      <c r="G105" s="181" t="s">
        <v>115</v>
      </c>
      <c r="H105" s="181"/>
      <c r="I105" s="194"/>
      <c r="J105" s="194"/>
      <c r="K105" s="262" t="s">
        <v>115</v>
      </c>
      <c r="L105" s="189" t="s">
        <v>536</v>
      </c>
      <c r="M105" s="165" t="s">
        <v>537</v>
      </c>
      <c r="N105" s="302" t="s">
        <v>538</v>
      </c>
      <c r="O105" s="294" t="s">
        <v>142</v>
      </c>
      <c r="P105" s="294"/>
      <c r="Q105" t="str">
        <f>IF(P105="","",IF('Aksiyon Planı'!$N105="",P105,'Aksiyon Planı'!$N105))</f>
        <v/>
      </c>
      <c r="R105" s="295" t="s">
        <v>539</v>
      </c>
      <c r="S105" s="295"/>
      <c r="W105" s="184"/>
      <c r="X105" s="184" t="s">
        <v>115</v>
      </c>
      <c r="Y105" s="184" t="s">
        <v>115</v>
      </c>
      <c r="Z105" s="185"/>
      <c r="AA105" s="185"/>
      <c r="AB105" s="185"/>
      <c r="AC105" s="185"/>
      <c r="AD105" s="185"/>
      <c r="AE105" s="185"/>
      <c r="AF105" s="185"/>
      <c r="AI105" t="s">
        <v>115</v>
      </c>
    </row>
    <row r="106" ht="192">
      <c r="A106" s="250" t="s">
        <v>540</v>
      </c>
      <c r="B106" s="252" t="s">
        <v>541</v>
      </c>
      <c r="C106" s="194"/>
      <c r="D106" s="194"/>
      <c r="E106" s="194"/>
      <c r="F106" s="194"/>
      <c r="G106" s="181" t="s">
        <v>115</v>
      </c>
      <c r="H106" s="181"/>
      <c r="I106" s="194"/>
      <c r="J106" s="194"/>
      <c r="K106" s="262" t="s">
        <v>115</v>
      </c>
      <c r="L106" s="189" t="s">
        <v>542</v>
      </c>
      <c r="M106" s="165" t="s">
        <v>543</v>
      </c>
      <c r="N106" s="293" t="s">
        <v>544</v>
      </c>
      <c r="O106" s="294" t="s">
        <v>142</v>
      </c>
      <c r="P106" s="294"/>
      <c r="Q106" t="str">
        <f>IF(P106="","",IF('Aksiyon Planı'!$N106="",P106,'Aksiyon Planı'!$N106))</f>
        <v/>
      </c>
      <c r="R106" s="295" t="s">
        <v>545</v>
      </c>
      <c r="S106" s="295"/>
      <c r="W106" s="184"/>
      <c r="X106" s="184" t="s">
        <v>115</v>
      </c>
      <c r="Y106" s="184" t="s">
        <v>115</v>
      </c>
      <c r="Z106" s="185"/>
      <c r="AA106" s="185"/>
      <c r="AB106" s="185"/>
      <c r="AC106" s="185"/>
      <c r="AD106" s="185"/>
      <c r="AE106" s="185"/>
      <c r="AF106" s="185"/>
      <c r="AI106" t="s">
        <v>115</v>
      </c>
    </row>
    <row r="107" ht="180">
      <c r="A107" s="251"/>
      <c r="B107" s="253"/>
      <c r="C107" s="194"/>
      <c r="D107" s="194"/>
      <c r="E107" s="194"/>
      <c r="F107" s="194"/>
      <c r="G107" s="181" t="s">
        <v>115</v>
      </c>
      <c r="H107" s="181"/>
      <c r="I107" s="194"/>
      <c r="J107" s="194"/>
      <c r="K107" s="262" t="s">
        <v>115</v>
      </c>
      <c r="L107" s="189" t="s">
        <v>546</v>
      </c>
      <c r="M107" s="165" t="s">
        <v>547</v>
      </c>
      <c r="N107" s="293" t="s">
        <v>548</v>
      </c>
      <c r="O107" s="294" t="s">
        <v>121</v>
      </c>
      <c r="P107" s="294"/>
      <c r="Q107" t="str">
        <f>IF(P107="","",IF('Aksiyon Planı'!$N107="",P107,'Aksiyon Planı'!$N107))</f>
        <v/>
      </c>
      <c r="R107" s="295" t="s">
        <v>549</v>
      </c>
      <c r="S107" s="295"/>
      <c r="W107" s="184"/>
      <c r="X107" s="184" t="s">
        <v>115</v>
      </c>
      <c r="Y107" s="184" t="s">
        <v>115</v>
      </c>
      <c r="Z107" s="185"/>
      <c r="AA107" s="185"/>
      <c r="AB107" s="185"/>
      <c r="AC107" s="185"/>
      <c r="AD107" s="185"/>
      <c r="AE107" s="185"/>
      <c r="AF107" s="185"/>
      <c r="AI107" t="s">
        <v>115</v>
      </c>
    </row>
    <row r="108" ht="192">
      <c r="A108" s="251"/>
      <c r="B108" s="253"/>
      <c r="C108" s="194"/>
      <c r="D108" s="194"/>
      <c r="E108" s="194"/>
      <c r="F108" s="194"/>
      <c r="G108" s="181" t="s">
        <v>115</v>
      </c>
      <c r="H108" s="181"/>
      <c r="I108" s="194"/>
      <c r="J108" s="194"/>
      <c r="K108" s="262" t="s">
        <v>115</v>
      </c>
      <c r="L108" s="189" t="s">
        <v>550</v>
      </c>
      <c r="M108" s="165" t="s">
        <v>551</v>
      </c>
      <c r="N108" s="293" t="s">
        <v>552</v>
      </c>
      <c r="O108" s="290" t="s">
        <v>142</v>
      </c>
      <c r="P108" s="290"/>
      <c r="Q108" t="str">
        <f>IF(P108="","",IF('Aksiyon Planı'!$N108="",P108,'Aksiyon Planı'!$N108))</f>
        <v/>
      </c>
      <c r="R108" s="292" t="s">
        <v>553</v>
      </c>
      <c r="S108" s="292"/>
      <c r="W108" s="184"/>
      <c r="X108" s="184" t="s">
        <v>115</v>
      </c>
      <c r="Y108" s="184" t="s">
        <v>115</v>
      </c>
      <c r="Z108" s="185"/>
      <c r="AA108" s="185"/>
      <c r="AB108" s="185"/>
      <c r="AC108" s="185"/>
      <c r="AD108" s="185"/>
      <c r="AE108" s="185"/>
      <c r="AF108" s="185"/>
      <c r="AI108" t="s">
        <v>115</v>
      </c>
    </row>
    <row r="109" ht="16.5">
      <c r="A109" s="272" t="s">
        <v>84</v>
      </c>
      <c r="B109" s="274"/>
      <c r="C109" s="274"/>
      <c r="D109" s="274"/>
      <c r="E109" s="274"/>
      <c r="F109" s="274"/>
      <c r="G109" s="274"/>
      <c r="H109" s="274"/>
      <c r="I109" s="274"/>
      <c r="J109" s="274"/>
      <c r="K109" s="274"/>
      <c r="L109" s="274"/>
      <c r="M109" s="274"/>
      <c r="N109" s="274"/>
      <c r="O109" s="297"/>
      <c r="P109" s="297"/>
      <c r="Q109" s="276"/>
      <c r="R109" s="297"/>
      <c r="S109" s="298"/>
      <c r="W109" s="197">
        <v>1</v>
      </c>
      <c r="X109" s="178"/>
      <c r="Y109" s="197">
        <v>1</v>
      </c>
      <c r="Z109" s="178"/>
      <c r="AA109" s="178"/>
      <c r="AB109" s="178"/>
      <c r="AC109" s="178"/>
      <c r="AD109" s="178"/>
      <c r="AE109" s="178"/>
      <c r="AF109" s="178"/>
      <c r="AI109" t="s">
        <v>115</v>
      </c>
    </row>
    <row r="110" ht="180">
      <c r="A110" s="251" t="s">
        <v>554</v>
      </c>
      <c r="B110" s="253" t="s">
        <v>555</v>
      </c>
      <c r="C110" s="248"/>
      <c r="D110" s="248"/>
      <c r="E110" s="248"/>
      <c r="F110" s="248"/>
      <c r="G110" s="226" t="s">
        <v>115</v>
      </c>
      <c r="H110" s="268"/>
      <c r="I110" s="248"/>
      <c r="J110" s="287"/>
      <c r="K110" s="281"/>
      <c r="L110" s="280" t="s">
        <v>556</v>
      </c>
      <c r="M110" s="218" t="s">
        <v>557</v>
      </c>
      <c r="N110" s="296" t="s">
        <v>558</v>
      </c>
      <c r="O110" s="294" t="s">
        <v>142</v>
      </c>
      <c r="P110" s="294"/>
      <c r="Q110" t="str">
        <f>IF(P110="","",IF('Aksiyon Planı'!$N110="",P110,'Aksiyon Planı'!$N110))</f>
        <v/>
      </c>
      <c r="R110" s="295" t="s">
        <v>559</v>
      </c>
      <c r="S110" s="295"/>
      <c r="W110" s="184" t="s">
        <v>115</v>
      </c>
      <c r="X110" s="184" t="s">
        <v>115</v>
      </c>
      <c r="Y110" s="184" t="s">
        <v>115</v>
      </c>
      <c r="Z110" s="223"/>
      <c r="AA110" s="223"/>
      <c r="AB110" s="223"/>
      <c r="AC110" s="223"/>
      <c r="AD110" s="223"/>
      <c r="AE110" s="223"/>
      <c r="AF110" s="223"/>
      <c r="AI110" t="s">
        <v>115</v>
      </c>
    </row>
    <row r="111" ht="194.25">
      <c r="A111" s="251"/>
      <c r="B111" s="253"/>
      <c r="C111" s="180"/>
      <c r="D111" s="180"/>
      <c r="E111" s="180"/>
      <c r="F111" s="180"/>
      <c r="G111" s="195" t="s">
        <v>115</v>
      </c>
      <c r="H111" s="195"/>
      <c r="I111" s="180"/>
      <c r="J111" s="225"/>
      <c r="K111" s="262" t="s">
        <v>115</v>
      </c>
      <c r="L111" s="189" t="s">
        <v>560</v>
      </c>
      <c r="M111" s="165" t="s">
        <v>561</v>
      </c>
      <c r="N111" s="304" t="s">
        <v>562</v>
      </c>
      <c r="O111" s="294" t="s">
        <v>121</v>
      </c>
      <c r="P111" s="294"/>
      <c r="Q111" t="str">
        <f>IF(P111="","",IF('Aksiyon Planı'!$N111="",P111,'Aksiyon Planı'!$N111))</f>
        <v/>
      </c>
      <c r="R111" s="295" t="s">
        <v>563</v>
      </c>
      <c r="S111" s="295"/>
      <c r="W111" s="184" t="s">
        <v>115</v>
      </c>
      <c r="X111" s="184" t="s">
        <v>115</v>
      </c>
      <c r="Y111" s="184" t="s">
        <v>115</v>
      </c>
      <c r="Z111" s="223"/>
      <c r="AA111" s="223"/>
      <c r="AB111" s="223"/>
      <c r="AC111" s="223"/>
      <c r="AD111" s="223"/>
      <c r="AE111" s="223"/>
      <c r="AF111" s="223"/>
      <c r="AI111" t="s">
        <v>115</v>
      </c>
    </row>
    <row r="112" ht="165">
      <c r="A112" s="251"/>
      <c r="B112" s="253"/>
      <c r="C112" s="180"/>
      <c r="D112" s="180"/>
      <c r="E112" s="180"/>
      <c r="F112" s="180"/>
      <c r="G112" s="195" t="s">
        <v>115</v>
      </c>
      <c r="H112" s="195"/>
      <c r="I112" s="180"/>
      <c r="J112" s="225"/>
      <c r="K112" s="262" t="s">
        <v>115</v>
      </c>
      <c r="L112" s="189" t="s">
        <v>564</v>
      </c>
      <c r="M112" s="165" t="s">
        <v>565</v>
      </c>
      <c r="N112" s="293" t="s">
        <v>566</v>
      </c>
      <c r="O112" s="294" t="s">
        <v>121</v>
      </c>
      <c r="P112" s="294"/>
      <c r="Q112" t="str">
        <f>IF(P112="","",IF('Aksiyon Planı'!$N112="",P112,'Aksiyon Planı'!$N112))</f>
        <v/>
      </c>
      <c r="R112" s="295" t="s">
        <v>567</v>
      </c>
      <c r="S112" s="295"/>
      <c r="W112" s="184" t="s">
        <v>115</v>
      </c>
      <c r="X112" s="184" t="s">
        <v>115</v>
      </c>
      <c r="Y112" s="184" t="s">
        <v>115</v>
      </c>
      <c r="Z112" s="223"/>
      <c r="AA112" s="223"/>
      <c r="AB112" s="223"/>
      <c r="AC112" s="223"/>
      <c r="AD112" s="223"/>
      <c r="AE112" s="223"/>
      <c r="AF112" s="223"/>
      <c r="AI112" t="s">
        <v>115</v>
      </c>
    </row>
    <row r="113" ht="138">
      <c r="A113" s="250" t="s">
        <v>568</v>
      </c>
      <c r="B113" s="252" t="s">
        <v>569</v>
      </c>
      <c r="C113" s="180"/>
      <c r="D113" s="180"/>
      <c r="E113" s="180"/>
      <c r="F113" s="180"/>
      <c r="G113" s="195" t="s">
        <v>115</v>
      </c>
      <c r="H113" s="195"/>
      <c r="I113" s="180"/>
      <c r="J113" s="225"/>
      <c r="K113" s="262" t="s">
        <v>115</v>
      </c>
      <c r="L113" s="189" t="s">
        <v>570</v>
      </c>
      <c r="M113" s="165" t="s">
        <v>571</v>
      </c>
      <c r="N113" s="293" t="s">
        <v>572</v>
      </c>
      <c r="O113" s="294" t="s">
        <v>142</v>
      </c>
      <c r="P113" s="294"/>
      <c r="Q113" t="str">
        <f>IF(P113="","",IF('Aksiyon Planı'!$N113="",P113,'Aksiyon Planı'!$N113))</f>
        <v/>
      </c>
      <c r="R113" s="295" t="s">
        <v>573</v>
      </c>
      <c r="S113" s="295"/>
      <c r="W113" s="184" t="s">
        <v>115</v>
      </c>
      <c r="X113" s="184" t="s">
        <v>115</v>
      </c>
      <c r="Y113" s="184" t="s">
        <v>115</v>
      </c>
      <c r="Z113" s="223"/>
      <c r="AA113" s="223"/>
      <c r="AB113" s="223"/>
      <c r="AC113" s="223"/>
      <c r="AD113" s="223"/>
      <c r="AE113" s="223"/>
      <c r="AF113" s="223"/>
      <c r="AI113" t="s">
        <v>115</v>
      </c>
    </row>
    <row r="114" ht="165">
      <c r="A114" s="251"/>
      <c r="B114" s="253"/>
      <c r="C114" s="180"/>
      <c r="D114" s="180"/>
      <c r="E114" s="180"/>
      <c r="F114" s="180"/>
      <c r="G114" s="195" t="s">
        <v>115</v>
      </c>
      <c r="H114" s="195"/>
      <c r="I114" s="180"/>
      <c r="J114" s="225"/>
      <c r="K114" s="262" t="s">
        <v>115</v>
      </c>
      <c r="L114" s="189" t="s">
        <v>574</v>
      </c>
      <c r="M114" s="165" t="s">
        <v>575</v>
      </c>
      <c r="N114" s="293" t="s">
        <v>576</v>
      </c>
      <c r="O114" s="294" t="s">
        <v>142</v>
      </c>
      <c r="P114" s="294"/>
      <c r="Q114" t="str">
        <f>IF(P114="","",IF('Aksiyon Planı'!$N114="",P114,'Aksiyon Planı'!$N114))</f>
        <v/>
      </c>
      <c r="R114" s="295" t="s">
        <v>577</v>
      </c>
      <c r="S114" s="295"/>
      <c r="W114" s="184" t="s">
        <v>115</v>
      </c>
      <c r="X114" s="184" t="s">
        <v>115</v>
      </c>
      <c r="Y114" s="184" t="s">
        <v>115</v>
      </c>
      <c r="Z114" s="223"/>
      <c r="AA114" s="223"/>
      <c r="AB114" s="223"/>
      <c r="AC114" s="223"/>
      <c r="AD114" s="223"/>
      <c r="AE114" s="223"/>
      <c r="AF114" s="223"/>
      <c r="AI114" t="s">
        <v>115</v>
      </c>
    </row>
    <row r="115" ht="165">
      <c r="A115" s="251"/>
      <c r="B115" s="253"/>
      <c r="C115" s="180"/>
      <c r="D115" s="180"/>
      <c r="E115" s="180"/>
      <c r="F115" s="180"/>
      <c r="G115" s="195" t="s">
        <v>115</v>
      </c>
      <c r="H115" s="195"/>
      <c r="I115" s="180"/>
      <c r="J115" s="225"/>
      <c r="K115" s="262" t="s">
        <v>115</v>
      </c>
      <c r="L115" s="189" t="s">
        <v>578</v>
      </c>
      <c r="M115" s="165" t="s">
        <v>579</v>
      </c>
      <c r="N115" s="293" t="s">
        <v>580</v>
      </c>
      <c r="O115" s="294" t="s">
        <v>142</v>
      </c>
      <c r="P115" s="294"/>
      <c r="Q115" t="str">
        <f>IF(P115="","",IF('Aksiyon Planı'!$N115="",P115,'Aksiyon Planı'!$N115))</f>
        <v/>
      </c>
      <c r="R115" s="295" t="s">
        <v>581</v>
      </c>
      <c r="S115" s="295"/>
      <c r="W115" s="184" t="s">
        <v>115</v>
      </c>
      <c r="X115" s="184" t="s">
        <v>115</v>
      </c>
      <c r="Y115" s="184" t="s">
        <v>115</v>
      </c>
      <c r="Z115" s="223"/>
      <c r="AA115" s="223"/>
      <c r="AB115" s="223"/>
      <c r="AC115" s="223"/>
      <c r="AD115" s="223"/>
      <c r="AE115" s="223"/>
      <c r="AF115" s="223"/>
      <c r="AI115" t="s">
        <v>115</v>
      </c>
    </row>
    <row r="116" ht="192">
      <c r="A116" s="250" t="s">
        <v>582</v>
      </c>
      <c r="B116" s="252" t="s">
        <v>583</v>
      </c>
      <c r="C116" s="180"/>
      <c r="D116" s="180"/>
      <c r="E116" s="180"/>
      <c r="F116" s="180"/>
      <c r="G116" s="195" t="s">
        <v>115</v>
      </c>
      <c r="H116" s="195"/>
      <c r="I116" s="180"/>
      <c r="J116" s="194"/>
      <c r="K116" s="262"/>
      <c r="L116" s="189" t="s">
        <v>584</v>
      </c>
      <c r="M116" s="165" t="s">
        <v>585</v>
      </c>
      <c r="N116" s="293" t="s">
        <v>586</v>
      </c>
      <c r="O116" s="294" t="s">
        <v>142</v>
      </c>
      <c r="P116" s="294"/>
      <c r="Q116" t="str">
        <f>IF(P116="","",IF('Aksiyon Planı'!$N116="",P116,'Aksiyon Planı'!$N116))</f>
        <v/>
      </c>
      <c r="R116" s="295" t="s">
        <v>587</v>
      </c>
      <c r="S116" s="295"/>
      <c r="W116" s="184" t="s">
        <v>115</v>
      </c>
      <c r="X116" s="184" t="s">
        <v>115</v>
      </c>
      <c r="Y116" s="184" t="s">
        <v>115</v>
      </c>
      <c r="Z116" s="223"/>
      <c r="AA116" s="223"/>
      <c r="AB116" s="223"/>
      <c r="AC116" s="223"/>
      <c r="AD116" s="223"/>
      <c r="AE116" s="223"/>
      <c r="AF116" s="223"/>
      <c r="AI116" t="s">
        <v>115</v>
      </c>
    </row>
    <row r="117" ht="178.5">
      <c r="A117" s="251"/>
      <c r="B117" s="253"/>
      <c r="C117" s="180"/>
      <c r="D117" s="180"/>
      <c r="E117" s="180"/>
      <c r="F117" s="180"/>
      <c r="G117" s="195" t="s">
        <v>115</v>
      </c>
      <c r="H117" s="195"/>
      <c r="I117" s="180"/>
      <c r="J117" s="225"/>
      <c r="K117" s="262"/>
      <c r="L117" s="189" t="s">
        <v>588</v>
      </c>
      <c r="M117" s="165" t="s">
        <v>589</v>
      </c>
      <c r="N117" s="293" t="s">
        <v>590</v>
      </c>
      <c r="O117" s="294" t="s">
        <v>142</v>
      </c>
      <c r="P117" s="294"/>
      <c r="Q117" t="str">
        <f>IF(P117="","",IF('Aksiyon Planı'!$N117="",P117,'Aksiyon Planı'!$N117))</f>
        <v/>
      </c>
      <c r="R117" s="295" t="s">
        <v>591</v>
      </c>
      <c r="S117" s="295"/>
      <c r="W117" s="184" t="s">
        <v>115</v>
      </c>
      <c r="X117" s="184" t="s">
        <v>115</v>
      </c>
      <c r="Y117" s="184" t="s">
        <v>115</v>
      </c>
      <c r="Z117" s="223"/>
      <c r="AA117" s="223"/>
      <c r="AB117" s="243"/>
      <c r="AC117" s="223" t="s">
        <v>115</v>
      </c>
      <c r="AD117" s="223"/>
      <c r="AE117" s="223"/>
      <c r="AF117" s="223"/>
      <c r="AI117" t="s">
        <v>115</v>
      </c>
    </row>
    <row r="118" ht="192">
      <c r="A118" s="251"/>
      <c r="B118" s="253"/>
      <c r="C118" s="180"/>
      <c r="D118" s="180"/>
      <c r="E118" s="180"/>
      <c r="F118" s="180"/>
      <c r="G118" s="195" t="s">
        <v>115</v>
      </c>
      <c r="H118" s="195"/>
      <c r="I118" s="180"/>
      <c r="J118" s="225"/>
      <c r="K118" s="262"/>
      <c r="L118" s="189" t="s">
        <v>592</v>
      </c>
      <c r="M118" s="165" t="s">
        <v>593</v>
      </c>
      <c r="N118" s="293" t="s">
        <v>594</v>
      </c>
      <c r="O118" s="294" t="s">
        <v>142</v>
      </c>
      <c r="P118" s="290"/>
      <c r="Q118" t="str">
        <f>IF(P118="","",IF('Aksiyon Planı'!$N118="",P118,'Aksiyon Planı'!$N118))</f>
        <v/>
      </c>
      <c r="R118" s="292" t="s">
        <v>595</v>
      </c>
      <c r="S118" s="292"/>
      <c r="W118" s="184" t="s">
        <v>115</v>
      </c>
      <c r="X118" s="184" t="s">
        <v>115</v>
      </c>
      <c r="Y118" s="184" t="s">
        <v>115</v>
      </c>
      <c r="Z118" s="223"/>
      <c r="AA118" s="223"/>
      <c r="AB118" s="223"/>
      <c r="AC118" s="223"/>
      <c r="AD118" s="185"/>
      <c r="AE118" s="185"/>
      <c r="AF118" s="223"/>
      <c r="AI118" t="s">
        <v>115</v>
      </c>
    </row>
    <row r="119">
      <c r="N119" s="12"/>
      <c r="O119" s="23"/>
      <c r="P119" s="23"/>
      <c r="Q119" s="23"/>
    </row>
    <row r="120">
      <c r="N120" s="12"/>
      <c r="O120" s="23"/>
      <c r="P120" s="23"/>
      <c r="Q120" s="23"/>
    </row>
    <row r="121">
      <c r="N121" s="12"/>
      <c r="O121" s="23"/>
      <c r="P121" s="23"/>
      <c r="Q121" s="23"/>
    </row>
    <row r="122">
      <c r="N122" s="12"/>
      <c r="O122" s="23"/>
      <c r="P122" s="23"/>
      <c r="Q122" s="23"/>
    </row>
    <row r="123">
      <c r="N123" s="12"/>
      <c r="O123" s="23"/>
      <c r="P123" s="23"/>
      <c r="Q123" s="23"/>
    </row>
    <row r="124">
      <c r="N124" s="12"/>
      <c r="O124" s="23"/>
      <c r="P124" s="23"/>
      <c r="Q124" s="23"/>
    </row>
    <row r="125">
      <c r="N125" s="12"/>
      <c r="O125" s="23"/>
      <c r="P125" s="23"/>
      <c r="Q125" s="23"/>
    </row>
    <row r="126">
      <c r="N126" s="12"/>
      <c r="O126" s="23"/>
      <c r="P126" s="23"/>
      <c r="Q126" s="23"/>
    </row>
    <row r="127">
      <c r="N127" s="12"/>
      <c r="O127" s="23"/>
      <c r="P127" s="23"/>
      <c r="Q127" s="23"/>
    </row>
    <row r="128">
      <c r="N128" s="12"/>
      <c r="O128" s="23"/>
      <c r="P128" s="23"/>
      <c r="Q128" s="23"/>
    </row>
    <row r="129">
      <c r="N129" s="12"/>
      <c r="O129" s="23"/>
      <c r="P129" s="23"/>
      <c r="Q129" s="23"/>
    </row>
    <row r="130">
      <c r="N130" s="12"/>
      <c r="O130" s="23"/>
      <c r="P130" s="23"/>
      <c r="Q130" s="23"/>
    </row>
    <row r="131">
      <c r="N131" s="12"/>
      <c r="O131" s="23"/>
      <c r="P131" s="23"/>
      <c r="Q131" s="23"/>
    </row>
    <row r="132">
      <c r="N132" s="12"/>
      <c r="O132" s="23"/>
      <c r="P132" s="23"/>
      <c r="Q132" s="23"/>
    </row>
    <row r="133">
      <c r="N133" s="12"/>
      <c r="O133" s="23"/>
      <c r="P133" s="23"/>
      <c r="Q133" s="23"/>
    </row>
    <row r="134">
      <c r="N134" s="12"/>
      <c r="O134" s="23"/>
      <c r="P134" s="23"/>
      <c r="Q134" s="23"/>
    </row>
    <row r="135">
      <c r="N135" s="12"/>
      <c r="O135" s="23"/>
      <c r="P135" s="23"/>
      <c r="Q135" s="23"/>
    </row>
    <row r="136">
      <c r="N136" s="12"/>
      <c r="O136" s="23"/>
      <c r="P136" s="23"/>
      <c r="Q136" s="23"/>
    </row>
    <row r="137">
      <c r="N137" s="12"/>
      <c r="O137" s="23"/>
      <c r="P137" s="23"/>
      <c r="Q137" s="23"/>
    </row>
    <row r="138">
      <c r="N138" s="12"/>
      <c r="O138" s="23"/>
      <c r="P138" s="23"/>
      <c r="Q138" s="23"/>
    </row>
    <row r="139">
      <c r="N139" s="12"/>
      <c r="O139" s="23"/>
      <c r="P139" s="23"/>
      <c r="Q139" s="23"/>
    </row>
    <row r="140">
      <c r="N140" s="12"/>
      <c r="O140" s="23"/>
      <c r="P140" s="23"/>
      <c r="Q140" s="23"/>
    </row>
    <row r="141">
      <c r="N141" s="12"/>
      <c r="O141" s="23"/>
      <c r="P141" s="23"/>
      <c r="Q141" s="23"/>
    </row>
    <row r="142">
      <c r="N142" s="12"/>
      <c r="O142" s="23"/>
      <c r="P142" s="23"/>
      <c r="Q142" s="23"/>
    </row>
    <row r="143">
      <c r="N143" s="12"/>
      <c r="O143" s="23"/>
      <c r="P143" s="23"/>
      <c r="Q143" s="23"/>
    </row>
    <row r="144">
      <c r="N144" s="12"/>
      <c r="O144" s="23"/>
      <c r="P144" s="23"/>
      <c r="Q144" s="23"/>
    </row>
    <row r="145">
      <c r="N145" s="12"/>
      <c r="O145" s="23"/>
      <c r="P145" s="23"/>
      <c r="Q145" s="23"/>
    </row>
    <row r="146">
      <c r="N146" s="12"/>
      <c r="O146" s="23"/>
      <c r="P146" s="23"/>
      <c r="Q146" s="23"/>
    </row>
    <row r="147">
      <c r="N147" s="12"/>
      <c r="O147" s="23"/>
      <c r="P147" s="23"/>
      <c r="Q147" s="23"/>
    </row>
    <row r="148">
      <c r="N148" s="12"/>
      <c r="O148" s="23"/>
      <c r="P148" s="23"/>
      <c r="Q148" s="23"/>
    </row>
    <row r="149">
      <c r="N149" s="12"/>
      <c r="O149" s="23"/>
      <c r="P149" s="23"/>
      <c r="Q149" s="23"/>
    </row>
    <row r="150">
      <c r="N150" s="12"/>
      <c r="O150" s="23"/>
      <c r="P150" s="23"/>
      <c r="Q150" s="23"/>
    </row>
    <row r="151">
      <c r="N151" s="12"/>
      <c r="O151" s="23"/>
      <c r="P151" s="23"/>
      <c r="Q151" s="23"/>
    </row>
    <row r="152">
      <c r="N152" s="12"/>
      <c r="O152" s="23"/>
      <c r="P152" s="23"/>
      <c r="Q152" s="23"/>
    </row>
    <row r="153">
      <c r="N153" s="12"/>
      <c r="O153" s="23"/>
      <c r="P153" s="23"/>
      <c r="Q153" s="23"/>
    </row>
    <row r="154">
      <c r="N154" s="12"/>
      <c r="O154" s="23"/>
      <c r="P154" s="23"/>
      <c r="Q154" s="23"/>
    </row>
    <row r="155">
      <c r="N155" s="12"/>
      <c r="O155" s="23"/>
      <c r="P155" s="23"/>
      <c r="Q155" s="23"/>
    </row>
    <row r="156">
      <c r="N156" s="12"/>
      <c r="O156" s="23"/>
      <c r="P156" s="23"/>
      <c r="Q156" s="23"/>
    </row>
    <row r="157">
      <c r="N157" s="12"/>
      <c r="O157" s="23"/>
      <c r="P157" s="23"/>
      <c r="Q157" s="23"/>
    </row>
    <row r="158">
      <c r="N158" s="12"/>
      <c r="O158" s="23"/>
      <c r="P158" s="23"/>
      <c r="Q158" s="23"/>
    </row>
    <row r="159">
      <c r="N159" s="12"/>
      <c r="O159" s="23"/>
      <c r="P159" s="23"/>
      <c r="Q159" s="23"/>
    </row>
    <row r="160">
      <c r="N160" s="12"/>
      <c r="O160" s="23"/>
      <c r="P160" s="23"/>
      <c r="Q160" s="23"/>
    </row>
    <row r="161">
      <c r="N161" s="12"/>
      <c r="O161" s="23"/>
      <c r="P161" s="23"/>
      <c r="Q161" s="23"/>
    </row>
    <row r="162">
      <c r="N162" s="12"/>
      <c r="O162" s="23"/>
      <c r="P162" s="23"/>
      <c r="Q162" s="23"/>
    </row>
    <row r="163">
      <c r="N163" s="12"/>
      <c r="O163" s="23"/>
      <c r="P163" s="23"/>
      <c r="Q163" s="23"/>
    </row>
    <row r="164">
      <c r="N164" s="12"/>
      <c r="O164" s="23"/>
      <c r="P164" s="23"/>
      <c r="Q164" s="23"/>
    </row>
    <row r="165">
      <c r="N165" s="12"/>
      <c r="O165" s="23"/>
      <c r="P165" s="23"/>
      <c r="Q165" s="23"/>
    </row>
    <row r="166">
      <c r="N166" s="12"/>
      <c r="O166" s="23"/>
      <c r="P166" s="23"/>
      <c r="Q166" s="23"/>
    </row>
    <row r="167">
      <c r="N167" s="12"/>
      <c r="O167" s="23"/>
      <c r="P167" s="23"/>
      <c r="Q167" s="23"/>
    </row>
    <row r="168">
      <c r="N168" s="12"/>
      <c r="O168" s="23"/>
      <c r="P168" s="23"/>
      <c r="Q168" s="23"/>
    </row>
    <row r="169">
      <c r="N169" s="12"/>
      <c r="O169" s="23"/>
      <c r="P169" s="23"/>
      <c r="Q169" s="23"/>
    </row>
    <row r="170">
      <c r="N170" s="12"/>
      <c r="O170" s="23"/>
      <c r="P170" s="23"/>
      <c r="Q170" s="23"/>
    </row>
    <row r="171">
      <c r="N171" s="12"/>
      <c r="O171" s="23"/>
      <c r="P171" s="23"/>
      <c r="Q171" s="23"/>
    </row>
    <row r="172">
      <c r="N172" s="12"/>
      <c r="O172" s="23"/>
      <c r="P172" s="23"/>
      <c r="Q172" s="23"/>
    </row>
    <row r="173">
      <c r="N173" s="12"/>
      <c r="O173" s="23"/>
      <c r="P173" s="23"/>
      <c r="Q173" s="23"/>
    </row>
    <row r="174">
      <c r="N174" s="12"/>
      <c r="O174" s="23"/>
      <c r="P174" s="23"/>
      <c r="Q174" s="23"/>
    </row>
    <row r="175">
      <c r="N175" s="12"/>
      <c r="O175" s="23"/>
      <c r="P175" s="23"/>
      <c r="Q175" s="23"/>
    </row>
    <row r="176">
      <c r="N176" s="12"/>
      <c r="O176" s="23"/>
      <c r="P176" s="23"/>
      <c r="Q176" s="23"/>
    </row>
    <row r="177">
      <c r="O177" s="23"/>
    </row>
    <row r="178">
      <c r="O178" s="23"/>
    </row>
    <row r="179">
      <c r="O179" s="23"/>
    </row>
    <row r="180">
      <c r="O180" s="23"/>
    </row>
    <row r="181">
      <c r="O181" s="23"/>
    </row>
    <row r="182">
      <c r="O182" s="23"/>
    </row>
    <row r="183">
      <c r="O183" s="23"/>
    </row>
    <row r="184">
      <c r="O184" s="23"/>
    </row>
    <row r="185">
      <c r="O185" s="23"/>
    </row>
    <row r="186">
      <c r="O186" s="23"/>
    </row>
    <row r="187">
      <c r="O187" s="23"/>
    </row>
    <row r="188">
      <c r="O188" s="23"/>
    </row>
    <row r="189">
      <c r="O189" s="23"/>
    </row>
    <row r="190">
      <c r="O190" s="23"/>
    </row>
    <row r="191">
      <c r="O191" s="23"/>
    </row>
    <row r="192">
      <c r="O192" s="23"/>
    </row>
    <row r="193">
      <c r="O193" s="23"/>
    </row>
    <row r="194">
      <c r="O194" s="23"/>
    </row>
    <row r="195">
      <c r="O195" s="23"/>
    </row>
    <row r="196">
      <c r="O196" s="23"/>
    </row>
    <row r="197">
      <c r="O197" s="23"/>
    </row>
    <row r="198">
      <c r="O198" s="23"/>
    </row>
    <row r="199">
      <c r="O199" s="23"/>
    </row>
    <row r="200">
      <c r="O200" s="23"/>
    </row>
    <row r="201">
      <c r="O201" s="23"/>
    </row>
    <row r="202">
      <c r="O202" s="23"/>
    </row>
    <row r="203">
      <c r="O203" s="23"/>
    </row>
    <row r="204">
      <c r="O204" s="23"/>
    </row>
    <row r="205">
      <c r="O205" s="23"/>
    </row>
    <row r="206">
      <c r="O206" s="23"/>
    </row>
    <row r="207">
      <c r="O207" s="23"/>
    </row>
    <row r="208">
      <c r="O208" s="23"/>
    </row>
    <row r="209">
      <c r="O209" s="23"/>
    </row>
    <row r="210">
      <c r="O210" s="23"/>
    </row>
    <row r="211">
      <c r="O211" s="23"/>
    </row>
    <row r="212">
      <c r="O212" s="23"/>
    </row>
    <row r="213">
      <c r="O213" s="23"/>
    </row>
    <row r="214">
      <c r="O214" s="23"/>
    </row>
    <row r="215">
      <c r="O215" s="23"/>
    </row>
    <row r="216">
      <c r="O216" s="23"/>
    </row>
    <row r="217">
      <c r="O217" s="23"/>
    </row>
    <row r="218">
      <c r="O218" s="23"/>
    </row>
    <row r="219">
      <c r="O219" s="23"/>
    </row>
    <row r="220">
      <c r="O220" s="23"/>
    </row>
    <row r="221">
      <c r="O221" s="23"/>
    </row>
    <row r="222">
      <c r="O222" s="23"/>
    </row>
    <row r="223">
      <c r="O223" s="23"/>
    </row>
    <row r="224">
      <c r="O224" s="23"/>
    </row>
    <row r="225">
      <c r="O225" s="23"/>
    </row>
    <row r="226">
      <c r="O226" s="23"/>
    </row>
    <row r="227">
      <c r="O227" s="23"/>
    </row>
    <row r="228">
      <c r="O228" s="23"/>
    </row>
    <row r="229">
      <c r="O229" s="23"/>
    </row>
    <row r="230">
      <c r="O230" s="23"/>
    </row>
    <row r="231">
      <c r="O231" s="23"/>
    </row>
    <row r="232">
      <c r="O232" s="23"/>
    </row>
    <row r="233">
      <c r="O233" s="23"/>
    </row>
    <row r="234">
      <c r="O234" s="23"/>
    </row>
    <row r="235">
      <c r="O235" s="23"/>
    </row>
    <row r="236">
      <c r="O236" s="23"/>
    </row>
    <row r="237">
      <c r="O237" s="23"/>
    </row>
    <row r="238">
      <c r="O238" s="23"/>
    </row>
    <row r="239">
      <c r="O239" s="23"/>
    </row>
    <row r="240">
      <c r="O240" s="23"/>
    </row>
    <row r="241">
      <c r="O241" s="23"/>
    </row>
    <row r="242">
      <c r="O242" s="23"/>
    </row>
    <row r="243">
      <c r="O243" s="23"/>
    </row>
  </sheetData>
  <sheetProtection sheet="1" objects="1" scenarios="1" formatCells="0" formatColumns="0" formatRows="0" autoFilter="0" algorithmName="SHA-512" hashValue="PJybieHulShIGxBE6vAYTmQhTZa3dQvbPwLiB75eXjxGD3BAwb6E4XtKz2zCqnyKHazgKPcm0w3eJxoIDRZTlg==" saltValue="W/opIPv8JyP6iGb1PqzVDg==" spinCount="100000"/>
  <autoFilter ref="A3:S118"/>
  <mergeCells count="72">
    <mergeCell ref="A1:S1"/>
    <mergeCell ref="G2:I2"/>
    <mergeCell ref="J2:L2"/>
    <mergeCell ref="P2:Q2"/>
    <mergeCell ref="A5:A7"/>
    <mergeCell ref="B5:B7"/>
    <mergeCell ref="A8:A10"/>
    <mergeCell ref="B8:B10"/>
    <mergeCell ref="A11:A13"/>
    <mergeCell ref="B11:B13"/>
    <mergeCell ref="A15:A17"/>
    <mergeCell ref="B15:B17"/>
    <mergeCell ref="A18:A20"/>
    <mergeCell ref="B18:B20"/>
    <mergeCell ref="A21:A23"/>
    <mergeCell ref="B21:B23"/>
    <mergeCell ref="A25:A27"/>
    <mergeCell ref="B25:B27"/>
    <mergeCell ref="A28:A30"/>
    <mergeCell ref="B28:B30"/>
    <mergeCell ref="A31:A33"/>
    <mergeCell ref="B31:B33"/>
    <mergeCell ref="A35:A37"/>
    <mergeCell ref="B35:B37"/>
    <mergeCell ref="A38:A40"/>
    <mergeCell ref="B38:B40"/>
    <mergeCell ref="A41:A43"/>
    <mergeCell ref="B41:B43"/>
    <mergeCell ref="A55:A57"/>
    <mergeCell ref="B55:B57"/>
    <mergeCell ref="A58:A60"/>
    <mergeCell ref="B58:B60"/>
    <mergeCell ref="A45:A47"/>
    <mergeCell ref="B45:B47"/>
    <mergeCell ref="A48:A50"/>
    <mergeCell ref="B48:B50"/>
    <mergeCell ref="A51:A53"/>
    <mergeCell ref="B51:B53"/>
    <mergeCell ref="A62:A64"/>
    <mergeCell ref="B62:B64"/>
    <mergeCell ref="A65:A67"/>
    <mergeCell ref="B65:B67"/>
    <mergeCell ref="A68:A70"/>
    <mergeCell ref="B68:B70"/>
    <mergeCell ref="A82:A84"/>
    <mergeCell ref="B82:B84"/>
    <mergeCell ref="A72:A74"/>
    <mergeCell ref="B72:B74"/>
    <mergeCell ref="A75:A77"/>
    <mergeCell ref="B75:B77"/>
    <mergeCell ref="A78:A80"/>
    <mergeCell ref="B78:B80"/>
    <mergeCell ref="A93:A95"/>
    <mergeCell ref="B93:B95"/>
    <mergeCell ref="A96:A98"/>
    <mergeCell ref="B96:B98"/>
    <mergeCell ref="A86:A88"/>
    <mergeCell ref="B86:B88"/>
    <mergeCell ref="A89:A91"/>
    <mergeCell ref="B89:B91"/>
    <mergeCell ref="A100:A102"/>
    <mergeCell ref="B100:B102"/>
    <mergeCell ref="A103:A105"/>
    <mergeCell ref="B103:B105"/>
    <mergeCell ref="A106:A108"/>
    <mergeCell ref="B106:B108"/>
    <mergeCell ref="A110:A112"/>
    <mergeCell ref="B110:B112"/>
    <mergeCell ref="A113:A115"/>
    <mergeCell ref="B113:B115"/>
    <mergeCell ref="A116:A118"/>
    <mergeCell ref="B116:B118"/>
  </mergeCells>
  <conditionalFormatting sqref="O4:Q118">
    <cfRule type="endsWith" dxfId="6" priority="1" stopIfTrue="1" operator="endsWith" text="0">
      <formula>RIGHT(O4,LEN("0"))="0"</formula>
    </cfRule>
  </conditionalFormatting>
  <conditionalFormatting sqref="O4:Q118">
    <cfRule type="endsWith" dxfId="6" priority="2" stopIfTrue="1" operator="endsWith" text="1">
      <formula>RIGHT(O4,LEN("1"))="1"</formula>
    </cfRule>
  </conditionalFormatting>
  <conditionalFormatting sqref="O4:Q118">
    <cfRule type="endsWith" dxfId="7" priority="3" stopIfTrue="1" operator="endsWith" text="2">
      <formula>RIGHT(O4,LEN("2"))="2"</formula>
    </cfRule>
  </conditionalFormatting>
  <conditionalFormatting sqref="O4:Q118">
    <cfRule type="endsWith" dxfId="8" priority="4" stopIfTrue="1" operator="endsWith" text="3">
      <formula>RIGHT(O4,LEN("3"))="3"</formula>
    </cfRule>
  </conditionalFormatting>
  <conditionalFormatting sqref="O4:Q118">
    <cfRule type="endsWith" dxfId="8" priority="5" stopIfTrue="1" operator="endsWith" text="4">
      <formula>RIGHT(O4,LEN("4"))="4"</formula>
    </cfRule>
  </conditionalFormatting>
  <conditionalFormatting sqref="O4:Q118">
    <cfRule type="endsWith" dxfId="9" priority="6" stopIfTrue="1" operator="endsWith" text="NR">
      <formula>RIGHT(O4,LEN("NR"))="NR"</formula>
    </cfRule>
  </conditionalFormatting>
  <conditionalFormatting sqref="O4:Q118">
    <cfRule type="endsWith" dxfId="10" priority="7" stopIfTrue="1" operator="endsWith" text="NA">
      <formula>RIGHT(O4,LEN("NA"))="NA"</formula>
    </cfRule>
  </conditionalFormatting>
  <conditionalFormatting sqref="O4:Q118">
    <cfRule type="beginsWith" dxfId="11" priority="8" stopIfTrue="1" operator="beginsWith" text="OK">
      <formula>LEFT(O4,LEN("OK"))="OK"</formula>
    </cfRule>
  </conditionalFormatting>
  <conditionalFormatting sqref="O4:Q118">
    <cfRule type="beginsWith" dxfId="12" priority="9" stopIfTrue="1" operator="beginsWith" text="NOK">
      <formula>LEFT(O4,LEN("NOK"))="NOK"</formula>
    </cfRule>
  </conditionalFormatting>
  <conditionalFormatting sqref="O4:Q118">
    <cfRule type="endsWith" dxfId="13" priority="10" stopIfTrue="1" operator="endsWith" text="ROAD BLOCK">
      <formula>RIGHT(O4,LEN("SÜRECİ DURDURAN ENGEL"))="SÜRECİ DURDURAN ENGEL"</formula>
    </cfRule>
  </conditionalFormatting>
  <conditionalFormatting sqref="O4:Q118">
    <cfRule type="endsWith" dxfId="0" priority="11" stopIfTrue="1" operator="endsWith" text="To be completed">
      <formula>RIGHT(O4,LEN("Tamamlanacak"))="Tamamlanacak"</formula>
    </cfRule>
  </conditionalFormatting>
  <dataValidations count="1">
    <dataValidation type="list" allowBlank="1" showInputMessage="1" showErrorMessage="1" sqref="O5 P5 O6 P6 O7 P7 O8 P8 O9 P9 O10 P10 O11 P11 O12 P12 O13 P13 O15 P15 O16 P16 O17 P17 O18 P18 O19 P19 O20 P20 O21 P21 O22 P22 O23 P23 O25 P25 O26 P26 O27 P27 O28 P28 O29 P29 O30 P30 O31 P31 O32 P32 O33 P33 O35 P35 O36 P36 O37 P37 O38 P38 O39 P39 O40 P40 O41 P41 O42 P42 O43 P43 O45 P45 O46 P46 O47 P47 O48 P48 O49 P49 O50 P50 O51 P51 O52 P52 O53 P53 O55 P55 O56 P56 O57 P57 O58 P58 O59 P59 O60 P60 O62 P62 O63 P63 O64 P64 O65 P65 O66 P66 O67 P67 O68 P68 O69 P69 O70 P70 O72 P72 O73 P73 O74 P74 O75 P75 O76 P76 O77 P77 O78 P78 O79 P79 O80 P80 O82 P82 O83 P83 O84 P84 O86 P86 O87 P87 O88 P88 O89 P89 O90 P90 O91 P91 O93 P93 O94 P94 O95 P95 O96 P96 O97 P97 O98 P98 O100 P100 O101 P101 O102 P102 O103 P103 O104 P104 O105 P105 O106 P106 O107 P107 O108 P108 O110 P110 O111 P111 O112 P112 O113 P113 O114 P114 O115 P115 O116 P116 O117 P117 O118 P118">
      <formula1>criteria2</formula1>
    </dataValidation>
  </dataValidations>
  <pageMargins left="0.699999988079071" right="0.699999988079071" top="0.75" bottom="0.75" header="0.30000001192092896" footer="0.30000001192092896"/>
  <pageSetup paperSize="9" scale="33" orientation="landscape" r:id="rId1"/>
  <drawing r:id="rId2"/>
</worksheet>
</file>

<file path=xl/worksheets/sheet6.xml><?xml version="1.0" encoding="utf-8"?>
<worksheet xmlns="http://schemas.openxmlformats.org/spreadsheetml/2006/main" xmlns:r="http://schemas.openxmlformats.org/officeDocument/2006/relationships">
  <sheetPr>
    <tabColor rgb="FF568838"/>
    <pageSetUpPr fitToPage="1"/>
  </sheetPr>
  <dimension ref="A1:Q118"/>
  <sheetViews>
    <sheetView showGridLines="0" zoomScale="98" zoomScaleNormal="98" topLeftCell="C1" workbookViewId="0">
      <selection activeCell="E5" sqref="E5"/>
    </sheetView>
  </sheetViews>
  <sheetFormatPr defaultColWidth="11.421875" defaultRowHeight="14.5" customHeight="1"/>
  <cols>
    <col min="1" max="1" width="13.57421875" style="23" customWidth="1"/>
    <col min="2" max="2" width="61.00390625" style="23" customWidth="1"/>
    <col min="3" max="3" width="54.57421875" style="23" customWidth="1"/>
    <col min="4" max="4" width="18.421875" style="23" customWidth="1"/>
    <col min="5" max="5" width="98.421875" style="23" customWidth="1"/>
    <col min="6" max="6" width="7.57421875" style="23" customWidth="1"/>
    <col min="7" max="7" width="15.57421875" style="23" customWidth="1"/>
    <col min="8" max="13" width="3.57421875" style="23" customWidth="1"/>
    <col min="14" max="14" width="15.00390625" style="23" customWidth="1"/>
    <col min="15" max="15" width="61.57421875" style="23" customWidth="1"/>
    <col min="16" max="16384" width="11.421875" style="23"/>
  </cols>
  <sheetData>
    <row r="1" ht="28.5" customHeight="1">
      <c r="A1" s="402" t="s">
        <v>596</v>
      </c>
      <c r="B1" s="402"/>
      <c r="C1" s="402"/>
      <c r="D1" s="402"/>
      <c r="E1" s="401" t="s">
        <v>597</v>
      </c>
      <c r="F1" s="401"/>
      <c r="G1" s="401"/>
      <c r="H1" s="401"/>
      <c r="I1" s="401"/>
      <c r="J1" s="401"/>
      <c r="K1" s="401"/>
      <c r="L1" s="401"/>
      <c r="M1" s="401"/>
      <c r="N1" s="401"/>
      <c r="O1" s="401"/>
      <c r="Q1" s="164" t="s">
        <v>598</v>
      </c>
    </row>
    <row r="2" ht="30.75" customHeight="1">
      <c r="A2" s="92"/>
      <c r="B2" s="93"/>
      <c r="C2" s="94"/>
      <c r="D2" s="95"/>
      <c r="E2" s="399" t="s">
        <v>599</v>
      </c>
      <c r="F2" s="399"/>
      <c r="G2" s="399"/>
      <c r="H2" s="399"/>
      <c r="I2" s="399"/>
      <c r="J2" s="399"/>
      <c r="K2" s="399"/>
      <c r="L2" s="399"/>
      <c r="M2" s="400"/>
      <c r="N2" s="399" t="s">
        <v>600</v>
      </c>
      <c r="O2" s="400"/>
      <c r="Q2" s="164" t="str">
        <f>'Değişkenler'!D49</f>
        <v>OK</v>
      </c>
    </row>
    <row r="3" ht="40.5">
      <c r="A3" s="55" t="s">
        <v>108</v>
      </c>
      <c r="B3" s="50" t="s">
        <v>109</v>
      </c>
      <c r="C3" s="51" t="s">
        <v>59</v>
      </c>
      <c r="D3" s="56" t="s">
        <v>111</v>
      </c>
      <c r="E3" s="54" t="s">
        <v>601</v>
      </c>
      <c r="F3" s="52" t="s">
        <v>602</v>
      </c>
      <c r="G3" s="52" t="s">
        <v>603</v>
      </c>
      <c r="H3" s="52">
        <v>1</v>
      </c>
      <c r="I3" s="52">
        <v>2</v>
      </c>
      <c r="J3" s="52">
        <v>3</v>
      </c>
      <c r="K3" s="52">
        <v>4</v>
      </c>
      <c r="L3" s="52">
        <v>5</v>
      </c>
      <c r="M3" s="53">
        <v>6</v>
      </c>
      <c r="N3" s="54" t="s">
        <v>604</v>
      </c>
      <c r="O3" s="52" t="s">
        <v>59</v>
      </c>
      <c r="Q3" s="164" t="str">
        <f>'Değişkenler'!D50</f>
        <v>NOK</v>
      </c>
    </row>
    <row r="4" ht="16.5">
      <c r="A4" s="309" t="s">
        <v>60</v>
      </c>
      <c r="B4" s="310"/>
      <c r="C4" s="311"/>
      <c r="D4" s="311"/>
      <c r="E4" s="311"/>
      <c r="F4" s="311"/>
      <c r="G4" s="311"/>
      <c r="H4" s="311"/>
      <c r="I4" s="311"/>
      <c r="J4" s="311"/>
      <c r="K4" s="308"/>
      <c r="L4" s="308"/>
      <c r="M4" s="308"/>
      <c r="N4" s="308"/>
      <c r="O4" s="308"/>
    </row>
    <row r="5" ht="31">
      <c r="A5" s="286" t="s">
        <v>118</v>
      </c>
      <c r="B5" s="278" t="s">
        <v>119</v>
      </c>
      <c r="C5" s="316" t="str">
        <f>IF('Denetim'!S5="","",'Denetim'!S5)</f>
        <v/>
      </c>
      <c r="D5" s="318" t="str">
        <f>IF('Denetim'!P5="","",'Denetim'!P5)</f>
        <v/>
      </c>
      <c r="E5" s="313"/>
      <c r="F5" s="313"/>
      <c r="G5" s="313"/>
      <c r="H5" s="313"/>
      <c r="I5" s="313"/>
      <c r="J5" s="313"/>
      <c r="K5" s="313"/>
      <c r="L5" s="313"/>
      <c r="M5" s="313"/>
      <c r="N5" s="294"/>
      <c r="O5" s="313"/>
    </row>
    <row r="6" ht="30">
      <c r="A6" s="286" t="s">
        <v>124</v>
      </c>
      <c r="B6" s="202" t="s">
        <v>125</v>
      </c>
      <c r="C6" s="316" t="str">
        <f>IF('Denetim'!S6="","",'Denetim'!S6)</f>
        <v/>
      </c>
      <c r="D6" s="318" t="str">
        <f>IF('Denetim'!P6="","",'Denetim'!P6)</f>
        <v/>
      </c>
      <c r="E6" s="313"/>
      <c r="F6" s="313"/>
      <c r="G6" s="313"/>
      <c r="H6" s="313"/>
      <c r="I6" s="313"/>
      <c r="J6" s="313"/>
      <c r="K6" s="313"/>
      <c r="L6" s="313"/>
      <c r="M6" s="313"/>
      <c r="N6" s="294"/>
      <c r="O6" s="313"/>
    </row>
    <row r="7" ht="33.75">
      <c r="A7" s="286" t="s">
        <v>129</v>
      </c>
      <c r="B7" s="202" t="s">
        <v>130</v>
      </c>
      <c r="C7" s="316" t="str">
        <f>IF('Denetim'!S7="","",'Denetim'!S7)</f>
        <v/>
      </c>
      <c r="D7" s="318" t="str">
        <f>IF('Denetim'!P7="","",'Denetim'!P7)</f>
        <v/>
      </c>
      <c r="E7" s="313"/>
      <c r="F7" s="313"/>
      <c r="G7" s="313"/>
      <c r="H7" s="313"/>
      <c r="I7" s="313"/>
      <c r="J7" s="313"/>
      <c r="K7" s="313"/>
      <c r="L7" s="313"/>
      <c r="M7" s="313"/>
      <c r="N7" s="294"/>
      <c r="O7" s="313"/>
    </row>
    <row r="8" ht="33.75">
      <c r="A8" s="277" t="s">
        <v>135</v>
      </c>
      <c r="B8" s="202" t="s">
        <v>136</v>
      </c>
      <c r="C8" s="316" t="str">
        <f>IF('Denetim'!S8="","",'Denetim'!S8)</f>
        <v/>
      </c>
      <c r="D8" s="318" t="str">
        <f>IF('Denetim'!P8="","",'Denetim'!P8)</f>
        <v/>
      </c>
      <c r="E8" s="313"/>
      <c r="F8" s="313"/>
      <c r="G8" s="313"/>
      <c r="H8" s="313"/>
      <c r="I8" s="313"/>
      <c r="J8" s="313"/>
      <c r="K8" s="313"/>
      <c r="L8" s="313"/>
      <c r="M8" s="313"/>
      <c r="N8" s="294"/>
      <c r="O8" s="313"/>
    </row>
    <row r="9" ht="33.75">
      <c r="A9" s="277" t="s">
        <v>139</v>
      </c>
      <c r="B9" s="202" t="s">
        <v>140</v>
      </c>
      <c r="C9" s="316" t="str">
        <f>IF('Denetim'!S9="","",'Denetim'!S9)</f>
        <v/>
      </c>
      <c r="D9" s="318" t="str">
        <f>IF('Denetim'!P9="","",'Denetim'!P9)</f>
        <v/>
      </c>
      <c r="E9" s="313"/>
      <c r="F9" s="313"/>
      <c r="G9" s="313"/>
      <c r="H9" s="313"/>
      <c r="I9" s="313"/>
      <c r="J9" s="313"/>
      <c r="K9" s="313"/>
      <c r="L9" s="313"/>
      <c r="M9" s="313"/>
      <c r="N9" s="294"/>
      <c r="O9" s="313"/>
    </row>
    <row r="10" ht="77.25">
      <c r="A10" s="277" t="s">
        <v>144</v>
      </c>
      <c r="B10" s="202" t="s">
        <v>145</v>
      </c>
      <c r="C10" s="316" t="str">
        <f>IF('Denetim'!S10="","",'Denetim'!S10)</f>
        <v/>
      </c>
      <c r="D10" s="318" t="str">
        <f>IF('Denetim'!P10="","",'Denetim'!P10)</f>
        <v/>
      </c>
      <c r="E10" s="313"/>
      <c r="F10" s="313"/>
      <c r="G10" s="313"/>
      <c r="H10" s="313"/>
      <c r="I10" s="313"/>
      <c r="J10" s="313"/>
      <c r="K10" s="313"/>
      <c r="L10" s="313"/>
      <c r="M10" s="313"/>
      <c r="N10" s="294"/>
      <c r="O10" s="313"/>
    </row>
    <row r="11" ht="30">
      <c r="A11" s="277" t="s">
        <v>150</v>
      </c>
      <c r="B11" s="202" t="s">
        <v>151</v>
      </c>
      <c r="C11" s="316" t="str">
        <f>IF('Denetim'!S11="","",'Denetim'!S11)</f>
        <v/>
      </c>
      <c r="D11" s="318" t="str">
        <f>IF('Denetim'!P11="","",'Denetim'!P11)</f>
        <v/>
      </c>
      <c r="E11" s="313"/>
      <c r="F11" s="313"/>
      <c r="G11" s="313"/>
      <c r="H11" s="313"/>
      <c r="I11" s="313"/>
      <c r="J11" s="313"/>
      <c r="K11" s="313"/>
      <c r="L11" s="313"/>
      <c r="M11" s="313"/>
      <c r="N11" s="294"/>
      <c r="O11" s="313"/>
    </row>
    <row r="12" ht="33.75">
      <c r="A12" s="277" t="s">
        <v>154</v>
      </c>
      <c r="B12" s="202" t="s">
        <v>155</v>
      </c>
      <c r="C12" s="316" t="str">
        <f>IF('Denetim'!S12="","",'Denetim'!S12)</f>
        <v/>
      </c>
      <c r="D12" s="318" t="str">
        <f>IF('Denetim'!P12="","",'Denetim'!P12)</f>
        <v/>
      </c>
      <c r="E12" s="313"/>
      <c r="F12" s="313"/>
      <c r="G12" s="313"/>
      <c r="H12" s="313"/>
      <c r="I12" s="313"/>
      <c r="J12" s="313"/>
      <c r="K12" s="313"/>
      <c r="L12" s="313"/>
      <c r="M12" s="313"/>
      <c r="N12" s="294"/>
      <c r="O12" s="313"/>
    </row>
    <row r="13" ht="78">
      <c r="A13" s="189" t="s">
        <v>158</v>
      </c>
      <c r="B13" s="165" t="s">
        <v>159</v>
      </c>
      <c r="C13" s="317" t="str">
        <f>IF('Denetim'!S13="","",'Denetim'!S13)</f>
        <v/>
      </c>
      <c r="D13" s="319" t="str">
        <f>IF('Denetim'!P13="","",'Denetim'!P13)</f>
        <v/>
      </c>
      <c r="E13" s="312"/>
      <c r="F13" s="312"/>
      <c r="G13" s="312"/>
      <c r="H13" s="312"/>
      <c r="I13" s="312"/>
      <c r="J13" s="312"/>
      <c r="K13" s="312"/>
      <c r="L13" s="312"/>
      <c r="M13" s="312"/>
      <c r="N13" s="290"/>
      <c r="O13" s="312"/>
    </row>
    <row r="14" ht="16.5">
      <c r="A14" s="309" t="s">
        <v>62</v>
      </c>
      <c r="B14" s="311"/>
      <c r="C14" s="311"/>
      <c r="D14" s="311"/>
      <c r="E14" s="311"/>
      <c r="F14" s="311"/>
      <c r="G14" s="311"/>
      <c r="H14" s="311"/>
      <c r="I14" s="311"/>
      <c r="J14" s="311"/>
      <c r="K14" s="308"/>
      <c r="L14" s="308"/>
      <c r="M14" s="308"/>
      <c r="N14" s="308"/>
      <c r="O14" s="308"/>
    </row>
    <row r="15" ht="33.75">
      <c r="A15" s="277" t="s">
        <v>164</v>
      </c>
      <c r="B15" s="202" t="s">
        <v>165</v>
      </c>
      <c r="C15" s="316" t="str">
        <f>IF('Denetim'!S15="","",'Denetim'!S15)</f>
        <v/>
      </c>
      <c r="D15" s="318" t="str">
        <f>IF('Denetim'!P15="","",'Denetim'!P15)</f>
        <v/>
      </c>
      <c r="E15" s="313"/>
      <c r="F15" s="313"/>
      <c r="G15" s="313"/>
      <c r="H15" s="313"/>
      <c r="I15" s="313"/>
      <c r="J15" s="313"/>
      <c r="K15" s="313"/>
      <c r="L15" s="313"/>
      <c r="M15" s="313"/>
      <c r="N15" s="294"/>
      <c r="O15" s="313"/>
    </row>
    <row r="16" ht="74.6" customHeight="1">
      <c r="A16" s="277" t="s">
        <v>168</v>
      </c>
      <c r="B16" s="202" t="s">
        <v>169</v>
      </c>
      <c r="C16" s="316" t="str">
        <f>IF('Denetim'!S16="","",'Denetim'!S16)</f>
        <v/>
      </c>
      <c r="D16" s="318" t="str">
        <f>IF('Denetim'!P16="","",'Denetim'!P16)</f>
        <v/>
      </c>
      <c r="E16" s="313"/>
      <c r="F16" s="313"/>
      <c r="G16" s="313"/>
      <c r="H16" s="313"/>
      <c r="I16" s="313"/>
      <c r="J16" s="313"/>
      <c r="K16" s="313"/>
      <c r="L16" s="313"/>
      <c r="M16" s="313"/>
      <c r="N16" s="294"/>
      <c r="O16" s="313"/>
    </row>
    <row r="17" ht="48">
      <c r="A17" s="277" t="s">
        <v>172</v>
      </c>
      <c r="B17" s="202" t="s">
        <v>173</v>
      </c>
      <c r="C17" s="316" t="str">
        <f>IF('Denetim'!S17="","",'Denetim'!S17)</f>
        <v/>
      </c>
      <c r="D17" s="318" t="str">
        <f>IF('Denetim'!P17="","",'Denetim'!P17)</f>
        <v/>
      </c>
      <c r="E17" s="313"/>
      <c r="F17" s="313"/>
      <c r="G17" s="313"/>
      <c r="H17" s="313"/>
      <c r="I17" s="313"/>
      <c r="J17" s="313"/>
      <c r="K17" s="313"/>
      <c r="L17" s="313"/>
      <c r="M17" s="313"/>
      <c r="N17" s="294"/>
      <c r="O17" s="313"/>
    </row>
    <row r="18" ht="48">
      <c r="A18" s="277" t="s">
        <v>178</v>
      </c>
      <c r="B18" s="278" t="s">
        <v>179</v>
      </c>
      <c r="C18" s="316" t="str">
        <f>IF('Denetim'!S18="","",'Denetim'!S18)</f>
        <v/>
      </c>
      <c r="D18" s="318" t="str">
        <f>IF('Denetim'!P18="","",'Denetim'!P18)</f>
        <v/>
      </c>
      <c r="E18" s="313"/>
      <c r="F18" s="313"/>
      <c r="G18" s="313"/>
      <c r="H18" s="313"/>
      <c r="I18" s="313"/>
      <c r="J18" s="313"/>
      <c r="K18" s="313"/>
      <c r="L18" s="313"/>
      <c r="M18" s="313"/>
      <c r="N18" s="294"/>
      <c r="O18" s="313"/>
    </row>
    <row r="19" ht="33.75">
      <c r="A19" s="277" t="s">
        <v>182</v>
      </c>
      <c r="B19" s="202" t="s">
        <v>183</v>
      </c>
      <c r="C19" s="316" t="str">
        <f>IF('Denetim'!S19="","",'Denetim'!S19)</f>
        <v/>
      </c>
      <c r="D19" s="318" t="str">
        <f>IF('Denetim'!P19="","",'Denetim'!P19)</f>
        <v/>
      </c>
      <c r="E19" s="313"/>
      <c r="F19" s="313"/>
      <c r="G19" s="313"/>
      <c r="H19" s="313"/>
      <c r="I19" s="313"/>
      <c r="J19" s="313"/>
      <c r="K19" s="313"/>
      <c r="L19" s="313"/>
      <c r="M19" s="313"/>
      <c r="N19" s="294"/>
      <c r="O19" s="313"/>
    </row>
    <row r="20" ht="48">
      <c r="A20" s="277" t="s">
        <v>186</v>
      </c>
      <c r="B20" s="202" t="s">
        <v>187</v>
      </c>
      <c r="C20" s="316" t="str">
        <f>IF('Denetim'!S20="","",'Denetim'!S20)</f>
        <v/>
      </c>
      <c r="D20" s="318" t="str">
        <f>IF('Denetim'!P20="","",'Denetim'!P20)</f>
        <v/>
      </c>
      <c r="E20" s="313"/>
      <c r="F20" s="313"/>
      <c r="G20" s="313"/>
      <c r="H20" s="313"/>
      <c r="I20" s="313"/>
      <c r="J20" s="313"/>
      <c r="K20" s="313"/>
      <c r="L20" s="313"/>
      <c r="M20" s="313"/>
      <c r="N20" s="294"/>
      <c r="O20" s="313"/>
    </row>
    <row r="21" ht="62">
      <c r="A21" s="277" t="s">
        <v>192</v>
      </c>
      <c r="B21" s="202" t="s">
        <v>193</v>
      </c>
      <c r="C21" s="316" t="str">
        <f>IF('Denetim'!S21="","",'Denetim'!S21)</f>
        <v/>
      </c>
      <c r="D21" s="318" t="str">
        <f>IF('Denetim'!P21="","",'Denetim'!P21)</f>
        <v/>
      </c>
      <c r="E21" s="313"/>
      <c r="F21" s="313"/>
      <c r="G21" s="313"/>
      <c r="H21" s="313"/>
      <c r="I21" s="313"/>
      <c r="J21" s="313"/>
      <c r="K21" s="313"/>
      <c r="L21" s="313"/>
      <c r="M21" s="313"/>
      <c r="N21" s="294"/>
      <c r="O21" s="313"/>
    </row>
    <row r="22" ht="63">
      <c r="A22" s="277" t="s">
        <v>196</v>
      </c>
      <c r="B22" s="202" t="s">
        <v>197</v>
      </c>
      <c r="C22" s="316" t="str">
        <f>IF('Denetim'!S22="","",'Denetim'!S22)</f>
        <v/>
      </c>
      <c r="D22" s="318" t="str">
        <f>IF('Denetim'!P22="","",'Denetim'!P22)</f>
        <v/>
      </c>
      <c r="E22" s="313"/>
      <c r="F22" s="313"/>
      <c r="G22" s="313"/>
      <c r="H22" s="313"/>
      <c r="I22" s="313"/>
      <c r="J22" s="313"/>
      <c r="K22" s="313"/>
      <c r="L22" s="313"/>
      <c r="M22" s="313"/>
      <c r="N22" s="294"/>
      <c r="O22" s="313"/>
    </row>
    <row r="23" ht="121.5">
      <c r="A23" s="189" t="s">
        <v>200</v>
      </c>
      <c r="B23" s="198" t="s">
        <v>201</v>
      </c>
      <c r="C23" s="317" t="str">
        <f>IF('Denetim'!S23="","",'Denetim'!S23)</f>
        <v/>
      </c>
      <c r="D23" s="319" t="str">
        <f>IF('Denetim'!P23="","",'Denetim'!P23)</f>
        <v/>
      </c>
      <c r="E23" s="312"/>
      <c r="F23" s="312"/>
      <c r="G23" s="312"/>
      <c r="H23" s="312"/>
      <c r="I23" s="312"/>
      <c r="J23" s="312"/>
      <c r="K23" s="312"/>
      <c r="L23" s="312"/>
      <c r="M23" s="312"/>
      <c r="N23" s="290"/>
      <c r="O23" s="312"/>
    </row>
    <row r="24" ht="16.5">
      <c r="A24" s="309" t="s">
        <v>64</v>
      </c>
      <c r="B24" s="308"/>
      <c r="C24" s="311"/>
      <c r="D24" s="311"/>
      <c r="E24" s="311"/>
      <c r="F24" s="311"/>
      <c r="G24" s="311"/>
      <c r="H24" s="311"/>
      <c r="I24" s="311"/>
      <c r="J24" s="311"/>
      <c r="K24" s="308"/>
      <c r="L24" s="308"/>
      <c r="M24" s="308"/>
      <c r="N24" s="308"/>
      <c r="O24" s="308"/>
    </row>
    <row r="25" ht="57.75">
      <c r="A25" s="314" t="s">
        <v>206</v>
      </c>
      <c r="B25" s="315" t="s">
        <v>207</v>
      </c>
      <c r="C25" s="316" t="str">
        <f>IF('Denetim'!S25="","",'Denetim'!S25)</f>
        <v/>
      </c>
      <c r="D25" s="318" t="str">
        <f>IF('Denetim'!P25="","",'Denetim'!P25)</f>
        <v/>
      </c>
      <c r="E25" s="313"/>
      <c r="F25" s="313"/>
      <c r="G25" s="313"/>
      <c r="H25" s="313"/>
      <c r="I25" s="313"/>
      <c r="J25" s="313"/>
      <c r="K25" s="313"/>
      <c r="L25" s="313"/>
      <c r="M25" s="313"/>
      <c r="N25" s="294"/>
      <c r="O25" s="313"/>
    </row>
    <row r="26" ht="74.6" customHeight="1">
      <c r="A26" s="314" t="s">
        <v>210</v>
      </c>
      <c r="B26" s="202" t="s">
        <v>211</v>
      </c>
      <c r="C26" s="316" t="str">
        <f>IF('Denetim'!S26="","",'Denetim'!S26)</f>
        <v/>
      </c>
      <c r="D26" s="318" t="str">
        <f>IF('Denetim'!P26="","",'Denetim'!P26)</f>
        <v/>
      </c>
      <c r="E26" s="313"/>
      <c r="F26" s="313"/>
      <c r="G26" s="313"/>
      <c r="H26" s="313"/>
      <c r="I26" s="313"/>
      <c r="J26" s="313"/>
      <c r="K26" s="313"/>
      <c r="L26" s="313"/>
      <c r="M26" s="313"/>
      <c r="N26" s="294"/>
      <c r="O26" s="313"/>
    </row>
    <row r="27" ht="48">
      <c r="A27" s="314" t="s">
        <v>214</v>
      </c>
      <c r="B27" s="202" t="s">
        <v>215</v>
      </c>
      <c r="C27" s="316" t="str">
        <f>IF('Denetim'!S27="","",'Denetim'!S27)</f>
        <v/>
      </c>
      <c r="D27" s="318" t="str">
        <f>IF('Denetim'!P27="","",'Denetim'!P27)</f>
        <v/>
      </c>
      <c r="E27" s="313"/>
      <c r="F27" s="313"/>
      <c r="G27" s="313"/>
      <c r="H27" s="313"/>
      <c r="I27" s="313"/>
      <c r="J27" s="313"/>
      <c r="K27" s="313"/>
      <c r="L27" s="313"/>
      <c r="M27" s="313"/>
      <c r="N27" s="294"/>
      <c r="O27" s="313"/>
    </row>
    <row r="28" ht="63">
      <c r="A28" s="314" t="s">
        <v>220</v>
      </c>
      <c r="B28" s="278" t="s">
        <v>221</v>
      </c>
      <c r="C28" s="316" t="str">
        <f>IF('Denetim'!S28="","",'Denetim'!S28)</f>
        <v/>
      </c>
      <c r="D28" s="318" t="str">
        <f>IF('Denetim'!P28="","",'Denetim'!P28)</f>
        <v/>
      </c>
      <c r="E28" s="313"/>
      <c r="F28" s="313"/>
      <c r="G28" s="313"/>
      <c r="H28" s="313"/>
      <c r="I28" s="313"/>
      <c r="J28" s="313"/>
      <c r="K28" s="313"/>
      <c r="L28" s="313"/>
      <c r="M28" s="313"/>
      <c r="N28" s="294"/>
      <c r="O28" s="313"/>
    </row>
    <row r="29" ht="33.75">
      <c r="A29" s="314" t="s">
        <v>224</v>
      </c>
      <c r="B29" s="202" t="s">
        <v>225</v>
      </c>
      <c r="C29" s="316" t="str">
        <f>IF('Denetim'!S29="","",'Denetim'!S29)</f>
        <v/>
      </c>
      <c r="D29" s="318" t="str">
        <f>IF('Denetim'!P29="","",'Denetim'!P29)</f>
        <v/>
      </c>
      <c r="E29" s="313"/>
      <c r="F29" s="313"/>
      <c r="G29" s="313"/>
      <c r="H29" s="313"/>
      <c r="I29" s="313"/>
      <c r="J29" s="313"/>
      <c r="K29" s="313"/>
      <c r="L29" s="313"/>
      <c r="M29" s="313"/>
      <c r="N29" s="294"/>
      <c r="O29" s="313"/>
    </row>
    <row r="30" ht="33.75">
      <c r="A30" s="314" t="s">
        <v>228</v>
      </c>
      <c r="B30" s="202" t="s">
        <v>229</v>
      </c>
      <c r="C30" s="316" t="str">
        <f>IF('Denetim'!S30="","",'Denetim'!S30)</f>
        <v/>
      </c>
      <c r="D30" s="318" t="str">
        <f>IF('Denetim'!P30="","",'Denetim'!P30)</f>
        <v/>
      </c>
      <c r="E30" s="313"/>
      <c r="F30" s="313"/>
      <c r="G30" s="313"/>
      <c r="H30" s="313"/>
      <c r="I30" s="313"/>
      <c r="J30" s="313"/>
      <c r="K30" s="313"/>
      <c r="L30" s="313"/>
      <c r="M30" s="313"/>
      <c r="N30" s="294"/>
      <c r="O30" s="313"/>
    </row>
    <row r="31" ht="48">
      <c r="A31" s="277" t="s">
        <v>234</v>
      </c>
      <c r="B31" s="202" t="s">
        <v>235</v>
      </c>
      <c r="C31" s="316" t="str">
        <f>IF('Denetim'!S31="","",'Denetim'!S31)</f>
        <v/>
      </c>
      <c r="D31" s="318" t="str">
        <f>IF('Denetim'!P31="","",'Denetim'!P31)</f>
        <v/>
      </c>
      <c r="E31" s="313"/>
      <c r="F31" s="313"/>
      <c r="G31" s="313"/>
      <c r="H31" s="313"/>
      <c r="I31" s="313"/>
      <c r="J31" s="313"/>
      <c r="K31" s="313"/>
      <c r="L31" s="313"/>
      <c r="M31" s="313"/>
      <c r="N31" s="294"/>
      <c r="O31" s="313"/>
    </row>
    <row r="32" ht="63">
      <c r="A32" s="277" t="s">
        <v>238</v>
      </c>
      <c r="B32" s="202" t="s">
        <v>239</v>
      </c>
      <c r="C32" s="316" t="str">
        <f>IF('Denetim'!S32="","",'Denetim'!S32)</f>
        <v/>
      </c>
      <c r="D32" s="318" t="str">
        <f>IF('Denetim'!P32="","",'Denetim'!P32)</f>
        <v/>
      </c>
      <c r="E32" s="313"/>
      <c r="F32" s="313"/>
      <c r="G32" s="313"/>
      <c r="H32" s="313"/>
      <c r="I32" s="313"/>
      <c r="J32" s="313"/>
      <c r="K32" s="313"/>
      <c r="L32" s="313"/>
      <c r="M32" s="313"/>
      <c r="N32" s="294"/>
      <c r="O32" s="313"/>
    </row>
    <row r="33" ht="48">
      <c r="A33" s="189" t="s">
        <v>242</v>
      </c>
      <c r="B33" s="165" t="s">
        <v>243</v>
      </c>
      <c r="C33" s="317" t="str">
        <f>IF('Denetim'!S33="","",'Denetim'!S33)</f>
        <v/>
      </c>
      <c r="D33" s="319" t="str">
        <f>IF('Denetim'!P33="","",'Denetim'!P33)</f>
        <v/>
      </c>
      <c r="E33" s="312"/>
      <c r="F33" s="312"/>
      <c r="G33" s="312"/>
      <c r="H33" s="312"/>
      <c r="I33" s="312"/>
      <c r="J33" s="312"/>
      <c r="K33" s="312"/>
      <c r="L33" s="312"/>
      <c r="M33" s="312"/>
      <c r="N33" s="290"/>
      <c r="O33" s="312"/>
    </row>
    <row r="34" ht="16.5">
      <c r="A34" s="309" t="s">
        <v>66</v>
      </c>
      <c r="B34" s="308"/>
      <c r="C34" s="311"/>
      <c r="D34" s="311"/>
      <c r="E34" s="311"/>
      <c r="F34" s="311"/>
      <c r="G34" s="311"/>
      <c r="H34" s="311"/>
      <c r="I34" s="311"/>
      <c r="J34" s="311"/>
      <c r="K34" s="308"/>
      <c r="L34" s="308"/>
      <c r="M34" s="308"/>
      <c r="N34" s="308"/>
      <c r="O34" s="308"/>
    </row>
    <row r="35" ht="46.76" customHeight="1">
      <c r="A35" s="284" t="s">
        <v>248</v>
      </c>
      <c r="B35" s="202" t="s">
        <v>249</v>
      </c>
      <c r="C35" s="316" t="str">
        <f>IF('Denetim'!S35="","",'Denetim'!S35)</f>
        <v/>
      </c>
      <c r="D35" s="318" t="str">
        <f>IF('Denetim'!P35="","",'Denetim'!P35)</f>
        <v/>
      </c>
      <c r="E35" s="313"/>
      <c r="F35" s="313"/>
      <c r="G35" s="313"/>
      <c r="H35" s="313"/>
      <c r="I35" s="313"/>
      <c r="J35" s="313"/>
      <c r="K35" s="313"/>
      <c r="L35" s="313"/>
      <c r="M35" s="313"/>
      <c r="N35" s="294"/>
      <c r="O35" s="313"/>
    </row>
    <row r="36" ht="48">
      <c r="A36" s="284" t="s">
        <v>252</v>
      </c>
      <c r="B36" s="202" t="s">
        <v>253</v>
      </c>
      <c r="C36" s="316" t="str">
        <f>IF('Denetim'!S36="","",'Denetim'!S36)</f>
        <v/>
      </c>
      <c r="D36" s="318" t="str">
        <f>IF('Denetim'!P36="","",'Denetim'!P36)</f>
        <v/>
      </c>
      <c r="E36" s="313"/>
      <c r="F36" s="313"/>
      <c r="G36" s="313"/>
      <c r="H36" s="313"/>
      <c r="I36" s="313"/>
      <c r="J36" s="313"/>
      <c r="K36" s="313"/>
      <c r="L36" s="313"/>
      <c r="M36" s="313"/>
      <c r="N36" s="294"/>
      <c r="O36" s="313"/>
    </row>
    <row r="37" ht="48">
      <c r="A37" s="277" t="s">
        <v>256</v>
      </c>
      <c r="B37" s="202" t="s">
        <v>257</v>
      </c>
      <c r="C37" s="316" t="str">
        <f>IF('Denetim'!S37="","",'Denetim'!S37)</f>
        <v/>
      </c>
      <c r="D37" s="318" t="str">
        <f>IF('Denetim'!P37="","",'Denetim'!P37)</f>
        <v/>
      </c>
      <c r="E37" s="313"/>
      <c r="F37" s="313"/>
      <c r="G37" s="313"/>
      <c r="H37" s="313"/>
      <c r="I37" s="313"/>
      <c r="J37" s="313"/>
      <c r="K37" s="313"/>
      <c r="L37" s="313"/>
      <c r="M37" s="313"/>
      <c r="N37" s="294"/>
      <c r="O37" s="313"/>
    </row>
    <row r="38" ht="63">
      <c r="A38" s="284" t="s">
        <v>262</v>
      </c>
      <c r="B38" s="202" t="s">
        <v>263</v>
      </c>
      <c r="C38" s="316" t="str">
        <f>IF('Denetim'!S38="","",'Denetim'!S38)</f>
        <v/>
      </c>
      <c r="D38" s="318" t="str">
        <f>IF('Denetim'!P38="","",'Denetim'!P38)</f>
        <v/>
      </c>
      <c r="E38" s="313"/>
      <c r="F38" s="313"/>
      <c r="G38" s="313"/>
      <c r="H38" s="313"/>
      <c r="I38" s="313"/>
      <c r="J38" s="313"/>
      <c r="K38" s="313"/>
      <c r="L38" s="313"/>
      <c r="M38" s="313"/>
      <c r="N38" s="294"/>
      <c r="O38" s="313"/>
    </row>
    <row r="39" ht="48">
      <c r="A39" s="284" t="s">
        <v>266</v>
      </c>
      <c r="B39" s="202" t="s">
        <v>267</v>
      </c>
      <c r="C39" s="316" t="str">
        <f>IF('Denetim'!S39="","",'Denetim'!S39)</f>
        <v/>
      </c>
      <c r="D39" s="318" t="str">
        <f>IF('Denetim'!P39="","",'Denetim'!P39)</f>
        <v/>
      </c>
      <c r="E39" s="313"/>
      <c r="F39" s="313"/>
      <c r="G39" s="313"/>
      <c r="H39" s="313"/>
      <c r="I39" s="313"/>
      <c r="J39" s="313"/>
      <c r="K39" s="313"/>
      <c r="L39" s="313"/>
      <c r="M39" s="313"/>
      <c r="N39" s="294"/>
      <c r="O39" s="313"/>
    </row>
    <row r="40" ht="33.75">
      <c r="A40" s="284" t="s">
        <v>270</v>
      </c>
      <c r="B40" s="202" t="s">
        <v>271</v>
      </c>
      <c r="C40" s="316" t="str">
        <f>IF('Denetim'!S40="","",'Denetim'!S40)</f>
        <v/>
      </c>
      <c r="D40" s="318" t="str">
        <f>IF('Denetim'!P40="","",'Denetim'!P40)</f>
        <v/>
      </c>
      <c r="E40" s="313"/>
      <c r="F40" s="313"/>
      <c r="G40" s="313"/>
      <c r="H40" s="313"/>
      <c r="I40" s="313"/>
      <c r="J40" s="313"/>
      <c r="K40" s="313"/>
      <c r="L40" s="313"/>
      <c r="M40" s="313"/>
      <c r="N40" s="294"/>
      <c r="O40" s="313"/>
    </row>
    <row r="41" ht="48">
      <c r="A41" s="284" t="s">
        <v>276</v>
      </c>
      <c r="B41" s="202" t="s">
        <v>277</v>
      </c>
      <c r="C41" s="316" t="str">
        <f>IF('Denetim'!S41="","",'Denetim'!S41)</f>
        <v/>
      </c>
      <c r="D41" s="318" t="str">
        <f>IF('Denetim'!P41="","",'Denetim'!P41)</f>
        <v/>
      </c>
      <c r="E41" s="313"/>
      <c r="F41" s="313"/>
      <c r="G41" s="313"/>
      <c r="H41" s="313"/>
      <c r="I41" s="313"/>
      <c r="J41" s="313"/>
      <c r="K41" s="313"/>
      <c r="L41" s="313"/>
      <c r="M41" s="313"/>
      <c r="N41" s="294"/>
      <c r="O41" s="313"/>
    </row>
    <row r="42" ht="33.75">
      <c r="A42" s="284" t="s">
        <v>280</v>
      </c>
      <c r="B42" s="202" t="s">
        <v>281</v>
      </c>
      <c r="C42" s="316" t="str">
        <f>IF('Denetim'!S42="","",'Denetim'!S42)</f>
        <v/>
      </c>
      <c r="D42" s="318" t="str">
        <f>IF('Denetim'!P42="","",'Denetim'!P42)</f>
        <v/>
      </c>
      <c r="E42" s="313"/>
      <c r="F42" s="313"/>
      <c r="G42" s="313"/>
      <c r="H42" s="313"/>
      <c r="I42" s="313"/>
      <c r="J42" s="313"/>
      <c r="K42" s="313"/>
      <c r="L42" s="313"/>
      <c r="M42" s="313"/>
      <c r="N42" s="294"/>
      <c r="O42" s="313"/>
    </row>
    <row r="43" ht="30">
      <c r="A43" s="201" t="s">
        <v>284</v>
      </c>
      <c r="B43" s="168" t="s">
        <v>285</v>
      </c>
      <c r="C43" s="317" t="str">
        <f>IF('Denetim'!S43="","",'Denetim'!S43)</f>
        <v/>
      </c>
      <c r="D43" s="319" t="str">
        <f>IF('Denetim'!P43="","",'Denetim'!P43)</f>
        <v/>
      </c>
      <c r="E43" s="312"/>
      <c r="F43" s="312"/>
      <c r="G43" s="312"/>
      <c r="H43" s="312"/>
      <c r="I43" s="312"/>
      <c r="J43" s="312"/>
      <c r="K43" s="312"/>
      <c r="L43" s="312"/>
      <c r="M43" s="312"/>
      <c r="N43" s="290"/>
      <c r="O43" s="312"/>
    </row>
    <row r="44" ht="16.5">
      <c r="A44" s="309" t="s">
        <v>68</v>
      </c>
      <c r="B44" s="308"/>
      <c r="C44" s="311"/>
      <c r="D44" s="311"/>
      <c r="E44" s="311"/>
      <c r="F44" s="311"/>
      <c r="G44" s="311"/>
      <c r="H44" s="311"/>
      <c r="I44" s="311"/>
      <c r="J44" s="311"/>
      <c r="K44" s="308"/>
      <c r="L44" s="308"/>
      <c r="M44" s="308"/>
      <c r="N44" s="308"/>
      <c r="O44" s="308"/>
    </row>
    <row r="45" ht="88.52" customHeight="1">
      <c r="A45" s="277" t="s">
        <v>290</v>
      </c>
      <c r="B45" s="278" t="s">
        <v>291</v>
      </c>
      <c r="C45" s="316" t="str">
        <f>IF('Denetim'!S45="","",'Denetim'!S45)</f>
        <v/>
      </c>
      <c r="D45" s="318" t="str">
        <f>IF('Denetim'!P45="","",'Denetim'!P45)</f>
        <v/>
      </c>
      <c r="E45" s="313"/>
      <c r="F45" s="313"/>
      <c r="G45" s="313"/>
      <c r="H45" s="313"/>
      <c r="I45" s="313"/>
      <c r="J45" s="313"/>
      <c r="K45" s="313"/>
      <c r="L45" s="313"/>
      <c r="M45" s="313"/>
      <c r="N45" s="294"/>
      <c r="O45" s="313"/>
    </row>
    <row r="46" ht="48">
      <c r="A46" s="277" t="s">
        <v>294</v>
      </c>
      <c r="B46" s="278" t="s">
        <v>295</v>
      </c>
      <c r="C46" s="316" t="str">
        <f>IF('Denetim'!S46="","",'Denetim'!S46)</f>
        <v/>
      </c>
      <c r="D46" s="318" t="str">
        <f>IF('Denetim'!P46="","",'Denetim'!P46)</f>
        <v/>
      </c>
      <c r="E46" s="313"/>
      <c r="F46" s="313"/>
      <c r="G46" s="313"/>
      <c r="H46" s="313"/>
      <c r="I46" s="313"/>
      <c r="J46" s="313"/>
      <c r="K46" s="313"/>
      <c r="L46" s="313"/>
      <c r="M46" s="313"/>
      <c r="N46" s="294"/>
      <c r="O46" s="313"/>
    </row>
    <row r="47" ht="77.25">
      <c r="A47" s="277" t="s">
        <v>298</v>
      </c>
      <c r="B47" s="278" t="s">
        <v>299</v>
      </c>
      <c r="C47" s="316" t="str">
        <f>IF('Denetim'!S47="","",'Denetim'!S47)</f>
        <v/>
      </c>
      <c r="D47" s="318" t="str">
        <f>IF('Denetim'!P47="","",'Denetim'!P47)</f>
        <v/>
      </c>
      <c r="E47" s="313"/>
      <c r="F47" s="313"/>
      <c r="G47" s="313"/>
      <c r="H47" s="313"/>
      <c r="I47" s="313"/>
      <c r="J47" s="313"/>
      <c r="K47" s="313"/>
      <c r="L47" s="313"/>
      <c r="M47" s="313"/>
      <c r="N47" s="294"/>
      <c r="O47" s="313"/>
    </row>
    <row r="48" ht="33.75">
      <c r="A48" s="284" t="s">
        <v>304</v>
      </c>
      <c r="B48" s="202" t="s">
        <v>305</v>
      </c>
      <c r="C48" s="316" t="str">
        <f>IF('Denetim'!S48="","",'Denetim'!S48)</f>
        <v/>
      </c>
      <c r="D48" s="318" t="str">
        <f>IF('Denetim'!P48="","",'Denetim'!P48)</f>
        <v/>
      </c>
      <c r="E48" s="313"/>
      <c r="F48" s="313"/>
      <c r="G48" s="313"/>
      <c r="H48" s="313"/>
      <c r="I48" s="313"/>
      <c r="J48" s="313"/>
      <c r="K48" s="313"/>
      <c r="L48" s="313"/>
      <c r="M48" s="313"/>
      <c r="N48" s="294"/>
      <c r="O48" s="313"/>
    </row>
    <row r="49" ht="63">
      <c r="A49" s="277" t="s">
        <v>308</v>
      </c>
      <c r="B49" s="202" t="s">
        <v>309</v>
      </c>
      <c r="C49" s="316" t="str">
        <f>IF('Denetim'!S49="","",'Denetim'!S49)</f>
        <v/>
      </c>
      <c r="D49" s="318" t="str">
        <f>IF('Denetim'!P49="","",'Denetim'!P49)</f>
        <v/>
      </c>
      <c r="E49" s="313"/>
      <c r="F49" s="313"/>
      <c r="G49" s="313"/>
      <c r="H49" s="313"/>
      <c r="I49" s="313"/>
      <c r="J49" s="313"/>
      <c r="K49" s="313"/>
      <c r="L49" s="313"/>
      <c r="M49" s="313"/>
      <c r="N49" s="294"/>
      <c r="O49" s="313"/>
    </row>
    <row r="50" ht="33.75">
      <c r="A50" s="277" t="s">
        <v>312</v>
      </c>
      <c r="B50" s="202" t="s">
        <v>313</v>
      </c>
      <c r="C50" s="316" t="str">
        <f>IF('Denetim'!S50="","",'Denetim'!S50)</f>
        <v/>
      </c>
      <c r="D50" s="318" t="str">
        <f>IF('Denetim'!P50="","",'Denetim'!P50)</f>
        <v/>
      </c>
      <c r="E50" s="313"/>
      <c r="F50" s="313"/>
      <c r="G50" s="313"/>
      <c r="H50" s="313"/>
      <c r="I50" s="313"/>
      <c r="J50" s="313"/>
      <c r="K50" s="313"/>
      <c r="L50" s="313"/>
      <c r="M50" s="313"/>
      <c r="N50" s="294"/>
      <c r="O50" s="313"/>
    </row>
    <row r="51" ht="48">
      <c r="A51" s="277" t="s">
        <v>318</v>
      </c>
      <c r="B51" s="278" t="s">
        <v>319</v>
      </c>
      <c r="C51" s="316" t="str">
        <f>IF('Denetim'!S51="","",'Denetim'!S51)</f>
        <v/>
      </c>
      <c r="D51" s="318" t="str">
        <f>IF('Denetim'!P51="","",'Denetim'!P51)</f>
        <v/>
      </c>
      <c r="E51" s="313"/>
      <c r="F51" s="313"/>
      <c r="G51" s="313"/>
      <c r="H51" s="313"/>
      <c r="I51" s="313"/>
      <c r="J51" s="313"/>
      <c r="K51" s="313"/>
      <c r="L51" s="313"/>
      <c r="M51" s="313"/>
      <c r="N51" s="294"/>
      <c r="O51" s="313"/>
    </row>
    <row r="52" ht="33.75">
      <c r="A52" s="277" t="s">
        <v>322</v>
      </c>
      <c r="B52" s="278" t="s">
        <v>323</v>
      </c>
      <c r="C52" s="316" t="str">
        <f>IF('Denetim'!S52="","",'Denetim'!S52)</f>
        <v/>
      </c>
      <c r="D52" s="318" t="str">
        <f>IF('Denetim'!P52="","",'Denetim'!P52)</f>
        <v/>
      </c>
      <c r="E52" s="313"/>
      <c r="F52" s="313"/>
      <c r="G52" s="313"/>
      <c r="H52" s="313"/>
      <c r="I52" s="313"/>
      <c r="J52" s="313"/>
      <c r="K52" s="313"/>
      <c r="L52" s="313"/>
      <c r="M52" s="313"/>
      <c r="N52" s="294"/>
      <c r="O52" s="313"/>
    </row>
    <row r="53" ht="33.75">
      <c r="A53" s="189" t="s">
        <v>326</v>
      </c>
      <c r="B53" s="198" t="s">
        <v>327</v>
      </c>
      <c r="C53" s="317" t="str">
        <f>IF('Denetim'!S53="","",'Denetim'!S53)</f>
        <v/>
      </c>
      <c r="D53" s="319" t="str">
        <f>IF('Denetim'!P53="","",'Denetim'!P53)</f>
        <v/>
      </c>
      <c r="E53" s="312"/>
      <c r="F53" s="312"/>
      <c r="G53" s="312"/>
      <c r="H53" s="312"/>
      <c r="I53" s="312"/>
      <c r="J53" s="312"/>
      <c r="K53" s="312"/>
      <c r="L53" s="312"/>
      <c r="M53" s="312"/>
      <c r="N53" s="290"/>
      <c r="O53" s="312"/>
    </row>
    <row r="54" ht="16.5">
      <c r="A54" s="309" t="s">
        <v>70</v>
      </c>
      <c r="B54" s="308"/>
      <c r="C54" s="311"/>
      <c r="D54" s="311"/>
      <c r="E54" s="311"/>
      <c r="F54" s="311"/>
      <c r="G54" s="311"/>
      <c r="H54" s="311"/>
      <c r="I54" s="311"/>
      <c r="J54" s="311"/>
      <c r="K54" s="308"/>
      <c r="L54" s="308"/>
      <c r="M54" s="308"/>
      <c r="N54" s="308"/>
      <c r="O54" s="308"/>
    </row>
    <row r="55" ht="63">
      <c r="A55" s="277" t="s">
        <v>332</v>
      </c>
      <c r="B55" s="278" t="s">
        <v>333</v>
      </c>
      <c r="C55" s="316" t="str">
        <f>IF('Denetim'!S55="","",'Denetim'!S55)</f>
        <v/>
      </c>
      <c r="D55" s="318" t="str">
        <f>IF('Denetim'!P55="","",'Denetim'!P55)</f>
        <v/>
      </c>
      <c r="E55" s="313"/>
      <c r="F55" s="313"/>
      <c r="G55" s="313"/>
      <c r="H55" s="313"/>
      <c r="I55" s="313"/>
      <c r="J55" s="313"/>
      <c r="K55" s="313"/>
      <c r="L55" s="313"/>
      <c r="M55" s="313"/>
      <c r="N55" s="294"/>
      <c r="O55" s="313"/>
    </row>
    <row r="56" ht="63">
      <c r="A56" s="277" t="s">
        <v>336</v>
      </c>
      <c r="B56" s="278" t="s">
        <v>337</v>
      </c>
      <c r="C56" s="316" t="str">
        <f>IF('Denetim'!S56="","",'Denetim'!S56)</f>
        <v/>
      </c>
      <c r="D56" s="318" t="str">
        <f>IF('Denetim'!P56="","",'Denetim'!P56)</f>
        <v/>
      </c>
      <c r="E56" s="313"/>
      <c r="F56" s="313"/>
      <c r="G56" s="313"/>
      <c r="H56" s="313"/>
      <c r="I56" s="313"/>
      <c r="J56" s="313"/>
      <c r="K56" s="313"/>
      <c r="L56" s="313"/>
      <c r="M56" s="313"/>
      <c r="N56" s="294"/>
      <c r="O56" s="313"/>
    </row>
    <row r="57" ht="48">
      <c r="A57" s="277" t="s">
        <v>340</v>
      </c>
      <c r="B57" s="202" t="s">
        <v>341</v>
      </c>
      <c r="C57" s="316" t="str">
        <f>IF('Denetim'!S57="","",'Denetim'!S57)</f>
        <v/>
      </c>
      <c r="D57" s="318" t="str">
        <f>IF('Denetim'!P57="","",'Denetim'!P57)</f>
        <v/>
      </c>
      <c r="E57" s="313"/>
      <c r="F57" s="313"/>
      <c r="G57" s="313"/>
      <c r="H57" s="313"/>
      <c r="I57" s="313"/>
      <c r="J57" s="313"/>
      <c r="K57" s="313"/>
      <c r="L57" s="313"/>
      <c r="M57" s="313"/>
      <c r="N57" s="294"/>
      <c r="O57" s="313"/>
    </row>
    <row r="58" ht="33.75">
      <c r="A58" s="277" t="s">
        <v>346</v>
      </c>
      <c r="B58" s="278" t="s">
        <v>347</v>
      </c>
      <c r="C58" s="316" t="str">
        <f>IF('Denetim'!S58="","",'Denetim'!S58)</f>
        <v/>
      </c>
      <c r="D58" s="318" t="str">
        <f>IF('Denetim'!P58="","",'Denetim'!P58)</f>
        <v/>
      </c>
      <c r="E58" s="313"/>
      <c r="F58" s="313"/>
      <c r="G58" s="313"/>
      <c r="H58" s="313"/>
      <c r="I58" s="313"/>
      <c r="J58" s="313"/>
      <c r="K58" s="313"/>
      <c r="L58" s="313"/>
      <c r="M58" s="313"/>
      <c r="N58" s="294"/>
      <c r="O58" s="313"/>
    </row>
    <row r="59" ht="33.75">
      <c r="A59" s="277" t="s">
        <v>350</v>
      </c>
      <c r="B59" s="202" t="s">
        <v>351</v>
      </c>
      <c r="C59" s="316" t="str">
        <f>IF('Denetim'!S59="","",'Denetim'!S59)</f>
        <v/>
      </c>
      <c r="D59" s="318" t="str">
        <f>IF('Denetim'!P59="","",'Denetim'!P59)</f>
        <v/>
      </c>
      <c r="E59" s="313"/>
      <c r="F59" s="313"/>
      <c r="G59" s="313"/>
      <c r="H59" s="313"/>
      <c r="I59" s="313"/>
      <c r="J59" s="313"/>
      <c r="K59" s="313"/>
      <c r="L59" s="313"/>
      <c r="M59" s="313"/>
      <c r="N59" s="294"/>
      <c r="O59" s="313"/>
    </row>
    <row r="60" ht="63">
      <c r="A60" s="189" t="s">
        <v>354</v>
      </c>
      <c r="B60" s="165" t="s">
        <v>355</v>
      </c>
      <c r="C60" s="317" t="str">
        <f>IF('Denetim'!S60="","",'Denetim'!S60)</f>
        <v/>
      </c>
      <c r="D60" s="319" t="str">
        <f>IF('Denetim'!P60="","",'Denetim'!P60)</f>
        <v/>
      </c>
      <c r="E60" s="312"/>
      <c r="F60" s="312"/>
      <c r="G60" s="312"/>
      <c r="H60" s="312"/>
      <c r="I60" s="312"/>
      <c r="J60" s="312"/>
      <c r="K60" s="312"/>
      <c r="L60" s="312"/>
      <c r="M60" s="312"/>
      <c r="N60" s="290"/>
      <c r="O60" s="312"/>
    </row>
    <row r="61" ht="16.5">
      <c r="A61" s="309" t="s">
        <v>72</v>
      </c>
      <c r="B61" s="311"/>
      <c r="C61" s="311"/>
      <c r="D61" s="311"/>
      <c r="E61" s="311"/>
      <c r="F61" s="311"/>
      <c r="G61" s="311"/>
      <c r="H61" s="311"/>
      <c r="I61" s="311"/>
      <c r="J61" s="311"/>
      <c r="K61" s="308"/>
      <c r="L61" s="308"/>
      <c r="M61" s="308"/>
      <c r="N61" s="308"/>
      <c r="O61" s="308"/>
    </row>
    <row r="62" ht="33.75">
      <c r="A62" s="277" t="s">
        <v>360</v>
      </c>
      <c r="B62" s="278" t="s">
        <v>361</v>
      </c>
      <c r="C62" s="316" t="str">
        <f>IF('Denetim'!S62="","",'Denetim'!S62)</f>
        <v/>
      </c>
      <c r="D62" s="318" t="str">
        <f>IF('Denetim'!P62="","",'Denetim'!P62)</f>
        <v/>
      </c>
      <c r="E62" s="313"/>
      <c r="F62" s="313"/>
      <c r="G62" s="313"/>
      <c r="H62" s="313"/>
      <c r="I62" s="313"/>
      <c r="J62" s="313"/>
      <c r="K62" s="313"/>
      <c r="L62" s="313"/>
      <c r="M62" s="313"/>
      <c r="N62" s="294"/>
      <c r="O62" s="313"/>
    </row>
    <row r="63" ht="33.75">
      <c r="A63" s="277" t="s">
        <v>364</v>
      </c>
      <c r="B63" s="278" t="s">
        <v>365</v>
      </c>
      <c r="C63" s="316" t="str">
        <f>IF('Denetim'!S63="","",'Denetim'!S63)</f>
        <v/>
      </c>
      <c r="D63" s="318" t="str">
        <f>IF('Denetim'!P63="","",'Denetim'!P63)</f>
        <v/>
      </c>
      <c r="E63" s="313"/>
      <c r="F63" s="313"/>
      <c r="G63" s="313"/>
      <c r="H63" s="313"/>
      <c r="I63" s="313"/>
      <c r="J63" s="313"/>
      <c r="K63" s="313"/>
      <c r="L63" s="313"/>
      <c r="M63" s="313"/>
      <c r="N63" s="294"/>
      <c r="O63" s="313"/>
    </row>
    <row r="64" ht="92.25">
      <c r="A64" s="277" t="s">
        <v>368</v>
      </c>
      <c r="B64" s="202" t="s">
        <v>369</v>
      </c>
      <c r="C64" s="316" t="str">
        <f>IF('Denetim'!S64="","",'Denetim'!S64)</f>
        <v/>
      </c>
      <c r="D64" s="318" t="str">
        <f>IF('Denetim'!P64="","",'Denetim'!P64)</f>
        <v/>
      </c>
      <c r="E64" s="313"/>
      <c r="F64" s="313"/>
      <c r="G64" s="313"/>
      <c r="H64" s="313"/>
      <c r="I64" s="313"/>
      <c r="J64" s="313"/>
      <c r="K64" s="313"/>
      <c r="L64" s="313"/>
      <c r="M64" s="313"/>
      <c r="N64" s="294"/>
      <c r="O64" s="313"/>
    </row>
    <row r="65" ht="63">
      <c r="A65" s="277" t="s">
        <v>374</v>
      </c>
      <c r="B65" s="202" t="s">
        <v>375</v>
      </c>
      <c r="C65" s="316" t="str">
        <f>IF('Denetim'!S65="","",'Denetim'!S65)</f>
        <v/>
      </c>
      <c r="D65" s="318" t="str">
        <f>IF('Denetim'!P65="","",'Denetim'!P65)</f>
        <v/>
      </c>
      <c r="E65" s="313"/>
      <c r="F65" s="313"/>
      <c r="G65" s="313"/>
      <c r="H65" s="313"/>
      <c r="I65" s="313"/>
      <c r="J65" s="313"/>
      <c r="K65" s="313"/>
      <c r="L65" s="313"/>
      <c r="M65" s="313"/>
      <c r="N65" s="294"/>
      <c r="O65" s="313"/>
    </row>
    <row r="66" ht="63">
      <c r="A66" s="277" t="s">
        <v>378</v>
      </c>
      <c r="B66" s="202" t="s">
        <v>379</v>
      </c>
      <c r="C66" s="316" t="str">
        <f>IF('Denetim'!S66="","",'Denetim'!S66)</f>
        <v/>
      </c>
      <c r="D66" s="318" t="str">
        <f>IF('Denetim'!P66="","",'Denetim'!P66)</f>
        <v/>
      </c>
      <c r="E66" s="313"/>
      <c r="F66" s="313"/>
      <c r="G66" s="313"/>
      <c r="H66" s="313"/>
      <c r="I66" s="313"/>
      <c r="J66" s="313"/>
      <c r="K66" s="313"/>
      <c r="L66" s="313"/>
      <c r="M66" s="313"/>
      <c r="N66" s="294"/>
      <c r="O66" s="313"/>
    </row>
    <row r="67" ht="33.75">
      <c r="A67" s="277" t="s">
        <v>382</v>
      </c>
      <c r="B67" s="202" t="s">
        <v>383</v>
      </c>
      <c r="C67" s="316" t="str">
        <f>IF('Denetim'!S67="","",'Denetim'!S67)</f>
        <v/>
      </c>
      <c r="D67" s="318" t="str">
        <f>IF('Denetim'!P67="","",'Denetim'!P67)</f>
        <v/>
      </c>
      <c r="E67" s="313"/>
      <c r="F67" s="313"/>
      <c r="G67" s="313"/>
      <c r="H67" s="313"/>
      <c r="I67" s="313"/>
      <c r="J67" s="313"/>
      <c r="K67" s="313"/>
      <c r="L67" s="313"/>
      <c r="M67" s="313"/>
      <c r="N67" s="294"/>
      <c r="O67" s="313"/>
    </row>
    <row r="68" ht="48">
      <c r="A68" s="277" t="s">
        <v>388</v>
      </c>
      <c r="B68" s="202" t="s">
        <v>389</v>
      </c>
      <c r="C68" s="316" t="str">
        <f>IF('Denetim'!S68="","",'Denetim'!S68)</f>
        <v/>
      </c>
      <c r="D68" s="318" t="str">
        <f>IF('Denetim'!P68="","",'Denetim'!P68)</f>
        <v/>
      </c>
      <c r="E68" s="313"/>
      <c r="F68" s="313"/>
      <c r="G68" s="313"/>
      <c r="H68" s="313"/>
      <c r="I68" s="313"/>
      <c r="J68" s="313"/>
      <c r="K68" s="313"/>
      <c r="L68" s="313"/>
      <c r="M68" s="313"/>
      <c r="N68" s="294"/>
      <c r="O68" s="313"/>
    </row>
    <row r="69" ht="33.75">
      <c r="A69" s="277" t="s">
        <v>392</v>
      </c>
      <c r="B69" s="202" t="s">
        <v>393</v>
      </c>
      <c r="C69" s="316" t="str">
        <f>IF('Denetim'!S69="","",'Denetim'!S69)</f>
        <v/>
      </c>
      <c r="D69" s="318" t="str">
        <f>IF('Denetim'!P69="","",'Denetim'!P69)</f>
        <v/>
      </c>
      <c r="E69" s="313"/>
      <c r="F69" s="313"/>
      <c r="G69" s="313"/>
      <c r="H69" s="313"/>
      <c r="I69" s="313"/>
      <c r="J69" s="313"/>
      <c r="K69" s="313"/>
      <c r="L69" s="313"/>
      <c r="M69" s="313"/>
      <c r="N69" s="294"/>
      <c r="O69" s="313"/>
    </row>
    <row r="70" ht="63">
      <c r="A70" s="189" t="s">
        <v>396</v>
      </c>
      <c r="B70" s="165" t="s">
        <v>397</v>
      </c>
      <c r="C70" s="317" t="str">
        <f>IF('Denetim'!S70="","",'Denetim'!S70)</f>
        <v/>
      </c>
      <c r="D70" s="319" t="str">
        <f>IF('Denetim'!P70="","",'Denetim'!P70)</f>
        <v/>
      </c>
      <c r="E70" s="312"/>
      <c r="F70" s="312"/>
      <c r="G70" s="312"/>
      <c r="H70" s="312"/>
      <c r="I70" s="312"/>
      <c r="J70" s="312"/>
      <c r="K70" s="312"/>
      <c r="L70" s="312"/>
      <c r="M70" s="312"/>
      <c r="N70" s="290"/>
      <c r="O70" s="312"/>
    </row>
    <row r="71" ht="16.5">
      <c r="A71" s="309" t="s">
        <v>74</v>
      </c>
      <c r="B71" s="311"/>
      <c r="C71" s="311"/>
      <c r="D71" s="311"/>
      <c r="E71" s="311"/>
      <c r="F71" s="311"/>
      <c r="G71" s="311"/>
      <c r="H71" s="311"/>
      <c r="I71" s="311"/>
      <c r="J71" s="311"/>
      <c r="K71" s="308"/>
      <c r="L71" s="308"/>
      <c r="M71" s="308"/>
      <c r="N71" s="308"/>
      <c r="O71" s="308"/>
    </row>
    <row r="72" ht="92.25">
      <c r="A72" s="277" t="s">
        <v>402</v>
      </c>
      <c r="B72" s="278" t="s">
        <v>403</v>
      </c>
      <c r="C72" s="316" t="str">
        <f>IF('Denetim'!S72="","",'Denetim'!S72)</f>
        <v/>
      </c>
      <c r="D72" s="318" t="str">
        <f>IF('Denetim'!P72="","",'Denetim'!P72)</f>
        <v/>
      </c>
      <c r="E72" s="313"/>
      <c r="F72" s="313"/>
      <c r="G72" s="313"/>
      <c r="H72" s="313"/>
      <c r="I72" s="313"/>
      <c r="J72" s="313"/>
      <c r="K72" s="313"/>
      <c r="L72" s="313"/>
      <c r="M72" s="313"/>
      <c r="N72" s="294"/>
      <c r="O72" s="313"/>
    </row>
    <row r="73" ht="77.25">
      <c r="A73" s="277" t="s">
        <v>406</v>
      </c>
      <c r="B73" s="202" t="s">
        <v>407</v>
      </c>
      <c r="C73" s="316" t="str">
        <f>IF('Denetim'!S73="","",'Denetim'!S73)</f>
        <v/>
      </c>
      <c r="D73" s="318" t="str">
        <f>IF('Denetim'!P73="","",'Denetim'!P73)</f>
        <v/>
      </c>
      <c r="E73" s="313"/>
      <c r="F73" s="313"/>
      <c r="G73" s="313"/>
      <c r="H73" s="313"/>
      <c r="I73" s="313"/>
      <c r="J73" s="313"/>
      <c r="K73" s="313"/>
      <c r="L73" s="313"/>
      <c r="M73" s="313"/>
      <c r="N73" s="294"/>
      <c r="O73" s="313"/>
    </row>
    <row r="74" ht="63">
      <c r="A74" s="277" t="s">
        <v>410</v>
      </c>
      <c r="B74" s="202" t="s">
        <v>411</v>
      </c>
      <c r="C74" s="316" t="str">
        <f>IF('Denetim'!S74="","",'Denetim'!S74)</f>
        <v/>
      </c>
      <c r="D74" s="318" t="str">
        <f>IF('Denetim'!P74="","",'Denetim'!P74)</f>
        <v/>
      </c>
      <c r="E74" s="313"/>
      <c r="F74" s="313"/>
      <c r="G74" s="313"/>
      <c r="H74" s="313"/>
      <c r="I74" s="313"/>
      <c r="J74" s="313"/>
      <c r="K74" s="313"/>
      <c r="L74" s="313"/>
      <c r="M74" s="313"/>
      <c r="N74" s="294"/>
      <c r="O74" s="313"/>
    </row>
    <row r="75" ht="33.75">
      <c r="A75" s="277" t="s">
        <v>416</v>
      </c>
      <c r="B75" s="202" t="s">
        <v>417</v>
      </c>
      <c r="C75" s="316" t="str">
        <f>IF('Denetim'!S75="","",'Denetim'!S75)</f>
        <v/>
      </c>
      <c r="D75" s="318" t="str">
        <f>IF('Denetim'!P75="","",'Denetim'!P75)</f>
        <v/>
      </c>
      <c r="E75" s="313"/>
      <c r="F75" s="313"/>
      <c r="G75" s="313"/>
      <c r="H75" s="313"/>
      <c r="I75" s="313"/>
      <c r="J75" s="313"/>
      <c r="K75" s="313"/>
      <c r="L75" s="313"/>
      <c r="M75" s="313"/>
      <c r="N75" s="294"/>
      <c r="O75" s="313"/>
    </row>
    <row r="76" ht="48">
      <c r="A76" s="277" t="s">
        <v>420</v>
      </c>
      <c r="B76" s="278" t="s">
        <v>421</v>
      </c>
      <c r="C76" s="316" t="str">
        <f>IF('Denetim'!S76="","",'Denetim'!S76)</f>
        <v/>
      </c>
      <c r="D76" s="318" t="str">
        <f>IF('Denetim'!P76="","",'Denetim'!P76)</f>
        <v/>
      </c>
      <c r="E76" s="313"/>
      <c r="F76" s="313"/>
      <c r="G76" s="313"/>
      <c r="H76" s="313"/>
      <c r="I76" s="313"/>
      <c r="J76" s="313"/>
      <c r="K76" s="313"/>
      <c r="L76" s="313"/>
      <c r="M76" s="313"/>
      <c r="N76" s="294"/>
      <c r="O76" s="313"/>
    </row>
    <row r="77" ht="48">
      <c r="A77" s="277" t="s">
        <v>424</v>
      </c>
      <c r="B77" s="202" t="s">
        <v>425</v>
      </c>
      <c r="C77" s="316" t="str">
        <f>IF('Denetim'!S77="","",'Denetim'!S77)</f>
        <v/>
      </c>
      <c r="D77" s="318" t="str">
        <f>IF('Denetim'!P77="","",'Denetim'!P77)</f>
        <v/>
      </c>
      <c r="E77" s="313"/>
      <c r="F77" s="313"/>
      <c r="G77" s="313"/>
      <c r="H77" s="313"/>
      <c r="I77" s="313"/>
      <c r="J77" s="313"/>
      <c r="K77" s="313"/>
      <c r="L77" s="313"/>
      <c r="M77" s="313"/>
      <c r="N77" s="294"/>
      <c r="O77" s="313"/>
    </row>
    <row r="78" ht="48">
      <c r="A78" s="277" t="s">
        <v>430</v>
      </c>
      <c r="B78" s="202" t="s">
        <v>431</v>
      </c>
      <c r="C78" s="316" t="str">
        <f>IF('Denetim'!S78="","",'Denetim'!S78)</f>
        <v/>
      </c>
      <c r="D78" s="318" t="str">
        <f>IF('Denetim'!P78="","",'Denetim'!P78)</f>
        <v/>
      </c>
      <c r="E78" s="313"/>
      <c r="F78" s="313"/>
      <c r="G78" s="313"/>
      <c r="H78" s="313"/>
      <c r="I78" s="313"/>
      <c r="J78" s="313"/>
      <c r="K78" s="313"/>
      <c r="L78" s="313"/>
      <c r="M78" s="313"/>
      <c r="N78" s="294"/>
      <c r="O78" s="313"/>
    </row>
    <row r="79" ht="33.75">
      <c r="A79" s="277" t="s">
        <v>434</v>
      </c>
      <c r="B79" s="202" t="s">
        <v>435</v>
      </c>
      <c r="C79" s="316" t="str">
        <f>IF('Denetim'!S79="","",'Denetim'!S79)</f>
        <v/>
      </c>
      <c r="D79" s="318" t="str">
        <f>IF('Denetim'!P79="","",'Denetim'!P79)</f>
        <v/>
      </c>
      <c r="E79" s="313"/>
      <c r="F79" s="313"/>
      <c r="G79" s="313"/>
      <c r="H79" s="313"/>
      <c r="I79" s="313"/>
      <c r="J79" s="313"/>
      <c r="K79" s="313"/>
      <c r="L79" s="313"/>
      <c r="M79" s="313"/>
      <c r="N79" s="294"/>
      <c r="O79" s="313"/>
    </row>
    <row r="80" ht="48">
      <c r="A80" s="189" t="s">
        <v>438</v>
      </c>
      <c r="B80" s="165" t="s">
        <v>439</v>
      </c>
      <c r="C80" s="317" t="str">
        <f>IF('Denetim'!S80="","",'Denetim'!S80)</f>
        <v/>
      </c>
      <c r="D80" s="319" t="str">
        <f>IF('Denetim'!P80="","",'Denetim'!P80)</f>
        <v/>
      </c>
      <c r="E80" s="312"/>
      <c r="F80" s="312"/>
      <c r="G80" s="312"/>
      <c r="H80" s="312"/>
      <c r="I80" s="312"/>
      <c r="J80" s="312"/>
      <c r="K80" s="312"/>
      <c r="L80" s="312"/>
      <c r="M80" s="312"/>
      <c r="N80" s="290"/>
      <c r="O80" s="312"/>
    </row>
    <row r="81" ht="16.5">
      <c r="A81" s="309" t="s">
        <v>76</v>
      </c>
      <c r="B81" s="311"/>
      <c r="C81" s="311"/>
      <c r="D81" s="311"/>
      <c r="E81" s="311"/>
      <c r="F81" s="311"/>
      <c r="G81" s="311"/>
      <c r="H81" s="311"/>
      <c r="I81" s="311"/>
      <c r="J81" s="311"/>
      <c r="K81" s="308"/>
      <c r="L81" s="308"/>
      <c r="M81" s="308"/>
      <c r="N81" s="308"/>
      <c r="O81" s="308"/>
    </row>
    <row r="82" ht="62">
      <c r="A82" s="277" t="s">
        <v>444</v>
      </c>
      <c r="B82" s="202" t="s">
        <v>445</v>
      </c>
      <c r="C82" s="316" t="str">
        <f>IF('Denetim'!S82="","",'Denetim'!S82)</f>
        <v/>
      </c>
      <c r="D82" s="318" t="str">
        <f>IF('Denetim'!P82="","",'Denetim'!P82)</f>
        <v/>
      </c>
      <c r="E82" s="313"/>
      <c r="F82" s="313"/>
      <c r="G82" s="313"/>
      <c r="H82" s="313"/>
      <c r="I82" s="313"/>
      <c r="J82" s="313"/>
      <c r="K82" s="313"/>
      <c r="L82" s="313"/>
      <c r="M82" s="313"/>
      <c r="N82" s="294"/>
      <c r="O82" s="313"/>
    </row>
    <row r="83" ht="48">
      <c r="A83" s="277" t="s">
        <v>448</v>
      </c>
      <c r="B83" s="202" t="s">
        <v>449</v>
      </c>
      <c r="C83" s="316" t="str">
        <f>IF('Denetim'!S83="","",'Denetim'!S83)</f>
        <v/>
      </c>
      <c r="D83" s="318" t="str">
        <f>IF('Denetim'!P83="","",'Denetim'!P83)</f>
        <v/>
      </c>
      <c r="E83" s="313"/>
      <c r="F83" s="313"/>
      <c r="G83" s="313"/>
      <c r="H83" s="313"/>
      <c r="I83" s="313"/>
      <c r="J83" s="313"/>
      <c r="K83" s="313"/>
      <c r="L83" s="313"/>
      <c r="M83" s="313"/>
      <c r="N83" s="294"/>
      <c r="O83" s="313"/>
    </row>
    <row r="84" ht="48">
      <c r="A84" s="189" t="s">
        <v>452</v>
      </c>
      <c r="B84" s="165" t="s">
        <v>453</v>
      </c>
      <c r="C84" s="317" t="str">
        <f>IF('Denetim'!S84="","",'Denetim'!S84)</f>
        <v/>
      </c>
      <c r="D84" s="319" t="str">
        <f>IF('Denetim'!P84="","",'Denetim'!P84)</f>
        <v/>
      </c>
      <c r="E84" s="312"/>
      <c r="F84" s="312"/>
      <c r="G84" s="312"/>
      <c r="H84" s="312"/>
      <c r="I84" s="312"/>
      <c r="J84" s="312"/>
      <c r="K84" s="312"/>
      <c r="L84" s="312"/>
      <c r="M84" s="312"/>
      <c r="N84" s="290"/>
      <c r="O84" s="312"/>
    </row>
    <row r="85" ht="16.5">
      <c r="A85" s="309" t="s">
        <v>78</v>
      </c>
      <c r="B85" s="311"/>
      <c r="C85" s="311"/>
      <c r="D85" s="311"/>
      <c r="E85" s="311"/>
      <c r="F85" s="311"/>
      <c r="G85" s="311"/>
      <c r="H85" s="311"/>
      <c r="I85" s="311"/>
      <c r="J85" s="311"/>
      <c r="K85" s="308"/>
      <c r="L85" s="308"/>
      <c r="M85" s="308"/>
      <c r="N85" s="308"/>
      <c r="O85" s="308"/>
    </row>
    <row r="86" ht="77.25">
      <c r="A86" s="286" t="s">
        <v>458</v>
      </c>
      <c r="B86" s="202" t="s">
        <v>459</v>
      </c>
      <c r="C86" s="316" t="str">
        <f>IF('Denetim'!S86="","",'Denetim'!S86)</f>
        <v/>
      </c>
      <c r="D86" s="318" t="str">
        <f>IF('Denetim'!P86="","",'Denetim'!P86)</f>
        <v/>
      </c>
      <c r="E86" s="313"/>
      <c r="F86" s="313"/>
      <c r="G86" s="313"/>
      <c r="H86" s="313"/>
      <c r="I86" s="313"/>
      <c r="J86" s="313"/>
      <c r="K86" s="313"/>
      <c r="L86" s="313"/>
      <c r="M86" s="313"/>
      <c r="N86" s="294"/>
      <c r="O86" s="313"/>
    </row>
    <row r="87" ht="63">
      <c r="A87" s="286" t="s">
        <v>462</v>
      </c>
      <c r="B87" s="202" t="s">
        <v>463</v>
      </c>
      <c r="C87" s="316" t="str">
        <f>IF('Denetim'!S87="","",'Denetim'!S87)</f>
        <v/>
      </c>
      <c r="D87" s="318" t="str">
        <f>IF('Denetim'!P87="","",'Denetim'!P87)</f>
        <v/>
      </c>
      <c r="E87" s="313"/>
      <c r="F87" s="313"/>
      <c r="G87" s="313"/>
      <c r="H87" s="313"/>
      <c r="I87" s="313"/>
      <c r="J87" s="313"/>
      <c r="K87" s="313"/>
      <c r="L87" s="313"/>
      <c r="M87" s="313"/>
      <c r="N87" s="294"/>
      <c r="O87" s="313"/>
    </row>
    <row r="88" ht="33.75">
      <c r="A88" s="286" t="s">
        <v>466</v>
      </c>
      <c r="B88" s="202" t="s">
        <v>467</v>
      </c>
      <c r="C88" s="316" t="str">
        <f>IF('Denetim'!S88="","",'Denetim'!S88)</f>
        <v/>
      </c>
      <c r="D88" s="318" t="str">
        <f>IF('Denetim'!P88="","",'Denetim'!P88)</f>
        <v/>
      </c>
      <c r="E88" s="313"/>
      <c r="F88" s="313"/>
      <c r="G88" s="313"/>
      <c r="H88" s="313"/>
      <c r="I88" s="313"/>
      <c r="J88" s="313"/>
      <c r="K88" s="313"/>
      <c r="L88" s="313"/>
      <c r="M88" s="313"/>
      <c r="N88" s="294"/>
      <c r="O88" s="313"/>
    </row>
    <row r="89" ht="30">
      <c r="A89" s="277" t="s">
        <v>472</v>
      </c>
      <c r="B89" s="202" t="s">
        <v>473</v>
      </c>
      <c r="C89" s="316" t="str">
        <f>IF('Denetim'!S89="","",'Denetim'!S89)</f>
        <v/>
      </c>
      <c r="D89" s="318" t="str">
        <f>IF('Denetim'!P89="","",'Denetim'!P89)</f>
        <v/>
      </c>
      <c r="E89" s="313"/>
      <c r="F89" s="313"/>
      <c r="G89" s="313"/>
      <c r="H89" s="313"/>
      <c r="I89" s="313"/>
      <c r="J89" s="313"/>
      <c r="K89" s="313"/>
      <c r="L89" s="313"/>
      <c r="M89" s="313"/>
      <c r="N89" s="294"/>
      <c r="O89" s="313"/>
    </row>
    <row r="90" ht="63">
      <c r="A90" s="277" t="s">
        <v>476</v>
      </c>
      <c r="B90" s="202" t="s">
        <v>477</v>
      </c>
      <c r="C90" s="316" t="str">
        <f>IF('Denetim'!S90="","",'Denetim'!S90)</f>
        <v/>
      </c>
      <c r="D90" s="318" t="str">
        <f>IF('Denetim'!P90="","",'Denetim'!P90)</f>
        <v/>
      </c>
      <c r="E90" s="313"/>
      <c r="F90" s="313"/>
      <c r="G90" s="313"/>
      <c r="H90" s="313"/>
      <c r="I90" s="313"/>
      <c r="J90" s="313"/>
      <c r="K90" s="313"/>
      <c r="L90" s="313"/>
      <c r="M90" s="313"/>
      <c r="N90" s="294"/>
      <c r="O90" s="313"/>
    </row>
    <row r="91" ht="30">
      <c r="A91" s="189" t="s">
        <v>480</v>
      </c>
      <c r="B91" s="165" t="s">
        <v>481</v>
      </c>
      <c r="C91" s="317" t="str">
        <f>IF('Denetim'!S91="","",'Denetim'!S91)</f>
        <v/>
      </c>
      <c r="D91" s="319" t="str">
        <f>IF('Denetim'!P91="","",'Denetim'!P91)</f>
        <v/>
      </c>
      <c r="E91" s="312"/>
      <c r="F91" s="312"/>
      <c r="G91" s="312"/>
      <c r="H91" s="312"/>
      <c r="I91" s="312"/>
      <c r="J91" s="312"/>
      <c r="K91" s="312"/>
      <c r="L91" s="312"/>
      <c r="M91" s="312"/>
      <c r="N91" s="290"/>
      <c r="O91" s="312"/>
    </row>
    <row r="92" ht="16.5">
      <c r="A92" s="309" t="s">
        <v>80</v>
      </c>
      <c r="B92" s="311"/>
      <c r="C92" s="311"/>
      <c r="D92" s="311"/>
      <c r="E92" s="311"/>
      <c r="F92" s="311"/>
      <c r="G92" s="311"/>
      <c r="H92" s="311"/>
      <c r="I92" s="311"/>
      <c r="J92" s="311"/>
      <c r="K92" s="308"/>
      <c r="L92" s="311"/>
      <c r="M92" s="311"/>
      <c r="N92" s="311"/>
      <c r="O92" s="311"/>
    </row>
    <row r="93" ht="48">
      <c r="A93" s="277" t="s">
        <v>486</v>
      </c>
      <c r="B93" s="202" t="s">
        <v>487</v>
      </c>
      <c r="C93" s="316" t="str">
        <f>IF('Denetim'!S93="","",'Denetim'!S93)</f>
        <v/>
      </c>
      <c r="D93" s="318" t="str">
        <f>IF('Denetim'!P93="","",'Denetim'!P93)</f>
        <v/>
      </c>
      <c r="E93" s="313"/>
      <c r="F93" s="313"/>
      <c r="G93" s="313"/>
      <c r="H93" s="313"/>
      <c r="I93" s="313"/>
      <c r="J93" s="313"/>
      <c r="K93" s="313"/>
      <c r="L93" s="313"/>
      <c r="M93" s="313"/>
      <c r="N93" s="294"/>
      <c r="O93" s="313"/>
    </row>
    <row r="94" ht="33.75">
      <c r="A94" s="277" t="s">
        <v>490</v>
      </c>
      <c r="B94" s="202" t="s">
        <v>491</v>
      </c>
      <c r="C94" s="316" t="str">
        <f>IF('Denetim'!S94="","",'Denetim'!S94)</f>
        <v/>
      </c>
      <c r="D94" s="318" t="str">
        <f>IF('Denetim'!P94="","",'Denetim'!P94)</f>
        <v/>
      </c>
      <c r="E94" s="313"/>
      <c r="F94" s="313"/>
      <c r="G94" s="313"/>
      <c r="H94" s="313"/>
      <c r="I94" s="313"/>
      <c r="J94" s="313"/>
      <c r="K94" s="313"/>
      <c r="L94" s="313"/>
      <c r="M94" s="313"/>
      <c r="N94" s="294"/>
      <c r="O94" s="313"/>
    </row>
    <row r="95" ht="48">
      <c r="A95" s="277" t="s">
        <v>494</v>
      </c>
      <c r="B95" s="202" t="s">
        <v>495</v>
      </c>
      <c r="C95" s="316" t="str">
        <f>IF('Denetim'!S95="","",'Denetim'!S95)</f>
        <v/>
      </c>
      <c r="D95" s="318" t="str">
        <f>IF('Denetim'!P95="","",'Denetim'!P95)</f>
        <v/>
      </c>
      <c r="E95" s="313"/>
      <c r="F95" s="313"/>
      <c r="G95" s="313"/>
      <c r="H95" s="313"/>
      <c r="I95" s="313"/>
      <c r="J95" s="313"/>
      <c r="K95" s="313"/>
      <c r="L95" s="313"/>
      <c r="M95" s="313"/>
      <c r="N95" s="294"/>
      <c r="O95" s="313"/>
    </row>
    <row r="96" ht="48">
      <c r="A96" s="277" t="s">
        <v>500</v>
      </c>
      <c r="B96" s="202" t="s">
        <v>501</v>
      </c>
      <c r="C96" s="316" t="str">
        <f>IF('Denetim'!S96="","",'Denetim'!S96)</f>
        <v/>
      </c>
      <c r="D96" s="318" t="str">
        <f>IF('Denetim'!P96="","",'Denetim'!P96)</f>
        <v/>
      </c>
      <c r="E96" s="313"/>
      <c r="F96" s="313"/>
      <c r="G96" s="313"/>
      <c r="H96" s="313"/>
      <c r="I96" s="313"/>
      <c r="J96" s="313"/>
      <c r="K96" s="313"/>
      <c r="L96" s="313"/>
      <c r="M96" s="313"/>
      <c r="N96" s="294"/>
      <c r="O96" s="313"/>
    </row>
    <row r="97" ht="33.75">
      <c r="A97" s="277" t="s">
        <v>504</v>
      </c>
      <c r="B97" s="202" t="s">
        <v>505</v>
      </c>
      <c r="C97" s="316" t="str">
        <f>IF('Denetim'!S97="","",'Denetim'!S97)</f>
        <v/>
      </c>
      <c r="D97" s="318" t="str">
        <f>IF('Denetim'!P97="","",'Denetim'!P97)</f>
        <v/>
      </c>
      <c r="E97" s="313"/>
      <c r="F97" s="313"/>
      <c r="G97" s="313"/>
      <c r="H97" s="313"/>
      <c r="I97" s="313"/>
      <c r="J97" s="313"/>
      <c r="K97" s="313"/>
      <c r="L97" s="313"/>
      <c r="M97" s="313"/>
      <c r="N97" s="294"/>
      <c r="O97" s="313"/>
    </row>
    <row r="98" ht="47">
      <c r="A98" s="189" t="s">
        <v>508</v>
      </c>
      <c r="B98" s="165" t="s">
        <v>509</v>
      </c>
      <c r="C98" s="317" t="str">
        <f>IF('Denetim'!S98="","",'Denetim'!S98)</f>
        <v/>
      </c>
      <c r="D98" s="319" t="str">
        <f>IF('Denetim'!P98="","",'Denetim'!P98)</f>
        <v/>
      </c>
      <c r="E98" s="312"/>
      <c r="F98" s="312"/>
      <c r="G98" s="312"/>
      <c r="H98" s="312"/>
      <c r="I98" s="312"/>
      <c r="J98" s="312"/>
      <c r="K98" s="312"/>
      <c r="L98" s="312"/>
      <c r="M98" s="312"/>
      <c r="N98" s="290"/>
      <c r="O98" s="312"/>
    </row>
    <row r="99" ht="16.5">
      <c r="A99" s="309" t="s">
        <v>82</v>
      </c>
      <c r="B99" s="311"/>
      <c r="C99" s="311"/>
      <c r="D99" s="311"/>
      <c r="E99" s="311"/>
      <c r="F99" s="311"/>
      <c r="G99" s="311"/>
      <c r="H99" s="311"/>
      <c r="I99" s="311"/>
      <c r="J99" s="311"/>
      <c r="K99" s="308"/>
      <c r="L99" s="308"/>
      <c r="M99" s="308"/>
      <c r="N99" s="308"/>
      <c r="O99" s="308"/>
    </row>
    <row r="100" ht="63">
      <c r="A100" s="277" t="s">
        <v>514</v>
      </c>
      <c r="B100" s="202" t="s">
        <v>515</v>
      </c>
      <c r="C100" s="316" t="str">
        <f>IF('Denetim'!S100="","",'Denetim'!S100)</f>
        <v/>
      </c>
      <c r="D100" s="318" t="str">
        <f>IF('Denetim'!P100="","",'Denetim'!P100)</f>
        <v/>
      </c>
      <c r="E100" s="313"/>
      <c r="F100" s="313"/>
      <c r="G100" s="313"/>
      <c r="H100" s="313"/>
      <c r="I100" s="313"/>
      <c r="J100" s="313"/>
      <c r="K100" s="313"/>
      <c r="L100" s="313"/>
      <c r="M100" s="313"/>
      <c r="N100" s="294"/>
      <c r="O100" s="313"/>
    </row>
    <row r="101" ht="63">
      <c r="A101" s="277" t="s">
        <v>518</v>
      </c>
      <c r="B101" s="202" t="s">
        <v>519</v>
      </c>
      <c r="C101" s="316" t="str">
        <f>IF('Denetim'!S101="","",'Denetim'!S101)</f>
        <v/>
      </c>
      <c r="D101" s="318" t="str">
        <f>IF('Denetim'!P101="","",'Denetim'!P101)</f>
        <v/>
      </c>
      <c r="E101" s="313"/>
      <c r="F101" s="313"/>
      <c r="G101" s="313"/>
      <c r="H101" s="313"/>
      <c r="I101" s="313"/>
      <c r="J101" s="313"/>
      <c r="K101" s="313"/>
      <c r="L101" s="313"/>
      <c r="M101" s="313"/>
      <c r="N101" s="294"/>
      <c r="O101" s="313"/>
    </row>
    <row r="102" ht="46.5">
      <c r="A102" s="277" t="s">
        <v>522</v>
      </c>
      <c r="B102" s="202" t="s">
        <v>523</v>
      </c>
      <c r="C102" s="316" t="str">
        <f>IF('Denetim'!S102="","",'Denetim'!S102)</f>
        <v/>
      </c>
      <c r="D102" s="318" t="str">
        <f>IF('Denetim'!P102="","",'Denetim'!P102)</f>
        <v/>
      </c>
      <c r="E102" s="313"/>
      <c r="F102" s="313"/>
      <c r="G102" s="313"/>
      <c r="H102" s="313"/>
      <c r="I102" s="313"/>
      <c r="J102" s="313"/>
      <c r="K102" s="313"/>
      <c r="L102" s="313"/>
      <c r="M102" s="313"/>
      <c r="N102" s="294"/>
      <c r="O102" s="313"/>
    </row>
    <row r="103" ht="48">
      <c r="A103" s="277" t="s">
        <v>528</v>
      </c>
      <c r="B103" s="202" t="s">
        <v>529</v>
      </c>
      <c r="C103" s="316" t="str">
        <f>IF('Denetim'!S103="","",'Denetim'!S103)</f>
        <v/>
      </c>
      <c r="D103" s="318" t="str">
        <f>IF('Denetim'!P103="","",'Denetim'!P103)</f>
        <v/>
      </c>
      <c r="E103" s="313"/>
      <c r="F103" s="313"/>
      <c r="G103" s="313"/>
      <c r="H103" s="313"/>
      <c r="I103" s="313"/>
      <c r="J103" s="313"/>
      <c r="K103" s="313"/>
      <c r="L103" s="313"/>
      <c r="M103" s="313"/>
      <c r="N103" s="294"/>
      <c r="O103" s="313"/>
    </row>
    <row r="104" ht="48">
      <c r="A104" s="277" t="s">
        <v>532</v>
      </c>
      <c r="B104" s="202" t="s">
        <v>533</v>
      </c>
      <c r="C104" s="316" t="str">
        <f>IF('Denetim'!S104="","",'Denetim'!S104)</f>
        <v/>
      </c>
      <c r="D104" s="318" t="str">
        <f>IF('Denetim'!P104="","",'Denetim'!P104)</f>
        <v/>
      </c>
      <c r="E104" s="313"/>
      <c r="F104" s="313"/>
      <c r="G104" s="313"/>
      <c r="H104" s="313"/>
      <c r="I104" s="313"/>
      <c r="J104" s="313"/>
      <c r="K104" s="313"/>
      <c r="L104" s="313"/>
      <c r="M104" s="313"/>
      <c r="N104" s="294"/>
      <c r="O104" s="313"/>
    </row>
    <row r="105" ht="33.75">
      <c r="A105" s="277" t="s">
        <v>536</v>
      </c>
      <c r="B105" s="202" t="s">
        <v>537</v>
      </c>
      <c r="C105" s="316" t="str">
        <f>IF('Denetim'!S105="","",'Denetim'!S105)</f>
        <v/>
      </c>
      <c r="D105" s="318" t="str">
        <f>IF('Denetim'!P105="","",'Denetim'!P105)</f>
        <v/>
      </c>
      <c r="E105" s="313"/>
      <c r="F105" s="313"/>
      <c r="G105" s="313"/>
      <c r="H105" s="313"/>
      <c r="I105" s="313"/>
      <c r="J105" s="313"/>
      <c r="K105" s="313"/>
      <c r="L105" s="313"/>
      <c r="M105" s="313"/>
      <c r="N105" s="294"/>
      <c r="O105" s="313"/>
    </row>
    <row r="106" ht="63">
      <c r="A106" s="277" t="s">
        <v>542</v>
      </c>
      <c r="B106" s="202" t="s">
        <v>543</v>
      </c>
      <c r="C106" s="316" t="str">
        <f>IF('Denetim'!S106="","",'Denetim'!S106)</f>
        <v/>
      </c>
      <c r="D106" s="318" t="str">
        <f>IF('Denetim'!P106="","",'Denetim'!P106)</f>
        <v/>
      </c>
      <c r="E106" s="313"/>
      <c r="F106" s="313"/>
      <c r="G106" s="313"/>
      <c r="H106" s="313"/>
      <c r="I106" s="313"/>
      <c r="J106" s="313"/>
      <c r="K106" s="313"/>
      <c r="L106" s="313"/>
      <c r="M106" s="313"/>
      <c r="N106" s="294"/>
      <c r="O106" s="313"/>
    </row>
    <row r="107" ht="46.5">
      <c r="A107" s="277" t="s">
        <v>546</v>
      </c>
      <c r="B107" s="202" t="s">
        <v>547</v>
      </c>
      <c r="C107" s="316" t="str">
        <f>IF('Denetim'!S107="","",'Denetim'!S107)</f>
        <v/>
      </c>
      <c r="D107" s="318" t="str">
        <f>IF('Denetim'!P107="","",'Denetim'!P107)</f>
        <v/>
      </c>
      <c r="E107" s="313"/>
      <c r="F107" s="313"/>
      <c r="G107" s="313"/>
      <c r="H107" s="313"/>
      <c r="I107" s="313"/>
      <c r="J107" s="313"/>
      <c r="K107" s="313"/>
      <c r="L107" s="313"/>
      <c r="M107" s="313"/>
      <c r="N107" s="294"/>
      <c r="O107" s="313"/>
    </row>
    <row r="108" ht="48">
      <c r="A108" s="189" t="s">
        <v>550</v>
      </c>
      <c r="B108" s="165" t="s">
        <v>551</v>
      </c>
      <c r="C108" s="317" t="str">
        <f>IF('Denetim'!S108="","",'Denetim'!S108)</f>
        <v/>
      </c>
      <c r="D108" s="319" t="str">
        <f>IF('Denetim'!P108="","",'Denetim'!P108)</f>
        <v/>
      </c>
      <c r="E108" s="312"/>
      <c r="F108" s="312"/>
      <c r="G108" s="312"/>
      <c r="H108" s="312"/>
      <c r="I108" s="312"/>
      <c r="J108" s="312"/>
      <c r="K108" s="312"/>
      <c r="L108" s="312"/>
      <c r="M108" s="312"/>
      <c r="N108" s="290"/>
      <c r="O108" s="312"/>
    </row>
    <row r="109" ht="16.5">
      <c r="A109" s="309" t="s">
        <v>84</v>
      </c>
      <c r="B109" s="311"/>
      <c r="C109" s="311"/>
      <c r="D109" s="311"/>
      <c r="E109" s="311"/>
      <c r="F109" s="311"/>
      <c r="G109" s="311"/>
      <c r="H109" s="311"/>
      <c r="I109" s="311"/>
      <c r="J109" s="311"/>
      <c r="K109" s="311"/>
      <c r="L109" s="311"/>
      <c r="M109" s="311"/>
      <c r="N109" s="311"/>
      <c r="O109" s="311"/>
    </row>
    <row r="110" ht="180">
      <c r="A110" s="277" t="s">
        <v>556</v>
      </c>
      <c r="B110" s="202" t="s">
        <v>557</v>
      </c>
      <c r="C110" s="316" t="str">
        <f>IF('Denetim'!S110="","",'Denetim'!S110)</f>
        <v/>
      </c>
      <c r="D110" s="318" t="str">
        <f>IF('Denetim'!P110="","",'Denetim'!P110)</f>
        <v/>
      </c>
      <c r="E110" s="313"/>
      <c r="F110" s="313"/>
      <c r="G110" s="313"/>
      <c r="H110" s="313"/>
      <c r="I110" s="313"/>
      <c r="J110" s="313"/>
      <c r="K110" s="313"/>
      <c r="L110" s="313"/>
      <c r="M110" s="313"/>
      <c r="N110" s="294"/>
      <c r="O110" s="313"/>
    </row>
    <row r="111" ht="223.5">
      <c r="A111" s="277" t="s">
        <v>560</v>
      </c>
      <c r="B111" s="202" t="s">
        <v>561</v>
      </c>
      <c r="C111" s="316" t="str">
        <f>IF('Denetim'!S111="","",'Denetim'!S111)</f>
        <v/>
      </c>
      <c r="D111" s="318" t="str">
        <f>IF('Denetim'!P111="","",'Denetim'!P111)</f>
        <v/>
      </c>
      <c r="E111" s="313"/>
      <c r="F111" s="313"/>
      <c r="G111" s="313"/>
      <c r="H111" s="313"/>
      <c r="I111" s="313"/>
      <c r="J111" s="313"/>
      <c r="K111" s="313"/>
      <c r="L111" s="313"/>
      <c r="M111" s="313"/>
      <c r="N111" s="294"/>
      <c r="O111" s="313"/>
    </row>
    <row r="112" ht="33.75">
      <c r="A112" s="277" t="s">
        <v>564</v>
      </c>
      <c r="B112" s="202" t="s">
        <v>565</v>
      </c>
      <c r="C112" s="316" t="str">
        <f>IF('Denetim'!S112="","",'Denetim'!S112)</f>
        <v/>
      </c>
      <c r="D112" s="318" t="str">
        <f>IF('Denetim'!P112="","",'Denetim'!P112)</f>
        <v/>
      </c>
      <c r="E112" s="313"/>
      <c r="F112" s="313"/>
      <c r="G112" s="313"/>
      <c r="H112" s="313"/>
      <c r="I112" s="313"/>
      <c r="J112" s="313"/>
      <c r="K112" s="313"/>
      <c r="L112" s="313"/>
      <c r="M112" s="313"/>
      <c r="N112" s="294"/>
      <c r="O112" s="313"/>
    </row>
    <row r="113" ht="77.25">
      <c r="A113" s="277" t="s">
        <v>570</v>
      </c>
      <c r="B113" s="202" t="s">
        <v>571</v>
      </c>
      <c r="C113" s="316" t="str">
        <f>IF('Denetim'!S113="","",'Denetim'!S113)</f>
        <v/>
      </c>
      <c r="D113" s="318" t="str">
        <f>IF('Denetim'!P113="","",'Denetim'!P113)</f>
        <v/>
      </c>
      <c r="E113" s="313"/>
      <c r="F113" s="313"/>
      <c r="G113" s="313"/>
      <c r="H113" s="313"/>
      <c r="I113" s="313"/>
      <c r="J113" s="313"/>
      <c r="K113" s="313"/>
      <c r="L113" s="313"/>
      <c r="M113" s="313"/>
      <c r="N113" s="294"/>
      <c r="O113" s="313"/>
    </row>
    <row r="114" ht="33.75">
      <c r="A114" s="277" t="s">
        <v>574</v>
      </c>
      <c r="B114" s="202" t="s">
        <v>575</v>
      </c>
      <c r="C114" s="316" t="str">
        <f>IF('Denetim'!S114="","",'Denetim'!S114)</f>
        <v/>
      </c>
      <c r="D114" s="318" t="str">
        <f>IF('Denetim'!P114="","",'Denetim'!P114)</f>
        <v/>
      </c>
      <c r="E114" s="313"/>
      <c r="F114" s="313"/>
      <c r="G114" s="313"/>
      <c r="H114" s="313"/>
      <c r="I114" s="313"/>
      <c r="J114" s="313"/>
      <c r="K114" s="313"/>
      <c r="L114" s="313"/>
      <c r="M114" s="313"/>
      <c r="N114" s="294"/>
      <c r="O114" s="313"/>
    </row>
    <row r="115" ht="46.5">
      <c r="A115" s="277" t="s">
        <v>578</v>
      </c>
      <c r="B115" s="202" t="s">
        <v>579</v>
      </c>
      <c r="C115" s="316" t="str">
        <f>IF('Denetim'!S115="","",'Denetim'!S115)</f>
        <v/>
      </c>
      <c r="D115" s="318" t="str">
        <f>IF('Denetim'!P115="","",'Denetim'!P115)</f>
        <v/>
      </c>
      <c r="E115" s="313"/>
      <c r="F115" s="313"/>
      <c r="G115" s="313"/>
      <c r="H115" s="313"/>
      <c r="I115" s="313"/>
      <c r="J115" s="313"/>
      <c r="K115" s="313"/>
      <c r="L115" s="313"/>
      <c r="M115" s="313"/>
      <c r="N115" s="294"/>
      <c r="O115" s="313"/>
    </row>
    <row r="116" ht="108.5">
      <c r="A116" s="277" t="s">
        <v>584</v>
      </c>
      <c r="B116" s="202" t="s">
        <v>585</v>
      </c>
      <c r="C116" s="316" t="str">
        <f>IF('Denetim'!S116="","",'Denetim'!S116)</f>
        <v/>
      </c>
      <c r="D116" s="318" t="str">
        <f>IF('Denetim'!P116="","",'Denetim'!P116)</f>
        <v/>
      </c>
      <c r="E116" s="313"/>
      <c r="F116" s="313"/>
      <c r="G116" s="313"/>
      <c r="H116" s="313"/>
      <c r="I116" s="313"/>
      <c r="J116" s="313"/>
      <c r="K116" s="313"/>
      <c r="L116" s="313"/>
      <c r="M116" s="313"/>
      <c r="N116" s="294"/>
      <c r="O116" s="313"/>
    </row>
    <row r="117" ht="63">
      <c r="A117" s="277" t="s">
        <v>588</v>
      </c>
      <c r="B117" s="202" t="s">
        <v>589</v>
      </c>
      <c r="C117" s="316" t="str">
        <f>IF('Denetim'!S117="","",'Denetim'!S117)</f>
        <v/>
      </c>
      <c r="D117" s="318" t="str">
        <f>IF('Denetim'!P117="","",'Denetim'!P117)</f>
        <v/>
      </c>
      <c r="E117" s="313"/>
      <c r="F117" s="313"/>
      <c r="G117" s="313"/>
      <c r="H117" s="313"/>
      <c r="I117" s="313"/>
      <c r="J117" s="313"/>
      <c r="K117" s="313"/>
      <c r="L117" s="313"/>
      <c r="M117" s="313"/>
      <c r="N117" s="294"/>
      <c r="O117" s="313"/>
    </row>
    <row r="118" ht="33.75">
      <c r="A118" s="189" t="s">
        <v>592</v>
      </c>
      <c r="B118" s="165" t="s">
        <v>593</v>
      </c>
      <c r="C118" s="317" t="str">
        <f>IF('Denetim'!S118="","",'Denetim'!S118)</f>
        <v/>
      </c>
      <c r="D118" s="319" t="str">
        <f>IF('Denetim'!P118="","",'Denetim'!P118)</f>
        <v/>
      </c>
      <c r="E118" s="312"/>
      <c r="F118" s="312"/>
      <c r="G118" s="312"/>
      <c r="H118" s="312"/>
      <c r="I118" s="312"/>
      <c r="J118" s="312"/>
      <c r="K118" s="312"/>
      <c r="L118" s="312"/>
      <c r="M118" s="312"/>
      <c r="N118" s="290"/>
      <c r="O118" s="312"/>
    </row>
  </sheetData>
  <sheetProtection sheet="1" objects="1" scenarios="1" formatCells="0" formatColumns="0" formatRows="0" autoFilter="0" algorithmName="SHA-512" hashValue="7WC+pSPB6F2gaZ9siePEnKkevNLN1BGghlIkwTYG0zEowzJcRtzW7sxt4zhS6B16nd0QNHUkKSOEyjWFNmivmg==" saltValue="g8p2kjQkzc5QVtNAHjKAnQ==" spinCount="100000"/>
  <autoFilter ref="A3:O3"/>
  <mergeCells count="4">
    <mergeCell ref="E2:M2"/>
    <mergeCell ref="N2:O2"/>
    <mergeCell ref="E1:O1"/>
    <mergeCell ref="A1:D1"/>
  </mergeCells>
  <conditionalFormatting sqref="D5:D13">
    <cfRule type="beginsWith" dxfId="11" priority="140" stopIfTrue="1" operator="beginsWith" text="OK">
      <formula>LEFT(D5,LEN("OK"))="OK"</formula>
    </cfRule>
  </conditionalFormatting>
  <conditionalFormatting sqref="D5:D13">
    <cfRule type="endsWith" dxfId="10" priority="139" stopIfTrue="1" operator="endsWith" text="NA">
      <formula>RIGHT(D5,LEN("NA"))="NA"</formula>
    </cfRule>
  </conditionalFormatting>
  <conditionalFormatting sqref="D5:D13">
    <cfRule type="endsWith" dxfId="9" priority="138" stopIfTrue="1" operator="endsWith" text="NR">
      <formula>RIGHT(D5,LEN("NR"))="NR"</formula>
    </cfRule>
  </conditionalFormatting>
  <conditionalFormatting sqref="D5:D13">
    <cfRule type="endsWith" dxfId="8" priority="137" stopIfTrue="1" operator="endsWith" text="4">
      <formula>RIGHT(D5,LEN("4"))="4"</formula>
    </cfRule>
  </conditionalFormatting>
  <conditionalFormatting sqref="D5:D13">
    <cfRule type="endsWith" dxfId="8" priority="136" stopIfTrue="1" operator="endsWith" text="3">
      <formula>RIGHT(D5,LEN("3"))="3"</formula>
    </cfRule>
  </conditionalFormatting>
  <conditionalFormatting sqref="D5:D13">
    <cfRule type="endsWith" dxfId="7" priority="135" stopIfTrue="1" operator="endsWith" text="2">
      <formula>RIGHT(D5,LEN("2"))="2"</formula>
    </cfRule>
  </conditionalFormatting>
  <conditionalFormatting sqref="D5:D13">
    <cfRule type="endsWith" dxfId="6" priority="134" stopIfTrue="1" operator="endsWith" text="1">
      <formula>RIGHT(D5,LEN("1"))="1"</formula>
    </cfRule>
  </conditionalFormatting>
  <conditionalFormatting sqref="D5:D13">
    <cfRule type="endsWith" dxfId="13" priority="142" stopIfTrue="1" operator="endsWith" text="ROAD BLOCK">
      <formula>RIGHT(D5,LEN("SÜRECİ DURDURAN ENGEL"))="SÜRECİ DURDURAN ENGEL"</formula>
    </cfRule>
  </conditionalFormatting>
  <conditionalFormatting sqref="D5:D13">
    <cfRule type="endsWith" dxfId="6" priority="133" stopIfTrue="1" operator="endsWith" text="0">
      <formula>RIGHT(D5,LEN("0"))="0"</formula>
    </cfRule>
  </conditionalFormatting>
  <conditionalFormatting sqref="D5:D13">
    <cfRule type="endsWith" dxfId="0" priority="143" stopIfTrue="1" operator="endsWith" text="To be completed">
      <formula>RIGHT(D5,LEN("Tamamlanacak"))="Tamamlanacak"</formula>
    </cfRule>
  </conditionalFormatting>
  <conditionalFormatting sqref="D5:D13">
    <cfRule type="beginsWith" dxfId="12" priority="141" stopIfTrue="1" operator="beginsWith" text="NOK">
      <formula>LEFT(D5,LEN("NOK"))="NOK"</formula>
    </cfRule>
  </conditionalFormatting>
  <conditionalFormatting sqref="D15:D23">
    <cfRule type="beginsWith" dxfId="11" priority="129" stopIfTrue="1" operator="beginsWith" text="OK">
      <formula>LEFT(D15,LEN("OK"))="OK"</formula>
    </cfRule>
  </conditionalFormatting>
  <conditionalFormatting sqref="D15:D23">
    <cfRule type="endsWith" dxfId="10" priority="128" stopIfTrue="1" operator="endsWith" text="NA">
      <formula>RIGHT(D15,LEN("NA"))="NA"</formula>
    </cfRule>
  </conditionalFormatting>
  <conditionalFormatting sqref="D15:D23">
    <cfRule type="endsWith" dxfId="9" priority="127" stopIfTrue="1" operator="endsWith" text="NR">
      <formula>RIGHT(D15,LEN("NR"))="NR"</formula>
    </cfRule>
  </conditionalFormatting>
  <conditionalFormatting sqref="D15:D23">
    <cfRule type="endsWith" dxfId="8" priority="126" stopIfTrue="1" operator="endsWith" text="4">
      <formula>RIGHT(D15,LEN("4"))="4"</formula>
    </cfRule>
  </conditionalFormatting>
  <conditionalFormatting sqref="D15:D23">
    <cfRule type="endsWith" dxfId="8" priority="125" stopIfTrue="1" operator="endsWith" text="3">
      <formula>RIGHT(D15,LEN("3"))="3"</formula>
    </cfRule>
  </conditionalFormatting>
  <conditionalFormatting sqref="D15:D23">
    <cfRule type="endsWith" dxfId="7" priority="124" stopIfTrue="1" operator="endsWith" text="2">
      <formula>RIGHT(D15,LEN("2"))="2"</formula>
    </cfRule>
  </conditionalFormatting>
  <conditionalFormatting sqref="D15:D23">
    <cfRule type="endsWith" dxfId="6" priority="123" stopIfTrue="1" operator="endsWith" text="1">
      <formula>RIGHT(D15,LEN("1"))="1"</formula>
    </cfRule>
  </conditionalFormatting>
  <conditionalFormatting sqref="D15:D23">
    <cfRule type="endsWith" dxfId="6" priority="122" stopIfTrue="1" operator="endsWith" text="0">
      <formula>RIGHT(D15,LEN("0"))="0"</formula>
    </cfRule>
  </conditionalFormatting>
  <conditionalFormatting sqref="D15:D23">
    <cfRule type="endsWith" dxfId="0" priority="132" stopIfTrue="1" operator="endsWith" text="To be completed">
      <formula>RIGHT(D15,LEN("Tamamlanacak"))="Tamamlanacak"</formula>
    </cfRule>
  </conditionalFormatting>
  <conditionalFormatting sqref="D15:D23">
    <cfRule type="endsWith" dxfId="13" priority="131" stopIfTrue="1" operator="endsWith" text="ROAD BLOCK">
      <formula>RIGHT(D15,LEN("SÜRECİ DURDURAN ENGEL"))="SÜRECİ DURDURAN ENGEL"</formula>
    </cfRule>
  </conditionalFormatting>
  <conditionalFormatting sqref="D15:D23">
    <cfRule type="beginsWith" dxfId="12" priority="130" stopIfTrue="1" operator="beginsWith" text="NOK">
      <formula>LEFT(D15,LEN("NOK"))="NOK"</formula>
    </cfRule>
  </conditionalFormatting>
  <conditionalFormatting sqref="D25:D33">
    <cfRule type="endsWith" dxfId="10" priority="117" stopIfTrue="1" operator="endsWith" text="NA">
      <formula>RIGHT(D25,LEN("NA"))="NA"</formula>
    </cfRule>
  </conditionalFormatting>
  <conditionalFormatting sqref="D25:D33">
    <cfRule type="endsWith" dxfId="9" priority="116" stopIfTrue="1" operator="endsWith" text="NR">
      <formula>RIGHT(D25,LEN("NR"))="NR"</formula>
    </cfRule>
  </conditionalFormatting>
  <conditionalFormatting sqref="D25:D33">
    <cfRule type="endsWith" dxfId="8" priority="115" stopIfTrue="1" operator="endsWith" text="4">
      <formula>RIGHT(D25,LEN("4"))="4"</formula>
    </cfRule>
  </conditionalFormatting>
  <conditionalFormatting sqref="D25:D33">
    <cfRule type="beginsWith" dxfId="12" priority="119" stopIfTrue="1" operator="beginsWith" text="NOK">
      <formula>LEFT(D25,LEN("NOK"))="NOK"</formula>
    </cfRule>
  </conditionalFormatting>
  <conditionalFormatting sqref="D25:D33">
    <cfRule type="endsWith" dxfId="6" priority="112" stopIfTrue="1" operator="endsWith" text="1">
      <formula>RIGHT(D25,LEN("1"))="1"</formula>
    </cfRule>
  </conditionalFormatting>
  <conditionalFormatting sqref="D25:D33">
    <cfRule type="endsWith" dxfId="6" priority="111" stopIfTrue="1" operator="endsWith" text="0">
      <formula>RIGHT(D25,LEN("0"))="0"</formula>
    </cfRule>
  </conditionalFormatting>
  <conditionalFormatting sqref="D25:D33">
    <cfRule type="endsWith" dxfId="0" priority="121" stopIfTrue="1" operator="endsWith" text="To be completed">
      <formula>RIGHT(D25,LEN("Tamamlanacak"))="Tamamlanacak"</formula>
    </cfRule>
  </conditionalFormatting>
  <conditionalFormatting sqref="D25:D33">
    <cfRule type="endsWith" dxfId="13" priority="120" stopIfTrue="1" operator="endsWith" text="ROAD BLOCK">
      <formula>RIGHT(D25,LEN("SÜRECİ DURDURAN ENGEL"))="SÜRECİ DURDURAN ENGEL"</formula>
    </cfRule>
  </conditionalFormatting>
  <conditionalFormatting sqref="D25:D33">
    <cfRule type="endsWith" dxfId="8" priority="114" stopIfTrue="1" operator="endsWith" text="3">
      <formula>RIGHT(D25,LEN("3"))="3"</formula>
    </cfRule>
  </conditionalFormatting>
  <conditionalFormatting sqref="D25:D33">
    <cfRule type="beginsWith" dxfId="11" priority="118" stopIfTrue="1" operator="beginsWith" text="OK">
      <formula>LEFT(D25,LEN("OK"))="OK"</formula>
    </cfRule>
  </conditionalFormatting>
  <conditionalFormatting sqref="D25:D33">
    <cfRule type="endsWith" dxfId="7" priority="113" stopIfTrue="1" operator="endsWith" text="2">
      <formula>RIGHT(D25,LEN("2"))="2"</formula>
    </cfRule>
  </conditionalFormatting>
  <conditionalFormatting sqref="D35:D43">
    <cfRule type="endsWith" dxfId="0" priority="110" stopIfTrue="1" operator="endsWith" text="To be completed">
      <formula>RIGHT(D35,LEN("Tamamlanacak"))="Tamamlanacak"</formula>
    </cfRule>
  </conditionalFormatting>
  <conditionalFormatting sqref="D35:D43">
    <cfRule type="endsWith" dxfId="13" priority="109" stopIfTrue="1" operator="endsWith" text="ROAD BLOCK">
      <formula>RIGHT(D35,LEN("SÜRECİ DURDURAN ENGEL"))="SÜRECİ DURDURAN ENGEL"</formula>
    </cfRule>
  </conditionalFormatting>
  <conditionalFormatting sqref="D35:D43">
    <cfRule type="beginsWith" dxfId="12" priority="108" stopIfTrue="1" operator="beginsWith" text="NOK">
      <formula>LEFT(D35,LEN("NOK"))="NOK"</formula>
    </cfRule>
  </conditionalFormatting>
  <conditionalFormatting sqref="D35:D43">
    <cfRule type="endsWith" dxfId="9" priority="105" stopIfTrue="1" operator="endsWith" text="NR">
      <formula>RIGHT(D35,LEN("NR"))="NR"</formula>
    </cfRule>
  </conditionalFormatting>
  <conditionalFormatting sqref="D35:D43">
    <cfRule type="beginsWith" dxfId="11" priority="107" stopIfTrue="1" operator="beginsWith" text="OK">
      <formula>LEFT(D35,LEN("OK"))="OK"</formula>
    </cfRule>
  </conditionalFormatting>
  <conditionalFormatting sqref="D35:D43">
    <cfRule type="endsWith" dxfId="10" priority="106" stopIfTrue="1" operator="endsWith" text="NA">
      <formula>RIGHT(D35,LEN("NA"))="NA"</formula>
    </cfRule>
  </conditionalFormatting>
  <conditionalFormatting sqref="D35:D43">
    <cfRule type="endsWith" dxfId="8" priority="104" stopIfTrue="1" operator="endsWith" text="4">
      <formula>RIGHT(D35,LEN("4"))="4"</formula>
    </cfRule>
  </conditionalFormatting>
  <conditionalFormatting sqref="D35:D43">
    <cfRule type="endsWith" dxfId="8" priority="103" stopIfTrue="1" operator="endsWith" text="3">
      <formula>RIGHT(D35,LEN("3"))="3"</formula>
    </cfRule>
  </conditionalFormatting>
  <conditionalFormatting sqref="D35:D43">
    <cfRule type="endsWith" dxfId="7" priority="102" stopIfTrue="1" operator="endsWith" text="2">
      <formula>RIGHT(D35,LEN("2"))="2"</formula>
    </cfRule>
  </conditionalFormatting>
  <conditionalFormatting sqref="D35:D43">
    <cfRule type="endsWith" dxfId="6" priority="101" stopIfTrue="1" operator="endsWith" text="1">
      <formula>RIGHT(D35,LEN("1"))="1"</formula>
    </cfRule>
  </conditionalFormatting>
  <conditionalFormatting sqref="D35:D43">
    <cfRule type="endsWith" dxfId="6" priority="100" stopIfTrue="1" operator="endsWith" text="0">
      <formula>RIGHT(D35,LEN("0"))="0"</formula>
    </cfRule>
  </conditionalFormatting>
  <conditionalFormatting sqref="D45:D53">
    <cfRule type="endsWith" dxfId="10" priority="95" stopIfTrue="1" operator="endsWith" text="NA">
      <formula>RIGHT(D45,LEN("NA"))="NA"</formula>
    </cfRule>
  </conditionalFormatting>
  <conditionalFormatting sqref="D45:D53">
    <cfRule type="endsWith" dxfId="8" priority="93" stopIfTrue="1" operator="endsWith" text="4">
      <formula>RIGHT(D45,LEN("4"))="4"</formula>
    </cfRule>
  </conditionalFormatting>
  <conditionalFormatting sqref="D45:D53">
    <cfRule type="endsWith" dxfId="6" priority="89" stopIfTrue="1" operator="endsWith" text="0">
      <formula>RIGHT(D45,LEN("0"))="0"</formula>
    </cfRule>
  </conditionalFormatting>
  <conditionalFormatting sqref="D45:D53">
    <cfRule type="beginsWith" dxfId="11" priority="96" stopIfTrue="1" operator="beginsWith" text="OK">
      <formula>LEFT(D45,LEN("OK"))="OK"</formula>
    </cfRule>
  </conditionalFormatting>
  <conditionalFormatting sqref="D45:D53">
    <cfRule type="endsWith" dxfId="9" priority="94" stopIfTrue="1" operator="endsWith" text="NR">
      <formula>RIGHT(D45,LEN("NR"))="NR"</formula>
    </cfRule>
  </conditionalFormatting>
  <conditionalFormatting sqref="D45:D53">
    <cfRule type="beginsWith" dxfId="12" priority="97" stopIfTrue="1" operator="beginsWith" text="NOK">
      <formula>LEFT(D45,LEN("NOK"))="NOK"</formula>
    </cfRule>
  </conditionalFormatting>
  <conditionalFormatting sqref="D45:D53">
    <cfRule type="endsWith" dxfId="13" priority="98" stopIfTrue="1" operator="endsWith" text="ROAD BLOCK">
      <formula>RIGHT(D45,LEN("SÜRECİ DURDURAN ENGEL"))="SÜRECİ DURDURAN ENGEL"</formula>
    </cfRule>
  </conditionalFormatting>
  <conditionalFormatting sqref="D45:D53">
    <cfRule type="endsWith" dxfId="0" priority="99" stopIfTrue="1" operator="endsWith" text="To be completed">
      <formula>RIGHT(D45,LEN("Tamamlanacak"))="Tamamlanacak"</formula>
    </cfRule>
  </conditionalFormatting>
  <conditionalFormatting sqref="D45:D53">
    <cfRule type="endsWith" dxfId="6" priority="90" stopIfTrue="1" operator="endsWith" text="1">
      <formula>RIGHT(D45,LEN("1"))="1"</formula>
    </cfRule>
  </conditionalFormatting>
  <conditionalFormatting sqref="D45:D53">
    <cfRule type="endsWith" dxfId="7" priority="91" stopIfTrue="1" operator="endsWith" text="2">
      <formula>RIGHT(D45,LEN("2"))="2"</formula>
    </cfRule>
  </conditionalFormatting>
  <conditionalFormatting sqref="D45:D53">
    <cfRule type="endsWith" dxfId="8" priority="92" stopIfTrue="1" operator="endsWith" text="3">
      <formula>RIGHT(D45,LEN("3"))="3"</formula>
    </cfRule>
  </conditionalFormatting>
  <conditionalFormatting sqref="D55:D60">
    <cfRule type="endsWith" dxfId="0" priority="88" stopIfTrue="1" operator="endsWith" text="To be completed">
      <formula>RIGHT(D55,LEN("Tamamlanacak"))="Tamamlanacak"</formula>
    </cfRule>
  </conditionalFormatting>
  <conditionalFormatting sqref="D55:D60">
    <cfRule type="endsWith" dxfId="13" priority="87" stopIfTrue="1" operator="endsWith" text="ROAD BLOCK">
      <formula>RIGHT(D55,LEN("SÜRECİ DURDURAN ENGEL"))="SÜRECİ DURDURAN ENGEL"</formula>
    </cfRule>
  </conditionalFormatting>
  <conditionalFormatting sqref="D55:D60">
    <cfRule type="beginsWith" dxfId="12" priority="86" stopIfTrue="1" operator="beginsWith" text="NOK">
      <formula>LEFT(D55,LEN("NOK"))="NOK"</formula>
    </cfRule>
  </conditionalFormatting>
  <conditionalFormatting sqref="D55:D60">
    <cfRule type="endsWith" dxfId="10" priority="84" stopIfTrue="1" operator="endsWith" text="NA">
      <formula>RIGHT(D55,LEN("NA"))="NA"</formula>
    </cfRule>
  </conditionalFormatting>
  <conditionalFormatting sqref="D55:D60">
    <cfRule type="beginsWith" dxfId="11" priority="85" stopIfTrue="1" operator="beginsWith" text="OK">
      <formula>LEFT(D55,LEN("OK"))="OK"</formula>
    </cfRule>
  </conditionalFormatting>
  <conditionalFormatting sqref="D55:D60">
    <cfRule type="endsWith" dxfId="9" priority="83" stopIfTrue="1" operator="endsWith" text="NR">
      <formula>RIGHT(D55,LEN("NR"))="NR"</formula>
    </cfRule>
  </conditionalFormatting>
  <conditionalFormatting sqref="D55:D60">
    <cfRule type="endsWith" dxfId="8" priority="82" stopIfTrue="1" operator="endsWith" text="4">
      <formula>RIGHT(D55,LEN("4"))="4"</formula>
    </cfRule>
  </conditionalFormatting>
  <conditionalFormatting sqref="D55:D60">
    <cfRule type="endsWith" dxfId="6" priority="78" stopIfTrue="1" operator="endsWith" text="0">
      <formula>RIGHT(D55,LEN("0"))="0"</formula>
    </cfRule>
  </conditionalFormatting>
  <conditionalFormatting sqref="D55:D60">
    <cfRule type="endsWith" dxfId="6" priority="79" stopIfTrue="1" operator="endsWith" text="1">
      <formula>RIGHT(D55,LEN("1"))="1"</formula>
    </cfRule>
  </conditionalFormatting>
  <conditionalFormatting sqref="D55:D60">
    <cfRule type="endsWith" dxfId="8" priority="81" stopIfTrue="1" operator="endsWith" text="3">
      <formula>RIGHT(D55,LEN("3"))="3"</formula>
    </cfRule>
  </conditionalFormatting>
  <conditionalFormatting sqref="D55:D60">
    <cfRule type="endsWith" dxfId="7" priority="80" stopIfTrue="1" operator="endsWith" text="2">
      <formula>RIGHT(D55,LEN("2"))="2"</formula>
    </cfRule>
  </conditionalFormatting>
  <conditionalFormatting sqref="D62:D70">
    <cfRule type="endsWith" dxfId="7" priority="69" stopIfTrue="1" operator="endsWith" text="2">
      <formula>RIGHT(D62,LEN("2"))="2"</formula>
    </cfRule>
  </conditionalFormatting>
  <conditionalFormatting sqref="D62:D70">
    <cfRule type="endsWith" dxfId="10" priority="73" stopIfTrue="1" operator="endsWith" text="NA">
      <formula>RIGHT(D62,LEN("NA"))="NA"</formula>
    </cfRule>
  </conditionalFormatting>
  <conditionalFormatting sqref="D62:D70">
    <cfRule type="beginsWith" dxfId="11" priority="74" stopIfTrue="1" operator="beginsWith" text="OK">
      <formula>LEFT(D62,LEN("OK"))="OK"</formula>
    </cfRule>
  </conditionalFormatting>
  <conditionalFormatting sqref="D62:D70">
    <cfRule type="beginsWith" dxfId="12" priority="75" stopIfTrue="1" operator="beginsWith" text="NOK">
      <formula>LEFT(D62,LEN("NOK"))="NOK"</formula>
    </cfRule>
  </conditionalFormatting>
  <conditionalFormatting sqref="D62:D70">
    <cfRule type="endsWith" dxfId="13" priority="76" stopIfTrue="1" operator="endsWith" text="ROAD BLOCK">
      <formula>RIGHT(D62,LEN("SÜRECİ DURDURAN ENGEL"))="SÜRECİ DURDURAN ENGEL"</formula>
    </cfRule>
  </conditionalFormatting>
  <conditionalFormatting sqref="D62:D70">
    <cfRule type="endsWith" dxfId="0" priority="77" stopIfTrue="1" operator="endsWith" text="To be completed">
      <formula>RIGHT(D62,LEN("Tamamlanacak"))="Tamamlanacak"</formula>
    </cfRule>
  </conditionalFormatting>
  <conditionalFormatting sqref="D62:D70">
    <cfRule type="endsWith" dxfId="9" priority="72" stopIfTrue="1" operator="endsWith" text="NR">
      <formula>RIGHT(D62,LEN("NR"))="NR"</formula>
    </cfRule>
  </conditionalFormatting>
  <conditionalFormatting sqref="D62:D70">
    <cfRule type="endsWith" dxfId="6" priority="67" stopIfTrue="1" operator="endsWith" text="0">
      <formula>RIGHT(D62,LEN("0"))="0"</formula>
    </cfRule>
  </conditionalFormatting>
  <conditionalFormatting sqref="D62:D70">
    <cfRule type="endsWith" dxfId="6" priority="68" stopIfTrue="1" operator="endsWith" text="1">
      <formula>RIGHT(D62,LEN("1"))="1"</formula>
    </cfRule>
  </conditionalFormatting>
  <conditionalFormatting sqref="D62:D70">
    <cfRule type="endsWith" dxfId="8" priority="70" stopIfTrue="1" operator="endsWith" text="3">
      <formula>RIGHT(D62,LEN("3"))="3"</formula>
    </cfRule>
  </conditionalFormatting>
  <conditionalFormatting sqref="D62:D70">
    <cfRule type="endsWith" dxfId="8" priority="71" stopIfTrue="1" operator="endsWith" text="4">
      <formula>RIGHT(D62,LEN("4"))="4"</formula>
    </cfRule>
  </conditionalFormatting>
  <conditionalFormatting sqref="D72:D80">
    <cfRule type="endsWith" dxfId="10" priority="62" stopIfTrue="1" operator="endsWith" text="NA">
      <formula>RIGHT(D72,LEN("NA"))="NA"</formula>
    </cfRule>
  </conditionalFormatting>
  <conditionalFormatting sqref="D72:D80">
    <cfRule type="endsWith" dxfId="9" priority="61" stopIfTrue="1" operator="endsWith" text="NR">
      <formula>RIGHT(D72,LEN("NR"))="NR"</formula>
    </cfRule>
  </conditionalFormatting>
  <conditionalFormatting sqref="D72:D80">
    <cfRule type="endsWith" dxfId="8" priority="59" stopIfTrue="1" operator="endsWith" text="3">
      <formula>RIGHT(D72,LEN("3"))="3"</formula>
    </cfRule>
  </conditionalFormatting>
  <conditionalFormatting sqref="D72:D80">
    <cfRule type="endsWith" dxfId="7" priority="58" stopIfTrue="1" operator="endsWith" text="2">
      <formula>RIGHT(D72,LEN("2"))="2"</formula>
    </cfRule>
  </conditionalFormatting>
  <conditionalFormatting sqref="D72:D80">
    <cfRule type="endsWith" dxfId="6" priority="57" stopIfTrue="1" operator="endsWith" text="1">
      <formula>RIGHT(D72,LEN("1"))="1"</formula>
    </cfRule>
  </conditionalFormatting>
  <conditionalFormatting sqref="D72:D80">
    <cfRule type="endsWith" dxfId="0" priority="66" stopIfTrue="1" operator="endsWith" text="To be completed">
      <formula>RIGHT(D72,LEN("Tamamlanacak"))="Tamamlanacak"</formula>
    </cfRule>
  </conditionalFormatting>
  <conditionalFormatting sqref="D72:D80">
    <cfRule type="endsWith" dxfId="13" priority="65" stopIfTrue="1" operator="endsWith" text="ROAD BLOCK">
      <formula>RIGHT(D72,LEN("SÜRECİ DURDURAN ENGEL"))="SÜRECİ DURDURAN ENGEL"</formula>
    </cfRule>
  </conditionalFormatting>
  <conditionalFormatting sqref="D72:D80">
    <cfRule type="endsWith" dxfId="6" priority="56" stopIfTrue="1" operator="endsWith" text="0">
      <formula>RIGHT(D72,LEN("0"))="0"</formula>
    </cfRule>
  </conditionalFormatting>
  <conditionalFormatting sqref="D72:D80">
    <cfRule type="endsWith" dxfId="8" priority="60" stopIfTrue="1" operator="endsWith" text="4">
      <formula>RIGHT(D72,LEN("4"))="4"</formula>
    </cfRule>
  </conditionalFormatting>
  <conditionalFormatting sqref="D72:D80">
    <cfRule type="beginsWith" dxfId="12" priority="64" stopIfTrue="1" operator="beginsWith" text="NOK">
      <formula>LEFT(D72,LEN("NOK"))="NOK"</formula>
    </cfRule>
  </conditionalFormatting>
  <conditionalFormatting sqref="D72:D80">
    <cfRule type="beginsWith" dxfId="11" priority="63" stopIfTrue="1" operator="beginsWith" text="OK">
      <formula>LEFT(D72,LEN("OK"))="OK"</formula>
    </cfRule>
  </conditionalFormatting>
  <conditionalFormatting sqref="D82:D84">
    <cfRule type="endsWith" dxfId="8" priority="49" stopIfTrue="1" operator="endsWith" text="4">
      <formula>RIGHT(D82,LEN("4"))="4"</formula>
    </cfRule>
  </conditionalFormatting>
  <conditionalFormatting sqref="D82:D84">
    <cfRule type="endsWith" dxfId="9" priority="50" stopIfTrue="1" operator="endsWith" text="NR">
      <formula>RIGHT(D82,LEN("NR"))="NR"</formula>
    </cfRule>
  </conditionalFormatting>
  <conditionalFormatting sqref="D82:D84">
    <cfRule type="endsWith" dxfId="10" priority="51" stopIfTrue="1" operator="endsWith" text="NA">
      <formula>RIGHT(D82,LEN("NA"))="NA"</formula>
    </cfRule>
  </conditionalFormatting>
  <conditionalFormatting sqref="D82:D84">
    <cfRule type="beginsWith" dxfId="11" priority="52" stopIfTrue="1" operator="beginsWith" text="OK">
      <formula>LEFT(D82,LEN("OK"))="OK"</formula>
    </cfRule>
  </conditionalFormatting>
  <conditionalFormatting sqref="D82:D84">
    <cfRule type="beginsWith" dxfId="12" priority="53" stopIfTrue="1" operator="beginsWith" text="NOK">
      <formula>LEFT(D82,LEN("NOK"))="NOK"</formula>
    </cfRule>
  </conditionalFormatting>
  <conditionalFormatting sqref="D82:D84">
    <cfRule type="endsWith" dxfId="13" priority="54" stopIfTrue="1" operator="endsWith" text="ROAD BLOCK">
      <formula>RIGHT(D82,LEN("SÜRECİ DURDURAN ENGEL"))="SÜRECİ DURDURAN ENGEL"</formula>
    </cfRule>
  </conditionalFormatting>
  <conditionalFormatting sqref="D82:D84">
    <cfRule type="endsWith" dxfId="0" priority="55" stopIfTrue="1" operator="endsWith" text="To be completed">
      <formula>RIGHT(D82,LEN("Tamamlanacak"))="Tamamlanacak"</formula>
    </cfRule>
  </conditionalFormatting>
  <conditionalFormatting sqref="D82:D84">
    <cfRule type="endsWith" dxfId="6" priority="45" stopIfTrue="1" operator="endsWith" text="0">
      <formula>RIGHT(D82,LEN("0"))="0"</formula>
    </cfRule>
  </conditionalFormatting>
  <conditionalFormatting sqref="D82:D84">
    <cfRule type="endsWith" dxfId="6" priority="46" stopIfTrue="1" operator="endsWith" text="1">
      <formula>RIGHT(D82,LEN("1"))="1"</formula>
    </cfRule>
  </conditionalFormatting>
  <conditionalFormatting sqref="D82:D84">
    <cfRule type="endsWith" dxfId="7" priority="47" stopIfTrue="1" operator="endsWith" text="2">
      <formula>RIGHT(D82,LEN("2"))="2"</formula>
    </cfRule>
  </conditionalFormatting>
  <conditionalFormatting sqref="D82:D84">
    <cfRule type="endsWith" dxfId="8" priority="48" stopIfTrue="1" operator="endsWith" text="3">
      <formula>RIGHT(D82,LEN("3"))="3"</formula>
    </cfRule>
  </conditionalFormatting>
  <conditionalFormatting sqref="D86:D91">
    <cfRule type="endsWith" dxfId="8" priority="37" stopIfTrue="1" operator="endsWith" text="3">
      <formula>RIGHT(D86,LEN("3"))="3"</formula>
    </cfRule>
  </conditionalFormatting>
  <conditionalFormatting sqref="D86:D91">
    <cfRule type="endsWith" dxfId="0" priority="44" stopIfTrue="1" operator="endsWith" text="To be completed">
      <formula>RIGHT(D86,LEN("Tamamlanacak"))="Tamamlanacak"</formula>
    </cfRule>
  </conditionalFormatting>
  <conditionalFormatting sqref="D86:D91">
    <cfRule type="endsWith" dxfId="13" priority="43" stopIfTrue="1" operator="endsWith" text="ROAD BLOCK">
      <formula>RIGHT(D86,LEN("SÜRECİ DURDURAN ENGEL"))="SÜRECİ DURDURAN ENGEL"</formula>
    </cfRule>
  </conditionalFormatting>
  <conditionalFormatting sqref="D86:D91">
    <cfRule type="beginsWith" dxfId="12" priority="42" stopIfTrue="1" operator="beginsWith" text="NOK">
      <formula>LEFT(D86,LEN("NOK"))="NOK"</formula>
    </cfRule>
  </conditionalFormatting>
  <conditionalFormatting sqref="D86:D91">
    <cfRule type="beginsWith" dxfId="11" priority="41" stopIfTrue="1" operator="beginsWith" text="OK">
      <formula>LEFT(D86,LEN("OK"))="OK"</formula>
    </cfRule>
  </conditionalFormatting>
  <conditionalFormatting sqref="D86:D91">
    <cfRule type="endsWith" dxfId="10" priority="40" stopIfTrue="1" operator="endsWith" text="NA">
      <formula>RIGHT(D86,LEN("NA"))="NA"</formula>
    </cfRule>
  </conditionalFormatting>
  <conditionalFormatting sqref="D86:D91">
    <cfRule type="endsWith" dxfId="9" priority="39" stopIfTrue="1" operator="endsWith" text="NR">
      <formula>RIGHT(D86,LEN("NR"))="NR"</formula>
    </cfRule>
  </conditionalFormatting>
  <conditionalFormatting sqref="D86:D91">
    <cfRule type="endsWith" dxfId="8" priority="38" stopIfTrue="1" operator="endsWith" text="4">
      <formula>RIGHT(D86,LEN("4"))="4"</formula>
    </cfRule>
  </conditionalFormatting>
  <conditionalFormatting sqref="D86:D91">
    <cfRule type="endsWith" dxfId="7" priority="36" stopIfTrue="1" operator="endsWith" text="2">
      <formula>RIGHT(D86,LEN("2"))="2"</formula>
    </cfRule>
  </conditionalFormatting>
  <conditionalFormatting sqref="D86:D91">
    <cfRule type="endsWith" dxfId="6" priority="34" stopIfTrue="1" operator="endsWith" text="0">
      <formula>RIGHT(D86,LEN("0"))="0"</formula>
    </cfRule>
  </conditionalFormatting>
  <conditionalFormatting sqref="D86:D91">
    <cfRule type="endsWith" dxfId="6" priority="35" stopIfTrue="1" operator="endsWith" text="1">
      <formula>RIGHT(D86,LEN("1"))="1"</formula>
    </cfRule>
  </conditionalFormatting>
  <conditionalFormatting sqref="D93:D98">
    <cfRule type="beginsWith" dxfId="11" priority="30" stopIfTrue="1" operator="beginsWith" text="OK">
      <formula>LEFT(D93,LEN("OK"))="OK"</formula>
    </cfRule>
  </conditionalFormatting>
  <conditionalFormatting sqref="D93:D98">
    <cfRule type="beginsWith" dxfId="12" priority="31" stopIfTrue="1" operator="beginsWith" text="NOK">
      <formula>LEFT(D93,LEN("NOK"))="NOK"</formula>
    </cfRule>
  </conditionalFormatting>
  <conditionalFormatting sqref="D93:D98">
    <cfRule type="endsWith" dxfId="6" priority="23" stopIfTrue="1" operator="endsWith" text="0">
      <formula>RIGHT(D93,LEN("0"))="0"</formula>
    </cfRule>
  </conditionalFormatting>
  <conditionalFormatting sqref="D93:D98">
    <cfRule type="endsWith" dxfId="6" priority="24" stopIfTrue="1" operator="endsWith" text="1">
      <formula>RIGHT(D93,LEN("1"))="1"</formula>
    </cfRule>
  </conditionalFormatting>
  <conditionalFormatting sqref="D93:D98">
    <cfRule type="endsWith" dxfId="7" priority="25" stopIfTrue="1" operator="endsWith" text="2">
      <formula>RIGHT(D93,LEN("2"))="2"</formula>
    </cfRule>
  </conditionalFormatting>
  <conditionalFormatting sqref="D93:D98">
    <cfRule type="endsWith" dxfId="8" priority="26" stopIfTrue="1" operator="endsWith" text="3">
      <formula>RIGHT(D93,LEN("3"))="3"</formula>
    </cfRule>
  </conditionalFormatting>
  <conditionalFormatting sqref="D93:D98">
    <cfRule type="endsWith" dxfId="8" priority="27" stopIfTrue="1" operator="endsWith" text="4">
      <formula>RIGHT(D93,LEN("4"))="4"</formula>
    </cfRule>
  </conditionalFormatting>
  <conditionalFormatting sqref="D93:D98">
    <cfRule type="endsWith" dxfId="9" priority="28" stopIfTrue="1" operator="endsWith" text="NR">
      <formula>RIGHT(D93,LEN("NR"))="NR"</formula>
    </cfRule>
  </conditionalFormatting>
  <conditionalFormatting sqref="D93:D98">
    <cfRule type="endsWith" dxfId="10" priority="29" stopIfTrue="1" operator="endsWith" text="NA">
      <formula>RIGHT(D93,LEN("NA"))="NA"</formula>
    </cfRule>
  </conditionalFormatting>
  <conditionalFormatting sqref="D93:D98">
    <cfRule type="endsWith" dxfId="0" priority="33" stopIfTrue="1" operator="endsWith" text="To be completed">
      <formula>RIGHT(D93,LEN("Tamamlanacak"))="Tamamlanacak"</formula>
    </cfRule>
  </conditionalFormatting>
  <conditionalFormatting sqref="D93:D98">
    <cfRule type="endsWith" dxfId="13" priority="32" stopIfTrue="1" operator="endsWith" text="ROAD BLOCK">
      <formula>RIGHT(D93,LEN("SÜRECİ DURDURAN ENGEL"))="SÜRECİ DURDURAN ENGEL"</formula>
    </cfRule>
  </conditionalFormatting>
  <conditionalFormatting sqref="D100:D108">
    <cfRule type="endsWith" dxfId="0" priority="22" stopIfTrue="1" operator="endsWith" text="To be completed">
      <formula>RIGHT(D100,LEN("Tamamlanacak"))="Tamamlanacak"</formula>
    </cfRule>
  </conditionalFormatting>
  <conditionalFormatting sqref="D100:D108">
    <cfRule type="endsWith" dxfId="13" priority="21" stopIfTrue="1" operator="endsWith" text="ROAD BLOCK">
      <formula>RIGHT(D100,LEN("SÜRECİ DURDURAN ENGEL"))="SÜRECİ DURDURAN ENGEL"</formula>
    </cfRule>
  </conditionalFormatting>
  <conditionalFormatting sqref="D100:D108">
    <cfRule type="beginsWith" dxfId="12" priority="20" stopIfTrue="1" operator="beginsWith" text="NOK">
      <formula>LEFT(D100,LEN("NOK"))="NOK"</formula>
    </cfRule>
  </conditionalFormatting>
  <conditionalFormatting sqref="D100:D108">
    <cfRule type="beginsWith" dxfId="11" priority="19" stopIfTrue="1" operator="beginsWith" text="OK">
      <formula>LEFT(D100,LEN("OK"))="OK"</formula>
    </cfRule>
  </conditionalFormatting>
  <conditionalFormatting sqref="D100:D108">
    <cfRule type="endsWith" dxfId="10" priority="18" stopIfTrue="1" operator="endsWith" text="NA">
      <formula>RIGHT(D100,LEN("NA"))="NA"</formula>
    </cfRule>
  </conditionalFormatting>
  <conditionalFormatting sqref="D100:D108">
    <cfRule type="endsWith" dxfId="9" priority="17" stopIfTrue="1" operator="endsWith" text="NR">
      <formula>RIGHT(D100,LEN("NR"))="NR"</formula>
    </cfRule>
  </conditionalFormatting>
  <conditionalFormatting sqref="D100:D108">
    <cfRule type="endsWith" dxfId="8" priority="16" stopIfTrue="1" operator="endsWith" text="4">
      <formula>RIGHT(D100,LEN("4"))="4"</formula>
    </cfRule>
  </conditionalFormatting>
  <conditionalFormatting sqref="D100:D108">
    <cfRule type="endsWith" dxfId="8" priority="15" stopIfTrue="1" operator="endsWith" text="3">
      <formula>RIGHT(D100,LEN("3"))="3"</formula>
    </cfRule>
  </conditionalFormatting>
  <conditionalFormatting sqref="D100:D108">
    <cfRule type="endsWith" dxfId="7" priority="14" stopIfTrue="1" operator="endsWith" text="2">
      <formula>RIGHT(D100,LEN("2"))="2"</formula>
    </cfRule>
  </conditionalFormatting>
  <conditionalFormatting sqref="D100:D108">
    <cfRule type="endsWith" dxfId="6" priority="13" stopIfTrue="1" operator="endsWith" text="1">
      <formula>RIGHT(D100,LEN("1"))="1"</formula>
    </cfRule>
  </conditionalFormatting>
  <conditionalFormatting sqref="D100:D108">
    <cfRule type="endsWith" dxfId="6" priority="12" stopIfTrue="1" operator="endsWith" text="0">
      <formula>RIGHT(D100,LEN("0"))="0"</formula>
    </cfRule>
  </conditionalFormatting>
  <conditionalFormatting sqref="D110:D118">
    <cfRule type="endsWith" dxfId="0" priority="11" stopIfTrue="1" operator="endsWith" text="To be completed">
      <formula>RIGHT(D110,LEN("Tamamlanacak"))="Tamamlanacak"</formula>
    </cfRule>
  </conditionalFormatting>
  <conditionalFormatting sqref="D110:D118">
    <cfRule type="endsWith" dxfId="13" priority="10" stopIfTrue="1" operator="endsWith" text="ROAD BLOCK">
      <formula>RIGHT(D110,LEN("SÜRECİ DURDURAN ENGEL"))="SÜRECİ DURDURAN ENGEL"</formula>
    </cfRule>
  </conditionalFormatting>
  <conditionalFormatting sqref="D110:D118">
    <cfRule type="beginsWith" dxfId="12" priority="9" stopIfTrue="1" operator="beginsWith" text="NOK">
      <formula>LEFT(D110,LEN("NOK"))="NOK"</formula>
    </cfRule>
  </conditionalFormatting>
  <conditionalFormatting sqref="D110:D118">
    <cfRule type="endsWith" dxfId="6" priority="1" stopIfTrue="1" operator="endsWith" text="0">
      <formula>RIGHT(D110,LEN("0"))="0"</formula>
    </cfRule>
  </conditionalFormatting>
  <conditionalFormatting sqref="D110:D118">
    <cfRule type="endsWith" dxfId="6" priority="2" stopIfTrue="1" operator="endsWith" text="1">
      <formula>RIGHT(D110,LEN("1"))="1"</formula>
    </cfRule>
  </conditionalFormatting>
  <conditionalFormatting sqref="D110:D118">
    <cfRule type="endsWith" dxfId="7" priority="3" stopIfTrue="1" operator="endsWith" text="2">
      <formula>RIGHT(D110,LEN("2"))="2"</formula>
    </cfRule>
  </conditionalFormatting>
  <conditionalFormatting sqref="D110:D118">
    <cfRule type="endsWith" dxfId="8" priority="5" stopIfTrue="1" operator="endsWith" text="4">
      <formula>RIGHT(D110,LEN("4"))="4"</formula>
    </cfRule>
  </conditionalFormatting>
  <conditionalFormatting sqref="D110:D118">
    <cfRule type="endsWith" dxfId="9" priority="6" stopIfTrue="1" operator="endsWith" text="NR">
      <formula>RIGHT(D110,LEN("NR"))="NR"</formula>
    </cfRule>
  </conditionalFormatting>
  <conditionalFormatting sqref="D110:D118">
    <cfRule type="endsWith" dxfId="10" priority="7" stopIfTrue="1" operator="endsWith" text="NA">
      <formula>RIGHT(D110,LEN("NA"))="NA"</formula>
    </cfRule>
  </conditionalFormatting>
  <conditionalFormatting sqref="D110:D118">
    <cfRule type="beginsWith" dxfId="11" priority="8" stopIfTrue="1" operator="beginsWith" text="OK">
      <formula>LEFT(D110,LEN("OK"))="OK"</formula>
    </cfRule>
  </conditionalFormatting>
  <conditionalFormatting sqref="D110:D118">
    <cfRule type="endsWith" dxfId="8" priority="4" stopIfTrue="1" operator="endsWith" text="3">
      <formula>RIGHT(D110,LEN("3"))="3"</formula>
    </cfRule>
  </conditionalFormatting>
  <conditionalFormatting sqref="N5:N13">
    <cfRule type="beginsWith" dxfId="11" priority="144" stopIfTrue="1" operator="beginsWith" text="OK">
      <formula>LEFT(N5,LEN("OK"))="OK"</formula>
    </cfRule>
  </conditionalFormatting>
  <conditionalFormatting sqref="N5:N13">
    <cfRule type="beginsWith" dxfId="12" priority="145" stopIfTrue="1" operator="beginsWith" text="NOK">
      <formula>LEFT(N5,LEN("NOK"))="NOK"</formula>
    </cfRule>
  </conditionalFormatting>
  <conditionalFormatting sqref="N15:N23">
    <cfRule type="beginsWith" dxfId="11" priority="146" stopIfTrue="1" operator="beginsWith" text="OK">
      <formula>LEFT(N15,LEN("OK"))="OK"</formula>
    </cfRule>
  </conditionalFormatting>
  <conditionalFormatting sqref="N15:N23">
    <cfRule type="beginsWith" dxfId="12" priority="147" stopIfTrue="1" operator="beginsWith" text="NOK">
      <formula>LEFT(N15,LEN("NOK"))="NOK"</formula>
    </cfRule>
  </conditionalFormatting>
  <conditionalFormatting sqref="N25:N33">
    <cfRule type="beginsWith" dxfId="11" priority="148" stopIfTrue="1" operator="beginsWith" text="OK">
      <formula>LEFT(N25,LEN("OK"))="OK"</formula>
    </cfRule>
  </conditionalFormatting>
  <conditionalFormatting sqref="N25:N33">
    <cfRule type="beginsWith" dxfId="12" priority="149" stopIfTrue="1" operator="beginsWith" text="NOK">
      <formula>LEFT(N25,LEN("NOK"))="NOK"</formula>
    </cfRule>
  </conditionalFormatting>
  <conditionalFormatting sqref="N35:N43">
    <cfRule type="beginsWith" dxfId="11" priority="150" stopIfTrue="1" operator="beginsWith" text="OK">
      <formula>LEFT(N35,LEN("OK"))="OK"</formula>
    </cfRule>
  </conditionalFormatting>
  <conditionalFormatting sqref="N35:N43">
    <cfRule type="beginsWith" dxfId="12" priority="151" stopIfTrue="1" operator="beginsWith" text="NOK">
      <formula>LEFT(N35,LEN("NOK"))="NOK"</formula>
    </cfRule>
  </conditionalFormatting>
  <conditionalFormatting sqref="N45:N53">
    <cfRule type="beginsWith" dxfId="11" priority="152" stopIfTrue="1" operator="beginsWith" text="OK">
      <formula>LEFT(N45,LEN("OK"))="OK"</formula>
    </cfRule>
  </conditionalFormatting>
  <conditionalFormatting sqref="N45:N53">
    <cfRule type="beginsWith" dxfId="12" priority="153" stopIfTrue="1" operator="beginsWith" text="NOK">
      <formula>LEFT(N45,LEN("NOK"))="NOK"</formula>
    </cfRule>
  </conditionalFormatting>
  <conditionalFormatting sqref="N55:N60">
    <cfRule type="beginsWith" dxfId="11" priority="154" stopIfTrue="1" operator="beginsWith" text="OK">
      <formula>LEFT(N55,LEN("OK"))="OK"</formula>
    </cfRule>
  </conditionalFormatting>
  <conditionalFormatting sqref="N55:N60">
    <cfRule type="beginsWith" dxfId="12" priority="155" stopIfTrue="1" operator="beginsWith" text="NOK">
      <formula>LEFT(N55,LEN("NOK"))="NOK"</formula>
    </cfRule>
  </conditionalFormatting>
  <conditionalFormatting sqref="N62:N70">
    <cfRule type="beginsWith" dxfId="11" priority="156" stopIfTrue="1" operator="beginsWith" text="OK">
      <formula>LEFT(N62,LEN("OK"))="OK"</formula>
    </cfRule>
  </conditionalFormatting>
  <conditionalFormatting sqref="N62:N70">
    <cfRule type="beginsWith" dxfId="12" priority="157" stopIfTrue="1" operator="beginsWith" text="NOK">
      <formula>LEFT(N62,LEN("NOK"))="NOK"</formula>
    </cfRule>
  </conditionalFormatting>
  <conditionalFormatting sqref="N72:N80">
    <cfRule type="beginsWith" dxfId="11" priority="158" stopIfTrue="1" operator="beginsWith" text="OK">
      <formula>LEFT(N72,LEN("OK"))="OK"</formula>
    </cfRule>
  </conditionalFormatting>
  <conditionalFormatting sqref="N72:N80">
    <cfRule type="beginsWith" dxfId="12" priority="159" stopIfTrue="1" operator="beginsWith" text="NOK">
      <formula>LEFT(N72,LEN("NOK"))="NOK"</formula>
    </cfRule>
  </conditionalFormatting>
  <conditionalFormatting sqref="N82:N84">
    <cfRule type="beginsWith" dxfId="11" priority="160" stopIfTrue="1" operator="beginsWith" text="OK">
      <formula>LEFT(N82,LEN("OK"))="OK"</formula>
    </cfRule>
  </conditionalFormatting>
  <conditionalFormatting sqref="N82:N84">
    <cfRule type="beginsWith" dxfId="12" priority="161" stopIfTrue="1" operator="beginsWith" text="NOK">
      <formula>LEFT(N82,LEN("NOK"))="NOK"</formula>
    </cfRule>
  </conditionalFormatting>
  <conditionalFormatting sqref="N86:N91">
    <cfRule type="beginsWith" dxfId="11" priority="162" stopIfTrue="1" operator="beginsWith" text="OK">
      <formula>LEFT(N86,LEN("OK"))="OK"</formula>
    </cfRule>
  </conditionalFormatting>
  <conditionalFormatting sqref="N86:N91">
    <cfRule type="beginsWith" dxfId="12" priority="163" stopIfTrue="1" operator="beginsWith" text="NOK">
      <formula>LEFT(N86,LEN("NOK"))="NOK"</formula>
    </cfRule>
  </conditionalFormatting>
  <conditionalFormatting sqref="N93:N98">
    <cfRule type="beginsWith" dxfId="11" priority="164" stopIfTrue="1" operator="beginsWith" text="OK">
      <formula>LEFT(N93,LEN("OK"))="OK"</formula>
    </cfRule>
  </conditionalFormatting>
  <conditionalFormatting sqref="N93:N98">
    <cfRule type="beginsWith" dxfId="12" priority="165" stopIfTrue="1" operator="beginsWith" text="NOK">
      <formula>LEFT(N93,LEN("NOK"))="NOK"</formula>
    </cfRule>
  </conditionalFormatting>
  <conditionalFormatting sqref="N100:N108">
    <cfRule type="beginsWith" dxfId="11" priority="166" stopIfTrue="1" operator="beginsWith" text="OK">
      <formula>LEFT(N100,LEN("OK"))="OK"</formula>
    </cfRule>
  </conditionalFormatting>
  <conditionalFormatting sqref="N100:N108">
    <cfRule type="beginsWith" dxfId="12" priority="167" stopIfTrue="1" operator="beginsWith" text="NOK">
      <formula>LEFT(N100,LEN("NOK"))="NOK"</formula>
    </cfRule>
  </conditionalFormatting>
  <conditionalFormatting sqref="N110:N118">
    <cfRule type="beginsWith" dxfId="11" priority="168" stopIfTrue="1" operator="beginsWith" text="OK">
      <formula>LEFT(N110,LEN("OK"))="OK"</formula>
    </cfRule>
  </conditionalFormatting>
  <conditionalFormatting sqref="N110:N118">
    <cfRule type="beginsWith" dxfId="12" priority="169" stopIfTrue="1" operator="beginsWith" text="NOK">
      <formula>LEFT(N110,LEN("NOK"))="NOK"</formula>
    </cfRule>
  </conditionalFormatting>
  <dataValidations count="2">
    <dataValidation type="list" allowBlank="1" showInputMessage="1" showErrorMessage="1" sqref="D5:D13 D15:D23 D25:D33 D35:D43 D45:D53 D55:D60 D62:D70 D72:D80 D82:D84 D86:D91 D93:D98 D100:D108 D110:D118">
      <formula1>criteria2</formula1>
    </dataValidation>
    <dataValidation type="list" allowBlank="1" showInputMessage="1" showErrorMessage="1" sqref="N5:N13 N15:N23 N25:N33 N35:N43 N45:N53 N55:N60 N62:N70 N72:N80 N82:N84 N86:N91 N93:N98 N100:N108 N110:N117 N118">
      <formula1>CriteriaAP2</formula1>
    </dataValidation>
  </dataValidations>
  <printOptions horizontalCentered="1" verticalCentered="1"/>
  <pageMargins left="0.31496062874794006" right="0.31496062874794006" top="0.36000001430511475" bottom="0.11811023950576782" header="0.17000000178813934" footer="0.11811023950576782"/>
  <pageSetup paperSize="9" scale="38" fitToWidth="1" fitToHeight="0" orientation="landscape" r:id="rId1"/>
  <headerFooter>
    <oddHeader>&amp;C&amp;"-,Italique"&amp;24QIP V3.1 : Tedarikçi aksiyon planı yönetimi</oddHeader>
  </headerFooter>
  <drawing r:id="rId2"/>
</worksheet>
</file>

<file path=xl/worksheets/sheet7.xml><?xml version="1.0" encoding="utf-8"?>
<worksheet xmlns="http://schemas.openxmlformats.org/spreadsheetml/2006/main" xmlns:r="http://schemas.openxmlformats.org/officeDocument/2006/relationships">
  <dimension ref="A1:AQ2570"/>
  <sheetViews>
    <sheetView zoomScale="90" zoomScaleNormal="90" workbookViewId="0">
      <pane xSplit="12" ySplit="2" topLeftCell="M22" activePane="bottomRight" state="frozen"/>
      <selection pane="bottomRight" activeCell="N22" sqref="N22"/>
    </sheetView>
  </sheetViews>
  <sheetFormatPr defaultColWidth="5.140625" defaultRowHeight="58.5" customHeight="1"/>
  <cols>
    <col min="1" max="1" width="12.57421875" style="39" customWidth="1"/>
    <col min="2" max="2" width="24.140625" style="70" customWidth="1"/>
    <col min="3" max="5" width="4.140625" style="70" hidden="1" customWidth="1"/>
    <col min="6" max="6" width="11.140625" style="70" customWidth="1"/>
    <col min="7" max="7" width="13.57421875" style="70" customWidth="1"/>
    <col min="8" max="11" width="17.421875" style="70" customWidth="1"/>
    <col min="12" max="12" width="17.421875" style="39" customWidth="1"/>
    <col min="13" max="13" width="63.8515625" customWidth="1"/>
    <col min="14" max="14" width="91.421875" style="14" customWidth="1"/>
    <col min="15" max="20" width="11.421875" hidden="1" customWidth="1"/>
    <col min="21" max="24" width="2.140625" hidden="1" customWidth="1"/>
    <col min="25" max="25" width="48.421875" hidden="1" customWidth="1"/>
    <col min="26" max="26" width="49.57421875" hidden="1" customWidth="1"/>
    <col min="27" max="28" width="2.140625" hidden="1" customWidth="1"/>
    <col min="29" max="29" width="16.57421875" hidden="1" customWidth="1"/>
    <col min="30" max="30" width="20.140625" style="39" customWidth="1"/>
    <col min="31" max="31" width="7.140625" style="39" customWidth="1"/>
    <col min="32" max="32" width="9.421875" style="39" customWidth="1"/>
    <col min="33" max="38" width="7.8515625" style="39" customWidth="1"/>
    <col min="39" max="39" width="7.8515625" customWidth="1"/>
    <col min="42" max="42" width="20.140625" hidden="1" customWidth="1"/>
    <col min="43" max="43" width="14.421875" hidden="1" customWidth="1"/>
  </cols>
  <sheetData>
    <row r="1" s="23" customFormat="1" ht="58.5" customHeight="1">
      <c r="A1" s="407" t="s">
        <v>97</v>
      </c>
      <c r="B1" s="407"/>
      <c r="C1" s="407"/>
      <c r="D1" s="407"/>
      <c r="E1" s="407"/>
      <c r="F1" s="407"/>
      <c r="G1" s="407"/>
      <c r="H1" s="407"/>
      <c r="I1" s="407"/>
      <c r="J1" s="407"/>
      <c r="K1" s="407"/>
      <c r="L1" s="407"/>
      <c r="M1" s="407"/>
      <c r="N1" s="407"/>
      <c r="AD1" s="87" t="s">
        <v>115</v>
      </c>
      <c r="AE1" s="87" t="s">
        <v>605</v>
      </c>
      <c r="AF1" s="87" t="s">
        <v>605</v>
      </c>
      <c r="AG1" s="87" t="s">
        <v>605</v>
      </c>
      <c r="AH1" s="87" t="s">
        <v>605</v>
      </c>
      <c r="AI1" s="87" t="s">
        <v>605</v>
      </c>
      <c r="AJ1" s="87" t="s">
        <v>605</v>
      </c>
      <c r="AK1" s="87" t="s">
        <v>605</v>
      </c>
      <c r="AL1" s="87" t="s">
        <v>605</v>
      </c>
    </row>
    <row r="2" s="24" customFormat="1" ht="58.5" customHeight="1">
      <c r="A2" s="100"/>
      <c r="B2" s="247"/>
      <c r="C2" s="247"/>
      <c r="D2" s="247"/>
      <c r="E2" s="247"/>
      <c r="F2" s="247"/>
      <c r="G2" s="247"/>
      <c r="H2" s="247"/>
      <c r="I2" s="247"/>
      <c r="J2" s="247"/>
      <c r="K2" s="247"/>
      <c r="L2" s="247"/>
      <c r="M2" s="99"/>
      <c r="N2" s="101"/>
      <c r="AD2" s="100" t="s">
        <v>100</v>
      </c>
      <c r="AE2" s="100"/>
      <c r="AF2" s="100"/>
      <c r="AG2" s="100"/>
      <c r="AH2" s="100"/>
      <c r="AI2" s="100"/>
      <c r="AJ2" s="100"/>
      <c r="AK2" s="100"/>
      <c r="AL2" s="100"/>
      <c r="AM2" s="100"/>
    </row>
    <row r="3" ht="85.5" customHeight="1">
      <c r="A3" s="170" t="s">
        <v>101</v>
      </c>
      <c r="B3" s="171" t="s">
        <v>102</v>
      </c>
      <c r="C3" s="172"/>
      <c r="D3" s="172"/>
      <c r="E3" s="172"/>
      <c r="F3" s="170" t="s">
        <v>103</v>
      </c>
      <c r="G3" s="170" t="s">
        <v>104</v>
      </c>
      <c r="H3" s="170" t="s">
        <v>105</v>
      </c>
      <c r="I3" s="173" t="s">
        <v>106</v>
      </c>
      <c r="J3" s="171"/>
      <c r="K3" s="170" t="s">
        <v>606</v>
      </c>
      <c r="L3" s="170" t="s">
        <v>108</v>
      </c>
      <c r="M3" s="170" t="s">
        <v>109</v>
      </c>
      <c r="N3" s="170" t="s">
        <v>110</v>
      </c>
      <c r="AD3" s="171" t="s">
        <v>607</v>
      </c>
      <c r="AE3" s="171" t="s">
        <v>608</v>
      </c>
      <c r="AF3" s="171" t="s">
        <v>609</v>
      </c>
      <c r="AG3" s="173" t="s">
        <v>610</v>
      </c>
      <c r="AH3" s="173" t="s">
        <v>611</v>
      </c>
      <c r="AI3" s="173" t="s">
        <v>612</v>
      </c>
      <c r="AJ3" s="173" t="s">
        <v>613</v>
      </c>
      <c r="AK3" s="173" t="s">
        <v>614</v>
      </c>
      <c r="AL3" s="173" t="s">
        <v>615</v>
      </c>
      <c r="AM3" s="173" t="s">
        <v>616</v>
      </c>
      <c r="AP3" s="70" t="s">
        <v>617</v>
      </c>
      <c r="AQ3" t="s">
        <v>618</v>
      </c>
    </row>
    <row r="4" ht="63.82">
      <c r="A4" s="174" t="s">
        <v>60</v>
      </c>
      <c r="B4" s="175"/>
      <c r="C4" s="176"/>
      <c r="D4" s="177"/>
      <c r="E4" s="177"/>
      <c r="F4" s="177"/>
      <c r="G4" s="177"/>
      <c r="H4" s="177"/>
      <c r="I4" s="177"/>
      <c r="J4" s="177"/>
      <c r="K4" s="178"/>
      <c r="L4" s="178"/>
      <c r="M4" s="178"/>
      <c r="N4" s="178"/>
      <c r="AD4" s="179"/>
      <c r="AE4" s="178"/>
      <c r="AF4" s="179">
        <v>2</v>
      </c>
      <c r="AG4" s="178"/>
      <c r="AH4" s="178"/>
      <c r="AI4" s="178"/>
      <c r="AJ4" s="178"/>
      <c r="AK4" s="178"/>
      <c r="AL4" s="178"/>
      <c r="AM4" s="178"/>
    </row>
    <row r="5" ht="172" customHeight="1">
      <c r="A5" s="395" t="s">
        <v>116</v>
      </c>
      <c r="B5" s="396" t="s">
        <v>117</v>
      </c>
      <c r="C5" s="180"/>
      <c r="D5" s="180"/>
      <c r="E5" s="180"/>
      <c r="F5" s="180" t="s">
        <v>115</v>
      </c>
      <c r="G5" s="181" t="s">
        <v>115</v>
      </c>
      <c r="H5" s="181"/>
      <c r="I5" s="180"/>
      <c r="J5" s="182"/>
      <c r="K5" s="261"/>
      <c r="L5" s="183" t="s">
        <v>118</v>
      </c>
      <c r="M5" s="198" t="s">
        <v>119</v>
      </c>
      <c r="N5" s="198" t="s">
        <v>120</v>
      </c>
      <c r="AD5" s="184"/>
      <c r="AE5" s="184" t="s">
        <v>115</v>
      </c>
      <c r="AF5" s="184" t="s">
        <v>115</v>
      </c>
      <c r="AG5" s="185" t="s">
        <v>115</v>
      </c>
      <c r="AH5" s="185" t="s">
        <v>123</v>
      </c>
      <c r="AI5" s="185" t="s">
        <v>123</v>
      </c>
      <c r="AJ5" s="185" t="s">
        <v>123</v>
      </c>
      <c r="AK5" s="185"/>
      <c r="AL5" s="185"/>
      <c r="AM5" s="185"/>
    </row>
    <row r="6" ht="117">
      <c r="A6" s="393"/>
      <c r="B6" s="394"/>
      <c r="C6" s="180"/>
      <c r="D6" s="180"/>
      <c r="E6" s="180"/>
      <c r="F6" s="180" t="s">
        <v>115</v>
      </c>
      <c r="G6" s="181" t="s">
        <v>115</v>
      </c>
      <c r="H6" s="181"/>
      <c r="I6" s="180"/>
      <c r="J6" s="182"/>
      <c r="K6" s="261"/>
      <c r="L6" s="183" t="s">
        <v>124</v>
      </c>
      <c r="M6" s="165" t="s">
        <v>125</v>
      </c>
      <c r="N6" s="166" t="s">
        <v>126</v>
      </c>
      <c r="AD6" s="184"/>
      <c r="AE6" s="184" t="s">
        <v>115</v>
      </c>
      <c r="AF6" s="184" t="s">
        <v>115</v>
      </c>
      <c r="AG6" s="185"/>
      <c r="AH6" s="185"/>
      <c r="AI6" s="185"/>
      <c r="AJ6" s="185"/>
      <c r="AK6" s="185"/>
      <c r="AL6" s="185"/>
      <c r="AM6" s="185"/>
    </row>
    <row r="7" ht="74.6" customHeight="1">
      <c r="A7" s="393"/>
      <c r="B7" s="394"/>
      <c r="C7" s="180"/>
      <c r="D7" s="180"/>
      <c r="E7" s="180"/>
      <c r="F7" s="180" t="s">
        <v>115</v>
      </c>
      <c r="G7" s="181" t="s">
        <v>115</v>
      </c>
      <c r="H7" s="181"/>
      <c r="I7" s="180"/>
      <c r="J7" s="182"/>
      <c r="K7" s="261"/>
      <c r="L7" s="183" t="s">
        <v>129</v>
      </c>
      <c r="M7" s="165" t="s">
        <v>130</v>
      </c>
      <c r="N7" s="166" t="s">
        <v>131</v>
      </c>
      <c r="AD7" s="184"/>
      <c r="AE7" s="184" t="s">
        <v>115</v>
      </c>
      <c r="AF7" s="184" t="s">
        <v>115</v>
      </c>
      <c r="AG7" s="185" t="s">
        <v>115</v>
      </c>
      <c r="AH7" s="185" t="s">
        <v>123</v>
      </c>
      <c r="AI7" s="185" t="s">
        <v>123</v>
      </c>
      <c r="AJ7" s="185" t="s">
        <v>123</v>
      </c>
      <c r="AK7" s="185"/>
      <c r="AL7" s="185"/>
      <c r="AM7" s="185"/>
    </row>
    <row r="8" ht="83.5" customHeight="1">
      <c r="A8" s="405"/>
      <c r="B8" s="406"/>
      <c r="C8" s="180"/>
      <c r="D8" s="180"/>
      <c r="E8" s="180"/>
      <c r="F8" s="180" t="s">
        <v>115</v>
      </c>
      <c r="G8" s="181"/>
      <c r="H8" s="181" t="s">
        <v>115</v>
      </c>
      <c r="I8" s="180"/>
      <c r="J8" s="182"/>
      <c r="K8" s="261"/>
      <c r="L8" s="186" t="s">
        <v>619</v>
      </c>
      <c r="M8" s="168" t="s">
        <v>620</v>
      </c>
      <c r="N8" s="169" t="s">
        <v>621</v>
      </c>
      <c r="AD8" s="184"/>
      <c r="AE8" s="184"/>
      <c r="AF8" s="184" t="s">
        <v>115</v>
      </c>
      <c r="AG8" s="185"/>
      <c r="AH8" s="185"/>
      <c r="AI8" s="185"/>
      <c r="AJ8" s="185"/>
      <c r="AK8" s="185"/>
      <c r="AL8" s="185"/>
      <c r="AM8" s="185"/>
    </row>
    <row r="9" ht="186">
      <c r="A9" s="395" t="s">
        <v>133</v>
      </c>
      <c r="B9" s="395" t="s">
        <v>134</v>
      </c>
      <c r="C9" s="180"/>
      <c r="D9" s="180"/>
      <c r="E9" s="180"/>
      <c r="F9" s="180"/>
      <c r="G9" s="181" t="s">
        <v>115</v>
      </c>
      <c r="H9" s="181"/>
      <c r="I9" s="180"/>
      <c r="J9" s="182"/>
      <c r="K9" s="261"/>
      <c r="L9" s="189" t="s">
        <v>135</v>
      </c>
      <c r="M9" s="165" t="s">
        <v>136</v>
      </c>
      <c r="N9" s="166" t="s">
        <v>137</v>
      </c>
      <c r="AD9" s="184"/>
      <c r="AE9" s="184" t="s">
        <v>115</v>
      </c>
      <c r="AF9" s="184" t="s">
        <v>115</v>
      </c>
      <c r="AG9" s="185"/>
      <c r="AH9" s="185"/>
      <c r="AI9" s="185"/>
      <c r="AJ9" s="185"/>
      <c r="AK9" s="185"/>
      <c r="AL9" s="185"/>
      <c r="AM9" s="185"/>
    </row>
    <row r="10" ht="117">
      <c r="A10" s="393"/>
      <c r="B10" s="393"/>
      <c r="C10" s="180"/>
      <c r="D10" s="180"/>
      <c r="E10" s="180"/>
      <c r="F10" s="180"/>
      <c r="G10" s="181" t="s">
        <v>115</v>
      </c>
      <c r="H10" s="181"/>
      <c r="I10" s="180"/>
      <c r="J10" s="182"/>
      <c r="K10" s="261"/>
      <c r="L10" s="189" t="s">
        <v>139</v>
      </c>
      <c r="M10" s="165" t="s">
        <v>140</v>
      </c>
      <c r="N10" s="166" t="s">
        <v>141</v>
      </c>
      <c r="AD10" s="184"/>
      <c r="AE10" s="184" t="s">
        <v>115</v>
      </c>
      <c r="AF10" s="184" t="s">
        <v>115</v>
      </c>
      <c r="AG10" s="185"/>
      <c r="AH10" s="185"/>
      <c r="AI10" s="185"/>
      <c r="AJ10" s="185"/>
      <c r="AK10" s="185"/>
      <c r="AL10" s="185"/>
      <c r="AM10" s="185"/>
    </row>
    <row r="11" ht="117">
      <c r="A11" s="393"/>
      <c r="B11" s="393"/>
      <c r="C11" s="180"/>
      <c r="D11" s="180"/>
      <c r="E11" s="180"/>
      <c r="F11" s="180"/>
      <c r="G11" s="181" t="s">
        <v>115</v>
      </c>
      <c r="H11" s="181"/>
      <c r="I11" s="180"/>
      <c r="J11" s="182"/>
      <c r="K11" s="261"/>
      <c r="L11" s="189" t="s">
        <v>144</v>
      </c>
      <c r="M11" s="165" t="s">
        <v>145</v>
      </c>
      <c r="N11" s="166" t="s">
        <v>146</v>
      </c>
      <c r="AD11" s="184"/>
      <c r="AE11" s="184" t="s">
        <v>115</v>
      </c>
      <c r="AF11" s="184" t="s">
        <v>115</v>
      </c>
      <c r="AG11" s="185"/>
      <c r="AH11" s="185"/>
      <c r="AI11" s="185"/>
      <c r="AJ11" s="185"/>
      <c r="AK11" s="185"/>
      <c r="AL11" s="185"/>
      <c r="AM11" s="185"/>
    </row>
    <row r="12" ht="117">
      <c r="A12" s="405"/>
      <c r="B12" s="405"/>
      <c r="C12" s="180"/>
      <c r="D12" s="180"/>
      <c r="E12" s="180"/>
      <c r="F12" s="180"/>
      <c r="G12" s="181"/>
      <c r="H12" s="181" t="s">
        <v>115</v>
      </c>
      <c r="I12" s="180"/>
      <c r="J12" s="182"/>
      <c r="K12" s="261"/>
      <c r="L12" s="191" t="s">
        <v>622</v>
      </c>
      <c r="M12" s="168" t="s">
        <v>623</v>
      </c>
      <c r="N12" s="169" t="s">
        <v>624</v>
      </c>
      <c r="AD12" s="184"/>
      <c r="AE12" s="184"/>
      <c r="AF12" s="184" t="s">
        <v>115</v>
      </c>
      <c r="AG12" s="185"/>
      <c r="AH12" s="185"/>
      <c r="AI12" s="185"/>
      <c r="AJ12" s="185"/>
      <c r="AK12" s="185"/>
      <c r="AL12" s="185"/>
      <c r="AM12" s="185"/>
    </row>
    <row r="13" ht="117">
      <c r="A13" s="395" t="s">
        <v>148</v>
      </c>
      <c r="B13" s="396" t="s">
        <v>149</v>
      </c>
      <c r="C13" s="180"/>
      <c r="D13" s="180"/>
      <c r="E13" s="180"/>
      <c r="F13" s="180" t="s">
        <v>115</v>
      </c>
      <c r="G13" s="181" t="s">
        <v>115</v>
      </c>
      <c r="H13" s="181"/>
      <c r="I13" s="180"/>
      <c r="J13" s="182"/>
      <c r="K13" s="261"/>
      <c r="L13" s="189" t="s">
        <v>150</v>
      </c>
      <c r="M13" s="165" t="s">
        <v>151</v>
      </c>
      <c r="N13" s="166" t="s">
        <v>152</v>
      </c>
      <c r="AD13" s="184"/>
      <c r="AE13" s="184" t="s">
        <v>115</v>
      </c>
      <c r="AF13" s="184" t="s">
        <v>115</v>
      </c>
      <c r="AG13" s="185"/>
      <c r="AH13" s="185"/>
      <c r="AI13" s="185"/>
      <c r="AJ13" s="185"/>
      <c r="AK13" s="185"/>
      <c r="AL13" s="185"/>
      <c r="AM13" s="185"/>
    </row>
    <row r="14" ht="117">
      <c r="A14" s="393"/>
      <c r="B14" s="394"/>
      <c r="C14" s="180"/>
      <c r="D14" s="180"/>
      <c r="E14" s="180"/>
      <c r="F14" s="180" t="s">
        <v>115</v>
      </c>
      <c r="G14" s="181" t="s">
        <v>115</v>
      </c>
      <c r="H14" s="181"/>
      <c r="I14" s="180"/>
      <c r="J14" s="182"/>
      <c r="K14" s="261"/>
      <c r="L14" s="189" t="s">
        <v>154</v>
      </c>
      <c r="M14" s="165" t="s">
        <v>155</v>
      </c>
      <c r="N14" s="166" t="s">
        <v>156</v>
      </c>
      <c r="AD14" s="184"/>
      <c r="AE14" s="184" t="s">
        <v>115</v>
      </c>
      <c r="AF14" s="184" t="s">
        <v>115</v>
      </c>
      <c r="AG14" s="185"/>
      <c r="AH14" s="185"/>
      <c r="AI14" s="185"/>
      <c r="AJ14" s="185"/>
      <c r="AK14" s="185"/>
      <c r="AL14" s="185"/>
      <c r="AM14" s="185"/>
    </row>
    <row r="15" ht="130.28" customHeight="1">
      <c r="A15" s="393"/>
      <c r="B15" s="394"/>
      <c r="C15" s="180"/>
      <c r="D15" s="180"/>
      <c r="E15" s="180"/>
      <c r="F15" s="180" t="s">
        <v>115</v>
      </c>
      <c r="G15" s="181" t="s">
        <v>115</v>
      </c>
      <c r="H15" s="181"/>
      <c r="I15" s="180"/>
      <c r="J15" s="182"/>
      <c r="K15" s="261"/>
      <c r="L15" s="189" t="s">
        <v>158</v>
      </c>
      <c r="M15" s="165" t="s">
        <v>159</v>
      </c>
      <c r="N15" s="166" t="s">
        <v>160</v>
      </c>
      <c r="AD15" s="184"/>
      <c r="AE15" s="184" t="s">
        <v>115</v>
      </c>
      <c r="AF15" s="184" t="s">
        <v>115</v>
      </c>
      <c r="AG15" s="185"/>
      <c r="AH15" s="185"/>
      <c r="AI15" s="185" t="s">
        <v>115</v>
      </c>
      <c r="AJ15" s="185" t="s">
        <v>115</v>
      </c>
      <c r="AK15" s="185"/>
      <c r="AL15" s="185"/>
      <c r="AM15" s="185"/>
    </row>
    <row r="16" ht="117">
      <c r="A16" s="405"/>
      <c r="B16" s="406"/>
      <c r="C16" s="180"/>
      <c r="D16" s="180"/>
      <c r="E16" s="180"/>
      <c r="F16" s="180" t="s">
        <v>115</v>
      </c>
      <c r="G16" s="181"/>
      <c r="H16" s="181" t="s">
        <v>115</v>
      </c>
      <c r="I16" s="180"/>
      <c r="J16" s="182"/>
      <c r="K16" s="261"/>
      <c r="L16" s="191" t="s">
        <v>625</v>
      </c>
      <c r="M16" s="168" t="s">
        <v>626</v>
      </c>
      <c r="N16" s="169" t="s">
        <v>627</v>
      </c>
      <c r="AD16" s="184"/>
      <c r="AE16" s="184"/>
      <c r="AF16" s="184" t="s">
        <v>115</v>
      </c>
      <c r="AG16" s="185"/>
      <c r="AH16" s="185"/>
      <c r="AI16" s="185"/>
      <c r="AJ16" s="185"/>
      <c r="AK16" s="185"/>
      <c r="AL16" s="185"/>
      <c r="AM16" s="185"/>
    </row>
    <row r="17" ht="68.5" customHeight="1">
      <c r="A17" s="252" t="s">
        <v>628</v>
      </c>
      <c r="B17" s="252" t="s">
        <v>629</v>
      </c>
      <c r="C17" s="180"/>
      <c r="D17" s="180"/>
      <c r="E17" s="180"/>
      <c r="F17" s="180"/>
      <c r="G17" s="181" t="s">
        <v>115</v>
      </c>
      <c r="H17" s="181"/>
      <c r="I17" s="180"/>
      <c r="J17" s="182"/>
      <c r="K17" s="261"/>
      <c r="L17" s="189" t="s">
        <v>630</v>
      </c>
      <c r="M17" s="198" t="s">
        <v>631</v>
      </c>
      <c r="N17" s="166" t="s">
        <v>632</v>
      </c>
      <c r="AD17" s="184"/>
      <c r="AE17" s="184"/>
      <c r="AF17" s="184" t="s">
        <v>115</v>
      </c>
      <c r="AG17" s="185"/>
      <c r="AH17" s="185"/>
      <c r="AI17" s="185"/>
      <c r="AJ17" s="185"/>
      <c r="AK17" s="185"/>
      <c r="AL17" s="185"/>
      <c r="AM17" s="185"/>
    </row>
    <row r="18" ht="63.82">
      <c r="A18" s="174" t="s">
        <v>62</v>
      </c>
      <c r="B18" s="174"/>
      <c r="C18" s="177"/>
      <c r="D18" s="177"/>
      <c r="E18" s="177"/>
      <c r="F18" s="177"/>
      <c r="G18" s="177"/>
      <c r="H18" s="177"/>
      <c r="I18" s="177"/>
      <c r="J18" s="177"/>
      <c r="K18" s="178"/>
      <c r="L18" s="178"/>
      <c r="M18" s="178"/>
      <c r="N18" s="178"/>
      <c r="AD18" s="193"/>
      <c r="AE18" s="178"/>
      <c r="AF18" s="193">
        <v>2</v>
      </c>
      <c r="AG18" s="178"/>
      <c r="AH18" s="178"/>
      <c r="AI18" s="178"/>
      <c r="AJ18" s="178"/>
      <c r="AK18" s="178"/>
      <c r="AL18" s="178"/>
      <c r="AM18" s="178"/>
    </row>
    <row r="19" ht="155">
      <c r="A19" s="250" t="s">
        <v>162</v>
      </c>
      <c r="B19" s="252" t="s">
        <v>163</v>
      </c>
      <c r="C19" s="194"/>
      <c r="D19" s="194"/>
      <c r="E19" s="194"/>
      <c r="F19" s="194"/>
      <c r="G19" s="181" t="s">
        <v>115</v>
      </c>
      <c r="H19" s="181"/>
      <c r="I19" s="194"/>
      <c r="J19" s="194"/>
      <c r="K19" s="195"/>
      <c r="L19" s="189" t="s">
        <v>164</v>
      </c>
      <c r="M19" s="190" t="s">
        <v>165</v>
      </c>
      <c r="N19" s="196" t="s">
        <v>166</v>
      </c>
      <c r="AD19" s="184"/>
      <c r="AE19" s="184" t="s">
        <v>115</v>
      </c>
      <c r="AF19" s="184" t="s">
        <v>115</v>
      </c>
      <c r="AG19" s="185" t="s">
        <v>115</v>
      </c>
      <c r="AH19" s="185" t="s">
        <v>115</v>
      </c>
      <c r="AI19" s="185" t="s">
        <v>123</v>
      </c>
      <c r="AJ19" s="185" t="s">
        <v>123</v>
      </c>
      <c r="AK19" s="185"/>
      <c r="AL19" s="185"/>
      <c r="AM19" s="185"/>
    </row>
    <row r="20" ht="238.5">
      <c r="A20" s="251"/>
      <c r="B20" s="253"/>
      <c r="C20" s="194"/>
      <c r="D20" s="194"/>
      <c r="E20" s="194"/>
      <c r="F20" s="194"/>
      <c r="G20" s="181" t="s">
        <v>115</v>
      </c>
      <c r="H20" s="181"/>
      <c r="I20" s="194"/>
      <c r="J20" s="194"/>
      <c r="K20" s="195"/>
      <c r="L20" s="189" t="s">
        <v>168</v>
      </c>
      <c r="M20" s="165" t="s">
        <v>169</v>
      </c>
      <c r="N20" s="166" t="s">
        <v>170</v>
      </c>
      <c r="AD20" s="184"/>
      <c r="AE20" s="184" t="s">
        <v>115</v>
      </c>
      <c r="AF20" s="184" t="s">
        <v>115</v>
      </c>
      <c r="AG20" s="185" t="s">
        <v>115</v>
      </c>
      <c r="AH20" s="185" t="s">
        <v>115</v>
      </c>
      <c r="AI20" s="181" t="s">
        <v>115</v>
      </c>
      <c r="AJ20" s="185" t="s">
        <v>115</v>
      </c>
      <c r="AK20" s="185"/>
      <c r="AL20" s="185"/>
      <c r="AM20" s="185"/>
    </row>
    <row r="21" ht="135.75">
      <c r="A21" s="251"/>
      <c r="B21" s="253"/>
      <c r="C21" s="194"/>
      <c r="D21" s="194"/>
      <c r="E21" s="194"/>
      <c r="F21" s="194"/>
      <c r="G21" s="181" t="s">
        <v>115</v>
      </c>
      <c r="H21" s="181"/>
      <c r="I21" s="194"/>
      <c r="J21" s="194"/>
      <c r="K21" s="195"/>
      <c r="L21" s="189" t="s">
        <v>172</v>
      </c>
      <c r="M21" s="165" t="s">
        <v>173</v>
      </c>
      <c r="N21" s="166" t="s">
        <v>174</v>
      </c>
      <c r="AD21" s="184"/>
      <c r="AE21" s="184" t="s">
        <v>115</v>
      </c>
      <c r="AF21" s="184" t="s">
        <v>115</v>
      </c>
      <c r="AG21" s="185" t="s">
        <v>115</v>
      </c>
      <c r="AH21" s="185" t="s">
        <v>115</v>
      </c>
      <c r="AI21" s="185" t="s">
        <v>123</v>
      </c>
      <c r="AJ21" s="185" t="s">
        <v>123</v>
      </c>
      <c r="AK21" s="185"/>
      <c r="AL21" s="185"/>
      <c r="AM21" s="185"/>
    </row>
    <row r="22" ht="63.82">
      <c r="A22" s="268"/>
      <c r="B22" s="248"/>
      <c r="C22" s="194"/>
      <c r="D22" s="194"/>
      <c r="E22" s="194"/>
      <c r="F22" s="194"/>
      <c r="G22" s="181"/>
      <c r="H22" s="181" t="s">
        <v>115</v>
      </c>
      <c r="I22" s="194"/>
      <c r="J22" s="194"/>
      <c r="K22" s="195"/>
      <c r="L22" s="191" t="s">
        <v>633</v>
      </c>
      <c r="M22" s="239" t="s">
        <v>634</v>
      </c>
      <c r="N22" s="169" t="s">
        <v>635</v>
      </c>
      <c r="AD22" s="184"/>
      <c r="AE22" s="184"/>
      <c r="AF22" s="184" t="s">
        <v>115</v>
      </c>
      <c r="AG22" s="185" t="s">
        <v>115</v>
      </c>
      <c r="AH22" s="185" t="s">
        <v>115</v>
      </c>
      <c r="AI22" s="185" t="s">
        <v>123</v>
      </c>
      <c r="AJ22" s="185" t="s">
        <v>123</v>
      </c>
      <c r="AK22" s="185"/>
      <c r="AL22" s="185"/>
      <c r="AM22" s="185"/>
    </row>
    <row r="23" ht="121.5">
      <c r="A23" s="250" t="s">
        <v>176</v>
      </c>
      <c r="B23" s="252" t="s">
        <v>177</v>
      </c>
      <c r="C23" s="194"/>
      <c r="D23" s="194"/>
      <c r="E23" s="194"/>
      <c r="F23" s="194"/>
      <c r="G23" s="181" t="s">
        <v>115</v>
      </c>
      <c r="H23" s="181"/>
      <c r="I23" s="194"/>
      <c r="J23" s="194"/>
      <c r="K23" s="195"/>
      <c r="L23" s="189" t="s">
        <v>178</v>
      </c>
      <c r="M23" s="198" t="s">
        <v>179</v>
      </c>
      <c r="N23" s="198" t="s">
        <v>180</v>
      </c>
      <c r="AD23" s="184"/>
      <c r="AE23" s="184" t="s">
        <v>115</v>
      </c>
      <c r="AF23" s="184" t="s">
        <v>115</v>
      </c>
      <c r="AG23" s="185"/>
      <c r="AH23" s="185"/>
      <c r="AI23" s="181" t="s">
        <v>115</v>
      </c>
      <c r="AJ23" s="185" t="s">
        <v>115</v>
      </c>
      <c r="AK23" s="185"/>
      <c r="AL23" s="185"/>
      <c r="AM23" s="185"/>
    </row>
    <row r="24" ht="139.5">
      <c r="A24" s="251"/>
      <c r="B24" s="253"/>
      <c r="C24" s="194"/>
      <c r="D24" s="194"/>
      <c r="E24" s="194"/>
      <c r="F24" s="195" t="s">
        <v>115</v>
      </c>
      <c r="G24" s="181" t="s">
        <v>115</v>
      </c>
      <c r="H24" s="181"/>
      <c r="I24" s="194"/>
      <c r="J24" s="194"/>
      <c r="K24" s="195"/>
      <c r="L24" s="189" t="s">
        <v>182</v>
      </c>
      <c r="M24" s="165" t="s">
        <v>183</v>
      </c>
      <c r="N24" s="166" t="s">
        <v>184</v>
      </c>
      <c r="AD24" s="184"/>
      <c r="AE24" s="184" t="s">
        <v>115</v>
      </c>
      <c r="AF24" s="184" t="s">
        <v>115</v>
      </c>
      <c r="AG24" s="185"/>
      <c r="AH24" s="185"/>
      <c r="AI24" s="181" t="s">
        <v>115</v>
      </c>
      <c r="AJ24" s="185" t="s">
        <v>115</v>
      </c>
      <c r="AK24" s="185"/>
      <c r="AL24" s="185"/>
      <c r="AM24" s="185"/>
    </row>
    <row r="25" ht="194.25">
      <c r="A25" s="251"/>
      <c r="B25" s="253"/>
      <c r="C25" s="194"/>
      <c r="D25" s="194"/>
      <c r="E25" s="194"/>
      <c r="F25" s="194"/>
      <c r="G25" s="181" t="s">
        <v>115</v>
      </c>
      <c r="H25" s="181"/>
      <c r="I25" s="194"/>
      <c r="J25" s="194"/>
      <c r="K25" s="195"/>
      <c r="L25" s="189" t="s">
        <v>186</v>
      </c>
      <c r="M25" s="165" t="s">
        <v>187</v>
      </c>
      <c r="N25" s="166" t="s">
        <v>188</v>
      </c>
      <c r="AD25" s="184"/>
      <c r="AE25" s="184" t="s">
        <v>115</v>
      </c>
      <c r="AF25" s="184" t="s">
        <v>115</v>
      </c>
      <c r="AG25" s="185"/>
      <c r="AH25" s="185"/>
      <c r="AI25" s="181" t="s">
        <v>115</v>
      </c>
      <c r="AJ25" s="185" t="s">
        <v>115</v>
      </c>
      <c r="AK25" s="185"/>
      <c r="AL25" s="185"/>
      <c r="AM25" s="185"/>
    </row>
    <row r="26" ht="92.25">
      <c r="A26" s="268"/>
      <c r="B26" s="248"/>
      <c r="C26" s="194"/>
      <c r="D26" s="194"/>
      <c r="E26" s="194"/>
      <c r="F26" s="194"/>
      <c r="G26" s="181"/>
      <c r="H26" s="181" t="s">
        <v>115</v>
      </c>
      <c r="I26" s="194"/>
      <c r="J26" s="194"/>
      <c r="K26" s="195"/>
      <c r="L26" s="191" t="s">
        <v>636</v>
      </c>
      <c r="M26" s="187" t="s">
        <v>637</v>
      </c>
      <c r="N26" s="188" t="s">
        <v>638</v>
      </c>
      <c r="AD26" s="184"/>
      <c r="AE26" s="184"/>
      <c r="AF26" s="184" t="s">
        <v>115</v>
      </c>
      <c r="AG26" s="185"/>
      <c r="AH26" s="185"/>
      <c r="AI26" s="181" t="s">
        <v>115</v>
      </c>
      <c r="AJ26" s="185" t="s">
        <v>115</v>
      </c>
      <c r="AK26" s="185"/>
      <c r="AL26" s="185"/>
      <c r="AM26" s="185"/>
    </row>
    <row r="27" ht="63.82">
      <c r="A27" s="250" t="s">
        <v>190</v>
      </c>
      <c r="B27" s="252" t="s">
        <v>191</v>
      </c>
      <c r="C27" s="194"/>
      <c r="D27" s="194"/>
      <c r="E27" s="194"/>
      <c r="F27" s="194"/>
      <c r="G27" s="181" t="s">
        <v>115</v>
      </c>
      <c r="H27" s="181"/>
      <c r="I27" s="194"/>
      <c r="J27" s="194"/>
      <c r="K27" s="195"/>
      <c r="L27" s="189" t="s">
        <v>192</v>
      </c>
      <c r="M27" s="190" t="s">
        <v>193</v>
      </c>
      <c r="N27" s="196" t="s">
        <v>194</v>
      </c>
      <c r="AD27" s="184"/>
      <c r="AE27" s="184" t="s">
        <v>115</v>
      </c>
      <c r="AF27" s="184" t="s">
        <v>115</v>
      </c>
      <c r="AG27" s="185"/>
      <c r="AH27" s="185"/>
      <c r="AI27" s="181" t="s">
        <v>115</v>
      </c>
      <c r="AJ27" s="185" t="s">
        <v>115</v>
      </c>
      <c r="AK27" s="185" t="s">
        <v>115</v>
      </c>
      <c r="AL27" s="185" t="s">
        <v>115</v>
      </c>
      <c r="AM27" s="185"/>
    </row>
    <row r="28" ht="144.2" customHeight="1">
      <c r="A28" s="251"/>
      <c r="B28" s="253"/>
      <c r="C28" s="194"/>
      <c r="D28" s="194"/>
      <c r="E28" s="194"/>
      <c r="F28" s="194"/>
      <c r="G28" s="181" t="s">
        <v>115</v>
      </c>
      <c r="H28" s="181"/>
      <c r="I28" s="194"/>
      <c r="J28" s="194"/>
      <c r="K28" s="195"/>
      <c r="L28" s="189" t="s">
        <v>196</v>
      </c>
      <c r="M28" s="165" t="s">
        <v>197</v>
      </c>
      <c r="N28" s="207" t="s">
        <v>198</v>
      </c>
      <c r="AD28" s="184"/>
      <c r="AE28" s="184" t="s">
        <v>115</v>
      </c>
      <c r="AF28" s="184" t="s">
        <v>115</v>
      </c>
      <c r="AG28" s="185"/>
      <c r="AH28" s="185"/>
      <c r="AI28" s="185"/>
      <c r="AJ28" s="185"/>
      <c r="AK28" s="185"/>
      <c r="AL28" s="185"/>
      <c r="AM28" s="185"/>
    </row>
    <row r="29" ht="121.5">
      <c r="A29" s="251"/>
      <c r="B29" s="253"/>
      <c r="C29" s="194"/>
      <c r="D29" s="194"/>
      <c r="E29" s="194"/>
      <c r="F29" s="195" t="s">
        <v>115</v>
      </c>
      <c r="G29" s="181" t="s">
        <v>115</v>
      </c>
      <c r="H29" s="181"/>
      <c r="I29" s="194"/>
      <c r="J29" s="194"/>
      <c r="K29" s="195"/>
      <c r="L29" s="189" t="s">
        <v>200</v>
      </c>
      <c r="M29" s="207" t="s">
        <v>201</v>
      </c>
      <c r="N29" s="207" t="s">
        <v>202</v>
      </c>
      <c r="AD29" s="184"/>
      <c r="AE29" s="184" t="s">
        <v>115</v>
      </c>
      <c r="AF29" s="184" t="s">
        <v>115</v>
      </c>
      <c r="AG29" s="185" t="s">
        <v>115</v>
      </c>
      <c r="AH29" s="185" t="s">
        <v>115</v>
      </c>
      <c r="AI29" s="181" t="s">
        <v>115</v>
      </c>
      <c r="AJ29" s="185" t="s">
        <v>115</v>
      </c>
      <c r="AK29" s="185" t="s">
        <v>115</v>
      </c>
      <c r="AL29" s="185" t="s">
        <v>115</v>
      </c>
      <c r="AM29" s="185"/>
    </row>
    <row r="30" ht="77.25">
      <c r="A30" s="268"/>
      <c r="B30" s="248"/>
      <c r="C30" s="194"/>
      <c r="D30" s="194"/>
      <c r="E30" s="194"/>
      <c r="F30" s="195" t="s">
        <v>115</v>
      </c>
      <c r="G30" s="181"/>
      <c r="H30" s="181" t="s">
        <v>115</v>
      </c>
      <c r="I30" s="194"/>
      <c r="J30" s="194"/>
      <c r="K30" s="195"/>
      <c r="L30" s="191" t="s">
        <v>639</v>
      </c>
      <c r="M30" s="229" t="s">
        <v>640</v>
      </c>
      <c r="N30" s="229" t="s">
        <v>641</v>
      </c>
      <c r="AD30" s="184"/>
      <c r="AE30" s="184"/>
      <c r="AF30" s="184" t="s">
        <v>115</v>
      </c>
      <c r="AG30" s="185"/>
      <c r="AH30" s="185" t="s">
        <v>115</v>
      </c>
      <c r="AI30" s="181" t="s">
        <v>115</v>
      </c>
      <c r="AJ30" s="185" t="s">
        <v>115</v>
      </c>
      <c r="AK30" s="185"/>
      <c r="AL30" s="185"/>
      <c r="AM30" s="185"/>
    </row>
    <row r="31" ht="77.25">
      <c r="A31" s="253" t="s">
        <v>642</v>
      </c>
      <c r="B31" s="253"/>
      <c r="C31" s="194"/>
      <c r="D31" s="194"/>
      <c r="E31" s="194"/>
      <c r="F31" s="194"/>
      <c r="G31" s="181" t="s">
        <v>115</v>
      </c>
      <c r="H31" s="181"/>
      <c r="I31" s="194"/>
      <c r="J31" s="194"/>
      <c r="K31" s="195"/>
      <c r="L31" s="189" t="s">
        <v>643</v>
      </c>
      <c r="M31" s="165" t="s">
        <v>644</v>
      </c>
      <c r="N31" s="166" t="s">
        <v>645</v>
      </c>
      <c r="AD31" s="184"/>
      <c r="AE31" s="184"/>
      <c r="AF31" s="184" t="s">
        <v>115</v>
      </c>
      <c r="AG31" s="185"/>
      <c r="AH31" s="185"/>
      <c r="AI31" s="185"/>
      <c r="AJ31" s="185"/>
      <c r="AK31" s="185"/>
      <c r="AL31" s="185"/>
      <c r="AM31" s="185"/>
    </row>
    <row r="32" ht="63.82">
      <c r="A32" s="174" t="s">
        <v>64</v>
      </c>
      <c r="B32" s="178"/>
      <c r="C32" s="177"/>
      <c r="D32" s="177"/>
      <c r="E32" s="177"/>
      <c r="F32" s="177"/>
      <c r="G32" s="177"/>
      <c r="H32" s="177"/>
      <c r="I32" s="177"/>
      <c r="J32" s="177"/>
      <c r="K32" s="178"/>
      <c r="L32" s="178"/>
      <c r="M32" s="178"/>
      <c r="N32" s="178"/>
      <c r="AD32" s="197">
        <v>1</v>
      </c>
      <c r="AE32" s="178"/>
      <c r="AF32" s="197">
        <v>1</v>
      </c>
      <c r="AG32" s="178"/>
      <c r="AH32" s="178"/>
      <c r="AI32" s="178"/>
      <c r="AJ32" s="178"/>
      <c r="AK32" s="178"/>
      <c r="AL32" s="178"/>
      <c r="AM32" s="178"/>
    </row>
    <row r="33" ht="114" customHeight="1">
      <c r="A33" s="250" t="s">
        <v>204</v>
      </c>
      <c r="B33" s="252" t="s">
        <v>205</v>
      </c>
      <c r="C33" s="194"/>
      <c r="D33" s="194"/>
      <c r="E33" s="194"/>
      <c r="F33" s="194"/>
      <c r="G33" s="181" t="s">
        <v>115</v>
      </c>
      <c r="H33" s="181"/>
      <c r="I33" s="194"/>
      <c r="J33" s="194"/>
      <c r="K33" s="262" t="s">
        <v>115</v>
      </c>
      <c r="L33" s="230" t="s">
        <v>206</v>
      </c>
      <c r="M33" s="246" t="s">
        <v>207</v>
      </c>
      <c r="N33" s="198" t="s">
        <v>208</v>
      </c>
      <c r="AD33" s="184" t="s">
        <v>115</v>
      </c>
      <c r="AE33" s="184" t="s">
        <v>115</v>
      </c>
      <c r="AF33" s="184" t="s">
        <v>115</v>
      </c>
      <c r="AG33" s="185"/>
      <c r="AH33" s="185"/>
      <c r="AI33" s="185"/>
      <c r="AJ33" s="185"/>
      <c r="AK33" s="185" t="s">
        <v>115</v>
      </c>
      <c r="AL33" s="185" t="s">
        <v>115</v>
      </c>
      <c r="AM33" s="185"/>
    </row>
    <row r="34" ht="75" customHeight="1">
      <c r="A34" s="251"/>
      <c r="B34" s="253"/>
      <c r="C34" s="194"/>
      <c r="D34" s="194"/>
      <c r="E34" s="194"/>
      <c r="F34" s="194"/>
      <c r="G34" s="181" t="s">
        <v>115</v>
      </c>
      <c r="H34" s="181"/>
      <c r="I34" s="194"/>
      <c r="J34" s="194"/>
      <c r="K34" s="262" t="s">
        <v>115</v>
      </c>
      <c r="L34" s="230" t="s">
        <v>210</v>
      </c>
      <c r="M34" s="165" t="s">
        <v>211</v>
      </c>
      <c r="N34" s="166" t="s">
        <v>212</v>
      </c>
      <c r="AD34" s="184" t="s">
        <v>115</v>
      </c>
      <c r="AE34" s="184" t="s">
        <v>115</v>
      </c>
      <c r="AF34" s="184" t="s">
        <v>115</v>
      </c>
      <c r="AG34" s="185"/>
      <c r="AH34" s="185"/>
      <c r="AI34" s="181" t="s">
        <v>115</v>
      </c>
      <c r="AJ34" s="185" t="s">
        <v>115</v>
      </c>
      <c r="AK34" s="185" t="s">
        <v>115</v>
      </c>
      <c r="AL34" s="185" t="s">
        <v>115</v>
      </c>
      <c r="AM34" s="185"/>
    </row>
    <row r="35" ht="102" customHeight="1">
      <c r="A35" s="251"/>
      <c r="B35" s="253"/>
      <c r="C35" s="194"/>
      <c r="D35" s="194"/>
      <c r="E35" s="194"/>
      <c r="F35" s="194"/>
      <c r="G35" s="181" t="s">
        <v>115</v>
      </c>
      <c r="H35" s="181"/>
      <c r="I35" s="194"/>
      <c r="J35" s="194"/>
      <c r="K35" s="262" t="s">
        <v>115</v>
      </c>
      <c r="L35" s="230" t="s">
        <v>214</v>
      </c>
      <c r="M35" s="165" t="s">
        <v>215</v>
      </c>
      <c r="N35" s="166" t="s">
        <v>216</v>
      </c>
      <c r="AD35" s="184" t="s">
        <v>115</v>
      </c>
      <c r="AE35" s="184" t="s">
        <v>115</v>
      </c>
      <c r="AF35" s="184" t="s">
        <v>115</v>
      </c>
      <c r="AG35" s="185"/>
      <c r="AH35" s="185"/>
      <c r="AI35" s="181" t="s">
        <v>115</v>
      </c>
      <c r="AJ35" s="185" t="s">
        <v>115</v>
      </c>
      <c r="AK35" s="185"/>
      <c r="AL35" s="185"/>
      <c r="AM35" s="185"/>
    </row>
    <row r="36" ht="117">
      <c r="A36" s="268"/>
      <c r="B36" s="248"/>
      <c r="C36" s="194"/>
      <c r="D36" s="194"/>
      <c r="E36" s="194"/>
      <c r="F36" s="194"/>
      <c r="G36" s="181"/>
      <c r="H36" s="181" t="s">
        <v>115</v>
      </c>
      <c r="I36" s="194"/>
      <c r="J36" s="194"/>
      <c r="K36" s="262" t="s">
        <v>115</v>
      </c>
      <c r="L36" s="231" t="s">
        <v>646</v>
      </c>
      <c r="M36" s="168" t="s">
        <v>647</v>
      </c>
      <c r="N36" s="240" t="s">
        <v>648</v>
      </c>
      <c r="AD36" s="184" t="s">
        <v>115</v>
      </c>
      <c r="AE36" s="184"/>
      <c r="AF36" s="184" t="s">
        <v>115</v>
      </c>
      <c r="AG36" s="185"/>
      <c r="AH36" s="185"/>
      <c r="AI36" s="185"/>
      <c r="AJ36" s="185"/>
      <c r="AK36" s="185"/>
      <c r="AL36" s="185"/>
      <c r="AM36" s="185"/>
    </row>
    <row r="37" ht="117">
      <c r="A37" s="250" t="s">
        <v>218</v>
      </c>
      <c r="B37" s="252" t="s">
        <v>219</v>
      </c>
      <c r="C37" s="194"/>
      <c r="D37" s="194"/>
      <c r="E37" s="194"/>
      <c r="F37" s="194"/>
      <c r="G37" s="181" t="s">
        <v>115</v>
      </c>
      <c r="H37" s="181"/>
      <c r="I37" s="194"/>
      <c r="J37" s="194"/>
      <c r="K37" s="262" t="s">
        <v>115</v>
      </c>
      <c r="L37" s="230" t="s">
        <v>220</v>
      </c>
      <c r="M37" s="198" t="s">
        <v>221</v>
      </c>
      <c r="N37" s="199" t="s">
        <v>222</v>
      </c>
      <c r="AD37" s="184" t="s">
        <v>115</v>
      </c>
      <c r="AE37" s="184" t="s">
        <v>115</v>
      </c>
      <c r="AF37" s="184" t="s">
        <v>115</v>
      </c>
      <c r="AG37" s="185"/>
      <c r="AH37" s="185"/>
      <c r="AI37" s="181" t="s">
        <v>115</v>
      </c>
      <c r="AJ37" s="185" t="s">
        <v>115</v>
      </c>
      <c r="AK37" s="185" t="s">
        <v>115</v>
      </c>
      <c r="AL37" s="185" t="s">
        <v>115</v>
      </c>
      <c r="AM37" s="185"/>
    </row>
    <row r="38" ht="72" customHeight="1">
      <c r="A38" s="251"/>
      <c r="B38" s="253"/>
      <c r="C38" s="194"/>
      <c r="D38" s="194"/>
      <c r="E38" s="194"/>
      <c r="F38" s="194"/>
      <c r="G38" s="181" t="s">
        <v>115</v>
      </c>
      <c r="H38" s="181"/>
      <c r="I38" s="194"/>
      <c r="J38" s="194"/>
      <c r="K38" s="262" t="s">
        <v>115</v>
      </c>
      <c r="L38" s="230" t="s">
        <v>224</v>
      </c>
      <c r="M38" s="165" t="s">
        <v>225</v>
      </c>
      <c r="N38" s="165" t="s">
        <v>226</v>
      </c>
      <c r="AD38" s="184" t="s">
        <v>115</v>
      </c>
      <c r="AE38" s="184" t="s">
        <v>115</v>
      </c>
      <c r="AF38" s="184" t="s">
        <v>115</v>
      </c>
      <c r="AG38" s="185"/>
      <c r="AH38" s="185"/>
      <c r="AI38" s="181" t="s">
        <v>115</v>
      </c>
      <c r="AJ38" s="185" t="s">
        <v>115</v>
      </c>
      <c r="AK38" s="185" t="s">
        <v>115</v>
      </c>
      <c r="AL38" s="185" t="s">
        <v>115</v>
      </c>
      <c r="AM38" s="185"/>
    </row>
    <row r="39" ht="80.4" customHeight="1">
      <c r="A39" s="251"/>
      <c r="B39" s="253"/>
      <c r="C39" s="194"/>
      <c r="D39" s="194"/>
      <c r="E39" s="194"/>
      <c r="F39" s="194"/>
      <c r="G39" s="181" t="s">
        <v>115</v>
      </c>
      <c r="H39" s="181"/>
      <c r="I39" s="194"/>
      <c r="J39" s="194"/>
      <c r="K39" s="262" t="s">
        <v>115</v>
      </c>
      <c r="L39" s="230" t="s">
        <v>228</v>
      </c>
      <c r="M39" s="165" t="s">
        <v>229</v>
      </c>
      <c r="N39" s="165" t="s">
        <v>230</v>
      </c>
      <c r="AD39" s="184" t="s">
        <v>115</v>
      </c>
      <c r="AE39" s="184" t="s">
        <v>115</v>
      </c>
      <c r="AF39" s="184" t="s">
        <v>115</v>
      </c>
      <c r="AG39" s="185"/>
      <c r="AH39" s="185"/>
      <c r="AI39" s="185"/>
      <c r="AJ39" s="185"/>
      <c r="AK39" s="185" t="s">
        <v>115</v>
      </c>
      <c r="AL39" s="185" t="s">
        <v>115</v>
      </c>
      <c r="AM39" s="185"/>
    </row>
    <row r="40" ht="117">
      <c r="A40" s="268"/>
      <c r="B40" s="248"/>
      <c r="C40" s="194"/>
      <c r="D40" s="194"/>
      <c r="E40" s="194"/>
      <c r="F40" s="194"/>
      <c r="G40" s="181"/>
      <c r="H40" s="181" t="s">
        <v>115</v>
      </c>
      <c r="I40" s="194"/>
      <c r="J40" s="194"/>
      <c r="K40" s="262" t="s">
        <v>115</v>
      </c>
      <c r="L40" s="231" t="s">
        <v>649</v>
      </c>
      <c r="M40" s="200" t="s">
        <v>650</v>
      </c>
      <c r="N40" s="168" t="s">
        <v>651</v>
      </c>
      <c r="AD40" s="184" t="s">
        <v>115</v>
      </c>
      <c r="AE40" s="184"/>
      <c r="AF40" s="184" t="s">
        <v>115</v>
      </c>
      <c r="AG40" s="185"/>
      <c r="AH40" s="185"/>
      <c r="AI40" s="185"/>
      <c r="AJ40" s="185"/>
      <c r="AK40" s="185"/>
      <c r="AL40" s="185"/>
      <c r="AM40" s="185"/>
    </row>
    <row r="41" ht="104.15" customHeight="1">
      <c r="A41" s="250" t="s">
        <v>232</v>
      </c>
      <c r="B41" s="252" t="s">
        <v>233</v>
      </c>
      <c r="C41" s="194"/>
      <c r="D41" s="194"/>
      <c r="E41" s="194"/>
      <c r="F41" s="194"/>
      <c r="G41" s="181" t="s">
        <v>115</v>
      </c>
      <c r="H41" s="181"/>
      <c r="I41" s="194"/>
      <c r="J41" s="194"/>
      <c r="K41" s="262"/>
      <c r="L41" s="189" t="s">
        <v>234</v>
      </c>
      <c r="M41" s="165" t="s">
        <v>235</v>
      </c>
      <c r="N41" s="166" t="s">
        <v>236</v>
      </c>
      <c r="AD41" s="184" t="s">
        <v>115</v>
      </c>
      <c r="AE41" s="184" t="s">
        <v>115</v>
      </c>
      <c r="AF41" s="184" t="s">
        <v>115</v>
      </c>
      <c r="AG41" s="185"/>
      <c r="AH41" s="185"/>
      <c r="AI41" s="181" t="s">
        <v>115</v>
      </c>
      <c r="AJ41" s="185" t="s">
        <v>115</v>
      </c>
      <c r="AK41" s="185" t="s">
        <v>115</v>
      </c>
      <c r="AL41" s="185" t="s">
        <v>115</v>
      </c>
      <c r="AM41" s="185"/>
    </row>
    <row r="42" ht="119.15" customHeight="1">
      <c r="A42" s="251"/>
      <c r="B42" s="253"/>
      <c r="C42" s="194"/>
      <c r="D42" s="194"/>
      <c r="E42" s="194"/>
      <c r="F42" s="194"/>
      <c r="G42" s="181" t="s">
        <v>115</v>
      </c>
      <c r="H42" s="181"/>
      <c r="I42" s="194"/>
      <c r="J42" s="194"/>
      <c r="K42" s="262"/>
      <c r="L42" s="189" t="s">
        <v>238</v>
      </c>
      <c r="M42" s="165" t="s">
        <v>239</v>
      </c>
      <c r="N42" s="166" t="s">
        <v>240</v>
      </c>
      <c r="AD42" s="184" t="s">
        <v>115</v>
      </c>
      <c r="AE42" s="184" t="s">
        <v>115</v>
      </c>
      <c r="AF42" s="184" t="s">
        <v>115</v>
      </c>
      <c r="AG42" s="185"/>
      <c r="AH42" s="185"/>
      <c r="AI42" s="181" t="s">
        <v>115</v>
      </c>
      <c r="AJ42" s="185" t="s">
        <v>115</v>
      </c>
      <c r="AK42" s="185" t="s">
        <v>115</v>
      </c>
      <c r="AL42" s="185" t="s">
        <v>115</v>
      </c>
      <c r="AM42" s="185"/>
    </row>
    <row r="43" ht="128.15" customHeight="1">
      <c r="A43" s="251"/>
      <c r="B43" s="253"/>
      <c r="C43" s="194"/>
      <c r="D43" s="194"/>
      <c r="E43" s="194"/>
      <c r="F43" s="194"/>
      <c r="G43" s="181" t="s">
        <v>115</v>
      </c>
      <c r="H43" s="181"/>
      <c r="I43" s="194"/>
      <c r="J43" s="194"/>
      <c r="K43" s="262"/>
      <c r="L43" s="189" t="s">
        <v>242</v>
      </c>
      <c r="M43" s="165" t="s">
        <v>243</v>
      </c>
      <c r="N43" s="166" t="s">
        <v>244</v>
      </c>
      <c r="AD43" s="184" t="s">
        <v>115</v>
      </c>
      <c r="AE43" s="184" t="s">
        <v>115</v>
      </c>
      <c r="AF43" s="184" t="s">
        <v>115</v>
      </c>
      <c r="AG43" s="185"/>
      <c r="AH43" s="185"/>
      <c r="AI43" s="181"/>
      <c r="AJ43" s="185" t="s">
        <v>115</v>
      </c>
      <c r="AK43" s="185" t="s">
        <v>115</v>
      </c>
      <c r="AL43" s="185" t="s">
        <v>115</v>
      </c>
      <c r="AM43" s="185"/>
    </row>
    <row r="44" ht="117">
      <c r="A44" s="268"/>
      <c r="B44" s="248"/>
      <c r="C44" s="194"/>
      <c r="D44" s="194"/>
      <c r="E44" s="194"/>
      <c r="F44" s="194"/>
      <c r="G44" s="181"/>
      <c r="H44" s="181" t="s">
        <v>115</v>
      </c>
      <c r="I44" s="194"/>
      <c r="J44" s="194"/>
      <c r="K44" s="262" t="s">
        <v>115</v>
      </c>
      <c r="L44" s="206" t="s">
        <v>652</v>
      </c>
      <c r="M44" s="168" t="s">
        <v>653</v>
      </c>
      <c r="N44" s="169" t="s">
        <v>654</v>
      </c>
      <c r="AD44" s="184" t="s">
        <v>115</v>
      </c>
      <c r="AE44" s="184"/>
      <c r="AF44" s="184" t="s">
        <v>115</v>
      </c>
      <c r="AG44" s="185"/>
      <c r="AH44" s="185"/>
      <c r="AI44" s="185"/>
      <c r="AJ44" s="185"/>
      <c r="AK44" s="185"/>
      <c r="AL44" s="185"/>
      <c r="AM44" s="185"/>
    </row>
    <row r="45" ht="82.5" customHeight="1">
      <c r="A45" s="252" t="s">
        <v>655</v>
      </c>
      <c r="B45" s="252" t="s">
        <v>656</v>
      </c>
      <c r="C45" s="194"/>
      <c r="D45" s="194"/>
      <c r="E45" s="194"/>
      <c r="F45" s="194"/>
      <c r="G45" s="181" t="s">
        <v>115</v>
      </c>
      <c r="H45" s="181"/>
      <c r="I45" s="194"/>
      <c r="J45" s="194"/>
      <c r="K45" s="262" t="s">
        <v>115</v>
      </c>
      <c r="L45" s="205" t="s">
        <v>657</v>
      </c>
      <c r="M45" s="165" t="s">
        <v>658</v>
      </c>
      <c r="N45" s="166" t="s">
        <v>659</v>
      </c>
      <c r="AD45" s="184"/>
      <c r="AE45" s="184"/>
      <c r="AF45" s="184" t="s">
        <v>115</v>
      </c>
      <c r="AG45" s="185"/>
      <c r="AH45" s="185"/>
      <c r="AI45" s="185"/>
      <c r="AJ45" s="185"/>
      <c r="AK45" s="185"/>
      <c r="AL45" s="185"/>
      <c r="AM45" s="185"/>
    </row>
    <row r="46" ht="63.82">
      <c r="A46" s="174" t="s">
        <v>66</v>
      </c>
      <c r="B46" s="178"/>
      <c r="C46" s="177"/>
      <c r="D46" s="177"/>
      <c r="E46" s="177"/>
      <c r="F46" s="177"/>
      <c r="G46" s="177"/>
      <c r="H46" s="177"/>
      <c r="I46" s="177"/>
      <c r="J46" s="177"/>
      <c r="K46" s="178"/>
      <c r="L46" s="178"/>
      <c r="M46" s="178"/>
      <c r="N46" s="178"/>
      <c r="AD46" s="197">
        <v>1</v>
      </c>
      <c r="AE46" s="178"/>
      <c r="AF46" s="197">
        <v>1</v>
      </c>
      <c r="AG46" s="178"/>
      <c r="AH46" s="178"/>
      <c r="AI46" s="178"/>
      <c r="AJ46" s="178"/>
      <c r="AK46" s="178"/>
      <c r="AL46" s="178"/>
      <c r="AM46" s="178"/>
    </row>
    <row r="47" ht="254.4" customHeight="1">
      <c r="A47" s="250" t="s">
        <v>246</v>
      </c>
      <c r="B47" s="252" t="s">
        <v>247</v>
      </c>
      <c r="C47" s="194"/>
      <c r="D47" s="194"/>
      <c r="E47" s="194"/>
      <c r="F47" s="194"/>
      <c r="G47" s="181" t="s">
        <v>115</v>
      </c>
      <c r="H47" s="181"/>
      <c r="I47" s="194"/>
      <c r="J47" s="194"/>
      <c r="K47" s="262" t="s">
        <v>115</v>
      </c>
      <c r="L47" s="201" t="s">
        <v>248</v>
      </c>
      <c r="M47" s="190" t="s">
        <v>249</v>
      </c>
      <c r="N47" s="196" t="s">
        <v>250</v>
      </c>
      <c r="AD47" s="184" t="s">
        <v>115</v>
      </c>
      <c r="AE47" s="184" t="s">
        <v>115</v>
      </c>
      <c r="AF47" s="184" t="s">
        <v>115</v>
      </c>
      <c r="AG47" s="185"/>
      <c r="AH47" s="185"/>
      <c r="AI47" s="181"/>
      <c r="AJ47" s="185"/>
      <c r="AK47" s="185"/>
      <c r="AL47" s="185"/>
      <c r="AM47" s="185"/>
    </row>
    <row r="48" ht="117">
      <c r="A48" s="251"/>
      <c r="B48" s="253"/>
      <c r="C48" s="194"/>
      <c r="D48" s="194"/>
      <c r="E48" s="194"/>
      <c r="F48" s="194"/>
      <c r="G48" s="181" t="s">
        <v>115</v>
      </c>
      <c r="H48" s="181"/>
      <c r="I48" s="194"/>
      <c r="J48" s="194"/>
      <c r="K48" s="262" t="s">
        <v>115</v>
      </c>
      <c r="L48" s="201" t="s">
        <v>252</v>
      </c>
      <c r="M48" s="165" t="s">
        <v>253</v>
      </c>
      <c r="N48" s="166" t="s">
        <v>254</v>
      </c>
      <c r="AD48" s="184" t="s">
        <v>115</v>
      </c>
      <c r="AE48" s="184" t="s">
        <v>115</v>
      </c>
      <c r="AF48" s="184" t="s">
        <v>115</v>
      </c>
      <c r="AG48" s="185"/>
      <c r="AH48" s="185"/>
      <c r="AI48" s="181"/>
      <c r="AJ48" s="185"/>
      <c r="AK48" s="185"/>
      <c r="AL48" s="185"/>
      <c r="AM48" s="185"/>
    </row>
    <row r="49" ht="124">
      <c r="A49" s="251"/>
      <c r="B49" s="253"/>
      <c r="C49" s="194"/>
      <c r="D49" s="194"/>
      <c r="E49" s="194"/>
      <c r="F49" s="194"/>
      <c r="G49" s="181" t="s">
        <v>115</v>
      </c>
      <c r="H49" s="181"/>
      <c r="I49" s="194"/>
      <c r="J49" s="194"/>
      <c r="K49" s="262" t="s">
        <v>115</v>
      </c>
      <c r="L49" s="189" t="s">
        <v>256</v>
      </c>
      <c r="M49" s="202" t="s">
        <v>257</v>
      </c>
      <c r="N49" s="166" t="s">
        <v>258</v>
      </c>
      <c r="AD49" s="184" t="s">
        <v>115</v>
      </c>
      <c r="AE49" s="184" t="s">
        <v>115</v>
      </c>
      <c r="AF49" s="184" t="s">
        <v>115</v>
      </c>
      <c r="AG49" s="185"/>
      <c r="AH49" s="185"/>
      <c r="AI49" s="181"/>
      <c r="AJ49" s="185"/>
      <c r="AK49" s="185"/>
      <c r="AL49" s="185"/>
      <c r="AM49" s="185"/>
    </row>
    <row r="50" ht="117">
      <c r="A50" s="268"/>
      <c r="B50" s="248"/>
      <c r="C50" s="194"/>
      <c r="D50" s="194"/>
      <c r="E50" s="194"/>
      <c r="F50" s="194"/>
      <c r="G50" s="181"/>
      <c r="H50" s="181" t="s">
        <v>115</v>
      </c>
      <c r="I50" s="194"/>
      <c r="J50" s="194"/>
      <c r="K50" s="262" t="s">
        <v>115</v>
      </c>
      <c r="L50" s="203" t="s">
        <v>660</v>
      </c>
      <c r="M50" s="168" t="s">
        <v>661</v>
      </c>
      <c r="N50" s="229" t="s">
        <v>662</v>
      </c>
      <c r="AD50" s="184" t="s">
        <v>115</v>
      </c>
      <c r="AE50" s="184"/>
      <c r="AF50" s="184" t="s">
        <v>115</v>
      </c>
      <c r="AG50" s="185"/>
      <c r="AH50" s="185"/>
      <c r="AI50" s="185"/>
      <c r="AJ50" s="185"/>
      <c r="AK50" s="185"/>
      <c r="AL50" s="185"/>
      <c r="AM50" s="185"/>
    </row>
    <row r="51" ht="287.15" customHeight="1">
      <c r="A51" s="250" t="s">
        <v>260</v>
      </c>
      <c r="B51" s="252" t="s">
        <v>261</v>
      </c>
      <c r="C51" s="194"/>
      <c r="D51" s="194"/>
      <c r="E51" s="194"/>
      <c r="F51" s="194"/>
      <c r="G51" s="181" t="s">
        <v>115</v>
      </c>
      <c r="H51" s="181"/>
      <c r="I51" s="194"/>
      <c r="J51" s="194"/>
      <c r="K51" s="262" t="s">
        <v>115</v>
      </c>
      <c r="L51" s="201" t="s">
        <v>262</v>
      </c>
      <c r="M51" s="165" t="s">
        <v>263</v>
      </c>
      <c r="N51" s="166" t="s">
        <v>264</v>
      </c>
      <c r="AD51" s="184" t="s">
        <v>115</v>
      </c>
      <c r="AE51" s="184" t="s">
        <v>115</v>
      </c>
      <c r="AF51" s="184" t="s">
        <v>115</v>
      </c>
      <c r="AG51" s="185"/>
      <c r="AH51" s="185"/>
      <c r="AI51" s="181"/>
      <c r="AJ51" s="185"/>
      <c r="AK51" s="185"/>
      <c r="AL51" s="185"/>
      <c r="AM51" s="185"/>
    </row>
    <row r="52" ht="237" customHeight="1">
      <c r="A52" s="251"/>
      <c r="B52" s="253"/>
      <c r="C52" s="194"/>
      <c r="D52" s="194"/>
      <c r="E52" s="194"/>
      <c r="F52" s="194"/>
      <c r="G52" s="181" t="s">
        <v>115</v>
      </c>
      <c r="H52" s="181"/>
      <c r="I52" s="194"/>
      <c r="J52" s="194"/>
      <c r="K52" s="262" t="s">
        <v>115</v>
      </c>
      <c r="L52" s="201" t="s">
        <v>266</v>
      </c>
      <c r="M52" s="165" t="s">
        <v>267</v>
      </c>
      <c r="N52" s="166" t="s">
        <v>268</v>
      </c>
      <c r="AD52" s="184" t="s">
        <v>115</v>
      </c>
      <c r="AE52" s="184" t="s">
        <v>115</v>
      </c>
      <c r="AF52" s="184" t="s">
        <v>115</v>
      </c>
      <c r="AG52" s="185"/>
      <c r="AH52" s="185"/>
      <c r="AI52" s="181"/>
      <c r="AJ52" s="185"/>
      <c r="AK52" s="185"/>
      <c r="AL52" s="185"/>
      <c r="AM52" s="185"/>
    </row>
    <row r="53" ht="269.15" customHeight="1">
      <c r="A53" s="251"/>
      <c r="B53" s="253"/>
      <c r="C53" s="194"/>
      <c r="D53" s="194"/>
      <c r="E53" s="194"/>
      <c r="F53" s="194"/>
      <c r="G53" s="181" t="s">
        <v>115</v>
      </c>
      <c r="H53" s="181"/>
      <c r="I53" s="194"/>
      <c r="J53" s="194"/>
      <c r="K53" s="262" t="s">
        <v>115</v>
      </c>
      <c r="L53" s="201" t="s">
        <v>270</v>
      </c>
      <c r="M53" s="165" t="s">
        <v>271</v>
      </c>
      <c r="N53" s="166" t="s">
        <v>272</v>
      </c>
      <c r="AD53" s="184" t="s">
        <v>115</v>
      </c>
      <c r="AE53" s="184" t="s">
        <v>115</v>
      </c>
      <c r="AF53" s="184" t="s">
        <v>115</v>
      </c>
      <c r="AG53" s="185"/>
      <c r="AH53" s="185"/>
      <c r="AI53" s="181"/>
      <c r="AJ53" s="185"/>
      <c r="AK53" s="185"/>
      <c r="AL53" s="185"/>
      <c r="AM53" s="185"/>
    </row>
    <row r="54" ht="78.5" customHeight="1">
      <c r="A54" s="268"/>
      <c r="B54" s="248"/>
      <c r="C54" s="194"/>
      <c r="D54" s="194"/>
      <c r="E54" s="194"/>
      <c r="F54" s="194"/>
      <c r="G54" s="181"/>
      <c r="H54" s="181" t="s">
        <v>115</v>
      </c>
      <c r="I54" s="194"/>
      <c r="J54" s="194"/>
      <c r="K54" s="262" t="s">
        <v>115</v>
      </c>
      <c r="L54" s="203" t="s">
        <v>663</v>
      </c>
      <c r="M54" s="168" t="s">
        <v>664</v>
      </c>
      <c r="N54" s="241" t="s">
        <v>665</v>
      </c>
      <c r="AD54" s="184" t="s">
        <v>115</v>
      </c>
      <c r="AE54" s="184"/>
      <c r="AF54" s="184" t="s">
        <v>115</v>
      </c>
      <c r="AG54" s="185"/>
      <c r="AH54" s="185"/>
      <c r="AI54" s="185"/>
      <c r="AJ54" s="185"/>
      <c r="AK54" s="185"/>
      <c r="AL54" s="185"/>
      <c r="AM54" s="185"/>
    </row>
    <row r="55" ht="201.5">
      <c r="A55" s="250" t="s">
        <v>274</v>
      </c>
      <c r="B55" s="252" t="s">
        <v>275</v>
      </c>
      <c r="C55" s="194"/>
      <c r="D55" s="194"/>
      <c r="E55" s="194"/>
      <c r="F55" s="194"/>
      <c r="G55" s="181" t="s">
        <v>115</v>
      </c>
      <c r="H55" s="181"/>
      <c r="I55" s="194"/>
      <c r="J55" s="194"/>
      <c r="K55" s="262" t="s">
        <v>115</v>
      </c>
      <c r="L55" s="201" t="s">
        <v>276</v>
      </c>
      <c r="M55" s="165" t="s">
        <v>277</v>
      </c>
      <c r="N55" s="166" t="s">
        <v>278</v>
      </c>
      <c r="AD55" s="184" t="s">
        <v>115</v>
      </c>
      <c r="AE55" s="184" t="s">
        <v>115</v>
      </c>
      <c r="AF55" s="184" t="s">
        <v>115</v>
      </c>
      <c r="AG55" s="185"/>
      <c r="AH55" s="185"/>
      <c r="AI55" s="181"/>
      <c r="AJ55" s="185"/>
      <c r="AK55" s="185"/>
      <c r="AL55" s="185"/>
      <c r="AM55" s="185"/>
    </row>
    <row r="56" ht="238.5">
      <c r="A56" s="251"/>
      <c r="B56" s="253"/>
      <c r="C56" s="194"/>
      <c r="D56" s="194"/>
      <c r="E56" s="194"/>
      <c r="F56" s="194"/>
      <c r="G56" s="181" t="s">
        <v>115</v>
      </c>
      <c r="H56" s="181"/>
      <c r="I56" s="194"/>
      <c r="J56" s="194"/>
      <c r="K56" s="262" t="s">
        <v>115</v>
      </c>
      <c r="L56" s="201" t="s">
        <v>280</v>
      </c>
      <c r="M56" s="165" t="s">
        <v>281</v>
      </c>
      <c r="N56" s="165" t="s">
        <v>282</v>
      </c>
      <c r="AD56" s="184" t="s">
        <v>115</v>
      </c>
      <c r="AE56" s="184" t="s">
        <v>115</v>
      </c>
      <c r="AF56" s="184" t="s">
        <v>115</v>
      </c>
      <c r="AG56" s="185"/>
      <c r="AH56" s="185"/>
      <c r="AI56" s="181"/>
      <c r="AJ56" s="185"/>
      <c r="AK56" s="185"/>
      <c r="AL56" s="185"/>
      <c r="AM56" s="185"/>
    </row>
    <row r="57" ht="117">
      <c r="A57" s="251"/>
      <c r="B57" s="253"/>
      <c r="C57" s="194"/>
      <c r="D57" s="194"/>
      <c r="E57" s="194"/>
      <c r="F57" s="194"/>
      <c r="G57" s="181" t="s">
        <v>115</v>
      </c>
      <c r="H57" s="181"/>
      <c r="I57" s="194"/>
      <c r="J57" s="194"/>
      <c r="K57" s="262" t="s">
        <v>115</v>
      </c>
      <c r="L57" s="201" t="s">
        <v>284</v>
      </c>
      <c r="M57" s="168" t="s">
        <v>285</v>
      </c>
      <c r="N57" s="165" t="s">
        <v>286</v>
      </c>
      <c r="AD57" s="184" t="s">
        <v>115</v>
      </c>
      <c r="AE57" s="184" t="s">
        <v>115</v>
      </c>
      <c r="AF57" s="184" t="s">
        <v>115</v>
      </c>
      <c r="AG57" s="185"/>
      <c r="AH57" s="185"/>
      <c r="AI57" s="181"/>
      <c r="AJ57" s="185"/>
      <c r="AK57" s="185"/>
      <c r="AL57" s="185"/>
      <c r="AM57" s="185"/>
    </row>
    <row r="58" ht="117">
      <c r="A58" s="268"/>
      <c r="B58" s="248"/>
      <c r="C58" s="194"/>
      <c r="D58" s="194"/>
      <c r="E58" s="194"/>
      <c r="F58" s="194"/>
      <c r="G58" s="181"/>
      <c r="H58" s="181" t="s">
        <v>115</v>
      </c>
      <c r="I58" s="194"/>
      <c r="J58" s="194"/>
      <c r="K58" s="262" t="s">
        <v>115</v>
      </c>
      <c r="L58" s="203" t="s">
        <v>666</v>
      </c>
      <c r="M58" s="168" t="s">
        <v>667</v>
      </c>
      <c r="N58" s="169" t="s">
        <v>668</v>
      </c>
      <c r="AD58" s="184" t="s">
        <v>115</v>
      </c>
      <c r="AE58" s="184"/>
      <c r="AF58" s="184" t="s">
        <v>115</v>
      </c>
      <c r="AG58" s="185"/>
      <c r="AH58" s="185"/>
      <c r="AI58" s="185"/>
      <c r="AJ58" s="185"/>
      <c r="AK58" s="185"/>
      <c r="AL58" s="185"/>
      <c r="AM58" s="185"/>
    </row>
    <row r="59" ht="149.5" customHeight="1">
      <c r="A59" s="248" t="s">
        <v>669</v>
      </c>
      <c r="B59" s="248" t="s">
        <v>670</v>
      </c>
      <c r="C59" s="194"/>
      <c r="D59" s="194"/>
      <c r="E59" s="194"/>
      <c r="F59" s="194"/>
      <c r="G59" s="181" t="s">
        <v>115</v>
      </c>
      <c r="H59" s="181"/>
      <c r="I59" s="194"/>
      <c r="J59" s="194"/>
      <c r="K59" s="262" t="s">
        <v>115</v>
      </c>
      <c r="L59" s="201" t="s">
        <v>669</v>
      </c>
      <c r="M59" s="165" t="s">
        <v>671</v>
      </c>
      <c r="N59" s="166" t="s">
        <v>672</v>
      </c>
      <c r="AD59" s="184"/>
      <c r="AE59" s="184"/>
      <c r="AF59" s="184" t="s">
        <v>115</v>
      </c>
      <c r="AG59" s="185"/>
      <c r="AH59" s="185"/>
      <c r="AI59" s="185"/>
      <c r="AJ59" s="185"/>
      <c r="AK59" s="185"/>
      <c r="AL59" s="185"/>
      <c r="AM59" s="185"/>
    </row>
    <row r="60" ht="63.82">
      <c r="A60" s="174" t="s">
        <v>68</v>
      </c>
      <c r="B60" s="178"/>
      <c r="C60" s="177"/>
      <c r="D60" s="177"/>
      <c r="E60" s="177"/>
      <c r="F60" s="177"/>
      <c r="G60" s="177"/>
      <c r="H60" s="177"/>
      <c r="I60" s="177"/>
      <c r="J60" s="177"/>
      <c r="K60" s="178"/>
      <c r="L60" s="178"/>
      <c r="M60" s="178"/>
      <c r="N60" s="178"/>
      <c r="AD60" s="197">
        <v>1</v>
      </c>
      <c r="AE60" s="178"/>
      <c r="AF60" s="197">
        <v>1</v>
      </c>
      <c r="AG60" s="178"/>
      <c r="AH60" s="178"/>
      <c r="AI60" s="178"/>
      <c r="AJ60" s="178"/>
      <c r="AK60" s="178"/>
      <c r="AL60" s="178"/>
      <c r="AM60" s="178"/>
    </row>
    <row r="61" ht="135.75">
      <c r="A61" s="250" t="s">
        <v>288</v>
      </c>
      <c r="B61" s="252" t="s">
        <v>289</v>
      </c>
      <c r="C61" s="194"/>
      <c r="D61" s="194"/>
      <c r="E61" s="194"/>
      <c r="F61" s="194"/>
      <c r="G61" s="181" t="s">
        <v>115</v>
      </c>
      <c r="H61" s="181"/>
      <c r="I61" s="194"/>
      <c r="J61" s="194"/>
      <c r="K61" s="262" t="s">
        <v>115</v>
      </c>
      <c r="L61" s="205" t="s">
        <v>290</v>
      </c>
      <c r="M61" s="198" t="s">
        <v>291</v>
      </c>
      <c r="N61" s="167" t="s">
        <v>292</v>
      </c>
      <c r="AD61" s="184" t="s">
        <v>115</v>
      </c>
      <c r="AE61" s="184" t="s">
        <v>115</v>
      </c>
      <c r="AF61" s="184" t="s">
        <v>115</v>
      </c>
      <c r="AG61" s="185"/>
      <c r="AH61" s="185"/>
      <c r="AI61" s="181"/>
      <c r="AJ61" s="185" t="s">
        <v>115</v>
      </c>
      <c r="AK61" s="185" t="s">
        <v>115</v>
      </c>
      <c r="AL61" s="185" t="s">
        <v>115</v>
      </c>
      <c r="AM61" s="185"/>
    </row>
    <row r="62" ht="117">
      <c r="A62" s="251"/>
      <c r="B62" s="253"/>
      <c r="C62" s="194"/>
      <c r="D62" s="194"/>
      <c r="E62" s="194"/>
      <c r="F62" s="194"/>
      <c r="G62" s="181" t="s">
        <v>115</v>
      </c>
      <c r="H62" s="181"/>
      <c r="I62" s="194"/>
      <c r="J62" s="194"/>
      <c r="K62" s="262" t="s">
        <v>115</v>
      </c>
      <c r="L62" s="205" t="s">
        <v>294</v>
      </c>
      <c r="M62" s="198" t="s">
        <v>295</v>
      </c>
      <c r="N62" s="198" t="s">
        <v>296</v>
      </c>
      <c r="AD62" s="184" t="s">
        <v>115</v>
      </c>
      <c r="AE62" s="184" t="s">
        <v>115</v>
      </c>
      <c r="AF62" s="184" t="s">
        <v>115</v>
      </c>
      <c r="AG62" s="185"/>
      <c r="AH62" s="185"/>
      <c r="AI62" s="181"/>
      <c r="AJ62" s="185" t="s">
        <v>115</v>
      </c>
      <c r="AK62" s="185" t="s">
        <v>115</v>
      </c>
      <c r="AL62" s="185" t="s">
        <v>115</v>
      </c>
      <c r="AM62" s="185"/>
    </row>
    <row r="63" ht="117">
      <c r="A63" s="251"/>
      <c r="B63" s="253"/>
      <c r="C63" s="194"/>
      <c r="D63" s="194"/>
      <c r="E63" s="194"/>
      <c r="F63" s="194"/>
      <c r="G63" s="181" t="s">
        <v>115</v>
      </c>
      <c r="H63" s="181"/>
      <c r="I63" s="194"/>
      <c r="J63" s="194"/>
      <c r="K63" s="262" t="s">
        <v>115</v>
      </c>
      <c r="L63" s="205" t="s">
        <v>298</v>
      </c>
      <c r="M63" s="198" t="s">
        <v>299</v>
      </c>
      <c r="N63" s="165" t="s">
        <v>300</v>
      </c>
      <c r="AD63" s="184" t="s">
        <v>115</v>
      </c>
      <c r="AE63" s="184" t="s">
        <v>115</v>
      </c>
      <c r="AF63" s="184" t="s">
        <v>115</v>
      </c>
      <c r="AG63" s="185"/>
      <c r="AH63" s="185"/>
      <c r="AI63" s="181" t="s">
        <v>115</v>
      </c>
      <c r="AJ63" s="185" t="s">
        <v>115</v>
      </c>
      <c r="AK63" s="185" t="s">
        <v>115</v>
      </c>
      <c r="AL63" s="185" t="s">
        <v>115</v>
      </c>
      <c r="AM63" s="185"/>
    </row>
    <row r="64" ht="117">
      <c r="A64" s="268"/>
      <c r="B64" s="248"/>
      <c r="C64" s="194"/>
      <c r="D64" s="194"/>
      <c r="E64" s="194"/>
      <c r="F64" s="194"/>
      <c r="G64" s="181"/>
      <c r="H64" s="181" t="s">
        <v>115</v>
      </c>
      <c r="I64" s="194"/>
      <c r="J64" s="194"/>
      <c r="K64" s="262" t="s">
        <v>115</v>
      </c>
      <c r="L64" s="232" t="s">
        <v>673</v>
      </c>
      <c r="M64" s="200" t="s">
        <v>674</v>
      </c>
      <c r="N64" s="214" t="s">
        <v>675</v>
      </c>
      <c r="AD64" s="184" t="s">
        <v>115</v>
      </c>
      <c r="AE64" s="184"/>
      <c r="AF64" s="184" t="s">
        <v>115</v>
      </c>
      <c r="AG64" s="185"/>
      <c r="AH64" s="185"/>
      <c r="AI64" s="185"/>
      <c r="AJ64" s="185"/>
      <c r="AK64" s="185"/>
      <c r="AL64" s="185"/>
      <c r="AM64" s="185"/>
    </row>
    <row r="65" ht="117">
      <c r="A65" s="250" t="s">
        <v>302</v>
      </c>
      <c r="B65" s="252" t="s">
        <v>303</v>
      </c>
      <c r="C65" s="194"/>
      <c r="D65" s="194"/>
      <c r="E65" s="194"/>
      <c r="F65" s="194"/>
      <c r="G65" s="181" t="s">
        <v>115</v>
      </c>
      <c r="H65" s="181"/>
      <c r="I65" s="194"/>
      <c r="J65" s="194"/>
      <c r="K65" s="262" t="s">
        <v>115</v>
      </c>
      <c r="L65" s="204" t="s">
        <v>304</v>
      </c>
      <c r="M65" s="165" t="s">
        <v>305</v>
      </c>
      <c r="N65" s="165" t="s">
        <v>306</v>
      </c>
      <c r="AD65" s="184" t="s">
        <v>115</v>
      </c>
      <c r="AE65" s="184" t="s">
        <v>115</v>
      </c>
      <c r="AF65" s="184" t="s">
        <v>115</v>
      </c>
      <c r="AG65" s="185"/>
      <c r="AH65" s="185"/>
      <c r="AI65" s="181"/>
      <c r="AJ65" s="185" t="s">
        <v>115</v>
      </c>
      <c r="AK65" s="185"/>
      <c r="AL65" s="185"/>
      <c r="AM65" s="185"/>
    </row>
    <row r="66" ht="121.5">
      <c r="A66" s="251"/>
      <c r="B66" s="253"/>
      <c r="C66" s="194"/>
      <c r="D66" s="194"/>
      <c r="E66" s="194"/>
      <c r="F66" s="194"/>
      <c r="G66" s="181" t="s">
        <v>115</v>
      </c>
      <c r="H66" s="181"/>
      <c r="I66" s="194"/>
      <c r="J66" s="194"/>
      <c r="K66" s="262" t="s">
        <v>115</v>
      </c>
      <c r="L66" s="205" t="s">
        <v>308</v>
      </c>
      <c r="M66" s="165" t="s">
        <v>309</v>
      </c>
      <c r="N66" s="198" t="s">
        <v>310</v>
      </c>
      <c r="AD66" s="184" t="s">
        <v>115</v>
      </c>
      <c r="AE66" s="184" t="s">
        <v>115</v>
      </c>
      <c r="AF66" s="184" t="s">
        <v>115</v>
      </c>
      <c r="AG66" s="185"/>
      <c r="AH66" s="185"/>
      <c r="AI66" s="181"/>
      <c r="AJ66" s="185" t="s">
        <v>115</v>
      </c>
      <c r="AK66" s="185"/>
      <c r="AL66" s="185"/>
      <c r="AM66" s="185"/>
    </row>
    <row r="67" ht="117">
      <c r="A67" s="251"/>
      <c r="B67" s="253"/>
      <c r="C67" s="194"/>
      <c r="D67" s="194"/>
      <c r="E67" s="194"/>
      <c r="F67" s="194"/>
      <c r="G67" s="181" t="s">
        <v>115</v>
      </c>
      <c r="H67" s="181"/>
      <c r="I67" s="194"/>
      <c r="J67" s="194"/>
      <c r="K67" s="262" t="s">
        <v>115</v>
      </c>
      <c r="L67" s="205" t="s">
        <v>312</v>
      </c>
      <c r="M67" s="165" t="s">
        <v>313</v>
      </c>
      <c r="N67" s="165" t="s">
        <v>314</v>
      </c>
      <c r="AD67" s="184" t="s">
        <v>115</v>
      </c>
      <c r="AE67" s="184" t="s">
        <v>115</v>
      </c>
      <c r="AF67" s="184" t="s">
        <v>115</v>
      </c>
      <c r="AG67" s="185"/>
      <c r="AH67" s="185"/>
      <c r="AI67" s="181"/>
      <c r="AJ67" s="185" t="s">
        <v>115</v>
      </c>
      <c r="AK67" s="185"/>
      <c r="AL67" s="185"/>
      <c r="AM67" s="185"/>
    </row>
    <row r="68" ht="117">
      <c r="A68" s="268"/>
      <c r="B68" s="248"/>
      <c r="C68" s="194"/>
      <c r="D68" s="194"/>
      <c r="E68" s="194"/>
      <c r="F68" s="194"/>
      <c r="G68" s="181"/>
      <c r="H68" s="181" t="s">
        <v>115</v>
      </c>
      <c r="I68" s="194"/>
      <c r="J68" s="194"/>
      <c r="K68" s="262" t="s">
        <v>115</v>
      </c>
      <c r="L68" s="206" t="s">
        <v>676</v>
      </c>
      <c r="M68" s="200" t="s">
        <v>677</v>
      </c>
      <c r="N68" s="168" t="s">
        <v>678</v>
      </c>
      <c r="AD68" s="184" t="s">
        <v>115</v>
      </c>
      <c r="AE68" s="184"/>
      <c r="AF68" s="184" t="s">
        <v>115</v>
      </c>
      <c r="AG68" s="185"/>
      <c r="AH68" s="185"/>
      <c r="AI68" s="181"/>
      <c r="AJ68" s="185" t="s">
        <v>115</v>
      </c>
      <c r="AK68" s="185"/>
      <c r="AL68" s="185"/>
      <c r="AM68" s="185"/>
    </row>
    <row r="69" ht="117">
      <c r="A69" s="250" t="s">
        <v>316</v>
      </c>
      <c r="B69" s="252" t="s">
        <v>317</v>
      </c>
      <c r="C69" s="194"/>
      <c r="D69" s="194"/>
      <c r="E69" s="194"/>
      <c r="F69" s="194"/>
      <c r="G69" s="181" t="s">
        <v>115</v>
      </c>
      <c r="H69" s="181"/>
      <c r="I69" s="194"/>
      <c r="J69" s="194"/>
      <c r="K69" s="262" t="s">
        <v>115</v>
      </c>
      <c r="L69" s="205" t="s">
        <v>318</v>
      </c>
      <c r="M69" s="198" t="s">
        <v>319</v>
      </c>
      <c r="N69" s="167" t="s">
        <v>320</v>
      </c>
      <c r="AD69" s="184" t="s">
        <v>115</v>
      </c>
      <c r="AE69" s="184" t="s">
        <v>115</v>
      </c>
      <c r="AF69" s="184" t="s">
        <v>115</v>
      </c>
      <c r="AG69" s="185"/>
      <c r="AH69" s="185"/>
      <c r="AI69" s="185"/>
      <c r="AJ69" s="185" t="s">
        <v>115</v>
      </c>
      <c r="AK69" s="185"/>
      <c r="AL69" s="185"/>
      <c r="AM69" s="185"/>
    </row>
    <row r="70" ht="117">
      <c r="A70" s="251"/>
      <c r="B70" s="253"/>
      <c r="C70" s="194"/>
      <c r="D70" s="194"/>
      <c r="E70" s="194"/>
      <c r="F70" s="194"/>
      <c r="G70" s="181" t="s">
        <v>115</v>
      </c>
      <c r="H70" s="181"/>
      <c r="I70" s="194"/>
      <c r="J70" s="194"/>
      <c r="K70" s="262" t="s">
        <v>115</v>
      </c>
      <c r="L70" s="205" t="s">
        <v>322</v>
      </c>
      <c r="M70" s="198" t="s">
        <v>323</v>
      </c>
      <c r="N70" s="167" t="s">
        <v>324</v>
      </c>
      <c r="AD70" s="184" t="s">
        <v>115</v>
      </c>
      <c r="AE70" s="184" t="s">
        <v>115</v>
      </c>
      <c r="AF70" s="184" t="s">
        <v>115</v>
      </c>
      <c r="AG70" s="185"/>
      <c r="AH70" s="185"/>
      <c r="AI70" s="185"/>
      <c r="AJ70" s="185"/>
      <c r="AK70" s="185"/>
      <c r="AL70" s="185"/>
      <c r="AM70" s="185"/>
    </row>
    <row r="71" ht="117">
      <c r="A71" s="251"/>
      <c r="B71" s="253"/>
      <c r="C71" s="194"/>
      <c r="D71" s="194"/>
      <c r="E71" s="194"/>
      <c r="F71" s="194"/>
      <c r="G71" s="181" t="s">
        <v>115</v>
      </c>
      <c r="H71" s="181"/>
      <c r="I71" s="194"/>
      <c r="J71" s="194"/>
      <c r="K71" s="262" t="s">
        <v>115</v>
      </c>
      <c r="L71" s="205" t="s">
        <v>326</v>
      </c>
      <c r="M71" s="198" t="s">
        <v>327</v>
      </c>
      <c r="N71" s="167" t="s">
        <v>328</v>
      </c>
      <c r="AD71" s="184" t="s">
        <v>115</v>
      </c>
      <c r="AE71" s="184" t="s">
        <v>115</v>
      </c>
      <c r="AF71" s="184" t="s">
        <v>115</v>
      </c>
      <c r="AG71" s="185"/>
      <c r="AH71" s="185"/>
      <c r="AI71" s="185"/>
      <c r="AJ71" s="185" t="s">
        <v>115</v>
      </c>
      <c r="AK71" s="185"/>
      <c r="AL71" s="185"/>
      <c r="AM71" s="185"/>
    </row>
    <row r="72" ht="117">
      <c r="A72" s="268"/>
      <c r="B72" s="248"/>
      <c r="C72" s="194"/>
      <c r="D72" s="194"/>
      <c r="E72" s="194"/>
      <c r="F72" s="194"/>
      <c r="G72" s="181"/>
      <c r="H72" s="181" t="s">
        <v>115</v>
      </c>
      <c r="I72" s="194"/>
      <c r="J72" s="194"/>
      <c r="K72" s="262" t="s">
        <v>115</v>
      </c>
      <c r="L72" s="233" t="s">
        <v>679</v>
      </c>
      <c r="M72" s="200" t="s">
        <v>680</v>
      </c>
      <c r="N72" s="214" t="s">
        <v>681</v>
      </c>
      <c r="AD72" s="184" t="s">
        <v>115</v>
      </c>
      <c r="AE72" s="184"/>
      <c r="AF72" s="184" t="s">
        <v>115</v>
      </c>
      <c r="AG72" s="185"/>
      <c r="AH72" s="185"/>
      <c r="AI72" s="185"/>
      <c r="AJ72" s="185"/>
      <c r="AK72" s="185"/>
      <c r="AL72" s="185"/>
      <c r="AM72" s="185"/>
    </row>
    <row r="73" ht="117">
      <c r="A73" s="252" t="s">
        <v>682</v>
      </c>
      <c r="B73" s="252" t="s">
        <v>683</v>
      </c>
      <c r="C73" s="194"/>
      <c r="D73" s="194"/>
      <c r="E73" s="194"/>
      <c r="F73" s="194"/>
      <c r="G73" s="181" t="s">
        <v>115</v>
      </c>
      <c r="H73" s="181"/>
      <c r="I73" s="194"/>
      <c r="J73" s="194"/>
      <c r="K73" s="262" t="s">
        <v>115</v>
      </c>
      <c r="L73" s="204" t="s">
        <v>684</v>
      </c>
      <c r="M73" s="198" t="s">
        <v>685</v>
      </c>
      <c r="N73" s="167" t="s">
        <v>686</v>
      </c>
      <c r="AD73" s="184"/>
      <c r="AE73" s="184"/>
      <c r="AF73" s="184" t="s">
        <v>115</v>
      </c>
      <c r="AG73" s="185"/>
      <c r="AH73" s="185"/>
      <c r="AI73" s="185"/>
      <c r="AJ73" s="185"/>
      <c r="AK73" s="185"/>
      <c r="AL73" s="185"/>
      <c r="AM73" s="185"/>
    </row>
    <row r="74" ht="63.82">
      <c r="A74" s="174" t="s">
        <v>70</v>
      </c>
      <c r="B74" s="178"/>
      <c r="C74" s="177"/>
      <c r="D74" s="177"/>
      <c r="E74" s="177"/>
      <c r="F74" s="177"/>
      <c r="G74" s="177"/>
      <c r="H74" s="177"/>
      <c r="I74" s="177"/>
      <c r="J74" s="177"/>
      <c r="K74" s="178"/>
      <c r="L74" s="178"/>
      <c r="M74" s="178"/>
      <c r="N74" s="178"/>
      <c r="AD74" s="193"/>
      <c r="AE74" s="178"/>
      <c r="AF74" s="193">
        <v>2</v>
      </c>
      <c r="AG74" s="178"/>
      <c r="AH74" s="178"/>
      <c r="AI74" s="178"/>
      <c r="AJ74" s="178"/>
      <c r="AK74" s="178"/>
      <c r="AL74" s="178"/>
      <c r="AM74" s="178"/>
    </row>
    <row r="75" ht="117">
      <c r="A75" s="250" t="s">
        <v>330</v>
      </c>
      <c r="B75" s="252" t="s">
        <v>331</v>
      </c>
      <c r="C75" s="194"/>
      <c r="D75" s="194"/>
      <c r="E75" s="194"/>
      <c r="F75" s="194"/>
      <c r="G75" s="181" t="s">
        <v>115</v>
      </c>
      <c r="H75" s="181"/>
      <c r="I75" s="194"/>
      <c r="J75" s="194"/>
      <c r="K75" s="262"/>
      <c r="L75" s="189" t="s">
        <v>332</v>
      </c>
      <c r="M75" s="198" t="s">
        <v>333</v>
      </c>
      <c r="N75" s="167" t="s">
        <v>334</v>
      </c>
      <c r="AD75" s="184"/>
      <c r="AE75" s="184" t="s">
        <v>115</v>
      </c>
      <c r="AF75" s="184" t="s">
        <v>115</v>
      </c>
      <c r="AG75" s="185"/>
      <c r="AH75" s="185"/>
      <c r="AI75" s="185"/>
      <c r="AJ75" s="185"/>
      <c r="AK75" s="185"/>
      <c r="AL75" s="185"/>
      <c r="AM75" s="185"/>
    </row>
    <row r="76" ht="117">
      <c r="A76" s="251"/>
      <c r="B76" s="253"/>
      <c r="C76" s="194"/>
      <c r="D76" s="194"/>
      <c r="E76" s="194"/>
      <c r="F76" s="194"/>
      <c r="G76" s="181" t="s">
        <v>115</v>
      </c>
      <c r="H76" s="181"/>
      <c r="I76" s="194"/>
      <c r="J76" s="194"/>
      <c r="K76" s="262"/>
      <c r="L76" s="189" t="s">
        <v>336</v>
      </c>
      <c r="M76" s="198" t="s">
        <v>337</v>
      </c>
      <c r="N76" s="167" t="s">
        <v>338</v>
      </c>
      <c r="AD76" s="184"/>
      <c r="AE76" s="184" t="s">
        <v>115</v>
      </c>
      <c r="AF76" s="184" t="s">
        <v>115</v>
      </c>
      <c r="AG76" s="185"/>
      <c r="AH76" s="185"/>
      <c r="AI76" s="185"/>
      <c r="AJ76" s="185"/>
      <c r="AK76" s="185"/>
      <c r="AL76" s="185"/>
      <c r="AM76" s="185"/>
    </row>
    <row r="77" ht="117">
      <c r="A77" s="251"/>
      <c r="B77" s="253"/>
      <c r="C77" s="194"/>
      <c r="D77" s="194"/>
      <c r="E77" s="194"/>
      <c r="F77" s="194"/>
      <c r="G77" s="181" t="s">
        <v>115</v>
      </c>
      <c r="H77" s="181"/>
      <c r="I77" s="194"/>
      <c r="J77" s="194"/>
      <c r="K77" s="262"/>
      <c r="L77" s="189" t="s">
        <v>340</v>
      </c>
      <c r="M77" s="208" t="s">
        <v>341</v>
      </c>
      <c r="N77" s="167" t="s">
        <v>342</v>
      </c>
      <c r="AD77" s="184"/>
      <c r="AE77" s="184" t="s">
        <v>115</v>
      </c>
      <c r="AF77" s="184" t="s">
        <v>115</v>
      </c>
      <c r="AG77" s="185"/>
      <c r="AH77" s="185"/>
      <c r="AI77" s="185"/>
      <c r="AJ77" s="185"/>
      <c r="AK77" s="185"/>
      <c r="AL77" s="185"/>
      <c r="AM77" s="185"/>
    </row>
    <row r="78" ht="117">
      <c r="A78" s="268"/>
      <c r="B78" s="248"/>
      <c r="C78" s="194"/>
      <c r="D78" s="194"/>
      <c r="E78" s="194"/>
      <c r="F78" s="194" t="s">
        <v>115</v>
      </c>
      <c r="G78" s="181"/>
      <c r="H78" s="181" t="s">
        <v>115</v>
      </c>
      <c r="I78" s="194"/>
      <c r="J78" s="194"/>
      <c r="K78" s="262"/>
      <c r="L78" s="191" t="s">
        <v>687</v>
      </c>
      <c r="M78" s="187" t="s">
        <v>688</v>
      </c>
      <c r="N78" s="188" t="s">
        <v>689</v>
      </c>
      <c r="AD78" s="184"/>
      <c r="AE78" s="184"/>
      <c r="AF78" s="184" t="s">
        <v>115</v>
      </c>
      <c r="AG78" s="185"/>
      <c r="AH78" s="185"/>
      <c r="AI78" s="185"/>
      <c r="AJ78" s="185"/>
      <c r="AK78" s="185"/>
      <c r="AL78" s="185"/>
      <c r="AM78" s="185"/>
    </row>
    <row r="79" ht="117">
      <c r="A79" s="250" t="s">
        <v>344</v>
      </c>
      <c r="B79" s="252" t="s">
        <v>345</v>
      </c>
      <c r="C79" s="194"/>
      <c r="D79" s="194"/>
      <c r="E79" s="194"/>
      <c r="F79" s="194"/>
      <c r="G79" s="181" t="s">
        <v>115</v>
      </c>
      <c r="H79" s="181"/>
      <c r="I79" s="194"/>
      <c r="J79" s="194"/>
      <c r="K79" s="262"/>
      <c r="L79" s="189" t="s">
        <v>346</v>
      </c>
      <c r="M79" s="198" t="s">
        <v>347</v>
      </c>
      <c r="N79" s="166" t="s">
        <v>348</v>
      </c>
      <c r="AD79" s="184"/>
      <c r="AE79" s="184" t="s">
        <v>115</v>
      </c>
      <c r="AF79" s="184" t="s">
        <v>115</v>
      </c>
      <c r="AG79" s="185"/>
      <c r="AH79" s="185"/>
      <c r="AI79" s="185"/>
      <c r="AJ79" s="185"/>
      <c r="AK79" s="185"/>
      <c r="AL79" s="185"/>
      <c r="AM79" s="185"/>
    </row>
    <row r="80" ht="117">
      <c r="A80" s="251"/>
      <c r="B80" s="253"/>
      <c r="C80" s="194"/>
      <c r="D80" s="194"/>
      <c r="E80" s="194"/>
      <c r="F80" s="194"/>
      <c r="G80" s="181" t="s">
        <v>115</v>
      </c>
      <c r="H80" s="181"/>
      <c r="I80" s="194"/>
      <c r="J80" s="194"/>
      <c r="K80" s="262"/>
      <c r="L80" s="189" t="s">
        <v>350</v>
      </c>
      <c r="M80" s="208" t="s">
        <v>351</v>
      </c>
      <c r="N80" s="209" t="s">
        <v>352</v>
      </c>
      <c r="AD80" s="184"/>
      <c r="AE80" s="184" t="s">
        <v>115</v>
      </c>
      <c r="AF80" s="184" t="s">
        <v>115</v>
      </c>
      <c r="AG80" s="185"/>
      <c r="AH80" s="185"/>
      <c r="AI80" s="185"/>
      <c r="AJ80" s="185"/>
      <c r="AK80" s="185"/>
      <c r="AL80" s="185"/>
      <c r="AM80" s="185"/>
    </row>
    <row r="81" ht="150.75">
      <c r="A81" s="251"/>
      <c r="B81" s="253"/>
      <c r="C81" s="194"/>
      <c r="D81" s="194"/>
      <c r="E81" s="194"/>
      <c r="F81" s="194"/>
      <c r="G81" s="181" t="s">
        <v>115</v>
      </c>
      <c r="H81" s="181"/>
      <c r="I81" s="194"/>
      <c r="J81" s="194"/>
      <c r="K81" s="262"/>
      <c r="L81" s="189" t="s">
        <v>354</v>
      </c>
      <c r="M81" s="165" t="s">
        <v>355</v>
      </c>
      <c r="N81" s="167" t="s">
        <v>356</v>
      </c>
      <c r="AD81" s="184"/>
      <c r="AE81" s="184" t="s">
        <v>115</v>
      </c>
      <c r="AF81" s="184" t="s">
        <v>115</v>
      </c>
      <c r="AG81" s="185"/>
      <c r="AH81" s="185"/>
      <c r="AI81" s="185"/>
      <c r="AJ81" s="185"/>
      <c r="AK81" s="185"/>
      <c r="AL81" s="185"/>
      <c r="AM81" s="185"/>
    </row>
    <row r="82" ht="117">
      <c r="A82" s="268"/>
      <c r="B82" s="248"/>
      <c r="C82" s="194"/>
      <c r="D82" s="194"/>
      <c r="E82" s="194"/>
      <c r="F82" s="194"/>
      <c r="G82" s="181"/>
      <c r="H82" s="181" t="s">
        <v>115</v>
      </c>
      <c r="I82" s="194"/>
      <c r="J82" s="194"/>
      <c r="K82" s="262"/>
      <c r="L82" s="191" t="s">
        <v>690</v>
      </c>
      <c r="M82" s="187" t="s">
        <v>691</v>
      </c>
      <c r="N82" s="210" t="s">
        <v>692</v>
      </c>
      <c r="AD82" s="184"/>
      <c r="AE82" s="184"/>
      <c r="AF82" s="184" t="s">
        <v>115</v>
      </c>
      <c r="AG82" s="185"/>
      <c r="AH82" s="185"/>
      <c r="AI82" s="185"/>
      <c r="AJ82" s="185"/>
      <c r="AK82" s="185"/>
      <c r="AL82" s="185"/>
      <c r="AM82" s="185"/>
    </row>
    <row r="83" ht="139.5">
      <c r="A83" s="250" t="s">
        <v>693</v>
      </c>
      <c r="B83" s="252" t="s">
        <v>694</v>
      </c>
      <c r="C83" s="194"/>
      <c r="D83" s="194"/>
      <c r="E83" s="194"/>
      <c r="F83" s="194"/>
      <c r="G83" s="181" t="s">
        <v>115</v>
      </c>
      <c r="H83" s="181"/>
      <c r="I83" s="194"/>
      <c r="J83" s="194"/>
      <c r="K83" s="262"/>
      <c r="L83" s="189" t="s">
        <v>695</v>
      </c>
      <c r="M83" s="192" t="s">
        <v>696</v>
      </c>
      <c r="N83" s="211" t="s">
        <v>697</v>
      </c>
      <c r="AD83" s="184"/>
      <c r="AE83" s="184"/>
      <c r="AF83" s="184" t="s">
        <v>115</v>
      </c>
      <c r="AG83" s="185"/>
      <c r="AH83" s="185"/>
      <c r="AI83" s="185"/>
      <c r="AJ83" s="185"/>
      <c r="AK83" s="185"/>
      <c r="AL83" s="185"/>
      <c r="AM83" s="185"/>
    </row>
    <row r="84" ht="117">
      <c r="A84" s="251"/>
      <c r="B84" s="253"/>
      <c r="C84" s="194"/>
      <c r="D84" s="194"/>
      <c r="E84" s="194"/>
      <c r="F84" s="194"/>
      <c r="G84" s="181" t="s">
        <v>115</v>
      </c>
      <c r="H84" s="181"/>
      <c r="I84" s="194"/>
      <c r="J84" s="194"/>
      <c r="K84" s="262"/>
      <c r="L84" s="189" t="s">
        <v>698</v>
      </c>
      <c r="M84" s="198" t="s">
        <v>699</v>
      </c>
      <c r="N84" s="212" t="s">
        <v>700</v>
      </c>
      <c r="AD84" s="184"/>
      <c r="AE84" s="184"/>
      <c r="AF84" s="184" t="s">
        <v>115</v>
      </c>
      <c r="AG84" s="185"/>
      <c r="AH84" s="185"/>
      <c r="AI84" s="185"/>
      <c r="AJ84" s="185"/>
      <c r="AK84" s="185"/>
      <c r="AL84" s="185"/>
      <c r="AM84" s="185"/>
    </row>
    <row r="85" ht="117">
      <c r="A85" s="251"/>
      <c r="B85" s="253"/>
      <c r="C85" s="194"/>
      <c r="D85" s="194"/>
      <c r="E85" s="194"/>
      <c r="F85" s="194"/>
      <c r="G85" s="181" t="s">
        <v>115</v>
      </c>
      <c r="H85" s="181"/>
      <c r="I85" s="194"/>
      <c r="J85" s="194"/>
      <c r="K85" s="262"/>
      <c r="L85" s="189" t="s">
        <v>701</v>
      </c>
      <c r="M85" s="165" t="s">
        <v>702</v>
      </c>
      <c r="N85" s="212" t="s">
        <v>703</v>
      </c>
      <c r="AD85" s="184"/>
      <c r="AE85" s="184"/>
      <c r="AF85" s="184" t="s">
        <v>115</v>
      </c>
      <c r="AG85" s="185"/>
      <c r="AH85" s="185"/>
      <c r="AI85" s="185"/>
      <c r="AJ85" s="185"/>
      <c r="AK85" s="185"/>
      <c r="AL85" s="185"/>
      <c r="AM85" s="185"/>
    </row>
    <row r="86" ht="117">
      <c r="A86" s="268"/>
      <c r="B86" s="248"/>
      <c r="C86" s="194"/>
      <c r="D86" s="194"/>
      <c r="E86" s="194"/>
      <c r="F86" s="194"/>
      <c r="G86" s="181"/>
      <c r="H86" s="181" t="s">
        <v>115</v>
      </c>
      <c r="I86" s="194"/>
      <c r="J86" s="194"/>
      <c r="K86" s="262"/>
      <c r="L86" s="191" t="s">
        <v>704</v>
      </c>
      <c r="M86" s="213" t="s">
        <v>705</v>
      </c>
      <c r="N86" s="214" t="s">
        <v>706</v>
      </c>
      <c r="AD86" s="184"/>
      <c r="AE86" s="184"/>
      <c r="AF86" s="184" t="s">
        <v>115</v>
      </c>
      <c r="AG86" s="185"/>
      <c r="AH86" s="185"/>
      <c r="AI86" s="185"/>
      <c r="AJ86" s="185"/>
      <c r="AK86" s="185"/>
      <c r="AL86" s="185"/>
      <c r="AM86" s="185"/>
    </row>
    <row r="87" ht="117">
      <c r="A87" s="248" t="s">
        <v>707</v>
      </c>
      <c r="B87" s="248" t="s">
        <v>708</v>
      </c>
      <c r="C87" s="194"/>
      <c r="D87" s="194"/>
      <c r="E87" s="194"/>
      <c r="F87" s="194"/>
      <c r="G87" s="181" t="s">
        <v>115</v>
      </c>
      <c r="H87" s="181"/>
      <c r="I87" s="194"/>
      <c r="J87" s="194"/>
      <c r="K87" s="262"/>
      <c r="L87" s="189" t="s">
        <v>709</v>
      </c>
      <c r="M87" s="215" t="s">
        <v>710</v>
      </c>
      <c r="N87" s="216" t="s">
        <v>711</v>
      </c>
      <c r="AD87" s="184"/>
      <c r="AE87" s="184"/>
      <c r="AF87" s="184" t="s">
        <v>115</v>
      </c>
      <c r="AG87" s="185"/>
      <c r="AH87" s="185"/>
      <c r="AI87" s="185"/>
      <c r="AJ87" s="185"/>
      <c r="AK87" s="185"/>
      <c r="AL87" s="185"/>
      <c r="AM87" s="185"/>
    </row>
    <row r="88" ht="63.82">
      <c r="A88" s="174" t="s">
        <v>72</v>
      </c>
      <c r="B88" s="174"/>
      <c r="C88" s="177"/>
      <c r="D88" s="177"/>
      <c r="E88" s="177"/>
      <c r="F88" s="177"/>
      <c r="G88" s="177"/>
      <c r="H88" s="177"/>
      <c r="I88" s="177"/>
      <c r="J88" s="177"/>
      <c r="K88" s="178"/>
      <c r="L88" s="178"/>
      <c r="M88" s="178"/>
      <c r="N88" s="178"/>
      <c r="AD88" s="197">
        <v>1</v>
      </c>
      <c r="AE88" s="178"/>
      <c r="AF88" s="197">
        <v>1</v>
      </c>
      <c r="AG88" s="178"/>
      <c r="AH88" s="178"/>
      <c r="AI88" s="178"/>
      <c r="AJ88" s="178"/>
      <c r="AK88" s="178"/>
      <c r="AL88" s="178"/>
      <c r="AM88" s="178"/>
    </row>
    <row r="89" ht="364.5" customHeight="1">
      <c r="A89" s="250" t="s">
        <v>358</v>
      </c>
      <c r="B89" s="252" t="s">
        <v>359</v>
      </c>
      <c r="C89" s="194"/>
      <c r="D89" s="194"/>
      <c r="E89" s="194"/>
      <c r="F89" s="194"/>
      <c r="G89" s="181" t="s">
        <v>115</v>
      </c>
      <c r="H89" s="181"/>
      <c r="I89" s="194"/>
      <c r="J89" s="194"/>
      <c r="K89" s="262" t="s">
        <v>115</v>
      </c>
      <c r="L89" s="189" t="s">
        <v>360</v>
      </c>
      <c r="M89" s="198" t="s">
        <v>361</v>
      </c>
      <c r="N89" s="198" t="s">
        <v>362</v>
      </c>
      <c r="AD89" s="184" t="s">
        <v>115</v>
      </c>
      <c r="AE89" s="184" t="s">
        <v>115</v>
      </c>
      <c r="AF89" s="184" t="s">
        <v>115</v>
      </c>
      <c r="AG89" s="185"/>
      <c r="AH89" s="185" t="s">
        <v>115</v>
      </c>
      <c r="AI89" s="181" t="s">
        <v>115</v>
      </c>
      <c r="AJ89" s="185" t="s">
        <v>115</v>
      </c>
      <c r="AK89" s="185"/>
      <c r="AL89" s="185"/>
      <c r="AM89" s="185"/>
    </row>
    <row r="90" ht="147" customHeight="1">
      <c r="A90" s="251"/>
      <c r="B90" s="253"/>
      <c r="C90" s="194"/>
      <c r="D90" s="194"/>
      <c r="E90" s="194"/>
      <c r="F90" s="194"/>
      <c r="G90" s="181" t="s">
        <v>115</v>
      </c>
      <c r="H90" s="181"/>
      <c r="I90" s="194"/>
      <c r="J90" s="194"/>
      <c r="K90" s="262" t="s">
        <v>115</v>
      </c>
      <c r="L90" s="189" t="s">
        <v>364</v>
      </c>
      <c r="M90" s="198" t="s">
        <v>365</v>
      </c>
      <c r="N90" s="165" t="s">
        <v>366</v>
      </c>
      <c r="AD90" s="184" t="s">
        <v>115</v>
      </c>
      <c r="AE90" s="184" t="s">
        <v>115</v>
      </c>
      <c r="AF90" s="184" t="s">
        <v>115</v>
      </c>
      <c r="AG90" s="185"/>
      <c r="AH90" s="185"/>
      <c r="AI90" s="181" t="s">
        <v>115</v>
      </c>
      <c r="AJ90" s="185" t="s">
        <v>115</v>
      </c>
      <c r="AK90" s="185"/>
      <c r="AL90" s="185"/>
      <c r="AM90" s="185"/>
    </row>
    <row r="91" ht="209.25">
      <c r="A91" s="251"/>
      <c r="B91" s="253"/>
      <c r="C91" s="194"/>
      <c r="D91" s="194"/>
      <c r="E91" s="194"/>
      <c r="F91" s="194"/>
      <c r="G91" s="181" t="s">
        <v>115</v>
      </c>
      <c r="H91" s="181"/>
      <c r="I91" s="194"/>
      <c r="J91" s="194"/>
      <c r="K91" s="262" t="s">
        <v>115</v>
      </c>
      <c r="L91" s="189" t="s">
        <v>368</v>
      </c>
      <c r="M91" s="165" t="s">
        <v>369</v>
      </c>
      <c r="N91" s="166" t="s">
        <v>370</v>
      </c>
      <c r="AD91" s="184" t="s">
        <v>115</v>
      </c>
      <c r="AE91" s="184" t="s">
        <v>115</v>
      </c>
      <c r="AF91" s="184" t="s">
        <v>115</v>
      </c>
      <c r="AG91" s="185"/>
      <c r="AH91" s="185"/>
      <c r="AI91" s="181" t="s">
        <v>115</v>
      </c>
      <c r="AJ91" s="185" t="s">
        <v>115</v>
      </c>
      <c r="AK91" s="185" t="s">
        <v>115</v>
      </c>
      <c r="AL91" s="185" t="s">
        <v>115</v>
      </c>
      <c r="AM91" s="185"/>
    </row>
    <row r="92" ht="117">
      <c r="A92" s="268"/>
      <c r="B92" s="248"/>
      <c r="C92" s="194"/>
      <c r="D92" s="194"/>
      <c r="E92" s="194"/>
      <c r="F92" s="194"/>
      <c r="G92" s="181"/>
      <c r="H92" s="181" t="s">
        <v>115</v>
      </c>
      <c r="I92" s="194"/>
      <c r="J92" s="194"/>
      <c r="K92" s="262" t="s">
        <v>115</v>
      </c>
      <c r="L92" s="191" t="s">
        <v>712</v>
      </c>
      <c r="M92" s="187" t="s">
        <v>713</v>
      </c>
      <c r="N92" s="242" t="s">
        <v>714</v>
      </c>
      <c r="AD92" s="184" t="s">
        <v>115</v>
      </c>
      <c r="AE92" s="184"/>
      <c r="AF92" s="184" t="s">
        <v>115</v>
      </c>
      <c r="AG92" s="185"/>
      <c r="AH92" s="185"/>
      <c r="AI92" s="181"/>
      <c r="AJ92" s="185" t="s">
        <v>115</v>
      </c>
      <c r="AK92" s="185" t="s">
        <v>115</v>
      </c>
      <c r="AL92" s="185" t="s">
        <v>115</v>
      </c>
      <c r="AM92" s="185"/>
    </row>
    <row r="93" ht="117.9" customHeight="1">
      <c r="A93" s="250" t="s">
        <v>372</v>
      </c>
      <c r="B93" s="252" t="s">
        <v>373</v>
      </c>
      <c r="C93" s="194"/>
      <c r="D93" s="194"/>
      <c r="E93" s="194"/>
      <c r="F93" s="194"/>
      <c r="G93" s="181" t="s">
        <v>115</v>
      </c>
      <c r="H93" s="181"/>
      <c r="I93" s="194"/>
      <c r="J93" s="194"/>
      <c r="K93" s="262" t="s">
        <v>115</v>
      </c>
      <c r="L93" s="189" t="s">
        <v>374</v>
      </c>
      <c r="M93" s="165" t="s">
        <v>375</v>
      </c>
      <c r="N93" s="166" t="s">
        <v>376</v>
      </c>
      <c r="AD93" s="184" t="s">
        <v>115</v>
      </c>
      <c r="AE93" s="184" t="s">
        <v>115</v>
      </c>
      <c r="AF93" s="184" t="s">
        <v>115</v>
      </c>
      <c r="AG93" s="185"/>
      <c r="AH93" s="185"/>
      <c r="AI93" s="181" t="s">
        <v>115</v>
      </c>
      <c r="AJ93" s="185" t="s">
        <v>115</v>
      </c>
      <c r="AK93" s="185" t="s">
        <v>115</v>
      </c>
      <c r="AL93" s="185" t="s">
        <v>115</v>
      </c>
      <c r="AM93" s="185"/>
    </row>
    <row r="94" ht="117">
      <c r="A94" s="251"/>
      <c r="B94" s="253"/>
      <c r="C94" s="194"/>
      <c r="D94" s="194"/>
      <c r="E94" s="194"/>
      <c r="F94" s="194"/>
      <c r="G94" s="181" t="s">
        <v>115</v>
      </c>
      <c r="H94" s="181"/>
      <c r="I94" s="194"/>
      <c r="J94" s="194"/>
      <c r="K94" s="262" t="s">
        <v>115</v>
      </c>
      <c r="L94" s="189" t="s">
        <v>378</v>
      </c>
      <c r="M94" s="165" t="s">
        <v>379</v>
      </c>
      <c r="N94" s="166" t="s">
        <v>380</v>
      </c>
      <c r="AD94" s="184" t="s">
        <v>115</v>
      </c>
      <c r="AE94" s="184" t="s">
        <v>115</v>
      </c>
      <c r="AF94" s="184" t="s">
        <v>115</v>
      </c>
      <c r="AG94" s="185"/>
      <c r="AH94" s="185"/>
      <c r="AI94" s="181"/>
      <c r="AJ94" s="185" t="s">
        <v>115</v>
      </c>
      <c r="AK94" s="185" t="s">
        <v>115</v>
      </c>
      <c r="AL94" s="185" t="s">
        <v>115</v>
      </c>
      <c r="AM94" s="185"/>
    </row>
    <row r="95" ht="117">
      <c r="A95" s="251"/>
      <c r="B95" s="253"/>
      <c r="C95" s="194"/>
      <c r="D95" s="194"/>
      <c r="E95" s="194"/>
      <c r="F95" s="194"/>
      <c r="G95" s="181" t="s">
        <v>115</v>
      </c>
      <c r="H95" s="181"/>
      <c r="I95" s="194"/>
      <c r="J95" s="194"/>
      <c r="K95" s="262" t="s">
        <v>115</v>
      </c>
      <c r="L95" s="189" t="s">
        <v>382</v>
      </c>
      <c r="M95" s="165" t="s">
        <v>383</v>
      </c>
      <c r="N95" s="166" t="s">
        <v>384</v>
      </c>
      <c r="AD95" s="184" t="s">
        <v>115</v>
      </c>
      <c r="AE95" s="184" t="s">
        <v>115</v>
      </c>
      <c r="AF95" s="184" t="s">
        <v>115</v>
      </c>
      <c r="AG95" s="185"/>
      <c r="AH95" s="185"/>
      <c r="AI95" s="181"/>
      <c r="AJ95" s="185" t="s">
        <v>115</v>
      </c>
      <c r="AK95" s="185" t="s">
        <v>115</v>
      </c>
      <c r="AL95" s="185" t="s">
        <v>115</v>
      </c>
      <c r="AM95" s="185"/>
    </row>
    <row r="96" ht="117">
      <c r="A96" s="268"/>
      <c r="B96" s="248"/>
      <c r="C96" s="194"/>
      <c r="D96" s="194"/>
      <c r="E96" s="194"/>
      <c r="F96" s="194"/>
      <c r="G96" s="181"/>
      <c r="H96" s="181" t="s">
        <v>115</v>
      </c>
      <c r="I96" s="194"/>
      <c r="J96" s="194"/>
      <c r="K96" s="262" t="s">
        <v>115</v>
      </c>
      <c r="L96" s="191" t="s">
        <v>715</v>
      </c>
      <c r="M96" s="168" t="s">
        <v>716</v>
      </c>
      <c r="N96" s="169" t="s">
        <v>717</v>
      </c>
      <c r="AD96" s="184" t="s">
        <v>115</v>
      </c>
      <c r="AE96" s="184"/>
      <c r="AF96" s="184" t="s">
        <v>115</v>
      </c>
      <c r="AG96" s="185"/>
      <c r="AH96" s="185"/>
      <c r="AI96" s="181"/>
      <c r="AJ96" s="185" t="s">
        <v>115</v>
      </c>
      <c r="AK96" s="185" t="s">
        <v>115</v>
      </c>
      <c r="AL96" s="185" t="s">
        <v>115</v>
      </c>
      <c r="AM96" s="185"/>
    </row>
    <row r="97" ht="117">
      <c r="A97" s="250" t="s">
        <v>386</v>
      </c>
      <c r="B97" s="252" t="s">
        <v>387</v>
      </c>
      <c r="C97" s="194"/>
      <c r="D97" s="194"/>
      <c r="E97" s="194"/>
      <c r="F97" s="194"/>
      <c r="G97" s="181" t="s">
        <v>115</v>
      </c>
      <c r="H97" s="181"/>
      <c r="I97" s="194"/>
      <c r="J97" s="194"/>
      <c r="K97" s="262" t="s">
        <v>115</v>
      </c>
      <c r="L97" s="189" t="s">
        <v>388</v>
      </c>
      <c r="M97" s="165" t="s">
        <v>389</v>
      </c>
      <c r="N97" s="166" t="s">
        <v>390</v>
      </c>
      <c r="AD97" s="184" t="s">
        <v>115</v>
      </c>
      <c r="AE97" s="184" t="s">
        <v>115</v>
      </c>
      <c r="AF97" s="184" t="s">
        <v>115</v>
      </c>
      <c r="AG97" s="185"/>
      <c r="AH97" s="185"/>
      <c r="AI97" s="181" t="s">
        <v>115</v>
      </c>
      <c r="AJ97" s="185" t="s">
        <v>115</v>
      </c>
      <c r="AK97" s="185" t="s">
        <v>115</v>
      </c>
      <c r="AL97" s="185" t="s">
        <v>115</v>
      </c>
      <c r="AM97" s="185"/>
    </row>
    <row r="98" ht="240.9" customHeight="1">
      <c r="A98" s="251"/>
      <c r="B98" s="253"/>
      <c r="C98" s="194"/>
      <c r="D98" s="194"/>
      <c r="E98" s="194"/>
      <c r="F98" s="194"/>
      <c r="G98" s="181" t="s">
        <v>115</v>
      </c>
      <c r="H98" s="181"/>
      <c r="I98" s="194"/>
      <c r="J98" s="194"/>
      <c r="K98" s="262" t="s">
        <v>115</v>
      </c>
      <c r="L98" s="189" t="s">
        <v>392</v>
      </c>
      <c r="M98" s="165" t="s">
        <v>393</v>
      </c>
      <c r="N98" s="166" t="s">
        <v>394</v>
      </c>
      <c r="AD98" s="184" t="s">
        <v>115</v>
      </c>
      <c r="AE98" s="184" t="s">
        <v>115</v>
      </c>
      <c r="AF98" s="184" t="s">
        <v>115</v>
      </c>
      <c r="AG98" s="185"/>
      <c r="AH98" s="185"/>
      <c r="AI98" s="181" t="s">
        <v>115</v>
      </c>
      <c r="AJ98" s="185" t="s">
        <v>115</v>
      </c>
      <c r="AK98" s="185" t="s">
        <v>115</v>
      </c>
      <c r="AL98" s="185" t="s">
        <v>115</v>
      </c>
      <c r="AM98" s="185"/>
    </row>
    <row r="99" ht="241" customHeight="1">
      <c r="A99" s="251"/>
      <c r="B99" s="253"/>
      <c r="C99" s="194"/>
      <c r="D99" s="194"/>
      <c r="E99" s="194"/>
      <c r="F99" s="194"/>
      <c r="G99" s="181" t="s">
        <v>115</v>
      </c>
      <c r="H99" s="181"/>
      <c r="I99" s="194"/>
      <c r="J99" s="194"/>
      <c r="K99" s="262" t="s">
        <v>115</v>
      </c>
      <c r="L99" s="189" t="s">
        <v>396</v>
      </c>
      <c r="M99" s="165" t="s">
        <v>397</v>
      </c>
      <c r="N99" s="166" t="s">
        <v>398</v>
      </c>
      <c r="AD99" s="184" t="s">
        <v>115</v>
      </c>
      <c r="AE99" s="184" t="s">
        <v>115</v>
      </c>
      <c r="AF99" s="184" t="s">
        <v>115</v>
      </c>
      <c r="AG99" s="185"/>
      <c r="AH99" s="185"/>
      <c r="AI99" s="185"/>
      <c r="AJ99" s="185"/>
      <c r="AK99" s="185"/>
      <c r="AL99" s="185"/>
      <c r="AM99" s="185"/>
    </row>
    <row r="100" ht="117">
      <c r="A100" s="268"/>
      <c r="B100" s="248"/>
      <c r="C100" s="194"/>
      <c r="D100" s="194"/>
      <c r="E100" s="194"/>
      <c r="F100" s="194"/>
      <c r="G100" s="181"/>
      <c r="H100" s="181" t="s">
        <v>115</v>
      </c>
      <c r="I100" s="194"/>
      <c r="J100" s="194"/>
      <c r="K100" s="262" t="s">
        <v>115</v>
      </c>
      <c r="L100" s="191" t="s">
        <v>718</v>
      </c>
      <c r="M100" s="168" t="s">
        <v>719</v>
      </c>
      <c r="N100" s="169" t="s">
        <v>720</v>
      </c>
      <c r="AD100" s="184" t="s">
        <v>115</v>
      </c>
      <c r="AE100" s="184"/>
      <c r="AF100" s="184" t="s">
        <v>115</v>
      </c>
      <c r="AG100" s="185"/>
      <c r="AH100" s="185"/>
      <c r="AI100" s="185"/>
      <c r="AJ100" s="185"/>
      <c r="AK100" s="185"/>
      <c r="AL100" s="185"/>
      <c r="AM100" s="185"/>
    </row>
    <row r="101" ht="117">
      <c r="A101" s="252" t="s">
        <v>721</v>
      </c>
      <c r="B101" s="252" t="s">
        <v>722</v>
      </c>
      <c r="C101" s="194"/>
      <c r="D101" s="194"/>
      <c r="E101" s="194"/>
      <c r="F101" s="194"/>
      <c r="G101" s="181" t="s">
        <v>115</v>
      </c>
      <c r="H101" s="181"/>
      <c r="I101" s="194"/>
      <c r="J101" s="194"/>
      <c r="K101" s="262" t="s">
        <v>115</v>
      </c>
      <c r="L101" s="189" t="s">
        <v>723</v>
      </c>
      <c r="M101" s="165" t="s">
        <v>724</v>
      </c>
      <c r="N101" s="166" t="s">
        <v>725</v>
      </c>
      <c r="AD101" s="184"/>
      <c r="AE101" s="184"/>
      <c r="AF101" s="184" t="s">
        <v>115</v>
      </c>
      <c r="AG101" s="185"/>
      <c r="AH101" s="185"/>
      <c r="AI101" s="185"/>
      <c r="AJ101" s="185"/>
      <c r="AK101" s="185"/>
      <c r="AL101" s="185"/>
      <c r="AM101" s="185"/>
    </row>
    <row r="102" ht="63.82">
      <c r="A102" s="174" t="s">
        <v>74</v>
      </c>
      <c r="B102" s="174"/>
      <c r="C102" s="177"/>
      <c r="D102" s="177"/>
      <c r="E102" s="177"/>
      <c r="F102" s="177"/>
      <c r="G102" s="177"/>
      <c r="H102" s="177"/>
      <c r="I102" s="177"/>
      <c r="J102" s="177"/>
      <c r="K102" s="178"/>
      <c r="L102" s="178"/>
      <c r="M102" s="178"/>
      <c r="N102" s="178"/>
      <c r="AD102" s="197">
        <v>1</v>
      </c>
      <c r="AE102" s="178"/>
      <c r="AF102" s="197">
        <v>1</v>
      </c>
      <c r="AG102" s="178"/>
      <c r="AH102" s="178"/>
      <c r="AI102" s="178"/>
      <c r="AJ102" s="178"/>
      <c r="AK102" s="178"/>
      <c r="AL102" s="178"/>
      <c r="AM102" s="178"/>
    </row>
    <row r="103" ht="162" customHeight="1">
      <c r="A103" s="250" t="s">
        <v>400</v>
      </c>
      <c r="B103" s="252" t="s">
        <v>401</v>
      </c>
      <c r="C103" s="194"/>
      <c r="D103" s="194"/>
      <c r="E103" s="194"/>
      <c r="F103" s="194"/>
      <c r="G103" s="181" t="s">
        <v>115</v>
      </c>
      <c r="H103" s="181"/>
      <c r="I103" s="194"/>
      <c r="J103" s="194"/>
      <c r="K103" s="262"/>
      <c r="L103" s="189" t="s">
        <v>402</v>
      </c>
      <c r="M103" s="198" t="s">
        <v>403</v>
      </c>
      <c r="N103" s="198" t="s">
        <v>404</v>
      </c>
      <c r="AD103" s="184" t="s">
        <v>115</v>
      </c>
      <c r="AE103" s="184" t="s">
        <v>115</v>
      </c>
      <c r="AF103" s="184" t="s">
        <v>115</v>
      </c>
      <c r="AG103" s="185"/>
      <c r="AH103" s="185"/>
      <c r="AI103" s="181"/>
      <c r="AJ103" s="185"/>
      <c r="AK103" s="185"/>
      <c r="AL103" s="185"/>
      <c r="AM103" s="185"/>
    </row>
    <row r="104" ht="135" customHeight="1">
      <c r="A104" s="251"/>
      <c r="B104" s="253"/>
      <c r="C104" s="194"/>
      <c r="D104" s="194"/>
      <c r="E104" s="194"/>
      <c r="F104" s="194"/>
      <c r="G104" s="181" t="s">
        <v>115</v>
      </c>
      <c r="H104" s="181"/>
      <c r="I104" s="194"/>
      <c r="J104" s="194"/>
      <c r="K104" s="262"/>
      <c r="L104" s="189" t="s">
        <v>406</v>
      </c>
      <c r="M104" s="165" t="s">
        <v>407</v>
      </c>
      <c r="N104" s="166" t="s">
        <v>408</v>
      </c>
      <c r="AD104" s="184" t="s">
        <v>115</v>
      </c>
      <c r="AE104" s="184" t="s">
        <v>115</v>
      </c>
      <c r="AF104" s="184" t="s">
        <v>115</v>
      </c>
      <c r="AG104" s="185"/>
      <c r="AH104" s="185"/>
      <c r="AI104" s="181"/>
      <c r="AJ104" s="185"/>
      <c r="AK104" s="185"/>
      <c r="AL104" s="185"/>
      <c r="AM104" s="185"/>
    </row>
    <row r="105" ht="214.5" customHeight="1">
      <c r="A105" s="251"/>
      <c r="B105" s="253"/>
      <c r="C105" s="194"/>
      <c r="D105" s="194"/>
      <c r="E105" s="194"/>
      <c r="F105" s="194"/>
      <c r="G105" s="181" t="s">
        <v>115</v>
      </c>
      <c r="H105" s="181"/>
      <c r="I105" s="194"/>
      <c r="J105" s="194"/>
      <c r="K105" s="262"/>
      <c r="L105" s="189" t="s">
        <v>410</v>
      </c>
      <c r="M105" s="165" t="s">
        <v>411</v>
      </c>
      <c r="N105" s="198" t="s">
        <v>412</v>
      </c>
      <c r="AD105" s="184" t="s">
        <v>115</v>
      </c>
      <c r="AE105" s="184" t="s">
        <v>115</v>
      </c>
      <c r="AF105" s="184" t="s">
        <v>115</v>
      </c>
      <c r="AG105" s="185"/>
      <c r="AH105" s="185"/>
      <c r="AI105" s="181"/>
      <c r="AJ105" s="185"/>
      <c r="AK105" s="185"/>
      <c r="AL105" s="185"/>
      <c r="AM105" s="185"/>
    </row>
    <row r="106" ht="117">
      <c r="A106" s="268"/>
      <c r="B106" s="248"/>
      <c r="C106" s="194"/>
      <c r="D106" s="194"/>
      <c r="E106" s="194"/>
      <c r="F106" s="194"/>
      <c r="G106" s="181"/>
      <c r="H106" s="181" t="s">
        <v>115</v>
      </c>
      <c r="I106" s="194"/>
      <c r="J106" s="194"/>
      <c r="K106" s="262"/>
      <c r="L106" s="217" t="s">
        <v>726</v>
      </c>
      <c r="M106" s="187" t="s">
        <v>727</v>
      </c>
      <c r="N106" s="188" t="s">
        <v>728</v>
      </c>
      <c r="AD106" s="184" t="s">
        <v>115</v>
      </c>
      <c r="AE106" s="184"/>
      <c r="AF106" s="184" t="s">
        <v>115</v>
      </c>
      <c r="AG106" s="185"/>
      <c r="AH106" s="185"/>
      <c r="AI106" s="185"/>
      <c r="AJ106" s="185"/>
      <c r="AK106" s="185"/>
      <c r="AL106" s="185"/>
      <c r="AM106" s="185"/>
    </row>
    <row r="107" ht="135.75">
      <c r="A107" s="250" t="s">
        <v>414</v>
      </c>
      <c r="B107" s="252" t="s">
        <v>415</v>
      </c>
      <c r="C107" s="194"/>
      <c r="D107" s="194"/>
      <c r="E107" s="194"/>
      <c r="F107" s="194"/>
      <c r="G107" s="181" t="s">
        <v>115</v>
      </c>
      <c r="H107" s="181"/>
      <c r="I107" s="194"/>
      <c r="J107" s="194"/>
      <c r="K107" s="262" t="s">
        <v>115</v>
      </c>
      <c r="L107" s="189" t="s">
        <v>416</v>
      </c>
      <c r="M107" s="190" t="s">
        <v>417</v>
      </c>
      <c r="N107" s="196" t="s">
        <v>418</v>
      </c>
      <c r="AD107" s="184" t="s">
        <v>115</v>
      </c>
      <c r="AE107" s="184" t="s">
        <v>115</v>
      </c>
      <c r="AF107" s="184" t="s">
        <v>115</v>
      </c>
      <c r="AG107" s="185"/>
      <c r="AH107" s="185"/>
      <c r="AI107" s="181"/>
      <c r="AJ107" s="185"/>
      <c r="AK107" s="185"/>
      <c r="AL107" s="185"/>
      <c r="AM107" s="185"/>
    </row>
    <row r="108" ht="117">
      <c r="A108" s="251"/>
      <c r="B108" s="253"/>
      <c r="C108" s="194"/>
      <c r="D108" s="194"/>
      <c r="E108" s="194"/>
      <c r="F108" s="194"/>
      <c r="G108" s="181" t="s">
        <v>115</v>
      </c>
      <c r="H108" s="181"/>
      <c r="I108" s="194"/>
      <c r="J108" s="194"/>
      <c r="K108" s="262" t="s">
        <v>115</v>
      </c>
      <c r="L108" s="189" t="s">
        <v>420</v>
      </c>
      <c r="M108" s="198" t="s">
        <v>421</v>
      </c>
      <c r="N108" s="198" t="s">
        <v>422</v>
      </c>
      <c r="AD108" s="184" t="s">
        <v>115</v>
      </c>
      <c r="AE108" s="184" t="s">
        <v>115</v>
      </c>
      <c r="AF108" s="184" t="s">
        <v>115</v>
      </c>
      <c r="AG108" s="185"/>
      <c r="AH108" s="185"/>
      <c r="AI108" s="181"/>
      <c r="AJ108" s="185"/>
      <c r="AK108" s="185"/>
      <c r="AL108" s="185"/>
      <c r="AM108" s="185"/>
    </row>
    <row r="109" ht="150.75">
      <c r="A109" s="251"/>
      <c r="B109" s="253"/>
      <c r="C109" s="194"/>
      <c r="D109" s="194"/>
      <c r="E109" s="194"/>
      <c r="F109" s="194"/>
      <c r="G109" s="181" t="s">
        <v>115</v>
      </c>
      <c r="H109" s="181"/>
      <c r="I109" s="194"/>
      <c r="J109" s="194"/>
      <c r="K109" s="262"/>
      <c r="L109" s="189" t="s">
        <v>424</v>
      </c>
      <c r="M109" s="165" t="s">
        <v>425</v>
      </c>
      <c r="N109" s="165" t="s">
        <v>426</v>
      </c>
      <c r="AD109" s="184" t="s">
        <v>115</v>
      </c>
      <c r="AE109" s="184" t="s">
        <v>115</v>
      </c>
      <c r="AF109" s="184" t="s">
        <v>115</v>
      </c>
      <c r="AG109" s="185"/>
      <c r="AH109" s="185"/>
      <c r="AI109" s="181"/>
      <c r="AJ109" s="185"/>
      <c r="AK109" s="185"/>
      <c r="AL109" s="185"/>
      <c r="AM109" s="185"/>
    </row>
    <row r="110" ht="117">
      <c r="A110" s="268"/>
      <c r="B110" s="248"/>
      <c r="C110" s="194"/>
      <c r="D110" s="194"/>
      <c r="E110" s="194"/>
      <c r="F110" s="194"/>
      <c r="G110" s="181"/>
      <c r="H110" s="181" t="s">
        <v>115</v>
      </c>
      <c r="I110" s="194"/>
      <c r="J110" s="194"/>
      <c r="K110" s="262"/>
      <c r="L110" s="217" t="s">
        <v>729</v>
      </c>
      <c r="M110" s="168" t="s">
        <v>730</v>
      </c>
      <c r="N110" s="169" t="s">
        <v>731</v>
      </c>
      <c r="AD110" s="184" t="s">
        <v>115</v>
      </c>
      <c r="AE110" s="184"/>
      <c r="AF110" s="184" t="s">
        <v>115</v>
      </c>
      <c r="AG110" s="185"/>
      <c r="AH110" s="185"/>
      <c r="AI110" s="181"/>
      <c r="AJ110" s="185"/>
      <c r="AK110" s="185"/>
      <c r="AL110" s="185"/>
      <c r="AM110" s="185"/>
    </row>
    <row r="111" ht="134.5" customHeight="1">
      <c r="A111" s="250" t="s">
        <v>428</v>
      </c>
      <c r="B111" s="252" t="s">
        <v>429</v>
      </c>
      <c r="C111" s="194"/>
      <c r="D111" s="194"/>
      <c r="E111" s="194"/>
      <c r="F111" s="194"/>
      <c r="G111" s="181" t="s">
        <v>115</v>
      </c>
      <c r="H111" s="181"/>
      <c r="I111" s="194"/>
      <c r="J111" s="194"/>
      <c r="K111" s="262"/>
      <c r="L111" s="189" t="s">
        <v>430</v>
      </c>
      <c r="M111" s="165" t="s">
        <v>431</v>
      </c>
      <c r="N111" s="165" t="s">
        <v>432</v>
      </c>
      <c r="AD111" s="184" t="s">
        <v>115</v>
      </c>
      <c r="AE111" s="184" t="s">
        <v>115</v>
      </c>
      <c r="AF111" s="184" t="s">
        <v>115</v>
      </c>
      <c r="AG111" s="185"/>
      <c r="AH111" s="185"/>
      <c r="AI111" s="185"/>
      <c r="AJ111" s="185"/>
      <c r="AK111" s="185" t="s">
        <v>115</v>
      </c>
      <c r="AL111" s="185" t="s">
        <v>115</v>
      </c>
      <c r="AM111" s="185"/>
    </row>
    <row r="112" ht="408.65" customHeight="1">
      <c r="A112" s="251"/>
      <c r="B112" s="253"/>
      <c r="C112" s="194"/>
      <c r="D112" s="194"/>
      <c r="E112" s="194"/>
      <c r="F112" s="194"/>
      <c r="G112" s="181" t="s">
        <v>115</v>
      </c>
      <c r="H112" s="181"/>
      <c r="I112" s="194"/>
      <c r="J112" s="194"/>
      <c r="K112" s="262"/>
      <c r="L112" s="189" t="s">
        <v>434</v>
      </c>
      <c r="M112" s="165" t="s">
        <v>435</v>
      </c>
      <c r="N112" s="165" t="s">
        <v>436</v>
      </c>
      <c r="AD112" s="184" t="s">
        <v>115</v>
      </c>
      <c r="AE112" s="184" t="s">
        <v>115</v>
      </c>
      <c r="AF112" s="184" t="s">
        <v>115</v>
      </c>
      <c r="AG112" s="185"/>
      <c r="AH112" s="185"/>
      <c r="AI112" s="185"/>
      <c r="AJ112" s="185"/>
      <c r="AK112" s="185" t="s">
        <v>115</v>
      </c>
      <c r="AL112" s="185" t="s">
        <v>115</v>
      </c>
      <c r="AM112" s="185"/>
    </row>
    <row r="113" ht="217">
      <c r="A113" s="251"/>
      <c r="B113" s="253"/>
      <c r="C113" s="194"/>
      <c r="D113" s="194"/>
      <c r="E113" s="194"/>
      <c r="F113" s="194"/>
      <c r="G113" s="181" t="s">
        <v>115</v>
      </c>
      <c r="H113" s="181"/>
      <c r="I113" s="194"/>
      <c r="J113" s="194"/>
      <c r="K113" s="262"/>
      <c r="L113" s="189" t="s">
        <v>438</v>
      </c>
      <c r="M113" s="165" t="s">
        <v>439</v>
      </c>
      <c r="N113" s="165" t="s">
        <v>440</v>
      </c>
      <c r="AD113" s="184" t="s">
        <v>115</v>
      </c>
      <c r="AE113" s="184" t="s">
        <v>115</v>
      </c>
      <c r="AF113" s="184" t="s">
        <v>115</v>
      </c>
      <c r="AG113" s="185"/>
      <c r="AH113" s="185"/>
      <c r="AI113" s="185"/>
      <c r="AJ113" s="185"/>
      <c r="AK113" s="185" t="s">
        <v>115</v>
      </c>
      <c r="AL113" s="185" t="s">
        <v>115</v>
      </c>
      <c r="AM113" s="185"/>
    </row>
    <row r="114" ht="121.5">
      <c r="A114" s="268"/>
      <c r="B114" s="248"/>
      <c r="C114" s="194"/>
      <c r="D114" s="194"/>
      <c r="E114" s="194"/>
      <c r="F114" s="194"/>
      <c r="G114" s="181"/>
      <c r="H114" s="181" t="s">
        <v>115</v>
      </c>
      <c r="I114" s="194"/>
      <c r="J114" s="194"/>
      <c r="K114" s="262"/>
      <c r="L114" s="191" t="s">
        <v>732</v>
      </c>
      <c r="M114" s="168" t="s">
        <v>733</v>
      </c>
      <c r="N114" s="169" t="s">
        <v>734</v>
      </c>
      <c r="AD114" s="184" t="s">
        <v>115</v>
      </c>
      <c r="AE114" s="184"/>
      <c r="AF114" s="184" t="s">
        <v>115</v>
      </c>
      <c r="AG114" s="185"/>
      <c r="AH114" s="185"/>
      <c r="AI114" s="185"/>
      <c r="AJ114" s="185"/>
      <c r="AK114" s="185"/>
      <c r="AL114" s="185"/>
      <c r="AM114" s="185"/>
    </row>
    <row r="115" ht="117">
      <c r="A115" s="250" t="s">
        <v>735</v>
      </c>
      <c r="B115" s="252" t="s">
        <v>736</v>
      </c>
      <c r="C115" s="194"/>
      <c r="D115" s="194"/>
      <c r="E115" s="194"/>
      <c r="F115" s="194"/>
      <c r="G115" s="181" t="s">
        <v>115</v>
      </c>
      <c r="H115" s="181"/>
      <c r="I115" s="194"/>
      <c r="J115" s="194"/>
      <c r="K115" s="262"/>
      <c r="L115" s="189" t="s">
        <v>737</v>
      </c>
      <c r="M115" s="218" t="s">
        <v>738</v>
      </c>
      <c r="N115" s="219" t="s">
        <v>739</v>
      </c>
      <c r="AD115" s="184"/>
      <c r="AE115" s="184"/>
      <c r="AF115" s="184" t="s">
        <v>115</v>
      </c>
      <c r="AG115" s="185"/>
      <c r="AH115" s="185"/>
      <c r="AI115" s="185"/>
      <c r="AJ115" s="185"/>
      <c r="AK115" s="185"/>
      <c r="AL115" s="185"/>
      <c r="AM115" s="185"/>
    </row>
    <row r="116" ht="63.82">
      <c r="A116" s="174" t="s">
        <v>76</v>
      </c>
      <c r="B116" s="174"/>
      <c r="C116" s="177"/>
      <c r="D116" s="177"/>
      <c r="E116" s="177"/>
      <c r="F116" s="177"/>
      <c r="G116" s="177"/>
      <c r="H116" s="177"/>
      <c r="I116" s="177"/>
      <c r="J116" s="177"/>
      <c r="K116" s="178"/>
      <c r="L116" s="178"/>
      <c r="M116" s="178"/>
      <c r="N116" s="178"/>
      <c r="AD116" s="193"/>
      <c r="AE116" s="178"/>
      <c r="AF116" s="193">
        <v>2</v>
      </c>
      <c r="AG116" s="178"/>
      <c r="AH116" s="178"/>
      <c r="AI116" s="178"/>
      <c r="AJ116" s="178"/>
      <c r="AK116" s="178"/>
      <c r="AL116" s="178"/>
      <c r="AM116" s="178"/>
    </row>
    <row r="117" ht="149.15" customHeight="1">
      <c r="A117" s="250" t="s">
        <v>442</v>
      </c>
      <c r="B117" s="252" t="s">
        <v>443</v>
      </c>
      <c r="C117" s="194"/>
      <c r="D117" s="194"/>
      <c r="E117" s="194"/>
      <c r="F117" s="194" t="s">
        <v>115</v>
      </c>
      <c r="G117" s="181" t="s">
        <v>115</v>
      </c>
      <c r="H117" s="181"/>
      <c r="I117" s="194"/>
      <c r="J117" s="194"/>
      <c r="K117" s="262"/>
      <c r="L117" s="189" t="s">
        <v>444</v>
      </c>
      <c r="M117" s="165" t="s">
        <v>445</v>
      </c>
      <c r="N117" s="166" t="s">
        <v>446</v>
      </c>
      <c r="AD117" s="184"/>
      <c r="AE117" s="184" t="s">
        <v>115</v>
      </c>
      <c r="AF117" s="184" t="s">
        <v>115</v>
      </c>
      <c r="AG117" s="185"/>
      <c r="AH117" s="185"/>
      <c r="AI117" s="185"/>
      <c r="AJ117" s="185"/>
      <c r="AK117" s="185"/>
      <c r="AL117" s="185"/>
      <c r="AM117" s="185"/>
    </row>
    <row r="118" ht="98.15" customHeight="1">
      <c r="A118" s="251"/>
      <c r="B118" s="253"/>
      <c r="C118" s="194"/>
      <c r="D118" s="194"/>
      <c r="E118" s="194"/>
      <c r="F118" s="194"/>
      <c r="G118" s="181" t="s">
        <v>115</v>
      </c>
      <c r="H118" s="181"/>
      <c r="I118" s="194"/>
      <c r="J118" s="194"/>
      <c r="K118" s="262"/>
      <c r="L118" s="189" t="s">
        <v>448</v>
      </c>
      <c r="M118" s="165" t="s">
        <v>449</v>
      </c>
      <c r="N118" s="166" t="s">
        <v>450</v>
      </c>
      <c r="AD118" s="184"/>
      <c r="AE118" s="184" t="s">
        <v>115</v>
      </c>
      <c r="AF118" s="184" t="s">
        <v>115</v>
      </c>
      <c r="AG118" s="185"/>
      <c r="AH118" s="185"/>
      <c r="AI118" s="185"/>
      <c r="AJ118" s="185"/>
      <c r="AK118" s="185"/>
      <c r="AL118" s="185"/>
      <c r="AM118" s="185"/>
    </row>
    <row r="119" ht="146.15" customHeight="1">
      <c r="A119" s="251"/>
      <c r="B119" s="253"/>
      <c r="C119" s="194"/>
      <c r="D119" s="194"/>
      <c r="E119" s="194"/>
      <c r="F119" s="194"/>
      <c r="G119" s="181" t="s">
        <v>115</v>
      </c>
      <c r="H119" s="181"/>
      <c r="I119" s="194"/>
      <c r="J119" s="194"/>
      <c r="K119" s="262"/>
      <c r="L119" s="189" t="s">
        <v>452</v>
      </c>
      <c r="M119" s="165" t="s">
        <v>453</v>
      </c>
      <c r="N119" s="166" t="s">
        <v>454</v>
      </c>
      <c r="AD119" s="184"/>
      <c r="AE119" s="184" t="s">
        <v>115</v>
      </c>
      <c r="AF119" s="184" t="s">
        <v>115</v>
      </c>
      <c r="AG119" s="185"/>
      <c r="AH119" s="185"/>
      <c r="AI119" s="185"/>
      <c r="AJ119" s="185"/>
      <c r="AK119" s="185"/>
      <c r="AL119" s="185"/>
      <c r="AM119" s="185"/>
    </row>
    <row r="120" ht="117">
      <c r="A120" s="268"/>
      <c r="B120" s="248"/>
      <c r="C120" s="194"/>
      <c r="D120" s="194"/>
      <c r="E120" s="194"/>
      <c r="F120" s="194"/>
      <c r="G120" s="181"/>
      <c r="H120" s="181" t="s">
        <v>115</v>
      </c>
      <c r="I120" s="194"/>
      <c r="J120" s="194"/>
      <c r="K120" s="262"/>
      <c r="L120" s="220" t="s">
        <v>740</v>
      </c>
      <c r="M120" s="168" t="s">
        <v>741</v>
      </c>
      <c r="N120" s="169" t="s">
        <v>742</v>
      </c>
      <c r="AD120" s="184"/>
      <c r="AE120" s="184"/>
      <c r="AF120" s="184" t="s">
        <v>115</v>
      </c>
      <c r="AG120" s="185"/>
      <c r="AH120" s="185"/>
      <c r="AI120" s="185"/>
      <c r="AJ120" s="185"/>
      <c r="AK120" s="185"/>
      <c r="AL120" s="185"/>
      <c r="AM120" s="185"/>
    </row>
    <row r="121" ht="121.5">
      <c r="A121" s="250" t="s">
        <v>743</v>
      </c>
      <c r="B121" s="252" t="s">
        <v>744</v>
      </c>
      <c r="C121" s="194"/>
      <c r="D121" s="194"/>
      <c r="E121" s="194"/>
      <c r="F121" s="194"/>
      <c r="G121" s="181" t="s">
        <v>115</v>
      </c>
      <c r="H121" s="181"/>
      <c r="I121" s="194"/>
      <c r="J121" s="194"/>
      <c r="K121" s="262"/>
      <c r="L121" s="189" t="s">
        <v>745</v>
      </c>
      <c r="M121" s="165" t="s">
        <v>746</v>
      </c>
      <c r="N121" s="166" t="s">
        <v>747</v>
      </c>
      <c r="AD121" s="184"/>
      <c r="AE121" s="184"/>
      <c r="AF121" s="184" t="s">
        <v>115</v>
      </c>
      <c r="AG121" s="185"/>
      <c r="AH121" s="185"/>
      <c r="AI121" s="185"/>
      <c r="AJ121" s="185"/>
      <c r="AK121" s="185"/>
      <c r="AL121" s="185"/>
      <c r="AM121" s="185"/>
    </row>
    <row r="122" ht="117">
      <c r="A122" s="251"/>
      <c r="B122" s="253"/>
      <c r="C122" s="194"/>
      <c r="D122" s="194"/>
      <c r="E122" s="194"/>
      <c r="F122" s="194"/>
      <c r="G122" s="181" t="s">
        <v>115</v>
      </c>
      <c r="H122" s="181"/>
      <c r="I122" s="194"/>
      <c r="J122" s="194"/>
      <c r="K122" s="262"/>
      <c r="L122" s="189" t="s">
        <v>748</v>
      </c>
      <c r="M122" s="165" t="s">
        <v>749</v>
      </c>
      <c r="N122" s="166" t="s">
        <v>750</v>
      </c>
      <c r="AD122" s="184"/>
      <c r="AE122" s="184"/>
      <c r="AF122" s="184" t="s">
        <v>115</v>
      </c>
      <c r="AG122" s="185"/>
      <c r="AH122" s="185"/>
      <c r="AI122" s="185"/>
      <c r="AJ122" s="185"/>
      <c r="AK122" s="185"/>
      <c r="AL122" s="185"/>
      <c r="AM122" s="185"/>
    </row>
    <row r="123" ht="117">
      <c r="A123" s="251"/>
      <c r="B123" s="253"/>
      <c r="C123" s="194"/>
      <c r="D123" s="194"/>
      <c r="E123" s="194"/>
      <c r="F123" s="194"/>
      <c r="G123" s="181" t="s">
        <v>115</v>
      </c>
      <c r="H123" s="181"/>
      <c r="I123" s="194"/>
      <c r="J123" s="194"/>
      <c r="K123" s="262"/>
      <c r="L123" s="189" t="s">
        <v>751</v>
      </c>
      <c r="M123" s="165" t="s">
        <v>752</v>
      </c>
      <c r="N123" s="166" t="s">
        <v>753</v>
      </c>
      <c r="AD123" s="184"/>
      <c r="AE123" s="184"/>
      <c r="AF123" s="184" t="s">
        <v>115</v>
      </c>
      <c r="AG123" s="185"/>
      <c r="AH123" s="185"/>
      <c r="AI123" s="185"/>
      <c r="AJ123" s="185"/>
      <c r="AK123" s="185"/>
      <c r="AL123" s="185"/>
      <c r="AM123" s="185"/>
    </row>
    <row r="124" ht="117">
      <c r="A124" s="268"/>
      <c r="B124" s="248"/>
      <c r="C124" s="194"/>
      <c r="D124" s="194"/>
      <c r="E124" s="194"/>
      <c r="F124" s="194"/>
      <c r="G124" s="181"/>
      <c r="H124" s="181" t="s">
        <v>115</v>
      </c>
      <c r="I124" s="194"/>
      <c r="J124" s="194"/>
      <c r="K124" s="262"/>
      <c r="L124" s="217" t="s">
        <v>754</v>
      </c>
      <c r="M124" s="168" t="s">
        <v>755</v>
      </c>
      <c r="N124" s="169" t="s">
        <v>756</v>
      </c>
      <c r="AD124" s="184"/>
      <c r="AE124" s="184"/>
      <c r="AF124" s="184" t="s">
        <v>115</v>
      </c>
      <c r="AG124" s="185"/>
      <c r="AH124" s="185"/>
      <c r="AI124" s="185"/>
      <c r="AJ124" s="185"/>
      <c r="AK124" s="185"/>
      <c r="AL124" s="185"/>
      <c r="AM124" s="185"/>
    </row>
    <row r="125" ht="117">
      <c r="A125" s="250" t="s">
        <v>757</v>
      </c>
      <c r="B125" s="252" t="s">
        <v>758</v>
      </c>
      <c r="C125" s="194"/>
      <c r="D125" s="194"/>
      <c r="E125" s="194"/>
      <c r="F125" s="194"/>
      <c r="G125" s="181" t="s">
        <v>115</v>
      </c>
      <c r="H125" s="181"/>
      <c r="I125" s="194"/>
      <c r="J125" s="194"/>
      <c r="K125" s="262"/>
      <c r="L125" s="189" t="s">
        <v>759</v>
      </c>
      <c r="M125" s="165" t="s">
        <v>760</v>
      </c>
      <c r="N125" s="166" t="s">
        <v>761</v>
      </c>
      <c r="AD125" s="184"/>
      <c r="AE125" s="184"/>
      <c r="AF125" s="184" t="s">
        <v>115</v>
      </c>
      <c r="AG125" s="185"/>
      <c r="AH125" s="185"/>
      <c r="AI125" s="185"/>
      <c r="AJ125" s="185" t="s">
        <v>115</v>
      </c>
      <c r="AK125" s="185"/>
      <c r="AL125" s="185"/>
      <c r="AM125" s="185"/>
    </row>
    <row r="126" ht="117">
      <c r="A126" s="251"/>
      <c r="B126" s="253"/>
      <c r="C126" s="194"/>
      <c r="D126" s="194"/>
      <c r="E126" s="194"/>
      <c r="F126" s="194"/>
      <c r="G126" s="181" t="s">
        <v>115</v>
      </c>
      <c r="H126" s="181"/>
      <c r="I126" s="194"/>
      <c r="J126" s="194"/>
      <c r="K126" s="262"/>
      <c r="L126" s="189" t="s">
        <v>762</v>
      </c>
      <c r="M126" s="165" t="s">
        <v>763</v>
      </c>
      <c r="N126" s="166" t="s">
        <v>764</v>
      </c>
      <c r="AD126" s="184"/>
      <c r="AE126" s="184"/>
      <c r="AF126" s="184" t="s">
        <v>115</v>
      </c>
      <c r="AG126" s="185"/>
      <c r="AH126" s="185"/>
      <c r="AI126" s="185"/>
      <c r="AJ126" s="185"/>
      <c r="AK126" s="185"/>
      <c r="AL126" s="185"/>
      <c r="AM126" s="185"/>
    </row>
    <row r="127" ht="117">
      <c r="A127" s="251"/>
      <c r="B127" s="253"/>
      <c r="C127" s="194"/>
      <c r="D127" s="194"/>
      <c r="E127" s="194"/>
      <c r="F127" s="194"/>
      <c r="G127" s="181" t="s">
        <v>115</v>
      </c>
      <c r="H127" s="181"/>
      <c r="I127" s="194"/>
      <c r="J127" s="194"/>
      <c r="K127" s="262"/>
      <c r="L127" s="189" t="s">
        <v>765</v>
      </c>
      <c r="M127" s="165" t="s">
        <v>766</v>
      </c>
      <c r="N127" s="166" t="s">
        <v>767</v>
      </c>
      <c r="AD127" s="184"/>
      <c r="AE127" s="184"/>
      <c r="AF127" s="184" t="s">
        <v>115</v>
      </c>
      <c r="AG127" s="185"/>
      <c r="AH127" s="185"/>
      <c r="AI127" s="185"/>
      <c r="AJ127" s="185"/>
      <c r="AK127" s="185"/>
      <c r="AL127" s="185"/>
      <c r="AM127" s="185"/>
    </row>
    <row r="128" ht="117">
      <c r="A128" s="268"/>
      <c r="B128" s="248"/>
      <c r="C128" s="194"/>
      <c r="D128" s="194"/>
      <c r="E128" s="194"/>
      <c r="F128" s="194"/>
      <c r="G128" s="181"/>
      <c r="H128" s="181" t="s">
        <v>115</v>
      </c>
      <c r="I128" s="194"/>
      <c r="J128" s="194"/>
      <c r="K128" s="262"/>
      <c r="L128" s="191" t="s">
        <v>768</v>
      </c>
      <c r="M128" s="168" t="s">
        <v>755</v>
      </c>
      <c r="N128" s="169" t="s">
        <v>756</v>
      </c>
      <c r="AD128" s="184"/>
      <c r="AE128" s="184"/>
      <c r="AF128" s="184" t="s">
        <v>115</v>
      </c>
      <c r="AG128" s="185"/>
      <c r="AH128" s="185"/>
      <c r="AI128" s="185"/>
      <c r="AJ128" s="185"/>
      <c r="AK128" s="185"/>
      <c r="AL128" s="185"/>
      <c r="AM128" s="185"/>
    </row>
    <row r="129" ht="117">
      <c r="A129" s="250" t="s">
        <v>769</v>
      </c>
      <c r="B129" s="252" t="s">
        <v>770</v>
      </c>
      <c r="C129" s="194"/>
      <c r="D129" s="194"/>
      <c r="E129" s="194"/>
      <c r="F129" s="194"/>
      <c r="G129" s="181" t="s">
        <v>115</v>
      </c>
      <c r="H129" s="181"/>
      <c r="I129" s="194"/>
      <c r="J129" s="194"/>
      <c r="K129" s="262"/>
      <c r="L129" s="189" t="s">
        <v>771</v>
      </c>
      <c r="M129" s="165" t="s">
        <v>772</v>
      </c>
      <c r="N129" s="166" t="s">
        <v>773</v>
      </c>
      <c r="AD129" s="184"/>
      <c r="AE129" s="184"/>
      <c r="AF129" s="184" t="s">
        <v>115</v>
      </c>
      <c r="AG129" s="185"/>
      <c r="AH129" s="185"/>
      <c r="AI129" s="185"/>
      <c r="AJ129" s="185"/>
      <c r="AK129" s="185"/>
      <c r="AL129" s="185"/>
      <c r="AM129" s="185"/>
    </row>
    <row r="130" ht="63.82">
      <c r="A130" s="174" t="s">
        <v>78</v>
      </c>
      <c r="B130" s="174"/>
      <c r="C130" s="177"/>
      <c r="D130" s="177"/>
      <c r="E130" s="177"/>
      <c r="F130" s="177"/>
      <c r="G130" s="177"/>
      <c r="H130" s="177"/>
      <c r="I130" s="177"/>
      <c r="J130" s="177"/>
      <c r="K130" s="178"/>
      <c r="L130" s="178"/>
      <c r="M130" s="178"/>
      <c r="N130" s="178"/>
      <c r="AD130" s="193"/>
      <c r="AE130" s="178"/>
      <c r="AF130" s="193">
        <v>2</v>
      </c>
      <c r="AG130" s="178"/>
      <c r="AH130" s="178"/>
      <c r="AI130" s="178"/>
      <c r="AJ130" s="178"/>
      <c r="AK130" s="178"/>
      <c r="AL130" s="178"/>
      <c r="AM130" s="178"/>
    </row>
    <row r="131" ht="180">
      <c r="A131" s="250" t="s">
        <v>456</v>
      </c>
      <c r="B131" s="252" t="s">
        <v>457</v>
      </c>
      <c r="C131" s="194"/>
      <c r="D131" s="194"/>
      <c r="E131" s="194"/>
      <c r="F131" s="194"/>
      <c r="G131" s="181" t="s">
        <v>115</v>
      </c>
      <c r="H131" s="181"/>
      <c r="I131" s="194"/>
      <c r="J131" s="194"/>
      <c r="K131" s="262" t="s">
        <v>115</v>
      </c>
      <c r="L131" s="183" t="s">
        <v>458</v>
      </c>
      <c r="M131" s="165" t="s">
        <v>459</v>
      </c>
      <c r="N131" s="222" t="s">
        <v>460</v>
      </c>
      <c r="AD131" s="184"/>
      <c r="AE131" s="184" t="s">
        <v>115</v>
      </c>
      <c r="AF131" s="184" t="s">
        <v>115</v>
      </c>
      <c r="AG131" s="185"/>
      <c r="AH131" s="185"/>
      <c r="AI131" s="185"/>
      <c r="AJ131" s="185"/>
      <c r="AK131" s="185"/>
      <c r="AL131" s="185"/>
      <c r="AM131" s="185"/>
    </row>
    <row r="132" ht="139.5">
      <c r="A132" s="251"/>
      <c r="B132" s="253"/>
      <c r="C132" s="194"/>
      <c r="D132" s="194"/>
      <c r="E132" s="194"/>
      <c r="F132" s="194"/>
      <c r="G132" s="181" t="s">
        <v>115</v>
      </c>
      <c r="H132" s="181"/>
      <c r="I132" s="194"/>
      <c r="J132" s="194"/>
      <c r="K132" s="262" t="s">
        <v>115</v>
      </c>
      <c r="L132" s="183" t="s">
        <v>462</v>
      </c>
      <c r="M132" s="165" t="s">
        <v>463</v>
      </c>
      <c r="N132" s="166" t="s">
        <v>464</v>
      </c>
      <c r="AD132" s="184"/>
      <c r="AE132" s="184" t="s">
        <v>115</v>
      </c>
      <c r="AF132" s="184" t="s">
        <v>115</v>
      </c>
      <c r="AG132" s="185"/>
      <c r="AH132" s="185"/>
      <c r="AI132" s="181"/>
      <c r="AJ132" s="185" t="s">
        <v>115</v>
      </c>
      <c r="AK132" s="185"/>
      <c r="AL132" s="185"/>
      <c r="AM132" s="185"/>
    </row>
    <row r="133" ht="117">
      <c r="A133" s="251"/>
      <c r="B133" s="253"/>
      <c r="C133" s="194"/>
      <c r="D133" s="194"/>
      <c r="E133" s="194"/>
      <c r="F133" s="194"/>
      <c r="G133" s="181" t="s">
        <v>115</v>
      </c>
      <c r="H133" s="181"/>
      <c r="I133" s="194"/>
      <c r="J133" s="194"/>
      <c r="K133" s="262" t="s">
        <v>115</v>
      </c>
      <c r="L133" s="183" t="s">
        <v>466</v>
      </c>
      <c r="M133" s="165" t="s">
        <v>467</v>
      </c>
      <c r="N133" s="166" t="s">
        <v>468</v>
      </c>
      <c r="AD133" s="184"/>
      <c r="AE133" s="184" t="s">
        <v>115</v>
      </c>
      <c r="AF133" s="184" t="s">
        <v>115</v>
      </c>
      <c r="AG133" s="185"/>
      <c r="AH133" s="185"/>
      <c r="AI133" s="185"/>
      <c r="AJ133" s="185"/>
      <c r="AK133" s="185"/>
      <c r="AL133" s="185"/>
      <c r="AM133" s="185"/>
    </row>
    <row r="134" ht="117">
      <c r="A134" s="268"/>
      <c r="B134" s="248"/>
      <c r="C134" s="194"/>
      <c r="D134" s="194"/>
      <c r="E134" s="194"/>
      <c r="F134" s="194"/>
      <c r="G134" s="181"/>
      <c r="H134" s="181" t="s">
        <v>115</v>
      </c>
      <c r="I134" s="194"/>
      <c r="J134" s="194"/>
      <c r="K134" s="262" t="s">
        <v>115</v>
      </c>
      <c r="L134" s="220" t="s">
        <v>774</v>
      </c>
      <c r="M134" s="168" t="s">
        <v>775</v>
      </c>
      <c r="N134" s="169" t="s">
        <v>776</v>
      </c>
      <c r="AD134" s="184"/>
      <c r="AE134" s="184"/>
      <c r="AF134" s="184" t="s">
        <v>115</v>
      </c>
      <c r="AG134" s="185"/>
      <c r="AH134" s="185"/>
      <c r="AI134" s="185"/>
      <c r="AJ134" s="185"/>
      <c r="AK134" s="185"/>
      <c r="AL134" s="185"/>
      <c r="AM134" s="185"/>
    </row>
    <row r="135" ht="117">
      <c r="A135" s="250" t="s">
        <v>470</v>
      </c>
      <c r="B135" s="252" t="s">
        <v>471</v>
      </c>
      <c r="C135" s="194"/>
      <c r="D135" s="194"/>
      <c r="E135" s="194"/>
      <c r="F135" s="194"/>
      <c r="G135" s="181" t="s">
        <v>115</v>
      </c>
      <c r="H135" s="181"/>
      <c r="I135" s="194"/>
      <c r="J135" s="194"/>
      <c r="K135" s="262" t="s">
        <v>115</v>
      </c>
      <c r="L135" s="189" t="s">
        <v>472</v>
      </c>
      <c r="M135" s="165" t="s">
        <v>473</v>
      </c>
      <c r="N135" s="166" t="s">
        <v>474</v>
      </c>
      <c r="AD135" s="184"/>
      <c r="AE135" s="184" t="s">
        <v>115</v>
      </c>
      <c r="AF135" s="184" t="s">
        <v>115</v>
      </c>
      <c r="AG135" s="185"/>
      <c r="AH135" s="185"/>
      <c r="AI135" s="185"/>
      <c r="AJ135" s="185" t="s">
        <v>115</v>
      </c>
      <c r="AK135" s="185"/>
      <c r="AL135" s="185"/>
      <c r="AM135" s="185"/>
    </row>
    <row r="136" ht="117">
      <c r="A136" s="251"/>
      <c r="B136" s="253"/>
      <c r="C136" s="194"/>
      <c r="D136" s="194"/>
      <c r="E136" s="194"/>
      <c r="F136" s="194"/>
      <c r="G136" s="181" t="s">
        <v>115</v>
      </c>
      <c r="H136" s="181"/>
      <c r="I136" s="194"/>
      <c r="J136" s="194"/>
      <c r="K136" s="262" t="s">
        <v>115</v>
      </c>
      <c r="L136" s="189" t="s">
        <v>476</v>
      </c>
      <c r="M136" s="165" t="s">
        <v>477</v>
      </c>
      <c r="N136" s="166" t="s">
        <v>478</v>
      </c>
      <c r="AD136" s="184"/>
      <c r="AE136" s="184" t="s">
        <v>115</v>
      </c>
      <c r="AF136" s="184" t="s">
        <v>115</v>
      </c>
      <c r="AG136" s="185"/>
      <c r="AH136" s="185"/>
      <c r="AI136" s="185"/>
      <c r="AJ136" s="185"/>
      <c r="AK136" s="185"/>
      <c r="AL136" s="185"/>
      <c r="AM136" s="185"/>
    </row>
    <row r="137" ht="117">
      <c r="A137" s="251"/>
      <c r="B137" s="253"/>
      <c r="C137" s="194"/>
      <c r="D137" s="194"/>
      <c r="E137" s="194"/>
      <c r="F137" s="194"/>
      <c r="G137" s="181" t="s">
        <v>115</v>
      </c>
      <c r="H137" s="181"/>
      <c r="I137" s="194"/>
      <c r="J137" s="194"/>
      <c r="K137" s="262" t="s">
        <v>115</v>
      </c>
      <c r="L137" s="189" t="s">
        <v>480</v>
      </c>
      <c r="M137" s="165" t="s">
        <v>481</v>
      </c>
      <c r="N137" s="166" t="s">
        <v>482</v>
      </c>
      <c r="AD137" s="184"/>
      <c r="AE137" s="184" t="s">
        <v>115</v>
      </c>
      <c r="AF137" s="184" t="s">
        <v>115</v>
      </c>
      <c r="AG137" s="185"/>
      <c r="AH137" s="185"/>
      <c r="AI137" s="185"/>
      <c r="AJ137" s="185"/>
      <c r="AK137" s="185"/>
      <c r="AL137" s="185"/>
      <c r="AM137" s="185"/>
    </row>
    <row r="138" ht="117">
      <c r="A138" s="268"/>
      <c r="B138" s="248"/>
      <c r="C138" s="194"/>
      <c r="D138" s="194"/>
      <c r="E138" s="194"/>
      <c r="F138" s="194"/>
      <c r="G138" s="181"/>
      <c r="H138" s="181" t="s">
        <v>115</v>
      </c>
      <c r="I138" s="194"/>
      <c r="J138" s="194"/>
      <c r="K138" s="262" t="s">
        <v>115</v>
      </c>
      <c r="L138" s="221" t="s">
        <v>777</v>
      </c>
      <c r="M138" s="168" t="s">
        <v>778</v>
      </c>
      <c r="N138" s="169" t="s">
        <v>779</v>
      </c>
      <c r="AD138" s="184"/>
      <c r="AE138" s="184"/>
      <c r="AF138" s="184" t="s">
        <v>115</v>
      </c>
      <c r="AG138" s="185"/>
      <c r="AH138" s="185"/>
      <c r="AI138" s="185"/>
      <c r="AJ138" s="185"/>
      <c r="AK138" s="185"/>
      <c r="AL138" s="185"/>
      <c r="AM138" s="185"/>
    </row>
    <row r="139" ht="117">
      <c r="A139" s="250" t="s">
        <v>780</v>
      </c>
      <c r="B139" s="252" t="s">
        <v>781</v>
      </c>
      <c r="C139" s="194"/>
      <c r="D139" s="194"/>
      <c r="E139" s="194"/>
      <c r="F139" s="194"/>
      <c r="G139" s="181" t="s">
        <v>115</v>
      </c>
      <c r="H139" s="181"/>
      <c r="I139" s="194"/>
      <c r="J139" s="194"/>
      <c r="K139" s="262" t="s">
        <v>115</v>
      </c>
      <c r="L139" s="189" t="s">
        <v>782</v>
      </c>
      <c r="M139" s="207" t="s">
        <v>783</v>
      </c>
      <c r="N139" s="208" t="s">
        <v>784</v>
      </c>
      <c r="AD139" s="184"/>
      <c r="AE139" s="184"/>
      <c r="AF139" s="184" t="s">
        <v>115</v>
      </c>
      <c r="AG139" s="185"/>
      <c r="AH139" s="185"/>
      <c r="AI139" s="185" t="s">
        <v>115</v>
      </c>
      <c r="AJ139" s="185" t="s">
        <v>115</v>
      </c>
      <c r="AK139" s="185"/>
      <c r="AL139" s="185"/>
      <c r="AM139" s="185"/>
    </row>
    <row r="140" ht="117">
      <c r="A140" s="251"/>
      <c r="B140" s="253"/>
      <c r="C140" s="194"/>
      <c r="D140" s="194"/>
      <c r="E140" s="194"/>
      <c r="F140" s="194"/>
      <c r="G140" s="181" t="s">
        <v>115</v>
      </c>
      <c r="H140" s="181"/>
      <c r="I140" s="194"/>
      <c r="J140" s="194"/>
      <c r="K140" s="262" t="s">
        <v>115</v>
      </c>
      <c r="L140" s="189" t="s">
        <v>785</v>
      </c>
      <c r="M140" s="208" t="s">
        <v>786</v>
      </c>
      <c r="N140" s="199" t="s">
        <v>787</v>
      </c>
      <c r="AD140" s="184"/>
      <c r="AE140" s="184"/>
      <c r="AF140" s="184" t="s">
        <v>115</v>
      </c>
      <c r="AG140" s="185"/>
      <c r="AH140" s="185"/>
      <c r="AI140" s="185" t="s">
        <v>115</v>
      </c>
      <c r="AJ140" s="185" t="s">
        <v>115</v>
      </c>
      <c r="AK140" s="185"/>
      <c r="AL140" s="185"/>
      <c r="AM140" s="185"/>
    </row>
    <row r="141" ht="117">
      <c r="A141" s="251"/>
      <c r="B141" s="253"/>
      <c r="C141" s="194"/>
      <c r="D141" s="194"/>
      <c r="E141" s="194"/>
      <c r="F141" s="194"/>
      <c r="G141" s="181" t="s">
        <v>115</v>
      </c>
      <c r="H141" s="181"/>
      <c r="I141" s="194"/>
      <c r="J141" s="194"/>
      <c r="K141" s="262" t="s">
        <v>115</v>
      </c>
      <c r="L141" s="189" t="s">
        <v>788</v>
      </c>
      <c r="M141" s="165" t="s">
        <v>789</v>
      </c>
      <c r="N141" s="166" t="s">
        <v>790</v>
      </c>
      <c r="AD141" s="184"/>
      <c r="AE141" s="184"/>
      <c r="AF141" s="184" t="s">
        <v>115</v>
      </c>
      <c r="AG141" s="185"/>
      <c r="AH141" s="185"/>
      <c r="AI141" s="185"/>
      <c r="AJ141" s="185" t="s">
        <v>115</v>
      </c>
      <c r="AK141" s="185"/>
      <c r="AL141" s="185"/>
      <c r="AM141" s="185"/>
    </row>
    <row r="142" ht="121.5">
      <c r="A142" s="268"/>
      <c r="B142" s="248"/>
      <c r="C142" s="194"/>
      <c r="D142" s="194"/>
      <c r="E142" s="194"/>
      <c r="F142" s="194"/>
      <c r="G142" s="181"/>
      <c r="H142" s="181" t="s">
        <v>115</v>
      </c>
      <c r="I142" s="194"/>
      <c r="J142" s="194"/>
      <c r="K142" s="262" t="s">
        <v>115</v>
      </c>
      <c r="L142" s="217" t="s">
        <v>791</v>
      </c>
      <c r="M142" s="168" t="s">
        <v>792</v>
      </c>
      <c r="N142" s="169" t="s">
        <v>793</v>
      </c>
      <c r="AD142" s="184"/>
      <c r="AE142" s="184"/>
      <c r="AF142" s="184" t="s">
        <v>115</v>
      </c>
      <c r="AG142" s="185"/>
      <c r="AH142" s="185"/>
      <c r="AI142" s="185"/>
      <c r="AJ142" s="185"/>
      <c r="AK142" s="185"/>
      <c r="AL142" s="185"/>
      <c r="AM142" s="185"/>
    </row>
    <row r="143" ht="124">
      <c r="A143" s="250" t="s">
        <v>794</v>
      </c>
      <c r="B143" s="252" t="s">
        <v>683</v>
      </c>
      <c r="C143" s="194"/>
      <c r="D143" s="194"/>
      <c r="E143" s="194"/>
      <c r="F143" s="194"/>
      <c r="G143" s="181" t="s">
        <v>115</v>
      </c>
      <c r="H143" s="181"/>
      <c r="I143" s="194"/>
      <c r="J143" s="194"/>
      <c r="K143" s="262" t="s">
        <v>115</v>
      </c>
      <c r="L143" s="183" t="s">
        <v>795</v>
      </c>
      <c r="M143" s="165" t="s">
        <v>796</v>
      </c>
      <c r="N143" s="166" t="s">
        <v>797</v>
      </c>
      <c r="AD143" s="184"/>
      <c r="AE143" s="184"/>
      <c r="AF143" s="184" t="s">
        <v>115</v>
      </c>
      <c r="AG143" s="185"/>
      <c r="AH143" s="185"/>
      <c r="AI143" s="185"/>
      <c r="AJ143" s="185"/>
      <c r="AK143" s="185"/>
      <c r="AL143" s="185"/>
      <c r="AM143" s="185"/>
    </row>
    <row r="144" ht="63.82">
      <c r="A144" s="174" t="s">
        <v>80</v>
      </c>
      <c r="B144" s="174"/>
      <c r="C144" s="177"/>
      <c r="D144" s="177"/>
      <c r="E144" s="177"/>
      <c r="F144" s="177"/>
      <c r="G144" s="177"/>
      <c r="H144" s="177"/>
      <c r="I144" s="177"/>
      <c r="J144" s="177"/>
      <c r="K144" s="178"/>
      <c r="L144" s="174"/>
      <c r="M144" s="174"/>
      <c r="N144" s="174"/>
      <c r="AD144" s="193"/>
      <c r="AE144" s="178"/>
      <c r="AF144" s="193">
        <v>2</v>
      </c>
      <c r="AG144" s="178"/>
      <c r="AH144" s="178"/>
      <c r="AI144" s="178"/>
      <c r="AJ144" s="178"/>
      <c r="AK144" s="178"/>
      <c r="AL144" s="178"/>
      <c r="AM144" s="178"/>
    </row>
    <row r="145" ht="116.4" customHeight="1">
      <c r="A145" s="250" t="s">
        <v>484</v>
      </c>
      <c r="B145" s="252" t="s">
        <v>485</v>
      </c>
      <c r="C145" s="194"/>
      <c r="D145" s="194"/>
      <c r="E145" s="194"/>
      <c r="F145" s="194"/>
      <c r="G145" s="181" t="s">
        <v>115</v>
      </c>
      <c r="H145" s="181"/>
      <c r="I145" s="194"/>
      <c r="J145" s="194"/>
      <c r="K145" s="262" t="s">
        <v>115</v>
      </c>
      <c r="L145" s="189" t="s">
        <v>486</v>
      </c>
      <c r="M145" s="165" t="s">
        <v>487</v>
      </c>
      <c r="N145" s="166" t="s">
        <v>488</v>
      </c>
      <c r="AD145" s="184"/>
      <c r="AE145" s="184" t="s">
        <v>115</v>
      </c>
      <c r="AF145" s="184" t="s">
        <v>115</v>
      </c>
      <c r="AG145" s="185"/>
      <c r="AH145" s="185"/>
      <c r="AI145" s="185"/>
      <c r="AJ145" s="185"/>
      <c r="AK145" s="185"/>
      <c r="AL145" s="185"/>
      <c r="AM145" s="185"/>
    </row>
    <row r="146" ht="231" customHeight="1">
      <c r="A146" s="251"/>
      <c r="B146" s="253"/>
      <c r="C146" s="194"/>
      <c r="D146" s="194"/>
      <c r="E146" s="194"/>
      <c r="F146" s="194"/>
      <c r="G146" s="181" t="s">
        <v>115</v>
      </c>
      <c r="H146" s="181"/>
      <c r="I146" s="194"/>
      <c r="J146" s="194"/>
      <c r="K146" s="262" t="s">
        <v>115</v>
      </c>
      <c r="L146" s="189" t="s">
        <v>490</v>
      </c>
      <c r="M146" s="165" t="s">
        <v>491</v>
      </c>
      <c r="N146" s="166" t="s">
        <v>492</v>
      </c>
      <c r="AD146" s="184"/>
      <c r="AE146" s="184" t="s">
        <v>115</v>
      </c>
      <c r="AF146" s="184" t="s">
        <v>115</v>
      </c>
      <c r="AG146" s="185"/>
      <c r="AH146" s="185" t="s">
        <v>115</v>
      </c>
      <c r="AI146" s="185" t="s">
        <v>123</v>
      </c>
      <c r="AJ146" s="185" t="s">
        <v>123</v>
      </c>
      <c r="AK146" s="185" t="s">
        <v>123</v>
      </c>
      <c r="AL146" s="185" t="s">
        <v>123</v>
      </c>
      <c r="AM146" s="185"/>
    </row>
    <row r="147" ht="201" customHeight="1">
      <c r="A147" s="251"/>
      <c r="B147" s="253"/>
      <c r="C147" s="194"/>
      <c r="D147" s="194"/>
      <c r="E147" s="194"/>
      <c r="F147" s="194"/>
      <c r="G147" s="181" t="s">
        <v>115</v>
      </c>
      <c r="H147" s="181"/>
      <c r="I147" s="194"/>
      <c r="J147" s="194"/>
      <c r="K147" s="262" t="s">
        <v>115</v>
      </c>
      <c r="L147" s="189" t="s">
        <v>494</v>
      </c>
      <c r="M147" s="165" t="s">
        <v>495</v>
      </c>
      <c r="N147" s="166" t="s">
        <v>496</v>
      </c>
      <c r="AD147" s="184"/>
      <c r="AE147" s="184" t="s">
        <v>115</v>
      </c>
      <c r="AF147" s="184" t="s">
        <v>115</v>
      </c>
      <c r="AG147" s="185"/>
      <c r="AH147" s="185"/>
      <c r="AI147" s="185"/>
      <c r="AJ147" s="185" t="s">
        <v>115</v>
      </c>
      <c r="AK147" s="185" t="s">
        <v>123</v>
      </c>
      <c r="AL147" s="185" t="s">
        <v>123</v>
      </c>
      <c r="AM147" s="185"/>
    </row>
    <row r="148" ht="168.65" customHeight="1">
      <c r="A148" s="268"/>
      <c r="B148" s="248"/>
      <c r="C148" s="194"/>
      <c r="D148" s="194"/>
      <c r="E148" s="194"/>
      <c r="F148" s="194"/>
      <c r="G148" s="181"/>
      <c r="H148" s="181" t="s">
        <v>115</v>
      </c>
      <c r="I148" s="194"/>
      <c r="J148" s="194"/>
      <c r="K148" s="262" t="s">
        <v>115</v>
      </c>
      <c r="L148" s="191" t="s">
        <v>798</v>
      </c>
      <c r="M148" s="168" t="s">
        <v>799</v>
      </c>
      <c r="N148" s="169" t="s">
        <v>800</v>
      </c>
      <c r="AD148" s="184"/>
      <c r="AE148" s="184"/>
      <c r="AF148" s="184" t="s">
        <v>115</v>
      </c>
      <c r="AG148" s="185"/>
      <c r="AH148" s="185"/>
      <c r="AI148" s="185"/>
      <c r="AJ148" s="185" t="s">
        <v>115</v>
      </c>
      <c r="AK148" s="185" t="s">
        <v>123</v>
      </c>
      <c r="AL148" s="185" t="s">
        <v>123</v>
      </c>
      <c r="AM148" s="185"/>
    </row>
    <row r="149" ht="203.15" customHeight="1">
      <c r="A149" s="250" t="s">
        <v>801</v>
      </c>
      <c r="B149" s="252" t="s">
        <v>802</v>
      </c>
      <c r="C149" s="194"/>
      <c r="D149" s="194"/>
      <c r="E149" s="194"/>
      <c r="F149" s="194"/>
      <c r="G149" s="181" t="s">
        <v>115</v>
      </c>
      <c r="H149" s="181"/>
      <c r="I149" s="194"/>
      <c r="J149" s="194"/>
      <c r="K149" s="262"/>
      <c r="L149" s="189" t="s">
        <v>803</v>
      </c>
      <c r="M149" s="165" t="s">
        <v>804</v>
      </c>
      <c r="N149" s="166" t="s">
        <v>805</v>
      </c>
      <c r="AD149" s="184"/>
      <c r="AE149" s="184"/>
      <c r="AF149" s="184" t="s">
        <v>115</v>
      </c>
      <c r="AG149" s="185"/>
      <c r="AH149" s="185"/>
      <c r="AI149" s="181"/>
      <c r="AJ149" s="185"/>
      <c r="AK149" s="185"/>
      <c r="AL149" s="185"/>
      <c r="AM149" s="185"/>
    </row>
    <row r="150" ht="124">
      <c r="A150" s="251"/>
      <c r="B150" s="253"/>
      <c r="C150" s="194"/>
      <c r="D150" s="194"/>
      <c r="E150" s="194"/>
      <c r="F150" s="194"/>
      <c r="G150" s="181" t="s">
        <v>115</v>
      </c>
      <c r="H150" s="181"/>
      <c r="I150" s="194"/>
      <c r="J150" s="194"/>
      <c r="K150" s="262" t="s">
        <v>115</v>
      </c>
      <c r="L150" s="189" t="s">
        <v>806</v>
      </c>
      <c r="M150" s="165" t="s">
        <v>807</v>
      </c>
      <c r="N150" s="166" t="s">
        <v>808</v>
      </c>
      <c r="AD150" s="184"/>
      <c r="AE150" s="184"/>
      <c r="AF150" s="184" t="s">
        <v>115</v>
      </c>
      <c r="AG150" s="185"/>
      <c r="AH150" s="185"/>
      <c r="AI150" s="181"/>
      <c r="AJ150" s="185" t="s">
        <v>115</v>
      </c>
      <c r="AK150" s="185"/>
      <c r="AL150" s="185"/>
      <c r="AM150" s="185"/>
    </row>
    <row r="151" ht="139.5">
      <c r="A151" s="251"/>
      <c r="B151" s="253"/>
      <c r="C151" s="194"/>
      <c r="D151" s="194"/>
      <c r="E151" s="194"/>
      <c r="F151" s="194"/>
      <c r="G151" s="181" t="s">
        <v>115</v>
      </c>
      <c r="H151" s="181"/>
      <c r="I151" s="194"/>
      <c r="J151" s="194"/>
      <c r="K151" s="262" t="s">
        <v>115</v>
      </c>
      <c r="L151" s="189" t="s">
        <v>809</v>
      </c>
      <c r="M151" s="165" t="s">
        <v>810</v>
      </c>
      <c r="N151" s="166" t="s">
        <v>811</v>
      </c>
      <c r="AD151" s="184"/>
      <c r="AE151" s="184"/>
      <c r="AF151" s="184" t="s">
        <v>115</v>
      </c>
      <c r="AG151" s="185"/>
      <c r="AH151" s="185"/>
      <c r="AI151" s="185"/>
      <c r="AJ151" s="185"/>
      <c r="AK151" s="185"/>
      <c r="AL151" s="185"/>
      <c r="AM151" s="185"/>
    </row>
    <row r="152" ht="117">
      <c r="A152" s="268"/>
      <c r="B152" s="248"/>
      <c r="C152" s="194"/>
      <c r="D152" s="194"/>
      <c r="E152" s="194"/>
      <c r="F152" s="194"/>
      <c r="G152" s="181"/>
      <c r="H152" s="181" t="s">
        <v>115</v>
      </c>
      <c r="I152" s="194"/>
      <c r="J152" s="194"/>
      <c r="K152" s="262"/>
      <c r="L152" s="191" t="s">
        <v>812</v>
      </c>
      <c r="M152" s="168" t="s">
        <v>813</v>
      </c>
      <c r="N152" s="169" t="s">
        <v>814</v>
      </c>
      <c r="AD152" s="184"/>
      <c r="AE152" s="184"/>
      <c r="AF152" s="184" t="s">
        <v>115</v>
      </c>
      <c r="AG152" s="185"/>
      <c r="AH152" s="185"/>
      <c r="AI152" s="185"/>
      <c r="AJ152" s="185"/>
      <c r="AK152" s="185"/>
      <c r="AL152" s="185"/>
      <c r="AM152" s="185"/>
    </row>
    <row r="153" ht="117">
      <c r="A153" s="250" t="s">
        <v>498</v>
      </c>
      <c r="B153" s="252" t="s">
        <v>499</v>
      </c>
      <c r="C153" s="194"/>
      <c r="D153" s="194"/>
      <c r="E153" s="194"/>
      <c r="F153" s="194"/>
      <c r="G153" s="181" t="s">
        <v>115</v>
      </c>
      <c r="H153" s="181"/>
      <c r="I153" s="194"/>
      <c r="J153" s="194"/>
      <c r="K153" s="262" t="s">
        <v>115</v>
      </c>
      <c r="L153" s="189" t="s">
        <v>500</v>
      </c>
      <c r="M153" s="165" t="s">
        <v>501</v>
      </c>
      <c r="N153" s="166" t="s">
        <v>502</v>
      </c>
      <c r="AD153" s="184"/>
      <c r="AE153" s="184" t="s">
        <v>115</v>
      </c>
      <c r="AF153" s="184" t="s">
        <v>115</v>
      </c>
      <c r="AG153" s="185"/>
      <c r="AH153" s="185"/>
      <c r="AI153" s="185"/>
      <c r="AJ153" s="185"/>
      <c r="AK153" s="185"/>
      <c r="AL153" s="185"/>
      <c r="AM153" s="185"/>
    </row>
    <row r="154" ht="117">
      <c r="A154" s="251"/>
      <c r="B154" s="253"/>
      <c r="C154" s="194"/>
      <c r="D154" s="194"/>
      <c r="E154" s="194"/>
      <c r="F154" s="194"/>
      <c r="G154" s="181" t="s">
        <v>115</v>
      </c>
      <c r="H154" s="181"/>
      <c r="I154" s="194"/>
      <c r="J154" s="194"/>
      <c r="K154" s="262" t="s">
        <v>115</v>
      </c>
      <c r="L154" s="189" t="s">
        <v>504</v>
      </c>
      <c r="M154" s="165" t="s">
        <v>505</v>
      </c>
      <c r="N154" s="166" t="s">
        <v>506</v>
      </c>
      <c r="AD154" s="184"/>
      <c r="AE154" s="184" t="s">
        <v>115</v>
      </c>
      <c r="AF154" s="184" t="s">
        <v>115</v>
      </c>
      <c r="AG154" s="185"/>
      <c r="AH154" s="185"/>
      <c r="AI154" s="181" t="s">
        <v>115</v>
      </c>
      <c r="AJ154" s="185" t="s">
        <v>115</v>
      </c>
      <c r="AK154" s="185"/>
      <c r="AL154" s="185"/>
      <c r="AM154" s="185"/>
    </row>
    <row r="155" ht="117">
      <c r="A155" s="251"/>
      <c r="B155" s="253"/>
      <c r="C155" s="194"/>
      <c r="D155" s="194"/>
      <c r="E155" s="194"/>
      <c r="F155" s="194"/>
      <c r="G155" s="181" t="s">
        <v>115</v>
      </c>
      <c r="H155" s="181"/>
      <c r="I155" s="194"/>
      <c r="J155" s="194"/>
      <c r="K155" s="262" t="s">
        <v>115</v>
      </c>
      <c r="L155" s="189" t="s">
        <v>508</v>
      </c>
      <c r="M155" s="165" t="s">
        <v>509</v>
      </c>
      <c r="N155" s="166" t="s">
        <v>510</v>
      </c>
      <c r="AD155" s="184"/>
      <c r="AE155" s="184" t="s">
        <v>115</v>
      </c>
      <c r="AF155" s="184" t="s">
        <v>115</v>
      </c>
      <c r="AG155" s="185"/>
      <c r="AH155" s="185"/>
      <c r="AI155" s="181"/>
      <c r="AJ155" s="185" t="s">
        <v>115</v>
      </c>
      <c r="AK155" s="185"/>
      <c r="AL155" s="185"/>
      <c r="AM155" s="185"/>
    </row>
    <row r="156" ht="117">
      <c r="A156" s="268"/>
      <c r="B156" s="248"/>
      <c r="C156" s="194"/>
      <c r="D156" s="194"/>
      <c r="E156" s="194"/>
      <c r="F156" s="194"/>
      <c r="G156" s="181"/>
      <c r="H156" s="181" t="s">
        <v>115</v>
      </c>
      <c r="I156" s="194"/>
      <c r="J156" s="194"/>
      <c r="K156" s="262" t="s">
        <v>115</v>
      </c>
      <c r="L156" s="191" t="s">
        <v>815</v>
      </c>
      <c r="M156" s="168" t="s">
        <v>816</v>
      </c>
      <c r="N156" s="169" t="s">
        <v>817</v>
      </c>
      <c r="AD156" s="184"/>
      <c r="AE156" s="184"/>
      <c r="AF156" s="184" t="s">
        <v>115</v>
      </c>
      <c r="AG156" s="185"/>
      <c r="AH156" s="185"/>
      <c r="AI156" s="185"/>
      <c r="AJ156" s="185"/>
      <c r="AK156" s="185"/>
      <c r="AL156" s="185"/>
      <c r="AM156" s="185"/>
    </row>
    <row r="157" ht="117">
      <c r="A157" s="250" t="s">
        <v>818</v>
      </c>
      <c r="B157" s="252" t="s">
        <v>819</v>
      </c>
      <c r="C157" s="194"/>
      <c r="D157" s="194"/>
      <c r="E157" s="194"/>
      <c r="F157" s="194"/>
      <c r="G157" s="181" t="s">
        <v>115</v>
      </c>
      <c r="H157" s="181"/>
      <c r="I157" s="194"/>
      <c r="J157" s="194"/>
      <c r="K157" s="262"/>
      <c r="L157" s="189" t="s">
        <v>820</v>
      </c>
      <c r="M157" s="165" t="s">
        <v>821</v>
      </c>
      <c r="N157" s="166" t="s">
        <v>822</v>
      </c>
      <c r="AD157" s="184"/>
      <c r="AE157" s="184"/>
      <c r="AF157" s="184" t="s">
        <v>115</v>
      </c>
      <c r="AG157" s="185"/>
      <c r="AH157" s="185"/>
      <c r="AI157" s="185"/>
      <c r="AJ157" s="185"/>
      <c r="AK157" s="185"/>
      <c r="AL157" s="185"/>
      <c r="AM157" s="185"/>
    </row>
    <row r="158" ht="63.82">
      <c r="A158" s="174" t="s">
        <v>82</v>
      </c>
      <c r="B158" s="174"/>
      <c r="C158" s="177"/>
      <c r="D158" s="177"/>
      <c r="E158" s="177"/>
      <c r="F158" s="177"/>
      <c r="G158" s="177"/>
      <c r="H158" s="177"/>
      <c r="I158" s="177"/>
      <c r="J158" s="177"/>
      <c r="K158" s="178"/>
      <c r="L158" s="178"/>
      <c r="M158" s="178"/>
      <c r="N158" s="178"/>
      <c r="AD158" s="193"/>
      <c r="AE158" s="178"/>
      <c r="AF158" s="193">
        <v>2</v>
      </c>
      <c r="AG158" s="178"/>
      <c r="AH158" s="178"/>
      <c r="AI158" s="178"/>
      <c r="AJ158" s="178"/>
      <c r="AK158" s="178"/>
      <c r="AL158" s="178"/>
      <c r="AM158" s="178"/>
    </row>
    <row r="159" ht="147.65" customHeight="1">
      <c r="A159" s="250" t="s">
        <v>512</v>
      </c>
      <c r="B159" s="252" t="s">
        <v>513</v>
      </c>
      <c r="C159" s="194"/>
      <c r="D159" s="194"/>
      <c r="E159" s="194"/>
      <c r="F159" s="194"/>
      <c r="G159" s="181" t="s">
        <v>115</v>
      </c>
      <c r="H159" s="181"/>
      <c r="I159" s="194"/>
      <c r="J159" s="194"/>
      <c r="K159" s="262" t="s">
        <v>115</v>
      </c>
      <c r="L159" s="189" t="s">
        <v>514</v>
      </c>
      <c r="M159" s="165" t="s">
        <v>515</v>
      </c>
      <c r="N159" s="165" t="s">
        <v>516</v>
      </c>
      <c r="AD159" s="184"/>
      <c r="AE159" s="184" t="s">
        <v>115</v>
      </c>
      <c r="AF159" s="184" t="s">
        <v>115</v>
      </c>
      <c r="AG159" s="185"/>
      <c r="AH159" s="185"/>
      <c r="AI159" s="185"/>
      <c r="AJ159" s="185"/>
      <c r="AK159" s="185"/>
      <c r="AL159" s="185"/>
      <c r="AM159" s="185"/>
    </row>
    <row r="160" ht="120.9" customHeight="1">
      <c r="A160" s="251"/>
      <c r="B160" s="253"/>
      <c r="C160" s="194"/>
      <c r="D160" s="194"/>
      <c r="E160" s="194"/>
      <c r="F160" s="194"/>
      <c r="G160" s="181" t="s">
        <v>115</v>
      </c>
      <c r="H160" s="181"/>
      <c r="I160" s="194"/>
      <c r="J160" s="194"/>
      <c r="K160" s="262" t="s">
        <v>115</v>
      </c>
      <c r="L160" s="189" t="s">
        <v>518</v>
      </c>
      <c r="M160" s="165" t="s">
        <v>519</v>
      </c>
      <c r="N160" s="165" t="s">
        <v>520</v>
      </c>
      <c r="AD160" s="184"/>
      <c r="AE160" s="184" t="s">
        <v>115</v>
      </c>
      <c r="AF160" s="184" t="s">
        <v>115</v>
      </c>
      <c r="AG160" s="185"/>
      <c r="AH160" s="185"/>
      <c r="AI160" s="185"/>
      <c r="AJ160" s="185"/>
      <c r="AK160" s="185"/>
      <c r="AL160" s="185"/>
      <c r="AM160" s="185"/>
    </row>
    <row r="161" ht="91.5" customHeight="1">
      <c r="A161" s="251"/>
      <c r="B161" s="253"/>
      <c r="C161" s="194"/>
      <c r="D161" s="194"/>
      <c r="E161" s="194"/>
      <c r="F161" s="194"/>
      <c r="G161" s="181" t="s">
        <v>115</v>
      </c>
      <c r="H161" s="181"/>
      <c r="I161" s="194"/>
      <c r="J161" s="194"/>
      <c r="K161" s="262" t="s">
        <v>115</v>
      </c>
      <c r="L161" s="189" t="s">
        <v>522</v>
      </c>
      <c r="M161" s="165" t="s">
        <v>523</v>
      </c>
      <c r="N161" s="166" t="s">
        <v>524</v>
      </c>
      <c r="AD161" s="184"/>
      <c r="AE161" s="184" t="s">
        <v>115</v>
      </c>
      <c r="AF161" s="184" t="s">
        <v>115</v>
      </c>
      <c r="AG161" s="185"/>
      <c r="AH161" s="185"/>
      <c r="AI161" s="185"/>
      <c r="AJ161" s="185"/>
      <c r="AK161" s="185"/>
      <c r="AL161" s="185"/>
      <c r="AM161" s="185"/>
    </row>
    <row r="162" ht="117">
      <c r="A162" s="268"/>
      <c r="B162" s="248"/>
      <c r="C162" s="194"/>
      <c r="D162" s="194"/>
      <c r="E162" s="194"/>
      <c r="F162" s="194"/>
      <c r="G162" s="181"/>
      <c r="H162" s="181" t="s">
        <v>115</v>
      </c>
      <c r="I162" s="194"/>
      <c r="J162" s="194"/>
      <c r="K162" s="262" t="s">
        <v>115</v>
      </c>
      <c r="L162" s="189" t="s">
        <v>823</v>
      </c>
      <c r="M162" s="168" t="s">
        <v>824</v>
      </c>
      <c r="N162" s="168" t="s">
        <v>825</v>
      </c>
      <c r="AD162" s="184"/>
      <c r="AE162" s="184"/>
      <c r="AF162" s="184" t="s">
        <v>115</v>
      </c>
      <c r="AG162" s="185"/>
      <c r="AH162" s="185"/>
      <c r="AI162" s="185"/>
      <c r="AJ162" s="185"/>
      <c r="AK162" s="185"/>
      <c r="AL162" s="185"/>
      <c r="AM162" s="185"/>
    </row>
    <row r="163" ht="129.9" customHeight="1">
      <c r="A163" s="250" t="s">
        <v>526</v>
      </c>
      <c r="B163" s="252" t="s">
        <v>527</v>
      </c>
      <c r="C163" s="194"/>
      <c r="D163" s="194"/>
      <c r="E163" s="194"/>
      <c r="F163" s="194"/>
      <c r="G163" s="181" t="s">
        <v>115</v>
      </c>
      <c r="H163" s="181"/>
      <c r="I163" s="194"/>
      <c r="J163" s="194"/>
      <c r="K163" s="262" t="s">
        <v>115</v>
      </c>
      <c r="L163" s="189" t="s">
        <v>528</v>
      </c>
      <c r="M163" s="165" t="s">
        <v>529</v>
      </c>
      <c r="N163" s="165" t="s">
        <v>530</v>
      </c>
      <c r="AD163" s="184"/>
      <c r="AE163" s="184" t="s">
        <v>115</v>
      </c>
      <c r="AF163" s="184" t="s">
        <v>115</v>
      </c>
      <c r="AG163" s="185"/>
      <c r="AH163" s="185"/>
      <c r="AI163" s="181"/>
      <c r="AJ163" s="185" t="s">
        <v>115</v>
      </c>
      <c r="AK163" s="185"/>
      <c r="AL163" s="185"/>
      <c r="AM163" s="185"/>
    </row>
    <row r="164" ht="158" customHeight="1">
      <c r="A164" s="251"/>
      <c r="B164" s="253"/>
      <c r="C164" s="194"/>
      <c r="D164" s="194"/>
      <c r="E164" s="194"/>
      <c r="F164" s="194"/>
      <c r="G164" s="181" t="s">
        <v>115</v>
      </c>
      <c r="H164" s="181"/>
      <c r="I164" s="194"/>
      <c r="J164" s="194"/>
      <c r="K164" s="262" t="s">
        <v>115</v>
      </c>
      <c r="L164" s="189" t="s">
        <v>532</v>
      </c>
      <c r="M164" s="165" t="s">
        <v>533</v>
      </c>
      <c r="N164" s="165" t="s">
        <v>534</v>
      </c>
      <c r="AD164" s="184"/>
      <c r="AE164" s="184" t="s">
        <v>115</v>
      </c>
      <c r="AF164" s="184" t="s">
        <v>115</v>
      </c>
      <c r="AG164" s="185"/>
      <c r="AH164" s="185"/>
      <c r="AI164" s="185"/>
      <c r="AJ164" s="185"/>
      <c r="AK164" s="185"/>
      <c r="AL164" s="185"/>
      <c r="AM164" s="185"/>
    </row>
    <row r="165" ht="90" customHeight="1">
      <c r="A165" s="251"/>
      <c r="B165" s="253"/>
      <c r="C165" s="194"/>
      <c r="D165" s="194"/>
      <c r="E165" s="194"/>
      <c r="F165" s="194"/>
      <c r="G165" s="181" t="s">
        <v>115</v>
      </c>
      <c r="H165" s="181"/>
      <c r="I165" s="194"/>
      <c r="J165" s="194"/>
      <c r="K165" s="262" t="s">
        <v>115</v>
      </c>
      <c r="L165" s="189" t="s">
        <v>536</v>
      </c>
      <c r="M165" s="165" t="s">
        <v>537</v>
      </c>
      <c r="N165" s="165" t="s">
        <v>538</v>
      </c>
      <c r="AD165" s="184"/>
      <c r="AE165" s="184" t="s">
        <v>115</v>
      </c>
      <c r="AF165" s="184" t="s">
        <v>115</v>
      </c>
      <c r="AG165" s="185"/>
      <c r="AH165" s="185"/>
      <c r="AI165" s="185"/>
      <c r="AJ165" s="185"/>
      <c r="AK165" s="185"/>
      <c r="AL165" s="185"/>
      <c r="AM165" s="185"/>
    </row>
    <row r="166" ht="81.9" customHeight="1">
      <c r="A166" s="268"/>
      <c r="B166" s="248"/>
      <c r="C166" s="194"/>
      <c r="D166" s="194"/>
      <c r="E166" s="194"/>
      <c r="F166" s="194"/>
      <c r="G166" s="181"/>
      <c r="H166" s="181" t="s">
        <v>115</v>
      </c>
      <c r="I166" s="194"/>
      <c r="J166" s="194"/>
      <c r="K166" s="262" t="s">
        <v>115</v>
      </c>
      <c r="L166" s="191" t="s">
        <v>826</v>
      </c>
      <c r="M166" s="168" t="s">
        <v>827</v>
      </c>
      <c r="N166" s="168" t="s">
        <v>828</v>
      </c>
      <c r="AD166" s="184"/>
      <c r="AE166" s="184"/>
      <c r="AF166" s="184" t="s">
        <v>115</v>
      </c>
      <c r="AG166" s="185"/>
      <c r="AH166" s="185"/>
      <c r="AI166" s="185"/>
      <c r="AJ166" s="185"/>
      <c r="AK166" s="185"/>
      <c r="AL166" s="185"/>
      <c r="AM166" s="185"/>
    </row>
    <row r="167" ht="120.9" customHeight="1">
      <c r="A167" s="250" t="s">
        <v>540</v>
      </c>
      <c r="B167" s="252" t="s">
        <v>541</v>
      </c>
      <c r="C167" s="194"/>
      <c r="D167" s="194"/>
      <c r="E167" s="194"/>
      <c r="F167" s="194"/>
      <c r="G167" s="181" t="s">
        <v>115</v>
      </c>
      <c r="H167" s="181"/>
      <c r="I167" s="194"/>
      <c r="J167" s="194"/>
      <c r="K167" s="262" t="s">
        <v>115</v>
      </c>
      <c r="L167" s="189" t="s">
        <v>542</v>
      </c>
      <c r="M167" s="165" t="s">
        <v>543</v>
      </c>
      <c r="N167" s="166" t="s">
        <v>544</v>
      </c>
      <c r="AD167" s="184"/>
      <c r="AE167" s="184" t="s">
        <v>115</v>
      </c>
      <c r="AF167" s="184" t="s">
        <v>115</v>
      </c>
      <c r="AG167" s="185"/>
      <c r="AH167" s="185"/>
      <c r="AI167" s="185"/>
      <c r="AJ167" s="185"/>
      <c r="AK167" s="185"/>
      <c r="AL167" s="185"/>
      <c r="AM167" s="185"/>
    </row>
    <row r="168" ht="159.65" customHeight="1">
      <c r="A168" s="251"/>
      <c r="B168" s="253"/>
      <c r="C168" s="194"/>
      <c r="D168" s="194"/>
      <c r="E168" s="194"/>
      <c r="F168" s="194"/>
      <c r="G168" s="181" t="s">
        <v>115</v>
      </c>
      <c r="H168" s="181"/>
      <c r="I168" s="194"/>
      <c r="J168" s="194"/>
      <c r="K168" s="262" t="s">
        <v>115</v>
      </c>
      <c r="L168" s="189" t="s">
        <v>546</v>
      </c>
      <c r="M168" s="165" t="s">
        <v>547</v>
      </c>
      <c r="N168" s="166" t="s">
        <v>548</v>
      </c>
      <c r="AD168" s="184"/>
      <c r="AE168" s="184" t="s">
        <v>115</v>
      </c>
      <c r="AF168" s="184" t="s">
        <v>115</v>
      </c>
      <c r="AG168" s="185"/>
      <c r="AH168" s="185"/>
      <c r="AI168" s="185"/>
      <c r="AJ168" s="185"/>
      <c r="AK168" s="185"/>
      <c r="AL168" s="185"/>
      <c r="AM168" s="185"/>
    </row>
    <row r="169" ht="117">
      <c r="A169" s="251"/>
      <c r="B169" s="253"/>
      <c r="C169" s="194"/>
      <c r="D169" s="194"/>
      <c r="E169" s="194"/>
      <c r="F169" s="194"/>
      <c r="G169" s="181" t="s">
        <v>115</v>
      </c>
      <c r="H169" s="181"/>
      <c r="I169" s="194"/>
      <c r="J169" s="194"/>
      <c r="K169" s="262" t="s">
        <v>115</v>
      </c>
      <c r="L169" s="189" t="s">
        <v>550</v>
      </c>
      <c r="M169" s="165" t="s">
        <v>551</v>
      </c>
      <c r="N169" s="166" t="s">
        <v>552</v>
      </c>
      <c r="AD169" s="184"/>
      <c r="AE169" s="184" t="s">
        <v>115</v>
      </c>
      <c r="AF169" s="184" t="s">
        <v>115</v>
      </c>
      <c r="AG169" s="185"/>
      <c r="AH169" s="185"/>
      <c r="AI169" s="185"/>
      <c r="AJ169" s="185"/>
      <c r="AK169" s="185"/>
      <c r="AL169" s="185"/>
      <c r="AM169" s="185"/>
    </row>
    <row r="170" ht="92.5" customHeight="1">
      <c r="A170" s="268"/>
      <c r="B170" s="248"/>
      <c r="C170" s="194"/>
      <c r="D170" s="194"/>
      <c r="E170" s="194"/>
      <c r="F170" s="194"/>
      <c r="G170" s="181"/>
      <c r="H170" s="181" t="s">
        <v>115</v>
      </c>
      <c r="I170" s="194"/>
      <c r="J170" s="194"/>
      <c r="K170" s="262" t="s">
        <v>115</v>
      </c>
      <c r="L170" s="191" t="s">
        <v>829</v>
      </c>
      <c r="M170" s="168" t="s">
        <v>830</v>
      </c>
      <c r="N170" s="168" t="s">
        <v>831</v>
      </c>
      <c r="AD170" s="184"/>
      <c r="AE170" s="184"/>
      <c r="AF170" s="184" t="s">
        <v>115</v>
      </c>
      <c r="AG170" s="185"/>
      <c r="AH170" s="185"/>
      <c r="AI170" s="185"/>
      <c r="AJ170" s="185"/>
      <c r="AK170" s="185"/>
      <c r="AL170" s="185"/>
      <c r="AM170" s="185"/>
    </row>
    <row r="171" ht="117">
      <c r="A171" s="250" t="s">
        <v>832</v>
      </c>
      <c r="B171" s="252" t="s">
        <v>833</v>
      </c>
      <c r="C171" s="194"/>
      <c r="D171" s="194"/>
      <c r="E171" s="194"/>
      <c r="F171" s="194"/>
      <c r="G171" s="181" t="s">
        <v>115</v>
      </c>
      <c r="H171" s="181"/>
      <c r="I171" s="194"/>
      <c r="J171" s="194"/>
      <c r="K171" s="262" t="s">
        <v>115</v>
      </c>
      <c r="L171" s="189" t="s">
        <v>834</v>
      </c>
      <c r="M171" s="165" t="s">
        <v>835</v>
      </c>
      <c r="N171" s="166" t="s">
        <v>836</v>
      </c>
      <c r="AD171" s="184"/>
      <c r="AE171" s="184"/>
      <c r="AF171" s="184" t="s">
        <v>115</v>
      </c>
      <c r="AG171" s="185"/>
      <c r="AH171" s="185"/>
      <c r="AI171" s="185"/>
      <c r="AJ171" s="185"/>
      <c r="AK171" s="185"/>
      <c r="AL171" s="185"/>
      <c r="AM171" s="185"/>
    </row>
    <row r="172" ht="63.82">
      <c r="A172" s="174" t="s">
        <v>84</v>
      </c>
      <c r="B172" s="174"/>
      <c r="C172" s="224"/>
      <c r="D172" s="224"/>
      <c r="E172" s="224"/>
      <c r="F172" s="224"/>
      <c r="G172" s="224"/>
      <c r="H172" s="224"/>
      <c r="I172" s="224"/>
      <c r="J172" s="224"/>
      <c r="K172" s="174"/>
      <c r="L172" s="174"/>
      <c r="M172" s="174"/>
      <c r="N172" s="174"/>
      <c r="AD172" s="197">
        <v>1</v>
      </c>
      <c r="AE172" s="178"/>
      <c r="AF172" s="197">
        <v>1</v>
      </c>
      <c r="AG172" s="178"/>
      <c r="AH172" s="178"/>
      <c r="AI172" s="178"/>
      <c r="AJ172" s="178"/>
      <c r="AK172" s="178"/>
      <c r="AL172" s="178"/>
      <c r="AM172" s="178"/>
    </row>
    <row r="173" ht="170.5">
      <c r="A173" s="250" t="s">
        <v>554</v>
      </c>
      <c r="B173" s="252" t="s">
        <v>555</v>
      </c>
      <c r="C173" s="180"/>
      <c r="D173" s="180"/>
      <c r="E173" s="180"/>
      <c r="F173" s="180"/>
      <c r="G173" s="181" t="s">
        <v>115</v>
      </c>
      <c r="H173" s="195"/>
      <c r="I173" s="180"/>
      <c r="J173" s="225"/>
      <c r="K173" s="262"/>
      <c r="L173" s="189" t="s">
        <v>556</v>
      </c>
      <c r="M173" s="165" t="s">
        <v>557</v>
      </c>
      <c r="N173" s="166" t="s">
        <v>558</v>
      </c>
      <c r="AD173" s="184" t="s">
        <v>115</v>
      </c>
      <c r="AE173" s="184" t="s">
        <v>115</v>
      </c>
      <c r="AF173" s="184" t="s">
        <v>115</v>
      </c>
      <c r="AG173" s="223"/>
      <c r="AH173" s="223"/>
      <c r="AI173" s="223"/>
      <c r="AJ173" s="223"/>
      <c r="AK173" s="223"/>
      <c r="AL173" s="223"/>
      <c r="AM173" s="223"/>
    </row>
    <row r="174" ht="225" customHeight="1">
      <c r="A174" s="251"/>
      <c r="B174" s="253"/>
      <c r="C174" s="180"/>
      <c r="D174" s="180"/>
      <c r="E174" s="180"/>
      <c r="F174" s="180"/>
      <c r="G174" s="195" t="s">
        <v>115</v>
      </c>
      <c r="H174" s="195"/>
      <c r="I174" s="180"/>
      <c r="J174" s="225"/>
      <c r="K174" s="262" t="s">
        <v>115</v>
      </c>
      <c r="L174" s="189" t="s">
        <v>560</v>
      </c>
      <c r="M174" s="165" t="s">
        <v>561</v>
      </c>
      <c r="N174" s="167" t="s">
        <v>562</v>
      </c>
      <c r="AD174" s="184" t="s">
        <v>115</v>
      </c>
      <c r="AE174" s="184" t="s">
        <v>115</v>
      </c>
      <c r="AF174" s="184" t="s">
        <v>115</v>
      </c>
      <c r="AG174" s="223"/>
      <c r="AH174" s="223"/>
      <c r="AI174" s="223"/>
      <c r="AJ174" s="223"/>
      <c r="AK174" s="223"/>
      <c r="AL174" s="223"/>
      <c r="AM174" s="223"/>
    </row>
    <row r="175" ht="117">
      <c r="A175" s="251"/>
      <c r="B175" s="253"/>
      <c r="C175" s="180"/>
      <c r="D175" s="180"/>
      <c r="E175" s="180"/>
      <c r="F175" s="180"/>
      <c r="G175" s="195" t="s">
        <v>115</v>
      </c>
      <c r="H175" s="195"/>
      <c r="I175" s="180"/>
      <c r="J175" s="225"/>
      <c r="K175" s="262" t="s">
        <v>115</v>
      </c>
      <c r="L175" s="189" t="s">
        <v>564</v>
      </c>
      <c r="M175" s="165" t="s">
        <v>565</v>
      </c>
      <c r="N175" s="166" t="s">
        <v>566</v>
      </c>
      <c r="AD175" s="184" t="s">
        <v>115</v>
      </c>
      <c r="AE175" s="184" t="s">
        <v>115</v>
      </c>
      <c r="AF175" s="184" t="s">
        <v>115</v>
      </c>
      <c r="AG175" s="223"/>
      <c r="AH175" s="223"/>
      <c r="AI175" s="223"/>
      <c r="AJ175" s="223"/>
      <c r="AK175" s="223"/>
      <c r="AL175" s="223"/>
      <c r="AM175" s="223"/>
    </row>
    <row r="176" ht="117">
      <c r="A176" s="268"/>
      <c r="B176" s="248"/>
      <c r="C176" s="180"/>
      <c r="D176" s="180"/>
      <c r="E176" s="180"/>
      <c r="F176" s="180"/>
      <c r="G176" s="195"/>
      <c r="H176" s="195" t="s">
        <v>115</v>
      </c>
      <c r="I176" s="180"/>
      <c r="J176" s="225"/>
      <c r="K176" s="262" t="s">
        <v>115</v>
      </c>
      <c r="L176" s="203" t="s">
        <v>837</v>
      </c>
      <c r="M176" s="168" t="s">
        <v>838</v>
      </c>
      <c r="N176" s="169" t="s">
        <v>839</v>
      </c>
      <c r="AD176" s="184" t="s">
        <v>115</v>
      </c>
      <c r="AE176" s="184"/>
      <c r="AF176" s="184" t="s">
        <v>115</v>
      </c>
      <c r="AG176" s="223"/>
      <c r="AH176" s="223"/>
      <c r="AI176" s="223"/>
      <c r="AJ176" s="223"/>
      <c r="AK176" s="223"/>
      <c r="AL176" s="223"/>
      <c r="AM176" s="223"/>
    </row>
    <row r="177" ht="117">
      <c r="A177" s="250" t="s">
        <v>568</v>
      </c>
      <c r="B177" s="252" t="s">
        <v>569</v>
      </c>
      <c r="C177" s="180"/>
      <c r="D177" s="180"/>
      <c r="E177" s="180"/>
      <c r="F177" s="180"/>
      <c r="G177" s="195" t="s">
        <v>115</v>
      </c>
      <c r="H177" s="195"/>
      <c r="I177" s="180"/>
      <c r="J177" s="225"/>
      <c r="K177" s="262" t="s">
        <v>115</v>
      </c>
      <c r="L177" s="189" t="s">
        <v>570</v>
      </c>
      <c r="M177" s="165" t="s">
        <v>571</v>
      </c>
      <c r="N177" s="166" t="s">
        <v>572</v>
      </c>
      <c r="AD177" s="184" t="s">
        <v>115</v>
      </c>
      <c r="AE177" s="184" t="s">
        <v>115</v>
      </c>
      <c r="AF177" s="184" t="s">
        <v>115</v>
      </c>
      <c r="AG177" s="223"/>
      <c r="AH177" s="223"/>
      <c r="AI177" s="223"/>
      <c r="AJ177" s="223"/>
      <c r="AK177" s="223"/>
      <c r="AL177" s="223"/>
      <c r="AM177" s="223"/>
    </row>
    <row r="178" ht="117">
      <c r="A178" s="251"/>
      <c r="B178" s="253"/>
      <c r="C178" s="180"/>
      <c r="D178" s="180"/>
      <c r="E178" s="180"/>
      <c r="F178" s="180"/>
      <c r="G178" s="195" t="s">
        <v>115</v>
      </c>
      <c r="H178" s="195"/>
      <c r="I178" s="180"/>
      <c r="J178" s="225"/>
      <c r="K178" s="262" t="s">
        <v>115</v>
      </c>
      <c r="L178" s="189" t="s">
        <v>574</v>
      </c>
      <c r="M178" s="165" t="s">
        <v>575</v>
      </c>
      <c r="N178" s="166" t="s">
        <v>576</v>
      </c>
      <c r="AD178" s="184" t="s">
        <v>115</v>
      </c>
      <c r="AE178" s="184" t="s">
        <v>115</v>
      </c>
      <c r="AF178" s="184" t="s">
        <v>115</v>
      </c>
      <c r="AG178" s="223"/>
      <c r="AH178" s="223"/>
      <c r="AI178" s="223"/>
      <c r="AJ178" s="223"/>
      <c r="AK178" s="223"/>
      <c r="AL178" s="223"/>
      <c r="AM178" s="223"/>
    </row>
    <row r="179" ht="117">
      <c r="A179" s="251"/>
      <c r="B179" s="253"/>
      <c r="C179" s="180"/>
      <c r="D179" s="180"/>
      <c r="E179" s="180"/>
      <c r="F179" s="180"/>
      <c r="G179" s="195" t="s">
        <v>115</v>
      </c>
      <c r="H179" s="195"/>
      <c r="I179" s="180"/>
      <c r="J179" s="225"/>
      <c r="K179" s="262" t="s">
        <v>115</v>
      </c>
      <c r="L179" s="189" t="s">
        <v>578</v>
      </c>
      <c r="M179" s="165" t="s">
        <v>579</v>
      </c>
      <c r="N179" s="166" t="s">
        <v>580</v>
      </c>
      <c r="AD179" s="184" t="s">
        <v>115</v>
      </c>
      <c r="AE179" s="184" t="s">
        <v>115</v>
      </c>
      <c r="AF179" s="184" t="s">
        <v>115</v>
      </c>
      <c r="AG179" s="223"/>
      <c r="AH179" s="223"/>
      <c r="AI179" s="223"/>
      <c r="AJ179" s="223"/>
      <c r="AK179" s="223"/>
      <c r="AL179" s="223"/>
      <c r="AM179" s="223"/>
    </row>
    <row r="180" ht="117">
      <c r="A180" s="268"/>
      <c r="B180" s="248"/>
      <c r="C180" s="180"/>
      <c r="D180" s="180"/>
      <c r="E180" s="180"/>
      <c r="F180" s="180"/>
      <c r="G180" s="195"/>
      <c r="H180" s="195" t="s">
        <v>115</v>
      </c>
      <c r="I180" s="180"/>
      <c r="J180" s="225"/>
      <c r="K180" s="262" t="s">
        <v>115</v>
      </c>
      <c r="L180" s="203" t="s">
        <v>840</v>
      </c>
      <c r="M180" s="168" t="s">
        <v>841</v>
      </c>
      <c r="N180" s="169" t="s">
        <v>842</v>
      </c>
      <c r="AD180" s="184" t="s">
        <v>115</v>
      </c>
      <c r="AE180" s="184"/>
      <c r="AF180" s="184" t="s">
        <v>115</v>
      </c>
      <c r="AG180" s="223"/>
      <c r="AH180" s="223"/>
      <c r="AI180" s="223"/>
      <c r="AJ180" s="223"/>
      <c r="AK180" s="223"/>
      <c r="AL180" s="223"/>
      <c r="AM180" s="223"/>
    </row>
    <row r="181" ht="165">
      <c r="A181" s="250" t="s">
        <v>582</v>
      </c>
      <c r="B181" s="252" t="s">
        <v>583</v>
      </c>
      <c r="C181" s="180"/>
      <c r="D181" s="180"/>
      <c r="E181" s="180"/>
      <c r="F181" s="180"/>
      <c r="G181" s="195" t="s">
        <v>115</v>
      </c>
      <c r="H181" s="195"/>
      <c r="I181" s="180"/>
      <c r="J181" s="194"/>
      <c r="K181" s="262"/>
      <c r="L181" s="189" t="s">
        <v>584</v>
      </c>
      <c r="M181" s="165" t="s">
        <v>585</v>
      </c>
      <c r="N181" s="166" t="s">
        <v>586</v>
      </c>
      <c r="AD181" s="184" t="s">
        <v>115</v>
      </c>
      <c r="AE181" s="184" t="s">
        <v>115</v>
      </c>
      <c r="AF181" s="184" t="s">
        <v>115</v>
      </c>
      <c r="AG181" s="223"/>
      <c r="AH181" s="223"/>
      <c r="AI181" s="223"/>
      <c r="AJ181" s="223"/>
      <c r="AK181" s="223"/>
      <c r="AL181" s="223"/>
      <c r="AM181" s="223"/>
    </row>
    <row r="182" ht="188.4" customHeight="1">
      <c r="A182" s="251"/>
      <c r="B182" s="253"/>
      <c r="C182" s="180"/>
      <c r="D182" s="180"/>
      <c r="E182" s="180"/>
      <c r="F182" s="180"/>
      <c r="G182" s="195" t="s">
        <v>115</v>
      </c>
      <c r="H182" s="195"/>
      <c r="I182" s="180"/>
      <c r="J182" s="225"/>
      <c r="K182" s="262"/>
      <c r="L182" s="189" t="s">
        <v>588</v>
      </c>
      <c r="M182" s="165" t="s">
        <v>589</v>
      </c>
      <c r="N182" s="166" t="s">
        <v>590</v>
      </c>
      <c r="AD182" s="184" t="s">
        <v>115</v>
      </c>
      <c r="AE182" s="184" t="s">
        <v>115</v>
      </c>
      <c r="AF182" s="184" t="s">
        <v>115</v>
      </c>
      <c r="AG182" s="223"/>
      <c r="AH182" s="223"/>
      <c r="AI182" s="243"/>
      <c r="AJ182" s="223" t="s">
        <v>115</v>
      </c>
      <c r="AK182" s="223"/>
      <c r="AL182" s="223"/>
      <c r="AM182" s="223"/>
    </row>
    <row r="183" ht="138.65" customHeight="1">
      <c r="A183" s="251"/>
      <c r="B183" s="253"/>
      <c r="C183" s="180"/>
      <c r="D183" s="180"/>
      <c r="E183" s="180"/>
      <c r="F183" s="180"/>
      <c r="G183" s="195" t="s">
        <v>115</v>
      </c>
      <c r="H183" s="195"/>
      <c r="I183" s="180"/>
      <c r="J183" s="225"/>
      <c r="K183" s="262"/>
      <c r="L183" s="189" t="s">
        <v>592</v>
      </c>
      <c r="M183" s="165" t="s">
        <v>593</v>
      </c>
      <c r="N183" s="166" t="s">
        <v>594</v>
      </c>
      <c r="AD183" s="184" t="s">
        <v>115</v>
      </c>
      <c r="AE183" s="184" t="s">
        <v>115</v>
      </c>
      <c r="AF183" s="184" t="s">
        <v>115</v>
      </c>
      <c r="AG183" s="223"/>
      <c r="AH183" s="223"/>
      <c r="AI183" s="223"/>
      <c r="AJ183" s="223"/>
      <c r="AK183" s="185"/>
      <c r="AL183" s="185"/>
      <c r="AM183" s="223"/>
    </row>
    <row r="184" ht="59.5" customHeight="1">
      <c r="A184" s="268"/>
      <c r="B184" s="248"/>
      <c r="C184" s="180"/>
      <c r="D184" s="180"/>
      <c r="E184" s="180"/>
      <c r="F184" s="180"/>
      <c r="G184" s="195"/>
      <c r="H184" s="195" t="s">
        <v>115</v>
      </c>
      <c r="I184" s="180"/>
      <c r="J184" s="225"/>
      <c r="K184" s="262"/>
      <c r="L184" s="203" t="s">
        <v>843</v>
      </c>
      <c r="M184" s="168" t="s">
        <v>844</v>
      </c>
      <c r="N184" s="169" t="s">
        <v>845</v>
      </c>
      <c r="AD184" s="184" t="s">
        <v>115</v>
      </c>
      <c r="AE184" s="184"/>
      <c r="AF184" s="184" t="s">
        <v>115</v>
      </c>
      <c r="AG184" s="223"/>
      <c r="AH184" s="223"/>
      <c r="AI184" s="243"/>
      <c r="AJ184" s="223" t="s">
        <v>115</v>
      </c>
      <c r="AK184" s="223"/>
      <c r="AL184" s="223"/>
      <c r="AM184" s="223"/>
    </row>
    <row r="185" ht="119.5" customHeight="1">
      <c r="A185" s="251" t="s">
        <v>846</v>
      </c>
      <c r="B185" s="253" t="s">
        <v>847</v>
      </c>
      <c r="C185" s="180"/>
      <c r="D185" s="180"/>
      <c r="E185" s="180"/>
      <c r="F185" s="180"/>
      <c r="G185" s="195" t="s">
        <v>115</v>
      </c>
      <c r="H185" s="195"/>
      <c r="I185" s="180"/>
      <c r="J185" s="225"/>
      <c r="K185" s="262"/>
      <c r="L185" s="189" t="s">
        <v>848</v>
      </c>
      <c r="M185" s="165" t="s">
        <v>849</v>
      </c>
      <c r="N185" s="166" t="s">
        <v>850</v>
      </c>
      <c r="AD185" s="181"/>
      <c r="AE185" s="181"/>
      <c r="AF185" s="181" t="s">
        <v>115</v>
      </c>
      <c r="AG185" s="223"/>
      <c r="AH185" s="223"/>
      <c r="AI185" s="223"/>
      <c r="AJ185" s="223"/>
      <c r="AK185" s="185"/>
      <c r="AL185" s="185"/>
      <c r="AM185" s="223"/>
    </row>
    <row r="186" ht="63.82">
      <c r="A186" s="174"/>
      <c r="B186" s="174"/>
      <c r="C186" s="224"/>
      <c r="D186" s="224"/>
      <c r="E186" s="224"/>
      <c r="F186" s="224"/>
      <c r="G186" s="224"/>
      <c r="H186" s="224"/>
      <c r="I186" s="224"/>
      <c r="J186" s="224"/>
      <c r="K186" s="263"/>
      <c r="L186" s="174"/>
      <c r="M186" s="174"/>
      <c r="N186" s="174"/>
      <c r="AD186" s="197">
        <v>1</v>
      </c>
      <c r="AE186" s="178"/>
      <c r="AF186" s="197"/>
      <c r="AG186" s="178"/>
      <c r="AH186" s="178"/>
      <c r="AI186" s="178"/>
      <c r="AJ186" s="178"/>
      <c r="AK186" s="178"/>
      <c r="AL186" s="178"/>
      <c r="AM186" s="178"/>
    </row>
    <row r="187" ht="63.82">
      <c r="A187" s="403"/>
      <c r="B187" s="404"/>
      <c r="C187" s="248"/>
      <c r="D187" s="248"/>
      <c r="E187" s="248"/>
      <c r="F187" s="248"/>
      <c r="G187" s="226"/>
      <c r="H187" s="226"/>
      <c r="I187" s="248"/>
      <c r="J187" s="227"/>
      <c r="K187" s="248"/>
      <c r="L187" s="228"/>
      <c r="M187" s="187"/>
      <c r="N187" s="188"/>
      <c r="AD187" s="184"/>
      <c r="AE187" s="184"/>
      <c r="AF187" s="184"/>
      <c r="AG187" s="185"/>
      <c r="AH187" s="185"/>
      <c r="AI187" s="185"/>
      <c r="AJ187" s="185"/>
      <c r="AK187" s="185"/>
      <c r="AL187" s="185"/>
      <c r="AM187" s="185"/>
    </row>
    <row r="188" ht="63.82">
      <c r="A188" s="403"/>
      <c r="B188" s="404"/>
      <c r="C188" s="180"/>
      <c r="D188" s="180"/>
      <c r="E188" s="180"/>
      <c r="F188" s="180"/>
      <c r="G188" s="181"/>
      <c r="H188" s="181"/>
      <c r="I188" s="180"/>
      <c r="J188" s="182"/>
      <c r="K188" s="180"/>
      <c r="L188" s="189"/>
      <c r="M188" s="165"/>
      <c r="N188" s="166"/>
      <c r="AD188" s="184"/>
      <c r="AE188" s="184"/>
      <c r="AF188" s="184"/>
      <c r="AG188" s="185"/>
      <c r="AH188" s="185"/>
      <c r="AI188" s="185"/>
      <c r="AJ188" s="185"/>
      <c r="AK188" s="185"/>
      <c r="AL188" s="185"/>
      <c r="AM188" s="185"/>
    </row>
    <row r="189" ht="63.82">
      <c r="A189" s="403"/>
      <c r="B189" s="404"/>
      <c r="C189" s="194"/>
      <c r="D189" s="194"/>
      <c r="E189" s="194"/>
      <c r="F189" s="195"/>
      <c r="G189" s="181"/>
      <c r="H189" s="181"/>
      <c r="I189" s="194"/>
      <c r="J189" s="194"/>
      <c r="K189" s="195"/>
      <c r="L189" s="189"/>
      <c r="M189" s="165"/>
      <c r="N189" s="166"/>
      <c r="AD189" s="184"/>
      <c r="AE189" s="184"/>
      <c r="AF189" s="184"/>
      <c r="AG189" s="185"/>
      <c r="AH189" s="185"/>
      <c r="AI189" s="185"/>
      <c r="AJ189" s="185"/>
      <c r="AK189" s="185"/>
      <c r="AL189" s="185"/>
      <c r="AM189" s="185"/>
    </row>
    <row r="190" ht="63.82">
      <c r="A190" s="403"/>
      <c r="B190" s="404"/>
      <c r="C190" s="180"/>
      <c r="D190" s="180"/>
      <c r="E190" s="180"/>
      <c r="F190" s="180"/>
      <c r="G190" s="181"/>
      <c r="H190" s="181"/>
      <c r="I190" s="180"/>
      <c r="J190" s="182"/>
      <c r="K190" s="180"/>
      <c r="L190" s="220"/>
      <c r="M190" s="188"/>
      <c r="N190" s="188"/>
      <c r="AD190" s="184"/>
      <c r="AE190" s="184"/>
      <c r="AF190" s="184"/>
      <c r="AG190" s="185"/>
      <c r="AH190" s="185"/>
      <c r="AI190" s="185"/>
      <c r="AJ190" s="185"/>
      <c r="AK190" s="185"/>
      <c r="AL190" s="185"/>
      <c r="AM190" s="185"/>
    </row>
    <row r="191" ht="124.65" customHeight="1">
      <c r="A191" s="403"/>
      <c r="B191" s="404"/>
      <c r="C191" s="194"/>
      <c r="D191" s="194"/>
      <c r="E191" s="194"/>
      <c r="F191" s="195"/>
      <c r="G191" s="181"/>
      <c r="H191" s="181"/>
      <c r="I191" s="194"/>
      <c r="J191" s="194"/>
      <c r="K191" s="195"/>
      <c r="L191" s="189"/>
      <c r="M191" s="165"/>
      <c r="N191" s="166"/>
      <c r="AD191" s="184"/>
      <c r="AE191" s="184"/>
      <c r="AF191" s="184"/>
      <c r="AG191" s="185"/>
      <c r="AH191" s="185"/>
      <c r="AI191" s="185"/>
      <c r="AJ191" s="185"/>
      <c r="AK191" s="185"/>
      <c r="AL191" s="185"/>
      <c r="AM191" s="185"/>
    </row>
    <row r="192" ht="63.82">
      <c r="A192" s="403"/>
      <c r="B192" s="404"/>
      <c r="C192" s="194"/>
      <c r="D192" s="194"/>
      <c r="E192" s="194"/>
      <c r="F192" s="195"/>
      <c r="G192" s="181"/>
      <c r="H192" s="181"/>
      <c r="I192" s="194"/>
      <c r="J192" s="194"/>
      <c r="K192" s="195"/>
      <c r="L192" s="189"/>
      <c r="M192" s="187"/>
      <c r="N192" s="188"/>
      <c r="AD192" s="184"/>
      <c r="AE192" s="184"/>
      <c r="AF192" s="184"/>
      <c r="AG192" s="185"/>
      <c r="AH192" s="185"/>
      <c r="AI192" s="185"/>
      <c r="AJ192" s="185"/>
      <c r="AK192" s="185"/>
      <c r="AL192" s="185"/>
      <c r="AM192" s="185"/>
    </row>
    <row r="193" ht="63.82">
      <c r="A193" s="403"/>
      <c r="B193" s="404"/>
      <c r="C193" s="194"/>
      <c r="D193" s="194"/>
      <c r="E193" s="194"/>
      <c r="F193" s="195"/>
      <c r="G193" s="181"/>
      <c r="H193" s="181"/>
      <c r="I193" s="194"/>
      <c r="J193" s="194"/>
      <c r="K193" s="195"/>
      <c r="L193" s="189"/>
      <c r="M193" s="187"/>
      <c r="N193" s="188"/>
      <c r="AD193" s="184"/>
      <c r="AE193" s="184"/>
      <c r="AF193" s="184"/>
      <c r="AG193" s="185"/>
      <c r="AH193" s="185"/>
      <c r="AI193" s="185"/>
      <c r="AJ193" s="185"/>
      <c r="AK193" s="185"/>
      <c r="AL193" s="185"/>
      <c r="AM193" s="185"/>
    </row>
    <row r="194" ht="63.82">
      <c r="A194" s="403"/>
      <c r="B194" s="404"/>
      <c r="C194" s="180"/>
      <c r="D194" s="180"/>
      <c r="E194" s="180"/>
      <c r="F194" s="180"/>
      <c r="G194" s="181"/>
      <c r="H194" s="181"/>
      <c r="I194" s="180"/>
      <c r="J194" s="182"/>
      <c r="K194" s="180"/>
      <c r="L194" s="220"/>
      <c r="M194" s="169"/>
      <c r="N194" s="169"/>
      <c r="AD194" s="184"/>
      <c r="AE194" s="184"/>
      <c r="AF194" s="184"/>
      <c r="AG194" s="185"/>
      <c r="AH194" s="185"/>
      <c r="AI194" s="185"/>
      <c r="AJ194" s="185"/>
      <c r="AK194" s="185"/>
      <c r="AL194" s="185"/>
      <c r="AM194" s="185"/>
    </row>
    <row r="195" ht="58.5" customHeight="1">
      <c r="C195" s="70"/>
      <c r="D195" s="70"/>
      <c r="E195" s="70"/>
      <c r="F195" s="70"/>
      <c r="G195" s="70"/>
      <c r="H195" s="70"/>
      <c r="I195" s="70"/>
      <c r="J195" s="70"/>
      <c r="K195" s="70"/>
      <c r="N195" s="13"/>
      <c r="AD195" s="39"/>
      <c r="AE195" s="39"/>
      <c r="AF195" s="39"/>
      <c r="AG195" s="39">
        <f>COUNTA(AG5:AG194)</f>
        <v>7</v>
      </c>
      <c r="AH195" s="39">
        <f>COUNTA(AH5:AH194)</f>
        <v>10</v>
      </c>
      <c r="AI195" s="39">
        <f>COUNTA(AI5:AI194)</f>
        <v>31</v>
      </c>
      <c r="AJ195" s="39">
        <f>COUNTA(AJ5:AJ194)</f>
        <v>55</v>
      </c>
      <c r="AK195" s="39">
        <f>COUNTA(AK5:AK194)</f>
        <v>27</v>
      </c>
      <c r="AL195" s="39">
        <f>COUNTA(AL5:AL194)</f>
        <v>27</v>
      </c>
      <c r="AM195" s="39">
        <f>COUNTA(AM5:AM194)</f>
        <v>0</v>
      </c>
    </row>
    <row r="196" ht="58.5" customHeight="1">
      <c r="C196" s="70"/>
      <c r="D196" s="70"/>
      <c r="E196" s="70"/>
      <c r="F196" s="70"/>
      <c r="G196" s="70"/>
      <c r="H196" s="70"/>
      <c r="I196" s="70"/>
      <c r="J196" s="70"/>
      <c r="K196" s="70"/>
      <c r="N196" s="13"/>
      <c r="AD196" s="39"/>
      <c r="AE196" s="39"/>
      <c r="AF196" s="39"/>
      <c r="AG196" s="39"/>
      <c r="AH196" s="39"/>
      <c r="AI196" s="39"/>
      <c r="AJ196" s="39"/>
      <c r="AK196" s="39"/>
      <c r="AL196" s="39"/>
    </row>
    <row r="197" ht="58.5" customHeight="1">
      <c r="C197" s="70"/>
      <c r="D197" s="70"/>
      <c r="E197" s="70"/>
      <c r="F197" s="70"/>
      <c r="G197" s="70"/>
      <c r="H197" s="70"/>
      <c r="I197" s="70"/>
      <c r="J197" s="70"/>
      <c r="K197" s="70"/>
      <c r="N197" s="13"/>
      <c r="AD197" s="39"/>
      <c r="AE197" s="39"/>
      <c r="AF197" s="39"/>
      <c r="AG197" s="39"/>
      <c r="AH197" s="39"/>
      <c r="AI197" s="39"/>
      <c r="AJ197" s="39"/>
      <c r="AK197" s="39"/>
      <c r="AL197" s="39"/>
    </row>
    <row r="198" ht="58.5" customHeight="1">
      <c r="C198" s="70"/>
      <c r="D198" s="70"/>
      <c r="E198" s="70"/>
      <c r="F198" s="70"/>
      <c r="G198" s="70"/>
      <c r="H198" s="70"/>
      <c r="I198" s="70"/>
      <c r="J198" s="70"/>
      <c r="K198" s="70"/>
      <c r="N198" s="13"/>
      <c r="AD198" s="39"/>
      <c r="AE198" s="39"/>
      <c r="AF198" s="39"/>
      <c r="AG198" s="39"/>
      <c r="AH198" s="39"/>
      <c r="AI198" s="39"/>
      <c r="AJ198" s="39"/>
      <c r="AK198" s="39"/>
      <c r="AL198" s="39"/>
    </row>
    <row r="199" ht="58.5" customHeight="1">
      <c r="C199" s="70"/>
      <c r="D199" s="70"/>
      <c r="E199" s="70"/>
      <c r="F199" s="70"/>
      <c r="G199" s="70"/>
      <c r="H199" s="70"/>
      <c r="I199" s="70"/>
      <c r="J199" s="70"/>
      <c r="K199" s="70"/>
      <c r="N199" s="13"/>
      <c r="AD199" s="39"/>
      <c r="AE199" s="39"/>
      <c r="AF199" s="39"/>
      <c r="AG199" s="39"/>
      <c r="AH199" s="39"/>
      <c r="AI199" s="39"/>
      <c r="AJ199" s="39"/>
      <c r="AK199" s="39"/>
      <c r="AL199" s="39"/>
    </row>
    <row r="200" ht="58.5" customHeight="1">
      <c r="C200" s="70"/>
      <c r="D200" s="70"/>
      <c r="E200" s="70"/>
      <c r="F200" s="70"/>
      <c r="G200" s="70"/>
      <c r="H200" s="70"/>
      <c r="I200" s="70"/>
      <c r="J200" s="70"/>
      <c r="K200" s="70"/>
      <c r="N200" s="13"/>
      <c r="AD200" s="39"/>
      <c r="AE200" s="39"/>
      <c r="AF200" s="39"/>
      <c r="AG200" s="39"/>
      <c r="AH200" s="39"/>
      <c r="AI200" s="39"/>
      <c r="AJ200" s="39"/>
      <c r="AK200" s="39"/>
      <c r="AL200" s="39"/>
    </row>
    <row r="201" ht="58.5" customHeight="1">
      <c r="C201" s="70"/>
      <c r="D201" s="70"/>
      <c r="E201" s="70"/>
      <c r="F201" s="70"/>
      <c r="G201" s="70"/>
      <c r="H201" s="70"/>
      <c r="I201" s="70"/>
      <c r="J201" s="70"/>
      <c r="K201" s="70"/>
      <c r="N201" s="13"/>
      <c r="AD201" s="39"/>
      <c r="AE201" s="39"/>
      <c r="AF201" s="39"/>
      <c r="AG201" s="39"/>
      <c r="AH201" s="39"/>
      <c r="AI201" s="39"/>
      <c r="AJ201" s="39"/>
      <c r="AK201" s="39"/>
      <c r="AL201" s="39"/>
    </row>
    <row r="202" ht="58.5" customHeight="1">
      <c r="C202" s="70"/>
      <c r="D202" s="70"/>
      <c r="E202" s="70"/>
      <c r="F202" s="70"/>
      <c r="G202" s="70"/>
      <c r="H202" s="70"/>
      <c r="I202" s="70"/>
      <c r="J202" s="70"/>
      <c r="K202" s="70"/>
      <c r="N202" s="13"/>
      <c r="AD202" s="39"/>
      <c r="AE202" s="39"/>
      <c r="AF202" s="39"/>
      <c r="AG202" s="39"/>
      <c r="AH202" s="39"/>
      <c r="AI202" s="39"/>
      <c r="AJ202" s="39"/>
      <c r="AK202" s="39"/>
      <c r="AL202" s="39"/>
    </row>
    <row r="203" ht="58.5" customHeight="1">
      <c r="C203" s="70"/>
      <c r="D203" s="70"/>
      <c r="E203" s="70"/>
      <c r="F203" s="70"/>
      <c r="G203" s="70"/>
      <c r="H203" s="70"/>
      <c r="I203" s="70"/>
      <c r="J203" s="70"/>
      <c r="K203" s="70"/>
      <c r="N203" s="13"/>
      <c r="AD203" s="39"/>
      <c r="AE203" s="39"/>
      <c r="AF203" s="39"/>
      <c r="AG203" s="39"/>
      <c r="AH203" s="39"/>
      <c r="AI203" s="39"/>
      <c r="AJ203" s="39"/>
      <c r="AK203" s="39"/>
      <c r="AL203" s="39"/>
    </row>
    <row r="204" ht="58.5" customHeight="1">
      <c r="C204" s="70"/>
      <c r="D204" s="70"/>
      <c r="E204" s="70"/>
      <c r="F204" s="70"/>
      <c r="G204" s="70"/>
      <c r="H204" s="70"/>
      <c r="I204" s="70"/>
      <c r="J204" s="70"/>
      <c r="K204" s="70"/>
      <c r="N204" s="13"/>
      <c r="AD204" s="39"/>
      <c r="AE204" s="39"/>
      <c r="AF204" s="39"/>
      <c r="AG204" s="39"/>
      <c r="AH204" s="39"/>
      <c r="AI204" s="39"/>
      <c r="AJ204" s="39"/>
      <c r="AK204" s="39"/>
      <c r="AL204" s="39"/>
    </row>
    <row r="205" ht="58.5" customHeight="1">
      <c r="C205" s="70"/>
      <c r="D205" s="70"/>
      <c r="E205" s="70"/>
      <c r="F205" s="70"/>
      <c r="G205" s="70"/>
      <c r="H205" s="70"/>
      <c r="I205" s="70"/>
      <c r="J205" s="70"/>
      <c r="K205" s="70"/>
      <c r="N205" s="13"/>
      <c r="AD205" s="39"/>
      <c r="AE205" s="39"/>
      <c r="AF205" s="39"/>
      <c r="AG205" s="39"/>
      <c r="AH205" s="39"/>
      <c r="AI205" s="39"/>
      <c r="AJ205" s="39"/>
      <c r="AK205" s="39"/>
      <c r="AL205" s="39"/>
    </row>
    <row r="206" ht="58.5" customHeight="1">
      <c r="C206" s="70"/>
      <c r="D206" s="70"/>
      <c r="E206" s="70"/>
      <c r="F206" s="70"/>
      <c r="G206" s="70"/>
      <c r="H206" s="70"/>
      <c r="I206" s="70"/>
      <c r="J206" s="70"/>
      <c r="K206" s="70"/>
      <c r="N206" s="13"/>
      <c r="AD206" s="39"/>
      <c r="AE206" s="39"/>
      <c r="AF206" s="39"/>
      <c r="AG206" s="39"/>
      <c r="AH206" s="39"/>
      <c r="AI206" s="39"/>
      <c r="AJ206" s="39"/>
      <c r="AK206" s="39"/>
      <c r="AL206" s="39"/>
    </row>
    <row r="207" ht="58.5" customHeight="1">
      <c r="C207" s="70"/>
      <c r="D207" s="70"/>
      <c r="E207" s="70"/>
      <c r="F207" s="70"/>
      <c r="G207" s="70"/>
      <c r="H207" s="70"/>
      <c r="I207" s="70"/>
      <c r="J207" s="70"/>
      <c r="K207" s="70"/>
      <c r="N207" s="13"/>
      <c r="AD207" s="39"/>
      <c r="AE207" s="39"/>
      <c r="AF207" s="39"/>
      <c r="AG207" s="39"/>
      <c r="AH207" s="39"/>
      <c r="AI207" s="39"/>
      <c r="AJ207" s="39"/>
      <c r="AK207" s="39"/>
      <c r="AL207" s="39"/>
    </row>
    <row r="208" ht="58.5" customHeight="1">
      <c r="C208" s="70"/>
      <c r="D208" s="70"/>
      <c r="E208" s="70"/>
      <c r="F208" s="70"/>
      <c r="G208" s="70"/>
      <c r="H208" s="70"/>
      <c r="I208" s="70"/>
      <c r="J208" s="70"/>
      <c r="K208" s="70"/>
      <c r="N208" s="13"/>
      <c r="AD208" s="39"/>
      <c r="AE208" s="39"/>
      <c r="AF208" s="39"/>
      <c r="AG208" s="39"/>
      <c r="AH208" s="39"/>
      <c r="AI208" s="39"/>
      <c r="AJ208" s="39"/>
      <c r="AK208" s="39"/>
      <c r="AL208" s="39"/>
    </row>
    <row r="209" ht="58.5" customHeight="1">
      <c r="C209" s="70"/>
      <c r="D209" s="70"/>
      <c r="E209" s="70"/>
      <c r="F209" s="70"/>
      <c r="G209" s="70"/>
      <c r="H209" s="70"/>
      <c r="I209" s="70"/>
      <c r="J209" s="70"/>
      <c r="K209" s="70"/>
      <c r="N209" s="13"/>
      <c r="AD209" s="39"/>
      <c r="AE209" s="39"/>
      <c r="AF209" s="39"/>
      <c r="AG209" s="39"/>
      <c r="AH209" s="39"/>
      <c r="AI209" s="39"/>
      <c r="AJ209" s="39"/>
      <c r="AK209" s="39"/>
      <c r="AL209" s="39"/>
    </row>
    <row r="210" ht="58.5" customHeight="1">
      <c r="C210" s="70"/>
      <c r="D210" s="70"/>
      <c r="E210" s="70"/>
      <c r="F210" s="70"/>
      <c r="G210" s="70"/>
      <c r="H210" s="70"/>
      <c r="I210" s="70"/>
      <c r="J210" s="70"/>
      <c r="K210" s="70"/>
      <c r="N210" s="13"/>
      <c r="AD210" s="39"/>
      <c r="AE210" s="39"/>
      <c r="AF210" s="39"/>
      <c r="AG210" s="39"/>
      <c r="AH210" s="39"/>
      <c r="AI210" s="39"/>
      <c r="AJ210" s="39"/>
      <c r="AK210" s="39"/>
      <c r="AL210" s="39"/>
    </row>
    <row r="211" ht="58.5" customHeight="1">
      <c r="C211" s="70"/>
      <c r="D211" s="70"/>
      <c r="E211" s="70"/>
      <c r="F211" s="70"/>
      <c r="G211" s="70"/>
      <c r="H211" s="70"/>
      <c r="I211" s="70"/>
      <c r="J211" s="70"/>
      <c r="K211" s="70"/>
      <c r="N211" s="13"/>
      <c r="AD211" s="39"/>
      <c r="AE211" s="39"/>
      <c r="AF211" s="39"/>
      <c r="AG211" s="39"/>
      <c r="AH211" s="39"/>
      <c r="AI211" s="39"/>
      <c r="AJ211" s="39"/>
      <c r="AK211" s="39"/>
      <c r="AL211" s="39"/>
    </row>
    <row r="212" ht="58.5" customHeight="1">
      <c r="C212" s="70"/>
      <c r="D212" s="70"/>
      <c r="E212" s="70"/>
      <c r="F212" s="70"/>
      <c r="G212" s="70"/>
      <c r="H212" s="70"/>
      <c r="I212" s="70"/>
      <c r="J212" s="70"/>
      <c r="K212" s="70"/>
      <c r="N212" s="13"/>
      <c r="AD212" s="39"/>
      <c r="AE212" s="39"/>
      <c r="AF212" s="39"/>
      <c r="AG212" s="39"/>
      <c r="AH212" s="39"/>
      <c r="AI212" s="39"/>
      <c r="AJ212" s="39"/>
      <c r="AK212" s="39"/>
      <c r="AL212" s="39"/>
    </row>
    <row r="213" ht="58.5" customHeight="1">
      <c r="C213" s="70"/>
      <c r="D213" s="70"/>
      <c r="E213" s="70"/>
      <c r="F213" s="70"/>
      <c r="G213" s="70"/>
      <c r="H213" s="70"/>
      <c r="I213" s="70"/>
      <c r="J213" s="70"/>
      <c r="K213" s="70"/>
      <c r="N213" s="13"/>
      <c r="AD213" s="39"/>
      <c r="AE213" s="39"/>
      <c r="AF213" s="39"/>
      <c r="AG213" s="39"/>
      <c r="AH213" s="39"/>
      <c r="AI213" s="39"/>
      <c r="AJ213" s="39"/>
      <c r="AK213" s="39"/>
      <c r="AL213" s="39"/>
    </row>
    <row r="214" ht="58.5" customHeight="1">
      <c r="C214" s="70"/>
      <c r="D214" s="70"/>
      <c r="E214" s="70"/>
      <c r="F214" s="70"/>
      <c r="G214" s="70"/>
      <c r="H214" s="70"/>
      <c r="I214" s="70"/>
      <c r="J214" s="70"/>
      <c r="K214" s="70"/>
      <c r="N214" s="13"/>
      <c r="AD214" s="39"/>
      <c r="AE214" s="39"/>
      <c r="AF214" s="39"/>
      <c r="AG214" s="39"/>
      <c r="AH214" s="39"/>
      <c r="AI214" s="39"/>
      <c r="AJ214" s="39"/>
      <c r="AK214" s="39"/>
      <c r="AL214" s="39"/>
    </row>
    <row r="215" ht="58.5" customHeight="1">
      <c r="C215" s="70"/>
      <c r="D215" s="70"/>
      <c r="E215" s="70"/>
      <c r="F215" s="70"/>
      <c r="G215" s="70"/>
      <c r="H215" s="70"/>
      <c r="I215" s="70"/>
      <c r="J215" s="70"/>
      <c r="K215" s="70"/>
      <c r="N215" s="13"/>
      <c r="AD215" s="39"/>
      <c r="AE215" s="39"/>
      <c r="AF215" s="39"/>
      <c r="AG215" s="39"/>
      <c r="AH215" s="39"/>
      <c r="AI215" s="39"/>
      <c r="AJ215" s="39"/>
      <c r="AK215" s="39"/>
      <c r="AL215" s="39"/>
    </row>
    <row r="216" ht="58.5" customHeight="1">
      <c r="C216" s="70"/>
      <c r="D216" s="70"/>
      <c r="E216" s="70"/>
      <c r="F216" s="70"/>
      <c r="G216" s="70"/>
      <c r="H216" s="70"/>
      <c r="I216" s="70"/>
      <c r="J216" s="70"/>
      <c r="K216" s="70"/>
      <c r="N216" s="13"/>
      <c r="AD216" s="39"/>
      <c r="AE216" s="39"/>
      <c r="AF216" s="39"/>
      <c r="AG216" s="39"/>
      <c r="AH216" s="39"/>
      <c r="AI216" s="39"/>
      <c r="AJ216" s="39"/>
      <c r="AK216" s="39"/>
      <c r="AL216" s="39"/>
    </row>
    <row r="217" ht="58.5" customHeight="1">
      <c r="C217" s="70"/>
      <c r="D217" s="70"/>
      <c r="E217" s="70"/>
      <c r="F217" s="70"/>
      <c r="G217" s="70"/>
      <c r="H217" s="70"/>
      <c r="I217" s="70"/>
      <c r="J217" s="70"/>
      <c r="K217" s="70"/>
      <c r="N217" s="13"/>
      <c r="AD217" s="39"/>
      <c r="AE217" s="39"/>
      <c r="AF217" s="39"/>
      <c r="AG217" s="39"/>
      <c r="AH217" s="39"/>
      <c r="AI217" s="39"/>
      <c r="AJ217" s="39"/>
      <c r="AK217" s="39"/>
      <c r="AL217" s="39"/>
    </row>
    <row r="218" ht="58.5" customHeight="1">
      <c r="C218" s="70"/>
      <c r="D218" s="70"/>
      <c r="E218" s="70"/>
      <c r="F218" s="70"/>
      <c r="G218" s="70"/>
      <c r="H218" s="70"/>
      <c r="I218" s="70"/>
      <c r="J218" s="70"/>
      <c r="K218" s="70"/>
      <c r="N218" s="13"/>
      <c r="AD218" s="39"/>
      <c r="AE218" s="39"/>
      <c r="AF218" s="39"/>
      <c r="AG218" s="39"/>
      <c r="AH218" s="39"/>
      <c r="AI218" s="39"/>
      <c r="AJ218" s="39"/>
      <c r="AK218" s="39"/>
      <c r="AL218" s="39"/>
    </row>
    <row r="219" ht="58.5" customHeight="1">
      <c r="C219" s="70"/>
      <c r="D219" s="70"/>
      <c r="E219" s="70"/>
      <c r="F219" s="70"/>
      <c r="G219" s="70"/>
      <c r="H219" s="70"/>
      <c r="I219" s="70"/>
      <c r="J219" s="70"/>
      <c r="K219" s="70"/>
      <c r="N219" s="13"/>
      <c r="AD219" s="39"/>
      <c r="AE219" s="39"/>
      <c r="AF219" s="39"/>
      <c r="AG219" s="39"/>
      <c r="AH219" s="39"/>
      <c r="AI219" s="39"/>
      <c r="AJ219" s="39"/>
      <c r="AK219" s="39"/>
      <c r="AL219" s="39"/>
    </row>
    <row r="220" ht="58.5" customHeight="1">
      <c r="C220" s="70"/>
      <c r="D220" s="70"/>
      <c r="E220" s="70"/>
      <c r="F220" s="70"/>
      <c r="G220" s="70"/>
      <c r="H220" s="70"/>
      <c r="I220" s="70"/>
      <c r="J220" s="70"/>
      <c r="K220" s="70"/>
      <c r="N220" s="13"/>
      <c r="AD220" s="39"/>
      <c r="AE220" s="39"/>
      <c r="AF220" s="39"/>
      <c r="AG220" s="39"/>
      <c r="AH220" s="39"/>
      <c r="AI220" s="39"/>
      <c r="AJ220" s="39"/>
      <c r="AK220" s="39"/>
      <c r="AL220" s="39"/>
    </row>
    <row r="221" ht="58.5" customHeight="1">
      <c r="C221" s="70"/>
      <c r="D221" s="70"/>
      <c r="E221" s="70"/>
      <c r="F221" s="70"/>
      <c r="G221" s="70"/>
      <c r="H221" s="70"/>
      <c r="I221" s="70"/>
      <c r="J221" s="70"/>
      <c r="K221" s="70"/>
      <c r="N221" s="13"/>
      <c r="AD221" s="39"/>
      <c r="AE221" s="39"/>
      <c r="AF221" s="39"/>
      <c r="AG221" s="39"/>
      <c r="AH221" s="39"/>
      <c r="AI221" s="39"/>
      <c r="AJ221" s="39"/>
      <c r="AK221" s="39"/>
      <c r="AL221" s="39"/>
    </row>
    <row r="222" ht="58.5" customHeight="1">
      <c r="C222" s="70"/>
      <c r="D222" s="70"/>
      <c r="E222" s="70"/>
      <c r="F222" s="70"/>
      <c r="G222" s="70"/>
      <c r="H222" s="70"/>
      <c r="I222" s="70"/>
      <c r="J222" s="70"/>
      <c r="K222" s="70"/>
      <c r="N222" s="13"/>
      <c r="AD222" s="39"/>
      <c r="AE222" s="39"/>
      <c r="AF222" s="39"/>
      <c r="AG222" s="39"/>
      <c r="AH222" s="39"/>
      <c r="AI222" s="39"/>
      <c r="AJ222" s="39"/>
      <c r="AK222" s="39"/>
      <c r="AL222" s="39"/>
    </row>
    <row r="223" ht="58.5" customHeight="1">
      <c r="C223" s="70"/>
      <c r="D223" s="70"/>
      <c r="E223" s="70"/>
      <c r="F223" s="70"/>
      <c r="G223" s="70"/>
      <c r="H223" s="70"/>
      <c r="I223" s="70"/>
      <c r="J223" s="70"/>
      <c r="K223" s="70"/>
      <c r="N223" s="13"/>
      <c r="AD223" s="39"/>
      <c r="AE223" s="39"/>
      <c r="AF223" s="39"/>
      <c r="AG223" s="39"/>
      <c r="AH223" s="39"/>
      <c r="AI223" s="39"/>
      <c r="AJ223" s="39"/>
      <c r="AK223" s="39"/>
      <c r="AL223" s="39"/>
    </row>
    <row r="224" ht="58.5" customHeight="1">
      <c r="C224" s="70"/>
      <c r="D224" s="70"/>
      <c r="E224" s="70"/>
      <c r="F224" s="70"/>
      <c r="G224" s="70"/>
      <c r="H224" s="70"/>
      <c r="I224" s="70"/>
      <c r="J224" s="70"/>
      <c r="K224" s="70"/>
      <c r="N224" s="13"/>
      <c r="AD224" s="39"/>
      <c r="AE224" s="39"/>
      <c r="AF224" s="39"/>
      <c r="AG224" s="39"/>
      <c r="AH224" s="39"/>
      <c r="AI224" s="39"/>
      <c r="AJ224" s="39"/>
      <c r="AK224" s="39"/>
      <c r="AL224" s="39"/>
    </row>
    <row r="225" ht="58.5" customHeight="1">
      <c r="C225" s="70"/>
      <c r="D225" s="70"/>
      <c r="E225" s="70"/>
      <c r="F225" s="70"/>
      <c r="G225" s="70"/>
      <c r="H225" s="70"/>
      <c r="I225" s="70"/>
      <c r="J225" s="70"/>
      <c r="K225" s="70"/>
      <c r="N225" s="13"/>
      <c r="AD225" s="39"/>
      <c r="AE225" s="39"/>
      <c r="AF225" s="39"/>
      <c r="AG225" s="39"/>
      <c r="AH225" s="39"/>
      <c r="AI225" s="39"/>
      <c r="AJ225" s="39"/>
      <c r="AK225" s="39"/>
      <c r="AL225" s="39"/>
    </row>
    <row r="226" ht="58.5" customHeight="1">
      <c r="C226" s="70"/>
      <c r="D226" s="70"/>
      <c r="E226" s="70"/>
      <c r="F226" s="70"/>
      <c r="G226" s="70"/>
      <c r="H226" s="70"/>
      <c r="I226" s="70"/>
      <c r="J226" s="70"/>
      <c r="K226" s="70"/>
      <c r="N226" s="13"/>
      <c r="AD226" s="39"/>
      <c r="AE226" s="39"/>
      <c r="AF226" s="39"/>
      <c r="AG226" s="39"/>
      <c r="AH226" s="39"/>
      <c r="AI226" s="39"/>
      <c r="AJ226" s="39"/>
      <c r="AK226" s="39"/>
      <c r="AL226" s="39"/>
    </row>
    <row r="227" ht="58.5" customHeight="1">
      <c r="C227" s="70"/>
      <c r="D227" s="70"/>
      <c r="E227" s="70"/>
      <c r="F227" s="70"/>
      <c r="G227" s="70"/>
      <c r="H227" s="70"/>
      <c r="I227" s="70"/>
      <c r="J227" s="70"/>
      <c r="K227" s="70"/>
      <c r="N227" s="13"/>
      <c r="AD227" s="39"/>
      <c r="AE227" s="39"/>
      <c r="AF227" s="39"/>
      <c r="AG227" s="39"/>
      <c r="AH227" s="39"/>
      <c r="AI227" s="39"/>
      <c r="AJ227" s="39"/>
      <c r="AK227" s="39"/>
      <c r="AL227" s="39"/>
    </row>
    <row r="228" ht="58.5" customHeight="1">
      <c r="C228" s="70"/>
      <c r="D228" s="70"/>
      <c r="E228" s="70"/>
      <c r="F228" s="70"/>
      <c r="G228" s="70"/>
      <c r="H228" s="70"/>
      <c r="I228" s="70"/>
      <c r="J228" s="70"/>
      <c r="K228" s="70"/>
      <c r="N228" s="13"/>
      <c r="AD228" s="39"/>
      <c r="AE228" s="39"/>
      <c r="AF228" s="39"/>
      <c r="AG228" s="39"/>
      <c r="AH228" s="39"/>
      <c r="AI228" s="39"/>
      <c r="AJ228" s="39"/>
      <c r="AK228" s="39"/>
      <c r="AL228" s="39"/>
    </row>
    <row r="229" ht="58.5" customHeight="1">
      <c r="C229" s="70"/>
      <c r="D229" s="70"/>
      <c r="E229" s="70"/>
      <c r="F229" s="70"/>
      <c r="G229" s="70"/>
      <c r="H229" s="70"/>
      <c r="I229" s="70"/>
      <c r="J229" s="70"/>
      <c r="K229" s="70"/>
      <c r="N229" s="13"/>
      <c r="AD229" s="39"/>
      <c r="AE229" s="39"/>
      <c r="AF229" s="39"/>
      <c r="AG229" s="39"/>
      <c r="AH229" s="39"/>
      <c r="AI229" s="39"/>
      <c r="AJ229" s="39"/>
      <c r="AK229" s="39"/>
      <c r="AL229" s="39"/>
    </row>
    <row r="230" ht="58.5" customHeight="1">
      <c r="C230" s="70"/>
      <c r="D230" s="70"/>
      <c r="E230" s="70"/>
      <c r="F230" s="70"/>
      <c r="G230" s="70"/>
      <c r="H230" s="70"/>
      <c r="I230" s="70"/>
      <c r="J230" s="70"/>
      <c r="K230" s="70"/>
      <c r="N230" s="13"/>
      <c r="AD230" s="39"/>
      <c r="AE230" s="39"/>
      <c r="AF230" s="39"/>
      <c r="AG230" s="39"/>
      <c r="AH230" s="39"/>
      <c r="AI230" s="39"/>
      <c r="AJ230" s="39"/>
      <c r="AK230" s="39"/>
      <c r="AL230" s="39"/>
    </row>
    <row r="231" ht="58.5" customHeight="1">
      <c r="C231" s="70"/>
      <c r="D231" s="70"/>
      <c r="E231" s="70"/>
      <c r="F231" s="70"/>
      <c r="G231" s="70"/>
      <c r="H231" s="70"/>
      <c r="I231" s="70"/>
      <c r="J231" s="70"/>
      <c r="K231" s="70"/>
      <c r="N231" s="13"/>
      <c r="AD231" s="39"/>
      <c r="AE231" s="39"/>
      <c r="AF231" s="39"/>
      <c r="AG231" s="39"/>
      <c r="AH231" s="39"/>
      <c r="AI231" s="39"/>
      <c r="AJ231" s="39"/>
      <c r="AK231" s="39"/>
      <c r="AL231" s="39"/>
    </row>
    <row r="232" ht="58.5" customHeight="1">
      <c r="C232" s="70"/>
      <c r="D232" s="70"/>
      <c r="E232" s="70"/>
      <c r="F232" s="70"/>
      <c r="G232" s="70"/>
      <c r="H232" s="70"/>
      <c r="I232" s="70"/>
      <c r="J232" s="70"/>
      <c r="K232" s="70"/>
      <c r="N232" s="13"/>
      <c r="AD232" s="39"/>
      <c r="AE232" s="39"/>
      <c r="AF232" s="39"/>
      <c r="AG232" s="39"/>
      <c r="AH232" s="39"/>
      <c r="AI232" s="39"/>
      <c r="AJ232" s="39"/>
      <c r="AK232" s="39"/>
      <c r="AL232" s="39"/>
    </row>
    <row r="233" ht="58.5" customHeight="1">
      <c r="C233" s="70"/>
      <c r="D233" s="70"/>
      <c r="E233" s="70"/>
      <c r="F233" s="70"/>
      <c r="G233" s="70"/>
      <c r="H233" s="70"/>
      <c r="I233" s="70"/>
      <c r="J233" s="70"/>
      <c r="K233" s="70"/>
      <c r="N233" s="13"/>
      <c r="AD233" s="39"/>
      <c r="AE233" s="39"/>
      <c r="AF233" s="39"/>
      <c r="AG233" s="39"/>
      <c r="AH233" s="39"/>
      <c r="AI233" s="39"/>
      <c r="AJ233" s="39"/>
      <c r="AK233" s="39"/>
      <c r="AL233" s="39"/>
    </row>
    <row r="234" ht="58.5" customHeight="1">
      <c r="C234" s="70"/>
      <c r="D234" s="70"/>
      <c r="E234" s="70"/>
      <c r="F234" s="70"/>
      <c r="G234" s="70"/>
      <c r="H234" s="70"/>
      <c r="I234" s="70"/>
      <c r="J234" s="70"/>
      <c r="K234" s="70"/>
      <c r="N234" s="13"/>
      <c r="AD234" s="39"/>
      <c r="AE234" s="39"/>
      <c r="AF234" s="39"/>
      <c r="AG234" s="39"/>
      <c r="AH234" s="39"/>
      <c r="AI234" s="39"/>
      <c r="AJ234" s="39"/>
      <c r="AK234" s="39"/>
      <c r="AL234" s="39"/>
    </row>
    <row r="235" ht="58.5" customHeight="1">
      <c r="C235" s="70"/>
      <c r="D235" s="70"/>
      <c r="E235" s="70"/>
      <c r="F235" s="70"/>
      <c r="G235" s="70"/>
      <c r="H235" s="70"/>
      <c r="I235" s="70"/>
      <c r="J235" s="70"/>
      <c r="K235" s="70"/>
      <c r="N235" s="13"/>
      <c r="AD235" s="39"/>
      <c r="AE235" s="39"/>
      <c r="AF235" s="39"/>
      <c r="AG235" s="39"/>
      <c r="AH235" s="39"/>
      <c r="AI235" s="39"/>
      <c r="AJ235" s="39"/>
      <c r="AK235" s="39"/>
      <c r="AL235" s="39"/>
    </row>
    <row r="236" ht="58.5" customHeight="1">
      <c r="C236" s="70"/>
      <c r="D236" s="70"/>
      <c r="E236" s="70"/>
      <c r="F236" s="70"/>
      <c r="G236" s="70"/>
      <c r="H236" s="70"/>
      <c r="I236" s="70"/>
      <c r="J236" s="70"/>
      <c r="K236" s="70"/>
      <c r="N236" s="13"/>
      <c r="AD236" s="39"/>
      <c r="AE236" s="39"/>
      <c r="AF236" s="39"/>
      <c r="AG236" s="39"/>
      <c r="AH236" s="39"/>
      <c r="AI236" s="39"/>
      <c r="AJ236" s="39"/>
      <c r="AK236" s="39"/>
      <c r="AL236" s="39"/>
    </row>
    <row r="237" ht="58.5" customHeight="1">
      <c r="C237" s="70"/>
      <c r="D237" s="70"/>
      <c r="E237" s="70"/>
      <c r="F237" s="70"/>
      <c r="G237" s="70"/>
      <c r="H237" s="70"/>
      <c r="I237" s="70"/>
      <c r="J237" s="70"/>
      <c r="K237" s="70"/>
      <c r="N237" s="13"/>
      <c r="AD237" s="39"/>
      <c r="AE237" s="39"/>
      <c r="AF237" s="39"/>
      <c r="AG237" s="39"/>
      <c r="AH237" s="39"/>
      <c r="AI237" s="39"/>
      <c r="AJ237" s="39"/>
      <c r="AK237" s="39"/>
      <c r="AL237" s="39"/>
    </row>
    <row r="238" ht="58.5" customHeight="1">
      <c r="C238" s="70"/>
      <c r="D238" s="70"/>
      <c r="E238" s="70"/>
      <c r="F238" s="70"/>
      <c r="G238" s="70"/>
      <c r="H238" s="70"/>
      <c r="I238" s="70"/>
      <c r="J238" s="70"/>
      <c r="K238" s="70"/>
      <c r="N238" s="13"/>
      <c r="AD238" s="39"/>
      <c r="AE238" s="39"/>
      <c r="AF238" s="39"/>
      <c r="AG238" s="39"/>
      <c r="AH238" s="39"/>
      <c r="AI238" s="39"/>
      <c r="AJ238" s="39"/>
      <c r="AK238" s="39"/>
      <c r="AL238" s="39"/>
    </row>
    <row r="239" ht="58.5" customHeight="1">
      <c r="C239" s="70"/>
      <c r="D239" s="70"/>
      <c r="E239" s="70"/>
      <c r="F239" s="70"/>
      <c r="G239" s="70"/>
      <c r="H239" s="70"/>
      <c r="I239" s="70"/>
      <c r="J239" s="70"/>
      <c r="K239" s="70"/>
      <c r="N239" s="13"/>
      <c r="AD239" s="39"/>
      <c r="AE239" s="39"/>
      <c r="AF239" s="39"/>
      <c r="AG239" s="39"/>
      <c r="AH239" s="39"/>
      <c r="AI239" s="39"/>
      <c r="AJ239" s="39"/>
      <c r="AK239" s="39"/>
      <c r="AL239" s="39"/>
    </row>
    <row r="240" ht="58.5" customHeight="1">
      <c r="C240" s="70"/>
      <c r="D240" s="70"/>
      <c r="E240" s="70"/>
      <c r="F240" s="70"/>
      <c r="G240" s="70"/>
      <c r="H240" s="70"/>
      <c r="I240" s="70"/>
      <c r="J240" s="70"/>
      <c r="K240" s="70"/>
      <c r="N240" s="13"/>
      <c r="AD240" s="39"/>
      <c r="AE240" s="39"/>
      <c r="AF240" s="39"/>
      <c r="AG240" s="39"/>
      <c r="AH240" s="39"/>
      <c r="AI240" s="39"/>
      <c r="AJ240" s="39"/>
      <c r="AK240" s="39"/>
      <c r="AL240" s="39"/>
    </row>
    <row r="241" ht="58.5" customHeight="1">
      <c r="C241" s="70"/>
      <c r="D241" s="70"/>
      <c r="E241" s="70"/>
      <c r="F241" s="70"/>
      <c r="G241" s="70"/>
      <c r="H241" s="70"/>
      <c r="I241" s="70"/>
      <c r="J241" s="70"/>
      <c r="K241" s="70"/>
      <c r="N241" s="13"/>
      <c r="AD241" s="39"/>
      <c r="AE241" s="39"/>
      <c r="AF241" s="39"/>
      <c r="AG241" s="39"/>
      <c r="AH241" s="39"/>
      <c r="AI241" s="39"/>
      <c r="AJ241" s="39"/>
      <c r="AK241" s="39"/>
      <c r="AL241" s="39"/>
    </row>
    <row r="242" ht="58.5" customHeight="1">
      <c r="C242" s="70"/>
      <c r="D242" s="70"/>
      <c r="E242" s="70"/>
      <c r="F242" s="70"/>
      <c r="G242" s="70"/>
      <c r="H242" s="70"/>
      <c r="I242" s="70"/>
      <c r="J242" s="70"/>
      <c r="K242" s="70"/>
      <c r="N242" s="13"/>
      <c r="AD242" s="39"/>
      <c r="AE242" s="39"/>
      <c r="AF242" s="39"/>
      <c r="AG242" s="39"/>
      <c r="AH242" s="39"/>
      <c r="AI242" s="39"/>
      <c r="AJ242" s="39"/>
      <c r="AK242" s="39"/>
      <c r="AL242" s="39"/>
    </row>
    <row r="243" ht="58.5" customHeight="1">
      <c r="C243" s="70"/>
      <c r="D243" s="70"/>
      <c r="E243" s="70"/>
      <c r="F243" s="70"/>
      <c r="G243" s="70"/>
      <c r="H243" s="70"/>
      <c r="I243" s="70"/>
      <c r="J243" s="70"/>
      <c r="K243" s="70"/>
      <c r="N243" s="13"/>
      <c r="AD243" s="39"/>
      <c r="AE243" s="39"/>
      <c r="AF243" s="39"/>
      <c r="AG243" s="39"/>
      <c r="AH243" s="39"/>
      <c r="AI243" s="39"/>
      <c r="AJ243" s="39"/>
      <c r="AK243" s="39"/>
      <c r="AL243" s="39"/>
    </row>
    <row r="244" ht="58.5" customHeight="1">
      <c r="C244" s="70"/>
      <c r="D244" s="70"/>
      <c r="E244" s="70"/>
      <c r="F244" s="70"/>
      <c r="G244" s="70"/>
      <c r="H244" s="70"/>
      <c r="I244" s="70"/>
      <c r="J244" s="70"/>
      <c r="K244" s="70"/>
      <c r="N244" s="13"/>
      <c r="AD244" s="39"/>
      <c r="AE244" s="39"/>
      <c r="AF244" s="39"/>
      <c r="AG244" s="39"/>
      <c r="AH244" s="39"/>
      <c r="AI244" s="39"/>
      <c r="AJ244" s="39"/>
      <c r="AK244" s="39"/>
      <c r="AL244" s="39"/>
    </row>
    <row r="245" ht="58.5" customHeight="1">
      <c r="C245" s="70"/>
      <c r="D245" s="70"/>
      <c r="E245" s="70"/>
      <c r="F245" s="70"/>
      <c r="G245" s="70"/>
      <c r="H245" s="70"/>
      <c r="I245" s="70"/>
      <c r="J245" s="70"/>
      <c r="K245" s="70"/>
      <c r="N245" s="13"/>
      <c r="AD245" s="39"/>
      <c r="AE245" s="39"/>
      <c r="AF245" s="39"/>
      <c r="AG245" s="39"/>
      <c r="AH245" s="39"/>
      <c r="AI245" s="39"/>
      <c r="AJ245" s="39"/>
      <c r="AK245" s="39"/>
      <c r="AL245" s="39"/>
    </row>
    <row r="246" ht="58.5" customHeight="1">
      <c r="C246" s="70"/>
      <c r="D246" s="70"/>
      <c r="E246" s="70"/>
      <c r="F246" s="70"/>
      <c r="G246" s="70"/>
      <c r="H246" s="70"/>
      <c r="I246" s="70"/>
      <c r="J246" s="70"/>
      <c r="K246" s="70"/>
      <c r="N246" s="13"/>
      <c r="AD246" s="39"/>
      <c r="AE246" s="39"/>
      <c r="AF246" s="39"/>
      <c r="AG246" s="39"/>
      <c r="AH246" s="39"/>
      <c r="AI246" s="39"/>
      <c r="AJ246" s="39"/>
      <c r="AK246" s="39"/>
      <c r="AL246" s="39"/>
    </row>
    <row r="247" ht="58.5" customHeight="1">
      <c r="C247" s="70"/>
      <c r="D247" s="70"/>
      <c r="E247" s="70"/>
      <c r="F247" s="70"/>
      <c r="G247" s="70"/>
      <c r="H247" s="70"/>
      <c r="I247" s="70"/>
      <c r="J247" s="70"/>
      <c r="K247" s="70"/>
      <c r="N247" s="13"/>
      <c r="AD247" s="39"/>
      <c r="AE247" s="39"/>
      <c r="AF247" s="39"/>
      <c r="AG247" s="39"/>
      <c r="AH247" s="39"/>
      <c r="AI247" s="39"/>
      <c r="AJ247" s="39"/>
      <c r="AK247" s="39"/>
      <c r="AL247" s="39"/>
    </row>
    <row r="248" ht="58.5" customHeight="1">
      <c r="C248" s="70"/>
      <c r="D248" s="70"/>
      <c r="E248" s="70"/>
      <c r="F248" s="70"/>
      <c r="G248" s="70"/>
      <c r="H248" s="70"/>
      <c r="I248" s="70"/>
      <c r="J248" s="70"/>
      <c r="K248" s="70"/>
      <c r="N248" s="13"/>
      <c r="AD248" s="39"/>
      <c r="AE248" s="39"/>
      <c r="AF248" s="39"/>
      <c r="AG248" s="39"/>
      <c r="AH248" s="39"/>
      <c r="AI248" s="39"/>
      <c r="AJ248" s="39"/>
      <c r="AK248" s="39"/>
      <c r="AL248" s="39"/>
    </row>
    <row r="249" ht="58.5" customHeight="1">
      <c r="C249" s="70"/>
      <c r="D249" s="70"/>
      <c r="E249" s="70"/>
      <c r="F249" s="70"/>
      <c r="G249" s="70"/>
      <c r="H249" s="70"/>
      <c r="I249" s="70"/>
      <c r="J249" s="70"/>
      <c r="K249" s="70"/>
      <c r="N249" s="13"/>
      <c r="AD249" s="39"/>
      <c r="AE249" s="39"/>
      <c r="AF249" s="39"/>
      <c r="AG249" s="39"/>
      <c r="AH249" s="39"/>
      <c r="AI249" s="39"/>
      <c r="AJ249" s="39"/>
      <c r="AK249" s="39"/>
      <c r="AL249" s="39"/>
    </row>
    <row r="250" ht="58.5" customHeight="1">
      <c r="C250" s="70"/>
      <c r="D250" s="70"/>
      <c r="E250" s="70"/>
      <c r="F250" s="70"/>
      <c r="G250" s="70"/>
      <c r="H250" s="70"/>
      <c r="I250" s="70"/>
      <c r="J250" s="70"/>
      <c r="K250" s="70"/>
      <c r="N250" s="13"/>
      <c r="AD250" s="39"/>
      <c r="AE250" s="39"/>
      <c r="AF250" s="39"/>
      <c r="AG250" s="39"/>
      <c r="AH250" s="39"/>
      <c r="AI250" s="39"/>
      <c r="AJ250" s="39"/>
      <c r="AK250" s="39"/>
      <c r="AL250" s="39"/>
    </row>
    <row r="251" ht="58.5" customHeight="1">
      <c r="C251" s="70"/>
      <c r="D251" s="70"/>
      <c r="E251" s="70"/>
      <c r="F251" s="70"/>
      <c r="G251" s="70"/>
      <c r="H251" s="70"/>
      <c r="I251" s="70"/>
      <c r="J251" s="70"/>
      <c r="K251" s="70"/>
      <c r="N251" s="13"/>
      <c r="AD251" s="39"/>
      <c r="AE251" s="39"/>
      <c r="AF251" s="39"/>
      <c r="AG251" s="39"/>
      <c r="AH251" s="39"/>
      <c r="AI251" s="39"/>
      <c r="AJ251" s="39"/>
      <c r="AK251" s="39"/>
      <c r="AL251" s="39"/>
    </row>
    <row r="252" ht="58.5" customHeight="1">
      <c r="C252" s="70"/>
      <c r="D252" s="70"/>
      <c r="E252" s="70"/>
      <c r="F252" s="70"/>
      <c r="G252" s="70"/>
      <c r="H252" s="70"/>
      <c r="I252" s="70"/>
      <c r="J252" s="70"/>
      <c r="K252" s="70"/>
      <c r="N252" s="13"/>
      <c r="AD252" s="39"/>
      <c r="AE252" s="39"/>
      <c r="AF252" s="39"/>
      <c r="AG252" s="39"/>
      <c r="AH252" s="39"/>
      <c r="AI252" s="39"/>
      <c r="AJ252" s="39"/>
      <c r="AK252" s="39"/>
      <c r="AL252" s="39"/>
    </row>
    <row r="253" ht="58.5" customHeight="1">
      <c r="C253" s="70"/>
      <c r="D253" s="70"/>
      <c r="E253" s="70"/>
      <c r="F253" s="70"/>
      <c r="G253" s="70"/>
      <c r="H253" s="70"/>
      <c r="I253" s="70"/>
      <c r="J253" s="70"/>
      <c r="K253" s="70"/>
      <c r="N253" s="13"/>
      <c r="AD253" s="39"/>
      <c r="AE253" s="39"/>
      <c r="AF253" s="39"/>
      <c r="AG253" s="39"/>
      <c r="AH253" s="39"/>
      <c r="AI253" s="39"/>
      <c r="AJ253" s="39"/>
      <c r="AK253" s="39"/>
      <c r="AL253" s="39"/>
    </row>
    <row r="254" ht="58.5" customHeight="1">
      <c r="C254" s="70"/>
      <c r="D254" s="70"/>
      <c r="E254" s="70"/>
      <c r="F254" s="70"/>
      <c r="G254" s="70"/>
      <c r="H254" s="70"/>
      <c r="I254" s="70"/>
      <c r="J254" s="70"/>
      <c r="K254" s="70"/>
      <c r="N254" s="13"/>
      <c r="AD254" s="39"/>
      <c r="AE254" s="39"/>
      <c r="AF254" s="39"/>
      <c r="AG254" s="39"/>
      <c r="AH254" s="39"/>
      <c r="AI254" s="39"/>
      <c r="AJ254" s="39"/>
      <c r="AK254" s="39"/>
      <c r="AL254" s="39"/>
    </row>
    <row r="255" ht="58.5" customHeight="1">
      <c r="C255" s="70"/>
      <c r="D255" s="70"/>
      <c r="E255" s="70"/>
      <c r="F255" s="70"/>
      <c r="G255" s="70"/>
      <c r="H255" s="70"/>
      <c r="I255" s="70"/>
      <c r="J255" s="70"/>
      <c r="K255" s="70"/>
      <c r="N255" s="13"/>
      <c r="AD255" s="39"/>
      <c r="AE255" s="39"/>
      <c r="AF255" s="39"/>
      <c r="AG255" s="39"/>
      <c r="AH255" s="39"/>
      <c r="AI255" s="39"/>
      <c r="AJ255" s="39"/>
      <c r="AK255" s="39"/>
      <c r="AL255" s="39"/>
    </row>
    <row r="256" ht="58.5" customHeight="1">
      <c r="C256" s="70"/>
      <c r="D256" s="70"/>
      <c r="E256" s="70"/>
      <c r="F256" s="70"/>
      <c r="G256" s="70"/>
      <c r="H256" s="70"/>
      <c r="I256" s="70"/>
      <c r="J256" s="70"/>
      <c r="K256" s="70"/>
      <c r="N256" s="13"/>
      <c r="AD256" s="39"/>
      <c r="AE256" s="39"/>
      <c r="AF256" s="39"/>
      <c r="AG256" s="39"/>
      <c r="AH256" s="39"/>
      <c r="AI256" s="39"/>
      <c r="AJ256" s="39"/>
      <c r="AK256" s="39"/>
      <c r="AL256" s="39"/>
    </row>
    <row r="257" ht="58.5" customHeight="1">
      <c r="C257" s="70"/>
      <c r="D257" s="70"/>
      <c r="E257" s="70"/>
      <c r="F257" s="70"/>
      <c r="G257" s="70"/>
      <c r="H257" s="70"/>
      <c r="I257" s="70"/>
      <c r="J257" s="70"/>
      <c r="K257" s="70"/>
      <c r="N257" s="13"/>
      <c r="AD257" s="39"/>
      <c r="AE257" s="39"/>
      <c r="AF257" s="39"/>
      <c r="AG257" s="39"/>
      <c r="AH257" s="39"/>
      <c r="AI257" s="39"/>
      <c r="AJ257" s="39"/>
      <c r="AK257" s="39"/>
      <c r="AL257" s="39"/>
    </row>
    <row r="258" ht="58.5" customHeight="1">
      <c r="C258" s="70"/>
      <c r="D258" s="70"/>
      <c r="E258" s="70"/>
      <c r="F258" s="70"/>
      <c r="G258" s="70"/>
      <c r="H258" s="70"/>
      <c r="I258" s="70"/>
      <c r="J258" s="70"/>
      <c r="K258" s="70"/>
      <c r="N258" s="13"/>
      <c r="AD258" s="39"/>
      <c r="AE258" s="39"/>
      <c r="AF258" s="39"/>
      <c r="AG258" s="39"/>
      <c r="AH258" s="39"/>
      <c r="AI258" s="39"/>
      <c r="AJ258" s="39"/>
      <c r="AK258" s="39"/>
      <c r="AL258" s="39"/>
    </row>
    <row r="259" ht="58.5" customHeight="1">
      <c r="C259" s="70"/>
      <c r="D259" s="70"/>
      <c r="E259" s="70"/>
      <c r="F259" s="70"/>
      <c r="G259" s="70"/>
      <c r="H259" s="70"/>
      <c r="I259" s="70"/>
      <c r="J259" s="70"/>
      <c r="K259" s="70"/>
      <c r="N259" s="13"/>
      <c r="AD259" s="39"/>
      <c r="AE259" s="39"/>
      <c r="AF259" s="39"/>
      <c r="AG259" s="39"/>
      <c r="AH259" s="39"/>
      <c r="AI259" s="39"/>
      <c r="AJ259" s="39"/>
      <c r="AK259" s="39"/>
      <c r="AL259" s="39"/>
    </row>
    <row r="260" ht="58.5" customHeight="1">
      <c r="C260" s="70"/>
      <c r="D260" s="70"/>
      <c r="E260" s="70"/>
      <c r="F260" s="70"/>
      <c r="G260" s="70"/>
      <c r="H260" s="70"/>
      <c r="I260" s="70"/>
      <c r="J260" s="70"/>
      <c r="K260" s="70"/>
      <c r="N260" s="13"/>
      <c r="AD260" s="39"/>
      <c r="AE260" s="39"/>
      <c r="AF260" s="39"/>
      <c r="AG260" s="39"/>
      <c r="AH260" s="39"/>
      <c r="AI260" s="39"/>
      <c r="AJ260" s="39"/>
      <c r="AK260" s="39"/>
      <c r="AL260" s="39"/>
    </row>
    <row r="261" ht="58.5" customHeight="1">
      <c r="C261" s="70"/>
      <c r="D261" s="70"/>
      <c r="E261" s="70"/>
      <c r="F261" s="70"/>
      <c r="G261" s="70"/>
      <c r="H261" s="70"/>
      <c r="I261" s="70"/>
      <c r="J261" s="70"/>
      <c r="K261" s="70"/>
      <c r="N261" s="13"/>
      <c r="AD261" s="39"/>
      <c r="AE261" s="39"/>
      <c r="AF261" s="39"/>
      <c r="AG261" s="39"/>
      <c r="AH261" s="39"/>
      <c r="AI261" s="39"/>
      <c r="AJ261" s="39"/>
      <c r="AK261" s="39"/>
      <c r="AL261" s="39"/>
    </row>
    <row r="262" ht="58.5" customHeight="1">
      <c r="C262" s="70"/>
      <c r="D262" s="70"/>
      <c r="E262" s="70"/>
      <c r="F262" s="70"/>
      <c r="G262" s="70"/>
      <c r="H262" s="70"/>
      <c r="I262" s="70"/>
      <c r="J262" s="70"/>
      <c r="K262" s="70"/>
      <c r="N262" s="13"/>
      <c r="AD262" s="39"/>
      <c r="AE262" s="39"/>
      <c r="AF262" s="39"/>
      <c r="AG262" s="39"/>
      <c r="AH262" s="39"/>
      <c r="AI262" s="39"/>
      <c r="AJ262" s="39"/>
      <c r="AK262" s="39"/>
      <c r="AL262" s="39"/>
    </row>
    <row r="263" ht="58.5" customHeight="1">
      <c r="C263" s="70"/>
      <c r="D263" s="70"/>
      <c r="E263" s="70"/>
      <c r="F263" s="70"/>
      <c r="G263" s="70"/>
      <c r="H263" s="70"/>
      <c r="I263" s="70"/>
      <c r="J263" s="70"/>
      <c r="K263" s="70"/>
      <c r="N263" s="13"/>
      <c r="AD263" s="39"/>
      <c r="AE263" s="39"/>
      <c r="AF263" s="39"/>
      <c r="AG263" s="39"/>
      <c r="AH263" s="39"/>
      <c r="AI263" s="39"/>
      <c r="AJ263" s="39"/>
      <c r="AK263" s="39"/>
      <c r="AL263" s="39"/>
    </row>
    <row r="264" ht="58.5" customHeight="1">
      <c r="C264" s="70"/>
      <c r="D264" s="70"/>
      <c r="E264" s="70"/>
      <c r="F264" s="70"/>
      <c r="G264" s="70"/>
      <c r="H264" s="70"/>
      <c r="I264" s="70"/>
      <c r="J264" s="70"/>
      <c r="K264" s="70"/>
      <c r="N264" s="13"/>
      <c r="AD264" s="39"/>
      <c r="AE264" s="39"/>
      <c r="AF264" s="39"/>
      <c r="AG264" s="39"/>
      <c r="AH264" s="39"/>
      <c r="AI264" s="39"/>
      <c r="AJ264" s="39"/>
      <c r="AK264" s="39"/>
      <c r="AL264" s="39"/>
    </row>
    <row r="265" ht="58.5" customHeight="1">
      <c r="C265" s="70"/>
      <c r="D265" s="70"/>
      <c r="E265" s="70"/>
      <c r="F265" s="70"/>
      <c r="G265" s="70"/>
      <c r="H265" s="70"/>
      <c r="I265" s="70"/>
      <c r="J265" s="70"/>
      <c r="K265" s="70"/>
      <c r="N265" s="13"/>
      <c r="AD265" s="39"/>
      <c r="AE265" s="39"/>
      <c r="AF265" s="39"/>
      <c r="AG265" s="39"/>
      <c r="AH265" s="39"/>
      <c r="AI265" s="39"/>
      <c r="AJ265" s="39"/>
      <c r="AK265" s="39"/>
      <c r="AL265" s="39"/>
    </row>
    <row r="266" ht="58.5" customHeight="1">
      <c r="C266" s="70"/>
      <c r="D266" s="70"/>
      <c r="E266" s="70"/>
      <c r="F266" s="70"/>
      <c r="G266" s="70"/>
      <c r="H266" s="70"/>
      <c r="I266" s="70"/>
      <c r="J266" s="70"/>
      <c r="K266" s="70"/>
      <c r="N266" s="13"/>
      <c r="AD266" s="39"/>
      <c r="AE266" s="39"/>
      <c r="AF266" s="39"/>
      <c r="AG266" s="39"/>
      <c r="AH266" s="39"/>
      <c r="AI266" s="39"/>
      <c r="AJ266" s="39"/>
      <c r="AK266" s="39"/>
      <c r="AL266" s="39"/>
    </row>
    <row r="267" ht="58.5" customHeight="1">
      <c r="C267" s="70"/>
      <c r="D267" s="70"/>
      <c r="E267" s="70"/>
      <c r="F267" s="70"/>
      <c r="G267" s="70"/>
      <c r="H267" s="70"/>
      <c r="I267" s="70"/>
      <c r="J267" s="70"/>
      <c r="K267" s="70"/>
      <c r="N267" s="13"/>
      <c r="AD267" s="39"/>
      <c r="AE267" s="39"/>
      <c r="AF267" s="39"/>
      <c r="AG267" s="39"/>
      <c r="AH267" s="39"/>
      <c r="AI267" s="39"/>
      <c r="AJ267" s="39"/>
      <c r="AK267" s="39"/>
      <c r="AL267" s="39"/>
    </row>
    <row r="268" ht="58.5" customHeight="1">
      <c r="C268" s="70"/>
      <c r="D268" s="70"/>
      <c r="E268" s="70"/>
      <c r="F268" s="70"/>
      <c r="G268" s="70"/>
      <c r="H268" s="70"/>
      <c r="I268" s="70"/>
      <c r="J268" s="70"/>
      <c r="K268" s="70"/>
      <c r="N268" s="13"/>
      <c r="AD268" s="39"/>
      <c r="AE268" s="39"/>
      <c r="AF268" s="39"/>
      <c r="AG268" s="39"/>
      <c r="AH268" s="39"/>
      <c r="AI268" s="39"/>
      <c r="AJ268" s="39"/>
      <c r="AK268" s="39"/>
      <c r="AL268" s="39"/>
    </row>
    <row r="269" ht="58.5" customHeight="1">
      <c r="C269" s="70"/>
      <c r="D269" s="70"/>
      <c r="E269" s="70"/>
      <c r="F269" s="70"/>
      <c r="G269" s="70"/>
      <c r="H269" s="70"/>
      <c r="I269" s="70"/>
      <c r="J269" s="70"/>
      <c r="K269" s="70"/>
      <c r="N269" s="13"/>
      <c r="AD269" s="39"/>
      <c r="AE269" s="39"/>
      <c r="AF269" s="39"/>
      <c r="AG269" s="39"/>
      <c r="AH269" s="39"/>
      <c r="AI269" s="39"/>
      <c r="AJ269" s="39"/>
      <c r="AK269" s="39"/>
      <c r="AL269" s="39"/>
    </row>
    <row r="270" ht="58.5" customHeight="1">
      <c r="C270" s="70"/>
      <c r="D270" s="70"/>
      <c r="E270" s="70"/>
      <c r="F270" s="70"/>
      <c r="G270" s="70"/>
      <c r="H270" s="70"/>
      <c r="I270" s="70"/>
      <c r="J270" s="70"/>
      <c r="K270" s="70"/>
      <c r="N270" s="13"/>
      <c r="AD270" s="39"/>
      <c r="AE270" s="39"/>
      <c r="AF270" s="39"/>
      <c r="AG270" s="39"/>
      <c r="AH270" s="39"/>
      <c r="AI270" s="39"/>
      <c r="AJ270" s="39"/>
      <c r="AK270" s="39"/>
      <c r="AL270" s="39"/>
    </row>
    <row r="271" ht="58.5" customHeight="1">
      <c r="C271" s="70"/>
      <c r="D271" s="70"/>
      <c r="E271" s="70"/>
      <c r="F271" s="70"/>
      <c r="G271" s="70"/>
      <c r="H271" s="70"/>
      <c r="I271" s="70"/>
      <c r="J271" s="70"/>
      <c r="K271" s="70"/>
      <c r="N271" s="13"/>
      <c r="AD271" s="39"/>
      <c r="AE271" s="39"/>
      <c r="AF271" s="39"/>
      <c r="AG271" s="39"/>
      <c r="AH271" s="39"/>
      <c r="AI271" s="39"/>
      <c r="AJ271" s="39"/>
      <c r="AK271" s="39"/>
      <c r="AL271" s="39"/>
    </row>
    <row r="272" ht="58.5" customHeight="1">
      <c r="C272" s="70"/>
      <c r="D272" s="70"/>
      <c r="E272" s="70"/>
      <c r="F272" s="70"/>
      <c r="G272" s="70"/>
      <c r="H272" s="70"/>
      <c r="I272" s="70"/>
      <c r="J272" s="70"/>
      <c r="K272" s="70"/>
      <c r="N272" s="13"/>
      <c r="AD272" s="39"/>
      <c r="AE272" s="39"/>
      <c r="AF272" s="39"/>
      <c r="AG272" s="39"/>
      <c r="AH272" s="39"/>
      <c r="AI272" s="39"/>
      <c r="AJ272" s="39"/>
      <c r="AK272" s="39"/>
      <c r="AL272" s="39"/>
    </row>
    <row r="273" ht="58.5" customHeight="1">
      <c r="C273" s="70"/>
      <c r="D273" s="70"/>
      <c r="E273" s="70"/>
      <c r="F273" s="70"/>
      <c r="G273" s="70"/>
      <c r="H273" s="70"/>
      <c r="I273" s="70"/>
      <c r="J273" s="70"/>
      <c r="K273" s="70"/>
      <c r="N273" s="13"/>
      <c r="AD273" s="39"/>
      <c r="AE273" s="39"/>
      <c r="AF273" s="39"/>
      <c r="AG273" s="39"/>
      <c r="AH273" s="39"/>
      <c r="AI273" s="39"/>
      <c r="AJ273" s="39"/>
      <c r="AK273" s="39"/>
      <c r="AL273" s="39"/>
    </row>
    <row r="274" ht="58.5" customHeight="1">
      <c r="C274" s="70"/>
      <c r="D274" s="70"/>
      <c r="E274" s="70"/>
      <c r="F274" s="70"/>
      <c r="G274" s="70"/>
      <c r="H274" s="70"/>
      <c r="I274" s="70"/>
      <c r="J274" s="70"/>
      <c r="K274" s="70"/>
      <c r="N274" s="13"/>
      <c r="AD274" s="39"/>
      <c r="AE274" s="39"/>
      <c r="AF274" s="39"/>
      <c r="AG274" s="39"/>
      <c r="AH274" s="39"/>
      <c r="AI274" s="39"/>
      <c r="AJ274" s="39"/>
      <c r="AK274" s="39"/>
      <c r="AL274" s="39"/>
    </row>
    <row r="275" ht="58.5" customHeight="1">
      <c r="C275" s="70"/>
      <c r="D275" s="70"/>
      <c r="E275" s="70"/>
      <c r="F275" s="70"/>
      <c r="G275" s="70"/>
      <c r="H275" s="70"/>
      <c r="I275" s="70"/>
      <c r="J275" s="70"/>
      <c r="K275" s="70"/>
      <c r="N275" s="13"/>
      <c r="AD275" s="39"/>
      <c r="AE275" s="39"/>
      <c r="AF275" s="39"/>
      <c r="AG275" s="39"/>
      <c r="AH275" s="39"/>
      <c r="AI275" s="39"/>
      <c r="AJ275" s="39"/>
      <c r="AK275" s="39"/>
      <c r="AL275" s="39"/>
    </row>
    <row r="276" ht="58.5" customHeight="1">
      <c r="C276" s="70"/>
      <c r="D276" s="70"/>
      <c r="E276" s="70"/>
      <c r="F276" s="70"/>
      <c r="G276" s="70"/>
      <c r="H276" s="70"/>
      <c r="I276" s="70"/>
      <c r="J276" s="70"/>
      <c r="K276" s="70"/>
      <c r="N276" s="13"/>
      <c r="AD276" s="39"/>
      <c r="AE276" s="39"/>
      <c r="AF276" s="39"/>
      <c r="AG276" s="39"/>
      <c r="AH276" s="39"/>
      <c r="AI276" s="39"/>
      <c r="AJ276" s="39"/>
      <c r="AK276" s="39"/>
      <c r="AL276" s="39"/>
    </row>
    <row r="277" ht="58.5" customHeight="1">
      <c r="C277" s="70"/>
      <c r="D277" s="70"/>
      <c r="E277" s="70"/>
      <c r="F277" s="70"/>
      <c r="G277" s="70"/>
      <c r="H277" s="70"/>
      <c r="I277" s="70"/>
      <c r="J277" s="70"/>
      <c r="K277" s="70"/>
      <c r="N277" s="13"/>
      <c r="AD277" s="39"/>
      <c r="AE277" s="39"/>
      <c r="AF277" s="39"/>
      <c r="AG277" s="39"/>
      <c r="AH277" s="39"/>
      <c r="AI277" s="39"/>
      <c r="AJ277" s="39"/>
      <c r="AK277" s="39"/>
      <c r="AL277" s="39"/>
    </row>
    <row r="278" ht="58.5" customHeight="1">
      <c r="C278" s="70"/>
      <c r="D278" s="70"/>
      <c r="E278" s="70"/>
      <c r="F278" s="70"/>
      <c r="G278" s="70"/>
      <c r="H278" s="70"/>
      <c r="I278" s="70"/>
      <c r="J278" s="70"/>
      <c r="K278" s="70"/>
      <c r="N278" s="13"/>
      <c r="AD278" s="39"/>
      <c r="AE278" s="39"/>
      <c r="AF278" s="39"/>
      <c r="AG278" s="39"/>
      <c r="AH278" s="39"/>
      <c r="AI278" s="39"/>
      <c r="AJ278" s="39"/>
      <c r="AK278" s="39"/>
      <c r="AL278" s="39"/>
    </row>
    <row r="279" ht="58.5" customHeight="1">
      <c r="C279" s="70"/>
      <c r="D279" s="70"/>
      <c r="E279" s="70"/>
      <c r="F279" s="70"/>
      <c r="G279" s="70"/>
      <c r="H279" s="70"/>
      <c r="I279" s="70"/>
      <c r="J279" s="70"/>
      <c r="K279" s="70"/>
      <c r="N279" s="13"/>
      <c r="AD279" s="39"/>
      <c r="AE279" s="39"/>
      <c r="AF279" s="39"/>
      <c r="AG279" s="39"/>
      <c r="AH279" s="39"/>
      <c r="AI279" s="39"/>
      <c r="AJ279" s="39"/>
      <c r="AK279" s="39"/>
      <c r="AL279" s="39"/>
    </row>
    <row r="280" ht="58.5" customHeight="1">
      <c r="C280" s="70"/>
      <c r="D280" s="70"/>
      <c r="E280" s="70"/>
      <c r="F280" s="70"/>
      <c r="G280" s="70"/>
      <c r="H280" s="70"/>
      <c r="I280" s="70"/>
      <c r="J280" s="70"/>
      <c r="K280" s="70"/>
      <c r="N280" s="13"/>
      <c r="AD280" s="39"/>
      <c r="AE280" s="39"/>
      <c r="AF280" s="39"/>
      <c r="AG280" s="39"/>
      <c r="AH280" s="39"/>
      <c r="AI280" s="39"/>
      <c r="AJ280" s="39"/>
      <c r="AK280" s="39"/>
      <c r="AL280" s="39"/>
    </row>
    <row r="281" ht="58.5" customHeight="1">
      <c r="C281" s="70"/>
      <c r="D281" s="70"/>
      <c r="E281" s="70"/>
      <c r="F281" s="70"/>
      <c r="G281" s="70"/>
      <c r="H281" s="70"/>
      <c r="I281" s="70"/>
      <c r="J281" s="70"/>
      <c r="K281" s="70"/>
      <c r="N281" s="13"/>
      <c r="AD281" s="39"/>
      <c r="AE281" s="39"/>
      <c r="AF281" s="39"/>
      <c r="AG281" s="39"/>
      <c r="AH281" s="39"/>
      <c r="AI281" s="39"/>
      <c r="AJ281" s="39"/>
      <c r="AK281" s="39"/>
      <c r="AL281" s="39"/>
    </row>
    <row r="282" ht="58.5" customHeight="1">
      <c r="C282" s="70"/>
      <c r="D282" s="70"/>
      <c r="E282" s="70"/>
      <c r="F282" s="70"/>
      <c r="G282" s="70"/>
      <c r="H282" s="70"/>
      <c r="I282" s="70"/>
      <c r="J282" s="70"/>
      <c r="K282" s="70"/>
      <c r="N282" s="13"/>
      <c r="AD282" s="39"/>
      <c r="AE282" s="39"/>
      <c r="AF282" s="39"/>
      <c r="AG282" s="39"/>
      <c r="AH282" s="39"/>
      <c r="AI282" s="39"/>
      <c r="AJ282" s="39"/>
      <c r="AK282" s="39"/>
      <c r="AL282" s="39"/>
    </row>
    <row r="283" ht="58.5" customHeight="1">
      <c r="C283" s="70"/>
      <c r="D283" s="70"/>
      <c r="E283" s="70"/>
      <c r="F283" s="70"/>
      <c r="G283" s="70"/>
      <c r="H283" s="70"/>
      <c r="I283" s="70"/>
      <c r="J283" s="70"/>
      <c r="K283" s="70"/>
      <c r="N283" s="13"/>
      <c r="AD283" s="39"/>
      <c r="AE283" s="39"/>
      <c r="AF283" s="39"/>
      <c r="AG283" s="39"/>
      <c r="AH283" s="39"/>
      <c r="AI283" s="39"/>
      <c r="AJ283" s="39"/>
      <c r="AK283" s="39"/>
      <c r="AL283" s="39"/>
    </row>
    <row r="284" ht="58.5" customHeight="1">
      <c r="C284" s="70"/>
      <c r="D284" s="70"/>
      <c r="E284" s="70"/>
      <c r="F284" s="70"/>
      <c r="G284" s="70"/>
      <c r="H284" s="70"/>
      <c r="I284" s="70"/>
      <c r="J284" s="70"/>
      <c r="K284" s="70"/>
      <c r="N284" s="13"/>
      <c r="AD284" s="39"/>
      <c r="AE284" s="39"/>
      <c r="AF284" s="39"/>
      <c r="AG284" s="39"/>
      <c r="AH284" s="39"/>
      <c r="AI284" s="39"/>
      <c r="AJ284" s="39"/>
      <c r="AK284" s="39"/>
      <c r="AL284" s="39"/>
    </row>
    <row r="285" ht="58.5" customHeight="1">
      <c r="C285" s="70"/>
      <c r="D285" s="70"/>
      <c r="E285" s="70"/>
      <c r="F285" s="70"/>
      <c r="G285" s="70"/>
      <c r="H285" s="70"/>
      <c r="I285" s="70"/>
      <c r="J285" s="70"/>
      <c r="K285" s="70"/>
      <c r="N285" s="13"/>
      <c r="AD285" s="39"/>
      <c r="AE285" s="39"/>
      <c r="AF285" s="39"/>
      <c r="AG285" s="39"/>
      <c r="AH285" s="39"/>
      <c r="AI285" s="39"/>
      <c r="AJ285" s="39"/>
      <c r="AK285" s="39"/>
      <c r="AL285" s="39"/>
    </row>
    <row r="286" ht="58.5" customHeight="1">
      <c r="A286" s="39"/>
      <c r="B286" s="70"/>
      <c r="C286" s="70"/>
      <c r="D286" s="70"/>
      <c r="E286" s="70"/>
      <c r="F286" s="70"/>
      <c r="G286" s="70"/>
      <c r="H286" s="70"/>
      <c r="I286" s="70"/>
      <c r="J286" s="70"/>
      <c r="K286" s="70"/>
      <c r="L286" s="39"/>
      <c r="N286" s="14"/>
      <c r="AD286" s="39"/>
      <c r="AE286" s="39"/>
      <c r="AF286" s="39"/>
      <c r="AG286" s="39"/>
      <c r="AH286" s="39"/>
      <c r="AI286" s="39"/>
      <c r="AJ286" s="39"/>
      <c r="AK286" s="39"/>
      <c r="AL286" s="39"/>
    </row>
    <row r="287" ht="58.5" customHeight="1">
      <c r="A287" s="39"/>
      <c r="B287" s="70"/>
      <c r="C287" s="70"/>
      <c r="D287" s="70"/>
      <c r="E287" s="70"/>
      <c r="F287" s="70"/>
      <c r="G287" s="70"/>
      <c r="H287" s="70"/>
      <c r="I287" s="70"/>
      <c r="J287" s="70"/>
      <c r="K287" s="70"/>
      <c r="L287" s="39"/>
      <c r="N287" s="14"/>
      <c r="AD287" s="39"/>
      <c r="AE287" s="39"/>
      <c r="AF287" s="39"/>
      <c r="AG287" s="39"/>
      <c r="AH287" s="39"/>
      <c r="AI287" s="39"/>
      <c r="AJ287" s="39"/>
      <c r="AK287" s="39"/>
      <c r="AL287" s="39"/>
    </row>
    <row r="288" ht="58.5" customHeight="1">
      <c r="A288" s="39"/>
      <c r="B288" s="70"/>
      <c r="C288" s="70"/>
      <c r="D288" s="70"/>
      <c r="E288" s="70"/>
      <c r="F288" s="70"/>
      <c r="G288" s="70"/>
      <c r="H288" s="70"/>
      <c r="I288" s="70"/>
      <c r="J288" s="70"/>
      <c r="K288" s="70"/>
      <c r="L288" s="39"/>
      <c r="N288" s="14"/>
      <c r="AD288" s="39"/>
      <c r="AE288" s="39"/>
      <c r="AF288" s="39"/>
      <c r="AG288" s="39"/>
      <c r="AH288" s="39"/>
      <c r="AI288" s="39"/>
      <c r="AJ288" s="39"/>
      <c r="AK288" s="39"/>
      <c r="AL288" s="39"/>
    </row>
    <row r="289" ht="58.5" customHeight="1">
      <c r="A289" s="39"/>
      <c r="B289" s="70"/>
      <c r="C289" s="70"/>
      <c r="D289" s="70"/>
      <c r="E289" s="70"/>
      <c r="F289" s="70"/>
      <c r="G289" s="70"/>
      <c r="H289" s="70"/>
      <c r="I289" s="70"/>
      <c r="J289" s="70"/>
      <c r="K289" s="70"/>
      <c r="L289" s="39"/>
      <c r="N289" s="14"/>
      <c r="AD289" s="39"/>
      <c r="AE289" s="39"/>
      <c r="AF289" s="39"/>
      <c r="AG289" s="39"/>
      <c r="AH289" s="39"/>
      <c r="AI289" s="39"/>
      <c r="AJ289" s="39"/>
      <c r="AK289" s="39"/>
      <c r="AL289" s="39"/>
    </row>
    <row r="290" ht="58.5" customHeight="1">
      <c r="A290" s="39"/>
      <c r="B290" s="70"/>
      <c r="C290" s="70"/>
      <c r="D290" s="70"/>
      <c r="E290" s="70"/>
      <c r="F290" s="70"/>
      <c r="G290" s="70"/>
      <c r="H290" s="70"/>
      <c r="I290" s="70"/>
      <c r="J290" s="70"/>
      <c r="K290" s="70"/>
      <c r="L290" s="39"/>
      <c r="N290" s="14"/>
      <c r="AD290" s="39"/>
      <c r="AE290" s="39"/>
      <c r="AF290" s="39"/>
      <c r="AG290" s="39"/>
      <c r="AH290" s="39"/>
      <c r="AI290" s="39"/>
      <c r="AJ290" s="39"/>
      <c r="AK290" s="39"/>
      <c r="AL290" s="39"/>
    </row>
    <row r="291" ht="58.5" customHeight="1">
      <c r="A291" s="39"/>
      <c r="B291" s="70"/>
      <c r="C291" s="70"/>
      <c r="D291" s="70"/>
      <c r="E291" s="70"/>
      <c r="F291" s="70"/>
      <c r="G291" s="70"/>
      <c r="H291" s="70"/>
      <c r="I291" s="70"/>
      <c r="J291" s="70"/>
      <c r="K291" s="70"/>
      <c r="L291" s="39"/>
      <c r="N291" s="14"/>
      <c r="AD291" s="39"/>
      <c r="AE291" s="39"/>
      <c r="AF291" s="39"/>
      <c r="AG291" s="39"/>
      <c r="AH291" s="39"/>
      <c r="AI291" s="39"/>
      <c r="AJ291" s="39"/>
      <c r="AK291" s="39"/>
      <c r="AL291" s="39"/>
    </row>
    <row r="292" ht="58.5" customHeight="1">
      <c r="A292" s="39"/>
      <c r="B292" s="70"/>
      <c r="C292" s="70"/>
      <c r="D292" s="70"/>
      <c r="E292" s="70"/>
      <c r="F292" s="70"/>
      <c r="G292" s="70"/>
      <c r="H292" s="70"/>
      <c r="I292" s="70"/>
      <c r="J292" s="70"/>
      <c r="K292" s="70"/>
      <c r="L292" s="39"/>
      <c r="N292" s="14"/>
      <c r="AD292" s="39"/>
      <c r="AE292" s="39"/>
      <c r="AF292" s="39"/>
      <c r="AG292" s="39"/>
      <c r="AH292" s="39"/>
      <c r="AI292" s="39"/>
      <c r="AJ292" s="39"/>
      <c r="AK292" s="39"/>
      <c r="AL292" s="39"/>
    </row>
    <row r="293" ht="58.5" customHeight="1">
      <c r="A293" s="39"/>
      <c r="B293" s="70"/>
      <c r="C293" s="70"/>
      <c r="D293" s="70"/>
      <c r="E293" s="70"/>
      <c r="F293" s="70"/>
      <c r="G293" s="70"/>
      <c r="H293" s="70"/>
      <c r="I293" s="70"/>
      <c r="J293" s="70"/>
      <c r="K293" s="70"/>
      <c r="L293" s="39"/>
      <c r="N293" s="14"/>
      <c r="AD293" s="39"/>
      <c r="AE293" s="39"/>
      <c r="AF293" s="39"/>
      <c r="AG293" s="39"/>
      <c r="AH293" s="39"/>
      <c r="AI293" s="39"/>
      <c r="AJ293" s="39"/>
      <c r="AK293" s="39"/>
      <c r="AL293" s="39"/>
    </row>
    <row r="294" ht="58.5" customHeight="1">
      <c r="A294" s="39"/>
      <c r="B294" s="70"/>
      <c r="C294" s="70"/>
      <c r="D294" s="70"/>
      <c r="E294" s="70"/>
      <c r="F294" s="70"/>
      <c r="G294" s="70"/>
      <c r="H294" s="70"/>
      <c r="I294" s="70"/>
      <c r="J294" s="70"/>
      <c r="K294" s="70"/>
      <c r="L294" s="39"/>
      <c r="N294" s="14"/>
      <c r="AD294" s="39"/>
      <c r="AE294" s="39"/>
      <c r="AF294" s="39"/>
      <c r="AG294" s="39"/>
      <c r="AH294" s="39"/>
      <c r="AI294" s="39"/>
      <c r="AJ294" s="39"/>
      <c r="AK294" s="39"/>
      <c r="AL294" s="39"/>
    </row>
    <row r="295" ht="58.5" customHeight="1">
      <c r="A295" s="39"/>
      <c r="B295" s="70"/>
      <c r="C295" s="70"/>
      <c r="D295" s="70"/>
      <c r="E295" s="70"/>
      <c r="F295" s="70"/>
      <c r="G295" s="70"/>
      <c r="H295" s="70"/>
      <c r="I295" s="70"/>
      <c r="J295" s="70"/>
      <c r="K295" s="70"/>
      <c r="L295" s="39"/>
      <c r="N295" s="14"/>
      <c r="AD295" s="39"/>
      <c r="AE295" s="39"/>
      <c r="AF295" s="39"/>
      <c r="AG295" s="39"/>
      <c r="AH295" s="39"/>
      <c r="AI295" s="39"/>
      <c r="AJ295" s="39"/>
      <c r="AK295" s="39"/>
      <c r="AL295" s="39"/>
    </row>
    <row r="296" ht="58.5" customHeight="1">
      <c r="A296" s="39"/>
      <c r="B296" s="70"/>
      <c r="C296" s="70"/>
      <c r="D296" s="70"/>
      <c r="E296" s="70"/>
      <c r="F296" s="70"/>
      <c r="G296" s="70"/>
      <c r="H296" s="70"/>
      <c r="I296" s="70"/>
      <c r="J296" s="70"/>
      <c r="K296" s="70"/>
      <c r="L296" s="39"/>
      <c r="N296" s="14"/>
      <c r="AD296" s="39"/>
      <c r="AE296" s="39"/>
      <c r="AF296" s="39"/>
      <c r="AG296" s="39"/>
      <c r="AH296" s="39"/>
      <c r="AI296" s="39"/>
      <c r="AJ296" s="39"/>
      <c r="AK296" s="39"/>
      <c r="AL296" s="39"/>
    </row>
    <row r="297" ht="58.5" customHeight="1">
      <c r="A297" s="39"/>
      <c r="B297" s="70"/>
      <c r="C297" s="70"/>
      <c r="D297" s="70"/>
      <c r="E297" s="70"/>
      <c r="F297" s="70"/>
      <c r="G297" s="70"/>
      <c r="H297" s="70"/>
      <c r="I297" s="70"/>
      <c r="J297" s="70"/>
      <c r="K297" s="70"/>
      <c r="L297" s="39"/>
      <c r="N297" s="14"/>
      <c r="AD297" s="39"/>
      <c r="AE297" s="39"/>
      <c r="AF297" s="39"/>
      <c r="AG297" s="39"/>
      <c r="AH297" s="39"/>
      <c r="AI297" s="39"/>
      <c r="AJ297" s="39"/>
      <c r="AK297" s="39"/>
      <c r="AL297" s="39"/>
    </row>
    <row r="298" ht="58.5" customHeight="1">
      <c r="A298" s="39"/>
      <c r="B298" s="70"/>
      <c r="C298" s="70"/>
      <c r="D298" s="70"/>
      <c r="E298" s="70"/>
      <c r="F298" s="70"/>
      <c r="G298" s="70"/>
      <c r="H298" s="70"/>
      <c r="I298" s="70"/>
      <c r="J298" s="70"/>
      <c r="K298" s="70"/>
      <c r="L298" s="39"/>
      <c r="N298" s="14"/>
      <c r="AD298" s="39"/>
      <c r="AE298" s="39"/>
      <c r="AF298" s="39"/>
      <c r="AG298" s="39"/>
      <c r="AH298" s="39"/>
      <c r="AI298" s="39"/>
      <c r="AJ298" s="39"/>
      <c r="AK298" s="39"/>
      <c r="AL298" s="39"/>
    </row>
    <row r="299" ht="58.5" customHeight="1">
      <c r="A299" s="39"/>
      <c r="B299" s="70"/>
      <c r="C299" s="70"/>
      <c r="D299" s="70"/>
      <c r="E299" s="70"/>
      <c r="F299" s="70"/>
      <c r="G299" s="70"/>
      <c r="H299" s="70"/>
      <c r="I299" s="70"/>
      <c r="J299" s="70"/>
      <c r="K299" s="70"/>
      <c r="L299" s="39"/>
      <c r="N299" s="14"/>
      <c r="AD299" s="39"/>
      <c r="AE299" s="39"/>
      <c r="AF299" s="39"/>
      <c r="AG299" s="39"/>
      <c r="AH299" s="39"/>
      <c r="AI299" s="39"/>
      <c r="AJ299" s="39"/>
      <c r="AK299" s="39"/>
      <c r="AL299" s="39"/>
    </row>
    <row r="300" ht="58.5" customHeight="1">
      <c r="A300" s="39"/>
      <c r="B300" s="70"/>
      <c r="C300" s="70"/>
      <c r="D300" s="70"/>
      <c r="E300" s="70"/>
      <c r="F300" s="70"/>
      <c r="G300" s="70"/>
      <c r="H300" s="70"/>
      <c r="I300" s="70"/>
      <c r="J300" s="70"/>
      <c r="K300" s="70"/>
      <c r="L300" s="39"/>
      <c r="N300" s="14"/>
      <c r="AD300" s="39"/>
      <c r="AE300" s="39"/>
      <c r="AF300" s="39"/>
      <c r="AG300" s="39"/>
      <c r="AH300" s="39"/>
      <c r="AI300" s="39"/>
      <c r="AJ300" s="39"/>
      <c r="AK300" s="39"/>
      <c r="AL300" s="39"/>
    </row>
    <row r="301" ht="58.5" customHeight="1">
      <c r="A301" s="39"/>
      <c r="B301" s="70"/>
      <c r="C301" s="70"/>
      <c r="D301" s="70"/>
      <c r="E301" s="70"/>
      <c r="F301" s="70"/>
      <c r="G301" s="70"/>
      <c r="H301" s="70"/>
      <c r="I301" s="70"/>
      <c r="J301" s="70"/>
      <c r="K301" s="70"/>
      <c r="L301" s="39"/>
      <c r="N301" s="14"/>
      <c r="AD301" s="39"/>
      <c r="AE301" s="39"/>
      <c r="AF301" s="39"/>
      <c r="AG301" s="39"/>
      <c r="AH301" s="39"/>
      <c r="AI301" s="39"/>
      <c r="AJ301" s="39"/>
      <c r="AK301" s="39"/>
      <c r="AL301" s="39"/>
    </row>
    <row r="302" ht="58.5" customHeight="1">
      <c r="A302" s="39"/>
      <c r="B302" s="70"/>
      <c r="C302" s="70"/>
      <c r="D302" s="70"/>
      <c r="E302" s="70"/>
      <c r="F302" s="70"/>
      <c r="G302" s="70"/>
      <c r="H302" s="70"/>
      <c r="I302" s="70"/>
      <c r="J302" s="70"/>
      <c r="K302" s="70"/>
      <c r="L302" s="39"/>
      <c r="N302" s="14"/>
      <c r="AD302" s="39"/>
      <c r="AE302" s="39"/>
      <c r="AF302" s="39"/>
      <c r="AG302" s="39"/>
      <c r="AH302" s="39"/>
      <c r="AI302" s="39"/>
      <c r="AJ302" s="39"/>
      <c r="AK302" s="39"/>
      <c r="AL302" s="39"/>
    </row>
    <row r="303" ht="58.5" customHeight="1">
      <c r="A303" s="39"/>
      <c r="B303" s="70"/>
      <c r="C303" s="70"/>
      <c r="D303" s="70"/>
      <c r="E303" s="70"/>
      <c r="F303" s="70"/>
      <c r="G303" s="70"/>
      <c r="H303" s="70"/>
      <c r="I303" s="70"/>
      <c r="J303" s="70"/>
      <c r="K303" s="70"/>
      <c r="L303" s="39"/>
      <c r="N303" s="14"/>
      <c r="AD303" s="39"/>
      <c r="AE303" s="39"/>
      <c r="AF303" s="39"/>
      <c r="AG303" s="39"/>
      <c r="AH303" s="39"/>
      <c r="AI303" s="39"/>
      <c r="AJ303" s="39"/>
      <c r="AK303" s="39"/>
      <c r="AL303" s="39"/>
    </row>
    <row r="304" ht="58.5" customHeight="1">
      <c r="A304" s="39"/>
      <c r="B304" s="70"/>
      <c r="C304" s="70"/>
      <c r="D304" s="70"/>
      <c r="E304" s="70"/>
      <c r="F304" s="70"/>
      <c r="G304" s="70"/>
      <c r="H304" s="70"/>
      <c r="I304" s="70"/>
      <c r="J304" s="70"/>
      <c r="K304" s="70"/>
      <c r="L304" s="39"/>
      <c r="N304" s="14"/>
      <c r="AD304" s="39"/>
      <c r="AE304" s="39"/>
      <c r="AF304" s="39"/>
      <c r="AG304" s="39"/>
      <c r="AH304" s="39"/>
      <c r="AI304" s="39"/>
      <c r="AJ304" s="39"/>
      <c r="AK304" s="39"/>
      <c r="AL304" s="39"/>
    </row>
    <row r="305" ht="58.5" customHeight="1">
      <c r="A305" s="39"/>
      <c r="B305" s="70"/>
      <c r="C305" s="70"/>
      <c r="D305" s="70"/>
      <c r="E305" s="70"/>
      <c r="F305" s="70"/>
      <c r="G305" s="70"/>
      <c r="H305" s="70"/>
      <c r="I305" s="70"/>
      <c r="J305" s="70"/>
      <c r="K305" s="70"/>
      <c r="L305" s="39"/>
      <c r="N305" s="14"/>
      <c r="AD305" s="39"/>
      <c r="AE305" s="39"/>
      <c r="AF305" s="39"/>
      <c r="AG305" s="39"/>
      <c r="AH305" s="39"/>
      <c r="AI305" s="39"/>
      <c r="AJ305" s="39"/>
      <c r="AK305" s="39"/>
      <c r="AL305" s="39"/>
    </row>
    <row r="306" ht="58.5" customHeight="1">
      <c r="A306" s="39"/>
      <c r="B306" s="70"/>
      <c r="C306" s="70"/>
      <c r="D306" s="70"/>
      <c r="E306" s="70"/>
      <c r="F306" s="70"/>
      <c r="G306" s="70"/>
      <c r="H306" s="70"/>
      <c r="I306" s="70"/>
      <c r="J306" s="70"/>
      <c r="K306" s="70"/>
      <c r="L306" s="39"/>
      <c r="N306" s="14"/>
      <c r="AD306" s="39"/>
      <c r="AE306" s="39"/>
      <c r="AF306" s="39"/>
      <c r="AG306" s="39"/>
      <c r="AH306" s="39"/>
      <c r="AI306" s="39"/>
      <c r="AJ306" s="39"/>
      <c r="AK306" s="39"/>
      <c r="AL306" s="39"/>
    </row>
    <row r="307" ht="58.5" customHeight="1">
      <c r="A307" s="39"/>
      <c r="B307" s="70"/>
      <c r="C307" s="70"/>
      <c r="D307" s="70"/>
      <c r="E307" s="70"/>
      <c r="F307" s="70"/>
      <c r="G307" s="70"/>
      <c r="H307" s="70"/>
      <c r="I307" s="70"/>
      <c r="J307" s="70"/>
      <c r="K307" s="70"/>
      <c r="L307" s="39"/>
      <c r="N307" s="14"/>
      <c r="AD307" s="39"/>
      <c r="AE307" s="39"/>
      <c r="AF307" s="39"/>
      <c r="AG307" s="39"/>
      <c r="AH307" s="39"/>
      <c r="AI307" s="39"/>
      <c r="AJ307" s="39"/>
      <c r="AK307" s="39"/>
      <c r="AL307" s="39"/>
    </row>
    <row r="308" ht="58.5" customHeight="1">
      <c r="A308" s="39"/>
      <c r="B308" s="70"/>
      <c r="C308" s="70"/>
      <c r="D308" s="70"/>
      <c r="E308" s="70"/>
      <c r="F308" s="70"/>
      <c r="G308" s="70"/>
      <c r="H308" s="70"/>
      <c r="I308" s="70"/>
      <c r="J308" s="70"/>
      <c r="K308" s="70"/>
      <c r="L308" s="39"/>
      <c r="N308" s="14"/>
      <c r="AD308" s="39"/>
      <c r="AE308" s="39"/>
      <c r="AF308" s="39"/>
      <c r="AG308" s="39"/>
      <c r="AH308" s="39"/>
      <c r="AI308" s="39"/>
      <c r="AJ308" s="39"/>
      <c r="AK308" s="39"/>
      <c r="AL308" s="39"/>
    </row>
    <row r="309" ht="58.5" customHeight="1">
      <c r="A309" s="39"/>
      <c r="B309" s="70"/>
      <c r="C309" s="70"/>
      <c r="D309" s="70"/>
      <c r="E309" s="70"/>
      <c r="F309" s="70"/>
      <c r="G309" s="70"/>
      <c r="H309" s="70"/>
      <c r="I309" s="70"/>
      <c r="J309" s="70"/>
      <c r="K309" s="70"/>
      <c r="L309" s="39"/>
      <c r="N309" s="14"/>
      <c r="AD309" s="39"/>
      <c r="AE309" s="39"/>
      <c r="AF309" s="39"/>
      <c r="AG309" s="39"/>
      <c r="AH309" s="39"/>
      <c r="AI309" s="39"/>
      <c r="AJ309" s="39"/>
      <c r="AK309" s="39"/>
      <c r="AL309" s="39"/>
    </row>
    <row r="310" ht="58.5" customHeight="1">
      <c r="A310" s="39"/>
      <c r="B310" s="70"/>
      <c r="C310" s="70"/>
      <c r="D310" s="70"/>
      <c r="E310" s="70"/>
      <c r="F310" s="70"/>
      <c r="G310" s="70"/>
      <c r="H310" s="70"/>
      <c r="I310" s="70"/>
      <c r="J310" s="70"/>
      <c r="K310" s="70"/>
      <c r="L310" s="39"/>
      <c r="N310" s="14"/>
      <c r="AD310" s="39"/>
      <c r="AE310" s="39"/>
      <c r="AF310" s="39"/>
      <c r="AG310" s="39"/>
      <c r="AH310" s="39"/>
      <c r="AI310" s="39"/>
      <c r="AJ310" s="39"/>
      <c r="AK310" s="39"/>
      <c r="AL310" s="39"/>
    </row>
    <row r="311" ht="58.5" customHeight="1">
      <c r="A311" s="39"/>
      <c r="B311" s="70"/>
      <c r="C311" s="70"/>
      <c r="D311" s="70"/>
      <c r="E311" s="70"/>
      <c r="F311" s="70"/>
      <c r="G311" s="70"/>
      <c r="H311" s="70"/>
      <c r="I311" s="70"/>
      <c r="J311" s="70"/>
      <c r="K311" s="70"/>
      <c r="L311" s="39"/>
      <c r="N311" s="14"/>
      <c r="AD311" s="39"/>
      <c r="AE311" s="39"/>
      <c r="AF311" s="39"/>
      <c r="AG311" s="39"/>
      <c r="AH311" s="39"/>
      <c r="AI311" s="39"/>
      <c r="AJ311" s="39"/>
      <c r="AK311" s="39"/>
      <c r="AL311" s="39"/>
    </row>
    <row r="312" ht="58.5" customHeight="1">
      <c r="A312" s="39"/>
      <c r="B312" s="70"/>
      <c r="C312" s="70"/>
      <c r="D312" s="70"/>
      <c r="E312" s="70"/>
      <c r="F312" s="70"/>
      <c r="G312" s="70"/>
      <c r="H312" s="70"/>
      <c r="I312" s="70"/>
      <c r="J312" s="70"/>
      <c r="K312" s="70"/>
      <c r="L312" s="39"/>
      <c r="N312" s="14"/>
      <c r="AD312" s="39"/>
      <c r="AE312" s="39"/>
      <c r="AF312" s="39"/>
      <c r="AG312" s="39"/>
      <c r="AH312" s="39"/>
      <c r="AI312" s="39"/>
      <c r="AJ312" s="39"/>
      <c r="AK312" s="39"/>
      <c r="AL312" s="39"/>
    </row>
    <row r="313" ht="58.5" customHeight="1">
      <c r="A313" s="39"/>
      <c r="B313" s="70"/>
      <c r="C313" s="70"/>
      <c r="D313" s="70"/>
      <c r="E313" s="70"/>
      <c r="F313" s="70"/>
      <c r="G313" s="70"/>
      <c r="H313" s="70"/>
      <c r="I313" s="70"/>
      <c r="J313" s="70"/>
      <c r="K313" s="70"/>
      <c r="L313" s="39"/>
      <c r="N313" s="14"/>
      <c r="AD313" s="39"/>
      <c r="AE313" s="39"/>
      <c r="AF313" s="39"/>
      <c r="AG313" s="39"/>
      <c r="AH313" s="39"/>
      <c r="AI313" s="39"/>
      <c r="AJ313" s="39"/>
      <c r="AK313" s="39"/>
      <c r="AL313" s="39"/>
    </row>
    <row r="314" ht="58.5" customHeight="1">
      <c r="A314" s="39"/>
      <c r="B314" s="70"/>
      <c r="C314" s="70"/>
      <c r="D314" s="70"/>
      <c r="E314" s="70"/>
      <c r="F314" s="70"/>
      <c r="G314" s="70"/>
      <c r="H314" s="70"/>
      <c r="I314" s="70"/>
      <c r="J314" s="70"/>
      <c r="K314" s="70"/>
      <c r="L314" s="39"/>
      <c r="N314" s="14"/>
      <c r="AD314" s="39"/>
      <c r="AE314" s="39"/>
      <c r="AF314" s="39"/>
      <c r="AG314" s="39"/>
      <c r="AH314" s="39"/>
      <c r="AI314" s="39"/>
      <c r="AJ314" s="39"/>
      <c r="AK314" s="39"/>
      <c r="AL314" s="39"/>
    </row>
    <row r="315" ht="58.5" customHeight="1">
      <c r="A315" s="39"/>
      <c r="B315" s="70"/>
      <c r="C315" s="70"/>
      <c r="D315" s="70"/>
      <c r="E315" s="70"/>
      <c r="F315" s="70"/>
      <c r="G315" s="70"/>
      <c r="H315" s="70"/>
      <c r="I315" s="70"/>
      <c r="J315" s="70"/>
      <c r="K315" s="70"/>
      <c r="L315" s="39"/>
      <c r="N315" s="14"/>
      <c r="AD315" s="39"/>
      <c r="AE315" s="39"/>
      <c r="AF315" s="39"/>
      <c r="AG315" s="39"/>
      <c r="AH315" s="39"/>
      <c r="AI315" s="39"/>
      <c r="AJ315" s="39"/>
      <c r="AK315" s="39"/>
      <c r="AL315" s="39"/>
    </row>
    <row r="316" ht="58.5" customHeight="1">
      <c r="A316" s="39"/>
      <c r="B316" s="70"/>
      <c r="C316" s="70"/>
      <c r="D316" s="70"/>
      <c r="E316" s="70"/>
      <c r="F316" s="70"/>
      <c r="G316" s="70"/>
      <c r="H316" s="70"/>
      <c r="I316" s="70"/>
      <c r="J316" s="70"/>
      <c r="K316" s="70"/>
      <c r="L316" s="39"/>
      <c r="N316" s="14"/>
      <c r="AD316" s="39"/>
      <c r="AE316" s="39"/>
      <c r="AF316" s="39"/>
      <c r="AG316" s="39"/>
      <c r="AH316" s="39"/>
      <c r="AI316" s="39"/>
      <c r="AJ316" s="39"/>
      <c r="AK316" s="39"/>
      <c r="AL316" s="39"/>
    </row>
    <row r="317" ht="58.5" customHeight="1">
      <c r="A317" s="39"/>
      <c r="B317" s="70"/>
      <c r="C317" s="70"/>
      <c r="D317" s="70"/>
      <c r="E317" s="70"/>
      <c r="F317" s="70"/>
      <c r="G317" s="70"/>
      <c r="H317" s="70"/>
      <c r="I317" s="70"/>
      <c r="J317" s="70"/>
      <c r="K317" s="70"/>
      <c r="L317" s="39"/>
      <c r="N317" s="14"/>
      <c r="AD317" s="39"/>
      <c r="AE317" s="39"/>
      <c r="AF317" s="39"/>
      <c r="AG317" s="39"/>
      <c r="AH317" s="39"/>
      <c r="AI317" s="39"/>
      <c r="AJ317" s="39"/>
      <c r="AK317" s="39"/>
      <c r="AL317" s="39"/>
    </row>
    <row r="318" ht="58.5" customHeight="1">
      <c r="A318" s="39"/>
      <c r="B318" s="70"/>
      <c r="C318" s="70"/>
      <c r="D318" s="70"/>
      <c r="E318" s="70"/>
      <c r="F318" s="70"/>
      <c r="G318" s="70"/>
      <c r="H318" s="70"/>
      <c r="I318" s="70"/>
      <c r="J318" s="70"/>
      <c r="K318" s="70"/>
      <c r="L318" s="39"/>
      <c r="N318" s="14"/>
      <c r="AD318" s="39"/>
      <c r="AE318" s="39"/>
      <c r="AF318" s="39"/>
      <c r="AG318" s="39"/>
      <c r="AH318" s="39"/>
      <c r="AI318" s="39"/>
      <c r="AJ318" s="39"/>
      <c r="AK318" s="39"/>
      <c r="AL318" s="39"/>
    </row>
    <row r="319" ht="58.5" customHeight="1">
      <c r="A319" s="39"/>
      <c r="B319" s="70"/>
      <c r="C319" s="70"/>
      <c r="D319" s="70"/>
      <c r="E319" s="70"/>
      <c r="F319" s="70"/>
      <c r="G319" s="70"/>
      <c r="H319" s="70"/>
      <c r="I319" s="70"/>
      <c r="J319" s="70"/>
      <c r="K319" s="70"/>
      <c r="L319" s="39"/>
      <c r="N319" s="14"/>
      <c r="AD319" s="39"/>
      <c r="AE319" s="39"/>
      <c r="AF319" s="39"/>
      <c r="AG319" s="39"/>
      <c r="AH319" s="39"/>
      <c r="AI319" s="39"/>
      <c r="AJ319" s="39"/>
      <c r="AK319" s="39"/>
      <c r="AL319" s="39"/>
    </row>
    <row r="320" ht="58.5" customHeight="1">
      <c r="A320" s="39"/>
      <c r="B320" s="70"/>
      <c r="C320" s="70"/>
      <c r="D320" s="70"/>
      <c r="E320" s="70"/>
      <c r="F320" s="70"/>
      <c r="G320" s="70"/>
      <c r="H320" s="70"/>
      <c r="I320" s="70"/>
      <c r="J320" s="70"/>
      <c r="K320" s="70"/>
      <c r="L320" s="39"/>
      <c r="N320" s="14"/>
      <c r="AD320" s="39"/>
      <c r="AE320" s="39"/>
      <c r="AF320" s="39"/>
      <c r="AG320" s="39"/>
      <c r="AH320" s="39"/>
      <c r="AI320" s="39"/>
      <c r="AJ320" s="39"/>
      <c r="AK320" s="39"/>
      <c r="AL320" s="39"/>
    </row>
    <row r="321" ht="58.5" customHeight="1">
      <c r="A321" s="39"/>
      <c r="B321" s="70"/>
      <c r="C321" s="70"/>
      <c r="D321" s="70"/>
      <c r="E321" s="70"/>
      <c r="F321" s="70"/>
      <c r="G321" s="70"/>
      <c r="H321" s="70"/>
      <c r="I321" s="70"/>
      <c r="J321" s="70"/>
      <c r="K321" s="70"/>
      <c r="L321" s="39"/>
      <c r="N321" s="14"/>
      <c r="AD321" s="39"/>
      <c r="AE321" s="39"/>
      <c r="AF321" s="39"/>
      <c r="AG321" s="39"/>
      <c r="AH321" s="39"/>
      <c r="AI321" s="39"/>
      <c r="AJ321" s="39"/>
      <c r="AK321" s="39"/>
      <c r="AL321" s="39"/>
    </row>
    <row r="322" ht="58.5" customHeight="1">
      <c r="A322" s="39"/>
      <c r="B322" s="70"/>
      <c r="C322" s="70"/>
      <c r="D322" s="70"/>
      <c r="E322" s="70"/>
      <c r="F322" s="70"/>
      <c r="G322" s="70"/>
      <c r="H322" s="70"/>
      <c r="I322" s="70"/>
      <c r="J322" s="70"/>
      <c r="K322" s="70"/>
      <c r="L322" s="39"/>
      <c r="N322" s="14"/>
      <c r="AD322" s="39"/>
      <c r="AE322" s="39"/>
      <c r="AF322" s="39"/>
      <c r="AG322" s="39"/>
      <c r="AH322" s="39"/>
      <c r="AI322" s="39"/>
      <c r="AJ322" s="39"/>
      <c r="AK322" s="39"/>
      <c r="AL322" s="39"/>
    </row>
    <row r="323" ht="58.5" customHeight="1">
      <c r="A323" s="39"/>
      <c r="B323" s="70"/>
      <c r="C323" s="70"/>
      <c r="D323" s="70"/>
      <c r="E323" s="70"/>
      <c r="F323" s="70"/>
      <c r="G323" s="70"/>
      <c r="H323" s="70"/>
      <c r="I323" s="70"/>
      <c r="J323" s="70"/>
      <c r="K323" s="70"/>
      <c r="L323" s="39"/>
      <c r="N323" s="14"/>
      <c r="AD323" s="39"/>
      <c r="AE323" s="39"/>
      <c r="AF323" s="39"/>
      <c r="AG323" s="39"/>
      <c r="AH323" s="39"/>
      <c r="AI323" s="39"/>
      <c r="AJ323" s="39"/>
      <c r="AK323" s="39"/>
      <c r="AL323" s="39"/>
    </row>
    <row r="324" ht="58.5" customHeight="1">
      <c r="A324" s="39"/>
      <c r="B324" s="70"/>
      <c r="C324" s="70"/>
      <c r="D324" s="70"/>
      <c r="E324" s="70"/>
      <c r="F324" s="70"/>
      <c r="G324" s="70"/>
      <c r="H324" s="70"/>
      <c r="I324" s="70"/>
      <c r="J324" s="70"/>
      <c r="K324" s="70"/>
      <c r="L324" s="39"/>
      <c r="N324" s="14"/>
      <c r="AD324" s="39"/>
      <c r="AE324" s="39"/>
      <c r="AF324" s="39"/>
      <c r="AG324" s="39"/>
      <c r="AH324" s="39"/>
      <c r="AI324" s="39"/>
      <c r="AJ324" s="39"/>
      <c r="AK324" s="39"/>
      <c r="AL324" s="39"/>
    </row>
    <row r="325" ht="58.5" customHeight="1">
      <c r="A325" s="39"/>
      <c r="B325" s="70"/>
      <c r="C325" s="70"/>
      <c r="D325" s="70"/>
      <c r="E325" s="70"/>
      <c r="F325" s="70"/>
      <c r="G325" s="70"/>
      <c r="H325" s="70"/>
      <c r="I325" s="70"/>
      <c r="J325" s="70"/>
      <c r="K325" s="70"/>
      <c r="L325" s="39"/>
      <c r="N325" s="14"/>
      <c r="AD325" s="39"/>
      <c r="AE325" s="39"/>
      <c r="AF325" s="39"/>
      <c r="AG325" s="39"/>
      <c r="AH325" s="39"/>
      <c r="AI325" s="39"/>
      <c r="AJ325" s="39"/>
      <c r="AK325" s="39"/>
      <c r="AL325" s="39"/>
    </row>
    <row r="326" ht="58.5" customHeight="1">
      <c r="A326" s="39"/>
      <c r="B326" s="70"/>
      <c r="C326" s="70"/>
      <c r="D326" s="70"/>
      <c r="E326" s="70"/>
      <c r="F326" s="70"/>
      <c r="G326" s="70"/>
      <c r="H326" s="70"/>
      <c r="I326" s="70"/>
      <c r="J326" s="70"/>
      <c r="K326" s="70"/>
      <c r="L326" s="39"/>
      <c r="N326" s="14"/>
      <c r="AD326" s="39"/>
      <c r="AE326" s="39"/>
      <c r="AF326" s="39"/>
      <c r="AG326" s="39"/>
      <c r="AH326" s="39"/>
      <c r="AI326" s="39"/>
      <c r="AJ326" s="39"/>
      <c r="AK326" s="39"/>
      <c r="AL326" s="39"/>
    </row>
    <row r="327" ht="58.5" customHeight="1">
      <c r="A327" s="39"/>
      <c r="B327" s="70"/>
      <c r="C327" s="70"/>
      <c r="D327" s="70"/>
      <c r="E327" s="70"/>
      <c r="F327" s="70"/>
      <c r="G327" s="70"/>
      <c r="H327" s="70"/>
      <c r="I327" s="70"/>
      <c r="J327" s="70"/>
      <c r="K327" s="70"/>
      <c r="L327" s="39"/>
      <c r="N327" s="14"/>
      <c r="AD327" s="39"/>
      <c r="AE327" s="39"/>
      <c r="AF327" s="39"/>
      <c r="AG327" s="39"/>
      <c r="AH327" s="39"/>
      <c r="AI327" s="39"/>
      <c r="AJ327" s="39"/>
      <c r="AK327" s="39"/>
      <c r="AL327" s="39"/>
    </row>
    <row r="328" ht="58.5" customHeight="1">
      <c r="A328" s="39"/>
      <c r="B328" s="70"/>
      <c r="C328" s="70"/>
      <c r="D328" s="70"/>
      <c r="E328" s="70"/>
      <c r="F328" s="70"/>
      <c r="G328" s="70"/>
      <c r="H328" s="70"/>
      <c r="I328" s="70"/>
      <c r="J328" s="70"/>
      <c r="K328" s="70"/>
      <c r="L328" s="39"/>
      <c r="N328" s="14"/>
      <c r="AD328" s="39"/>
      <c r="AE328" s="39"/>
      <c r="AF328" s="39"/>
      <c r="AG328" s="39"/>
      <c r="AH328" s="39"/>
      <c r="AI328" s="39"/>
      <c r="AJ328" s="39"/>
      <c r="AK328" s="39"/>
      <c r="AL328" s="39"/>
    </row>
    <row r="329" ht="58.5" customHeight="1">
      <c r="A329" s="39"/>
      <c r="B329" s="70"/>
      <c r="C329" s="70"/>
      <c r="D329" s="70"/>
      <c r="E329" s="70"/>
      <c r="F329" s="70"/>
      <c r="G329" s="70"/>
      <c r="H329" s="70"/>
      <c r="I329" s="70"/>
      <c r="J329" s="70"/>
      <c r="K329" s="70"/>
      <c r="L329" s="39"/>
      <c r="N329" s="14"/>
      <c r="AD329" s="39"/>
      <c r="AE329" s="39"/>
      <c r="AF329" s="39"/>
      <c r="AG329" s="39"/>
      <c r="AH329" s="39"/>
      <c r="AI329" s="39"/>
      <c r="AJ329" s="39"/>
      <c r="AK329" s="39"/>
      <c r="AL329" s="39"/>
    </row>
    <row r="330" ht="58.5" customHeight="1">
      <c r="A330" s="39"/>
      <c r="B330" s="70"/>
      <c r="C330" s="70"/>
      <c r="D330" s="70"/>
      <c r="E330" s="70"/>
      <c r="F330" s="70"/>
      <c r="G330" s="70"/>
      <c r="H330" s="70"/>
      <c r="I330" s="70"/>
      <c r="J330" s="70"/>
      <c r="K330" s="70"/>
      <c r="L330" s="39"/>
      <c r="N330" s="14"/>
      <c r="AD330" s="39"/>
      <c r="AE330" s="39"/>
      <c r="AF330" s="39"/>
      <c r="AG330" s="39"/>
      <c r="AH330" s="39"/>
      <c r="AI330" s="39"/>
      <c r="AJ330" s="39"/>
      <c r="AK330" s="39"/>
      <c r="AL330" s="39"/>
    </row>
    <row r="331" ht="58.5" customHeight="1">
      <c r="A331" s="39"/>
      <c r="B331" s="70"/>
      <c r="C331" s="70"/>
      <c r="D331" s="70"/>
      <c r="E331" s="70"/>
      <c r="F331" s="70"/>
      <c r="G331" s="70"/>
      <c r="H331" s="70"/>
      <c r="I331" s="70"/>
      <c r="J331" s="70"/>
      <c r="K331" s="70"/>
      <c r="L331" s="39"/>
      <c r="N331" s="14"/>
      <c r="AD331" s="39"/>
      <c r="AE331" s="39"/>
      <c r="AF331" s="39"/>
      <c r="AG331" s="39"/>
      <c r="AH331" s="39"/>
      <c r="AI331" s="39"/>
      <c r="AJ331" s="39"/>
      <c r="AK331" s="39"/>
      <c r="AL331" s="39"/>
    </row>
    <row r="332" ht="58.5" customHeight="1">
      <c r="A332" s="39"/>
      <c r="B332" s="70"/>
      <c r="C332" s="70"/>
      <c r="D332" s="70"/>
      <c r="E332" s="70"/>
      <c r="F332" s="70"/>
      <c r="G332" s="70"/>
      <c r="H332" s="70"/>
      <c r="I332" s="70"/>
      <c r="J332" s="70"/>
      <c r="K332" s="70"/>
      <c r="L332" s="39"/>
      <c r="N332" s="14"/>
      <c r="AD332" s="39"/>
      <c r="AE332" s="39"/>
      <c r="AF332" s="39"/>
      <c r="AG332" s="39"/>
      <c r="AH332" s="39"/>
      <c r="AI332" s="39"/>
      <c r="AJ332" s="39"/>
      <c r="AK332" s="39"/>
      <c r="AL332" s="39"/>
    </row>
    <row r="333" ht="58.5" customHeight="1">
      <c r="A333" s="39"/>
      <c r="B333" s="70"/>
      <c r="C333" s="70"/>
      <c r="D333" s="70"/>
      <c r="E333" s="70"/>
      <c r="F333" s="70"/>
      <c r="G333" s="70"/>
      <c r="H333" s="70"/>
      <c r="I333" s="70"/>
      <c r="J333" s="70"/>
      <c r="K333" s="70"/>
      <c r="L333" s="39"/>
      <c r="N333" s="14"/>
      <c r="AD333" s="39"/>
      <c r="AE333" s="39"/>
      <c r="AF333" s="39"/>
      <c r="AG333" s="39"/>
      <c r="AH333" s="39"/>
      <c r="AI333" s="39"/>
      <c r="AJ333" s="39"/>
      <c r="AK333" s="39"/>
      <c r="AL333" s="39"/>
    </row>
    <row r="334" ht="58.5" customHeight="1">
      <c r="A334" s="39"/>
      <c r="B334" s="70"/>
      <c r="C334" s="70"/>
      <c r="D334" s="70"/>
      <c r="E334" s="70"/>
      <c r="F334" s="70"/>
      <c r="G334" s="70"/>
      <c r="H334" s="70"/>
      <c r="I334" s="70"/>
      <c r="J334" s="70"/>
      <c r="K334" s="70"/>
      <c r="L334" s="39"/>
      <c r="N334" s="14"/>
      <c r="AD334" s="39"/>
      <c r="AE334" s="39"/>
      <c r="AF334" s="39"/>
      <c r="AG334" s="39"/>
      <c r="AH334" s="39"/>
      <c r="AI334" s="39"/>
      <c r="AJ334" s="39"/>
      <c r="AK334" s="39"/>
      <c r="AL334" s="39"/>
    </row>
    <row r="335" ht="58.5" customHeight="1">
      <c r="A335" s="39"/>
      <c r="B335" s="70"/>
      <c r="C335" s="70"/>
      <c r="D335" s="70"/>
      <c r="E335" s="70"/>
      <c r="F335" s="70"/>
      <c r="G335" s="70"/>
      <c r="H335" s="70"/>
      <c r="I335" s="70"/>
      <c r="J335" s="70"/>
      <c r="K335" s="70"/>
      <c r="L335" s="39"/>
      <c r="N335" s="14"/>
      <c r="AD335" s="39"/>
      <c r="AE335" s="39"/>
      <c r="AF335" s="39"/>
      <c r="AG335" s="39"/>
      <c r="AH335" s="39"/>
      <c r="AI335" s="39"/>
      <c r="AJ335" s="39"/>
      <c r="AK335" s="39"/>
      <c r="AL335" s="39"/>
    </row>
    <row r="336" ht="58.5" customHeight="1">
      <c r="A336" s="39"/>
      <c r="B336" s="70"/>
      <c r="C336" s="70"/>
      <c r="D336" s="70"/>
      <c r="E336" s="70"/>
      <c r="F336" s="70"/>
      <c r="G336" s="70"/>
      <c r="H336" s="70"/>
      <c r="I336" s="70"/>
      <c r="J336" s="70"/>
      <c r="K336" s="70"/>
      <c r="L336" s="39"/>
      <c r="N336" s="14"/>
      <c r="AD336" s="39"/>
      <c r="AE336" s="39"/>
      <c r="AF336" s="39"/>
      <c r="AG336" s="39"/>
      <c r="AH336" s="39"/>
      <c r="AI336" s="39"/>
      <c r="AJ336" s="39"/>
      <c r="AK336" s="39"/>
      <c r="AL336" s="39"/>
    </row>
    <row r="337" ht="58.5" customHeight="1">
      <c r="A337" s="39"/>
      <c r="B337" s="70"/>
      <c r="C337" s="70"/>
      <c r="D337" s="70"/>
      <c r="E337" s="70"/>
      <c r="F337" s="70"/>
      <c r="G337" s="70"/>
      <c r="H337" s="70"/>
      <c r="I337" s="70"/>
      <c r="J337" s="70"/>
      <c r="K337" s="70"/>
      <c r="L337" s="39"/>
      <c r="N337" s="14"/>
      <c r="AD337" s="39"/>
      <c r="AE337" s="39"/>
      <c r="AF337" s="39"/>
      <c r="AG337" s="39"/>
      <c r="AH337" s="39"/>
      <c r="AI337" s="39"/>
      <c r="AJ337" s="39"/>
      <c r="AK337" s="39"/>
      <c r="AL337" s="39"/>
    </row>
    <row r="338" ht="58.5" customHeight="1">
      <c r="A338" s="39"/>
      <c r="B338" s="70"/>
      <c r="C338" s="70"/>
      <c r="D338" s="70"/>
      <c r="E338" s="70"/>
      <c r="F338" s="70"/>
      <c r="G338" s="70"/>
      <c r="H338" s="70"/>
      <c r="I338" s="70"/>
      <c r="J338" s="70"/>
      <c r="K338" s="70"/>
      <c r="L338" s="39"/>
      <c r="N338" s="14"/>
      <c r="AD338" s="39"/>
      <c r="AE338" s="39"/>
      <c r="AF338" s="39"/>
      <c r="AG338" s="39"/>
      <c r="AH338" s="39"/>
      <c r="AI338" s="39"/>
      <c r="AJ338" s="39"/>
      <c r="AK338" s="39"/>
      <c r="AL338" s="39"/>
    </row>
    <row r="339" ht="58.5" customHeight="1">
      <c r="A339" s="39"/>
      <c r="B339" s="70"/>
      <c r="C339" s="70"/>
      <c r="D339" s="70"/>
      <c r="E339" s="70"/>
      <c r="F339" s="70"/>
      <c r="G339" s="70"/>
      <c r="H339" s="70"/>
      <c r="I339" s="70"/>
      <c r="J339" s="70"/>
      <c r="K339" s="70"/>
      <c r="L339" s="39"/>
      <c r="N339" s="14"/>
      <c r="AD339" s="39"/>
      <c r="AE339" s="39"/>
      <c r="AF339" s="39"/>
      <c r="AG339" s="39"/>
      <c r="AH339" s="39"/>
      <c r="AI339" s="39"/>
      <c r="AJ339" s="39"/>
      <c r="AK339" s="39"/>
      <c r="AL339" s="39"/>
    </row>
    <row r="340" ht="58.5" customHeight="1">
      <c r="A340" s="39"/>
      <c r="B340" s="70"/>
      <c r="C340" s="70"/>
      <c r="D340" s="70"/>
      <c r="E340" s="70"/>
      <c r="F340" s="70"/>
      <c r="G340" s="70"/>
      <c r="H340" s="70"/>
      <c r="I340" s="70"/>
      <c r="J340" s="70"/>
      <c r="K340" s="70"/>
      <c r="L340" s="39"/>
      <c r="N340" s="14"/>
      <c r="AD340" s="39"/>
      <c r="AE340" s="39"/>
      <c r="AF340" s="39"/>
      <c r="AG340" s="39"/>
      <c r="AH340" s="39"/>
      <c r="AI340" s="39"/>
      <c r="AJ340" s="39"/>
      <c r="AK340" s="39"/>
      <c r="AL340" s="39"/>
    </row>
    <row r="341" ht="58.5" customHeight="1">
      <c r="A341" s="39"/>
      <c r="B341" s="70"/>
      <c r="C341" s="70"/>
      <c r="D341" s="70"/>
      <c r="E341" s="70"/>
      <c r="F341" s="70"/>
      <c r="G341" s="70"/>
      <c r="H341" s="70"/>
      <c r="I341" s="70"/>
      <c r="J341" s="70"/>
      <c r="K341" s="70"/>
      <c r="L341" s="39"/>
      <c r="N341" s="14"/>
      <c r="AD341" s="39"/>
      <c r="AE341" s="39"/>
      <c r="AF341" s="39"/>
      <c r="AG341" s="39"/>
      <c r="AH341" s="39"/>
      <c r="AI341" s="39"/>
      <c r="AJ341" s="39"/>
      <c r="AK341" s="39"/>
      <c r="AL341" s="39"/>
    </row>
    <row r="342" ht="58.5" customHeight="1">
      <c r="A342" s="39"/>
      <c r="B342" s="70"/>
      <c r="C342" s="70"/>
      <c r="D342" s="70"/>
      <c r="E342" s="70"/>
      <c r="F342" s="70"/>
      <c r="G342" s="70"/>
      <c r="H342" s="70"/>
      <c r="I342" s="70"/>
      <c r="J342" s="70"/>
      <c r="K342" s="70"/>
      <c r="L342" s="39"/>
      <c r="N342" s="14"/>
      <c r="AD342" s="39"/>
      <c r="AE342" s="39"/>
      <c r="AF342" s="39"/>
      <c r="AG342" s="39"/>
      <c r="AH342" s="39"/>
      <c r="AI342" s="39"/>
      <c r="AJ342" s="39"/>
      <c r="AK342" s="39"/>
      <c r="AL342" s="39"/>
    </row>
    <row r="343" ht="58.5" customHeight="1">
      <c r="A343" s="39"/>
      <c r="B343" s="70"/>
      <c r="C343" s="70"/>
      <c r="D343" s="70"/>
      <c r="E343" s="70"/>
      <c r="F343" s="70"/>
      <c r="G343" s="70"/>
      <c r="H343" s="70"/>
      <c r="I343" s="70"/>
      <c r="J343" s="70"/>
      <c r="K343" s="70"/>
      <c r="L343" s="39"/>
      <c r="N343" s="14"/>
      <c r="AD343" s="39"/>
      <c r="AE343" s="39"/>
      <c r="AF343" s="39"/>
      <c r="AG343" s="39"/>
      <c r="AH343" s="39"/>
      <c r="AI343" s="39"/>
      <c r="AJ343" s="39"/>
      <c r="AK343" s="39"/>
      <c r="AL343" s="39"/>
    </row>
    <row r="344" ht="58.5" customHeight="1">
      <c r="A344" s="39"/>
      <c r="B344" s="70"/>
      <c r="C344" s="70"/>
      <c r="D344" s="70"/>
      <c r="E344" s="70"/>
      <c r="F344" s="70"/>
      <c r="G344" s="70"/>
      <c r="H344" s="70"/>
      <c r="I344" s="70"/>
      <c r="J344" s="70"/>
      <c r="K344" s="70"/>
      <c r="L344" s="39"/>
      <c r="N344" s="14"/>
      <c r="AD344" s="39"/>
      <c r="AE344" s="39"/>
      <c r="AF344" s="39"/>
      <c r="AG344" s="39"/>
      <c r="AH344" s="39"/>
      <c r="AI344" s="39"/>
      <c r="AJ344" s="39"/>
      <c r="AK344" s="39"/>
      <c r="AL344" s="39"/>
    </row>
    <row r="345" ht="58.5" customHeight="1">
      <c r="A345" s="39"/>
      <c r="B345" s="70"/>
      <c r="C345" s="70"/>
      <c r="D345" s="70"/>
      <c r="E345" s="70"/>
      <c r="F345" s="70"/>
      <c r="G345" s="70"/>
      <c r="H345" s="70"/>
      <c r="I345" s="70"/>
      <c r="J345" s="70"/>
      <c r="K345" s="70"/>
      <c r="L345" s="39"/>
      <c r="N345" s="14"/>
      <c r="AD345" s="39"/>
      <c r="AE345" s="39"/>
      <c r="AF345" s="39"/>
      <c r="AG345" s="39"/>
      <c r="AH345" s="39"/>
      <c r="AI345" s="39"/>
      <c r="AJ345" s="39"/>
      <c r="AK345" s="39"/>
      <c r="AL345" s="39"/>
    </row>
    <row r="346" ht="58.5" customHeight="1">
      <c r="A346" s="39"/>
      <c r="B346" s="70"/>
      <c r="C346" s="70"/>
      <c r="D346" s="70"/>
      <c r="E346" s="70"/>
      <c r="F346" s="70"/>
      <c r="G346" s="70"/>
      <c r="H346" s="70"/>
      <c r="I346" s="70"/>
      <c r="J346" s="70"/>
      <c r="K346" s="70"/>
      <c r="L346" s="39"/>
      <c r="N346" s="14"/>
      <c r="AD346" s="39"/>
      <c r="AE346" s="39"/>
      <c r="AF346" s="39"/>
      <c r="AG346" s="39"/>
      <c r="AH346" s="39"/>
      <c r="AI346" s="39"/>
      <c r="AJ346" s="39"/>
      <c r="AK346" s="39"/>
      <c r="AL346" s="39"/>
    </row>
    <row r="347" ht="58.5" customHeight="1">
      <c r="A347" s="39"/>
      <c r="B347" s="70"/>
      <c r="C347" s="70"/>
      <c r="D347" s="70"/>
      <c r="E347" s="70"/>
      <c r="F347" s="70"/>
      <c r="G347" s="70"/>
      <c r="H347" s="70"/>
      <c r="I347" s="70"/>
      <c r="J347" s="70"/>
      <c r="K347" s="70"/>
      <c r="L347" s="39"/>
      <c r="N347" s="14"/>
      <c r="AD347" s="39"/>
      <c r="AE347" s="39"/>
      <c r="AF347" s="39"/>
      <c r="AG347" s="39"/>
      <c r="AH347" s="39"/>
      <c r="AI347" s="39"/>
      <c r="AJ347" s="39"/>
      <c r="AK347" s="39"/>
      <c r="AL347" s="39"/>
    </row>
    <row r="348" ht="58.5" customHeight="1">
      <c r="A348" s="39"/>
      <c r="B348" s="70"/>
      <c r="C348" s="70"/>
      <c r="D348" s="70"/>
      <c r="E348" s="70"/>
      <c r="F348" s="70"/>
      <c r="G348" s="70"/>
      <c r="H348" s="70"/>
      <c r="I348" s="70"/>
      <c r="J348" s="70"/>
      <c r="K348" s="70"/>
      <c r="L348" s="39"/>
      <c r="N348" s="14"/>
      <c r="AD348" s="39"/>
      <c r="AE348" s="39"/>
      <c r="AF348" s="39"/>
      <c r="AG348" s="39"/>
      <c r="AH348" s="39"/>
      <c r="AI348" s="39"/>
      <c r="AJ348" s="39"/>
      <c r="AK348" s="39"/>
      <c r="AL348" s="39"/>
    </row>
    <row r="349" ht="58.5" customHeight="1">
      <c r="A349" s="39"/>
      <c r="B349" s="70"/>
      <c r="C349" s="70"/>
      <c r="D349" s="70"/>
      <c r="E349" s="70"/>
      <c r="F349" s="70"/>
      <c r="G349" s="70"/>
      <c r="H349" s="70"/>
      <c r="I349" s="70"/>
      <c r="J349" s="70"/>
      <c r="K349" s="70"/>
      <c r="L349" s="39"/>
      <c r="N349" s="14"/>
      <c r="AD349" s="39"/>
      <c r="AE349" s="39"/>
      <c r="AF349" s="39"/>
      <c r="AG349" s="39"/>
      <c r="AH349" s="39"/>
      <c r="AI349" s="39"/>
      <c r="AJ349" s="39"/>
      <c r="AK349" s="39"/>
      <c r="AL349" s="39"/>
    </row>
    <row r="350" ht="58.5" customHeight="1">
      <c r="A350" s="39"/>
      <c r="B350" s="70"/>
      <c r="C350" s="70"/>
      <c r="D350" s="70"/>
      <c r="E350" s="70"/>
      <c r="F350" s="70"/>
      <c r="G350" s="70"/>
      <c r="H350" s="70"/>
      <c r="I350" s="70"/>
      <c r="J350" s="70"/>
      <c r="K350" s="70"/>
      <c r="L350" s="39"/>
      <c r="N350" s="14"/>
      <c r="AD350" s="39"/>
      <c r="AE350" s="39"/>
      <c r="AF350" s="39"/>
      <c r="AG350" s="39"/>
      <c r="AH350" s="39"/>
      <c r="AI350" s="39"/>
      <c r="AJ350" s="39"/>
      <c r="AK350" s="39"/>
      <c r="AL350" s="39"/>
    </row>
    <row r="351" ht="58.5" customHeight="1">
      <c r="A351" s="39"/>
      <c r="B351" s="70"/>
      <c r="C351" s="70"/>
      <c r="D351" s="70"/>
      <c r="E351" s="70"/>
      <c r="F351" s="70"/>
      <c r="G351" s="70"/>
      <c r="H351" s="70"/>
      <c r="I351" s="70"/>
      <c r="J351" s="70"/>
      <c r="K351" s="70"/>
      <c r="L351" s="39"/>
      <c r="N351" s="14"/>
      <c r="AD351" s="39"/>
      <c r="AE351" s="39"/>
      <c r="AF351" s="39"/>
      <c r="AG351" s="39"/>
      <c r="AH351" s="39"/>
      <c r="AI351" s="39"/>
      <c r="AJ351" s="39"/>
      <c r="AK351" s="39"/>
      <c r="AL351" s="39"/>
    </row>
    <row r="352" ht="58.5" customHeight="1">
      <c r="A352" s="39"/>
      <c r="B352" s="70"/>
      <c r="C352" s="70"/>
      <c r="D352" s="70"/>
      <c r="E352" s="70"/>
      <c r="F352" s="70"/>
      <c r="G352" s="70"/>
      <c r="H352" s="70"/>
      <c r="I352" s="70"/>
      <c r="J352" s="70"/>
      <c r="K352" s="70"/>
      <c r="L352" s="39"/>
      <c r="N352" s="14"/>
      <c r="AD352" s="39"/>
      <c r="AE352" s="39"/>
      <c r="AF352" s="39"/>
      <c r="AG352" s="39"/>
      <c r="AH352" s="39"/>
      <c r="AI352" s="39"/>
      <c r="AJ352" s="39"/>
      <c r="AK352" s="39"/>
      <c r="AL352" s="39"/>
    </row>
    <row r="353" ht="58.5" customHeight="1">
      <c r="A353" s="39"/>
      <c r="B353" s="70"/>
      <c r="C353" s="70"/>
      <c r="D353" s="70"/>
      <c r="E353" s="70"/>
      <c r="F353" s="70"/>
      <c r="G353" s="70"/>
      <c r="H353" s="70"/>
      <c r="I353" s="70"/>
      <c r="J353" s="70"/>
      <c r="K353" s="70"/>
      <c r="L353" s="39"/>
      <c r="N353" s="14"/>
      <c r="AD353" s="39"/>
      <c r="AE353" s="39"/>
      <c r="AF353" s="39"/>
      <c r="AG353" s="39"/>
      <c r="AH353" s="39"/>
      <c r="AI353" s="39"/>
      <c r="AJ353" s="39"/>
      <c r="AK353" s="39"/>
      <c r="AL353" s="39"/>
    </row>
    <row r="354" ht="58.5" customHeight="1">
      <c r="A354" s="39"/>
      <c r="B354" s="70"/>
      <c r="C354" s="70"/>
      <c r="D354" s="70"/>
      <c r="E354" s="70"/>
      <c r="F354" s="70"/>
      <c r="G354" s="70"/>
      <c r="H354" s="70"/>
      <c r="I354" s="70"/>
      <c r="J354" s="70"/>
      <c r="K354" s="70"/>
      <c r="L354" s="39"/>
      <c r="N354" s="14"/>
      <c r="AD354" s="39"/>
      <c r="AE354" s="39"/>
      <c r="AF354" s="39"/>
      <c r="AG354" s="39"/>
      <c r="AH354" s="39"/>
      <c r="AI354" s="39"/>
      <c r="AJ354" s="39"/>
      <c r="AK354" s="39"/>
      <c r="AL354" s="39"/>
    </row>
    <row r="355" ht="58.5" customHeight="1">
      <c r="A355" s="39"/>
      <c r="B355" s="70"/>
      <c r="C355" s="70"/>
      <c r="D355" s="70"/>
      <c r="E355" s="70"/>
      <c r="F355" s="70"/>
      <c r="G355" s="70"/>
      <c r="H355" s="70"/>
      <c r="I355" s="70"/>
      <c r="J355" s="70"/>
      <c r="K355" s="70"/>
      <c r="L355" s="39"/>
      <c r="N355" s="14"/>
      <c r="AD355" s="39"/>
      <c r="AE355" s="39"/>
      <c r="AF355" s="39"/>
      <c r="AG355" s="39"/>
      <c r="AH355" s="39"/>
      <c r="AI355" s="39"/>
      <c r="AJ355" s="39"/>
      <c r="AK355" s="39"/>
      <c r="AL355" s="39"/>
    </row>
    <row r="356" ht="58.5" customHeight="1">
      <c r="A356" s="39"/>
      <c r="B356" s="70"/>
      <c r="C356" s="70"/>
      <c r="D356" s="70"/>
      <c r="E356" s="70"/>
      <c r="F356" s="70"/>
      <c r="G356" s="70"/>
      <c r="H356" s="70"/>
      <c r="I356" s="70"/>
      <c r="J356" s="70"/>
      <c r="K356" s="70"/>
      <c r="L356" s="39"/>
      <c r="N356" s="14"/>
      <c r="AD356" s="39"/>
      <c r="AE356" s="39"/>
      <c r="AF356" s="39"/>
      <c r="AG356" s="39"/>
      <c r="AH356" s="39"/>
      <c r="AI356" s="39"/>
      <c r="AJ356" s="39"/>
      <c r="AK356" s="39"/>
      <c r="AL356" s="39"/>
    </row>
    <row r="357" ht="58.5" customHeight="1">
      <c r="A357" s="39"/>
      <c r="B357" s="70"/>
      <c r="C357" s="70"/>
      <c r="D357" s="70"/>
      <c r="E357" s="70"/>
      <c r="F357" s="70"/>
      <c r="G357" s="70"/>
      <c r="H357" s="70"/>
      <c r="I357" s="70"/>
      <c r="J357" s="70"/>
      <c r="K357" s="70"/>
      <c r="L357" s="39"/>
      <c r="N357" s="14"/>
      <c r="AD357" s="39"/>
      <c r="AE357" s="39"/>
      <c r="AF357" s="39"/>
      <c r="AG357" s="39"/>
      <c r="AH357" s="39"/>
      <c r="AI357" s="39"/>
      <c r="AJ357" s="39"/>
      <c r="AK357" s="39"/>
      <c r="AL357" s="39"/>
    </row>
    <row r="358" ht="58.5" customHeight="1">
      <c r="A358" s="39"/>
      <c r="B358" s="70"/>
      <c r="C358" s="70"/>
      <c r="D358" s="70"/>
      <c r="E358" s="70"/>
      <c r="F358" s="70"/>
      <c r="G358" s="70"/>
      <c r="H358" s="70"/>
      <c r="I358" s="70"/>
      <c r="J358" s="70"/>
      <c r="K358" s="70"/>
      <c r="L358" s="39"/>
      <c r="N358" s="14"/>
      <c r="AD358" s="39"/>
      <c r="AE358" s="39"/>
      <c r="AF358" s="39"/>
      <c r="AG358" s="39"/>
      <c r="AH358" s="39"/>
      <c r="AI358" s="39"/>
      <c r="AJ358" s="39"/>
      <c r="AK358" s="39"/>
      <c r="AL358" s="39"/>
    </row>
    <row r="359" ht="58.5" customHeight="1">
      <c r="A359" s="39"/>
      <c r="B359" s="70"/>
      <c r="C359" s="70"/>
      <c r="D359" s="70"/>
      <c r="E359" s="70"/>
      <c r="F359" s="70"/>
      <c r="G359" s="70"/>
      <c r="H359" s="70"/>
      <c r="I359" s="70"/>
      <c r="J359" s="70"/>
      <c r="K359" s="70"/>
      <c r="L359" s="39"/>
      <c r="N359" s="14"/>
      <c r="AD359" s="39"/>
      <c r="AE359" s="39"/>
      <c r="AF359" s="39"/>
      <c r="AG359" s="39"/>
      <c r="AH359" s="39"/>
      <c r="AI359" s="39"/>
      <c r="AJ359" s="39"/>
      <c r="AK359" s="39"/>
      <c r="AL359" s="39"/>
    </row>
    <row r="360" ht="58.5" customHeight="1">
      <c r="A360" s="39"/>
      <c r="B360" s="70"/>
      <c r="C360" s="70"/>
      <c r="D360" s="70"/>
      <c r="E360" s="70"/>
      <c r="F360" s="70"/>
      <c r="G360" s="70"/>
      <c r="H360" s="70"/>
      <c r="I360" s="70"/>
      <c r="J360" s="70"/>
      <c r="K360" s="70"/>
      <c r="L360" s="39"/>
      <c r="N360" s="14"/>
      <c r="AD360" s="39"/>
      <c r="AE360" s="39"/>
      <c r="AF360" s="39"/>
      <c r="AG360" s="39"/>
      <c r="AH360" s="39"/>
      <c r="AI360" s="39"/>
      <c r="AJ360" s="39"/>
      <c r="AK360" s="39"/>
      <c r="AL360" s="39"/>
    </row>
    <row r="361" ht="58.5" customHeight="1">
      <c r="A361" s="39"/>
      <c r="B361" s="70"/>
      <c r="C361" s="70"/>
      <c r="D361" s="70"/>
      <c r="E361" s="70"/>
      <c r="F361" s="70"/>
      <c r="G361" s="70"/>
      <c r="H361" s="70"/>
      <c r="I361" s="70"/>
      <c r="J361" s="70"/>
      <c r="K361" s="70"/>
      <c r="L361" s="39"/>
      <c r="N361" s="14"/>
      <c r="AD361" s="39"/>
      <c r="AE361" s="39"/>
      <c r="AF361" s="39"/>
      <c r="AG361" s="39"/>
      <c r="AH361" s="39"/>
      <c r="AI361" s="39"/>
      <c r="AJ361" s="39"/>
      <c r="AK361" s="39"/>
      <c r="AL361" s="39"/>
    </row>
    <row r="362" ht="58.5" customHeight="1">
      <c r="A362" s="39"/>
      <c r="B362" s="70"/>
      <c r="C362" s="70"/>
      <c r="D362" s="70"/>
      <c r="E362" s="70"/>
      <c r="F362" s="70"/>
      <c r="G362" s="70"/>
      <c r="H362" s="70"/>
      <c r="I362" s="70"/>
      <c r="J362" s="70"/>
      <c r="K362" s="70"/>
      <c r="L362" s="39"/>
      <c r="N362" s="14"/>
      <c r="AD362" s="39"/>
      <c r="AE362" s="39"/>
      <c r="AF362" s="39"/>
      <c r="AG362" s="39"/>
      <c r="AH362" s="39"/>
      <c r="AI362" s="39"/>
      <c r="AJ362" s="39"/>
      <c r="AK362" s="39"/>
      <c r="AL362" s="39"/>
    </row>
    <row r="363" ht="58.5" customHeight="1">
      <c r="A363" s="39"/>
      <c r="B363" s="70"/>
      <c r="C363" s="70"/>
      <c r="D363" s="70"/>
      <c r="E363" s="70"/>
      <c r="F363" s="70"/>
      <c r="G363" s="70"/>
      <c r="H363" s="70"/>
      <c r="I363" s="70"/>
      <c r="J363" s="70"/>
      <c r="K363" s="70"/>
      <c r="L363" s="39"/>
      <c r="N363" s="14"/>
      <c r="AD363" s="39"/>
      <c r="AE363" s="39"/>
      <c r="AF363" s="39"/>
      <c r="AG363" s="39"/>
      <c r="AH363" s="39"/>
      <c r="AI363" s="39"/>
      <c r="AJ363" s="39"/>
      <c r="AK363" s="39"/>
      <c r="AL363" s="39"/>
    </row>
    <row r="364" ht="58.5" customHeight="1">
      <c r="A364" s="39"/>
      <c r="B364" s="70"/>
      <c r="C364" s="70"/>
      <c r="D364" s="70"/>
      <c r="E364" s="70"/>
      <c r="F364" s="70"/>
      <c r="G364" s="70"/>
      <c r="H364" s="70"/>
      <c r="I364" s="70"/>
      <c r="J364" s="70"/>
      <c r="K364" s="70"/>
      <c r="L364" s="39"/>
      <c r="N364" s="14"/>
      <c r="AD364" s="39"/>
      <c r="AE364" s="39"/>
      <c r="AF364" s="39"/>
      <c r="AG364" s="39"/>
      <c r="AH364" s="39"/>
      <c r="AI364" s="39"/>
      <c r="AJ364" s="39"/>
      <c r="AK364" s="39"/>
      <c r="AL364" s="39"/>
    </row>
    <row r="365" ht="58.5" customHeight="1">
      <c r="A365" s="39"/>
      <c r="B365" s="70"/>
      <c r="C365" s="70"/>
      <c r="D365" s="70"/>
      <c r="E365" s="70"/>
      <c r="F365" s="70"/>
      <c r="G365" s="70"/>
      <c r="H365" s="70"/>
      <c r="I365" s="70"/>
      <c r="J365" s="70"/>
      <c r="K365" s="70"/>
      <c r="L365" s="39"/>
      <c r="N365" s="14"/>
      <c r="AD365" s="39"/>
      <c r="AE365" s="39"/>
      <c r="AF365" s="39"/>
      <c r="AG365" s="39"/>
      <c r="AH365" s="39"/>
      <c r="AI365" s="39"/>
      <c r="AJ365" s="39"/>
      <c r="AK365" s="39"/>
      <c r="AL365" s="39"/>
    </row>
    <row r="366" ht="58.5" customHeight="1">
      <c r="A366" s="39"/>
      <c r="B366" s="70"/>
      <c r="C366" s="70"/>
      <c r="D366" s="70"/>
      <c r="E366" s="70"/>
      <c r="F366" s="70"/>
      <c r="G366" s="70"/>
      <c r="H366" s="70"/>
      <c r="I366" s="70"/>
      <c r="J366" s="70"/>
      <c r="K366" s="70"/>
      <c r="L366" s="39"/>
      <c r="N366" s="14"/>
      <c r="AD366" s="39"/>
      <c r="AE366" s="39"/>
      <c r="AF366" s="39"/>
      <c r="AG366" s="39"/>
      <c r="AH366" s="39"/>
      <c r="AI366" s="39"/>
      <c r="AJ366" s="39"/>
      <c r="AK366" s="39"/>
      <c r="AL366" s="39"/>
    </row>
    <row r="367" ht="58.5" customHeight="1">
      <c r="A367" s="39"/>
      <c r="B367" s="70"/>
      <c r="C367" s="70"/>
      <c r="D367" s="70"/>
      <c r="E367" s="70"/>
      <c r="F367" s="70"/>
      <c r="G367" s="70"/>
      <c r="H367" s="70"/>
      <c r="I367" s="70"/>
      <c r="J367" s="70"/>
      <c r="K367" s="70"/>
      <c r="L367" s="39"/>
      <c r="N367" s="14"/>
      <c r="AD367" s="39"/>
      <c r="AE367" s="39"/>
      <c r="AF367" s="39"/>
      <c r="AG367" s="39"/>
      <c r="AH367" s="39"/>
      <c r="AI367" s="39"/>
      <c r="AJ367" s="39"/>
      <c r="AK367" s="39"/>
      <c r="AL367" s="39"/>
    </row>
    <row r="368" ht="58.5" customHeight="1">
      <c r="A368" s="39"/>
      <c r="B368" s="70"/>
      <c r="C368" s="70"/>
      <c r="D368" s="70"/>
      <c r="E368" s="70"/>
      <c r="F368" s="70"/>
      <c r="G368" s="70"/>
      <c r="H368" s="70"/>
      <c r="I368" s="70"/>
      <c r="J368" s="70"/>
      <c r="K368" s="70"/>
      <c r="L368" s="39"/>
      <c r="N368" s="14"/>
      <c r="AD368" s="39"/>
      <c r="AE368" s="39"/>
      <c r="AF368" s="39"/>
      <c r="AG368" s="39"/>
      <c r="AH368" s="39"/>
      <c r="AI368" s="39"/>
      <c r="AJ368" s="39"/>
      <c r="AK368" s="39"/>
      <c r="AL368" s="39"/>
    </row>
    <row r="369" ht="58.5" customHeight="1">
      <c r="A369" s="39"/>
      <c r="B369" s="70"/>
      <c r="C369" s="70"/>
      <c r="D369" s="70"/>
      <c r="E369" s="70"/>
      <c r="F369" s="70"/>
      <c r="G369" s="70"/>
      <c r="H369" s="70"/>
      <c r="I369" s="70"/>
      <c r="J369" s="70"/>
      <c r="K369" s="70"/>
      <c r="L369" s="39"/>
      <c r="N369" s="14"/>
      <c r="AD369" s="39"/>
      <c r="AE369" s="39"/>
      <c r="AF369" s="39"/>
      <c r="AG369" s="39"/>
      <c r="AH369" s="39"/>
      <c r="AI369" s="39"/>
      <c r="AJ369" s="39"/>
      <c r="AK369" s="39"/>
      <c r="AL369" s="39"/>
    </row>
    <row r="370" ht="58.5" customHeight="1">
      <c r="A370" s="39"/>
      <c r="B370" s="70"/>
      <c r="C370" s="70"/>
      <c r="D370" s="70"/>
      <c r="E370" s="70"/>
      <c r="F370" s="70"/>
      <c r="G370" s="70"/>
      <c r="H370" s="70"/>
      <c r="I370" s="70"/>
      <c r="J370" s="70"/>
      <c r="K370" s="70"/>
      <c r="L370" s="39"/>
      <c r="N370" s="14"/>
      <c r="AD370" s="39"/>
      <c r="AE370" s="39"/>
      <c r="AF370" s="39"/>
      <c r="AG370" s="39"/>
      <c r="AH370" s="39"/>
      <c r="AI370" s="39"/>
      <c r="AJ370" s="39"/>
      <c r="AK370" s="39"/>
      <c r="AL370" s="39"/>
    </row>
    <row r="371" ht="58.5" customHeight="1">
      <c r="A371" s="39"/>
      <c r="B371" s="70"/>
      <c r="C371" s="70"/>
      <c r="D371" s="70"/>
      <c r="E371" s="70"/>
      <c r="F371" s="70"/>
      <c r="G371" s="70"/>
      <c r="H371" s="70"/>
      <c r="I371" s="70"/>
      <c r="J371" s="70"/>
      <c r="K371" s="70"/>
      <c r="L371" s="39"/>
      <c r="N371" s="14"/>
      <c r="AD371" s="39"/>
      <c r="AE371" s="39"/>
      <c r="AF371" s="39"/>
      <c r="AG371" s="39"/>
      <c r="AH371" s="39"/>
      <c r="AI371" s="39"/>
      <c r="AJ371" s="39"/>
      <c r="AK371" s="39"/>
      <c r="AL371" s="39"/>
    </row>
    <row r="372" ht="58.5" customHeight="1">
      <c r="A372" s="39"/>
      <c r="B372" s="70"/>
      <c r="C372" s="70"/>
      <c r="D372" s="70"/>
      <c r="E372" s="70"/>
      <c r="F372" s="70"/>
      <c r="G372" s="70"/>
      <c r="H372" s="70"/>
      <c r="I372" s="70"/>
      <c r="J372" s="70"/>
      <c r="K372" s="70"/>
      <c r="L372" s="39"/>
      <c r="N372" s="14"/>
      <c r="AD372" s="39"/>
      <c r="AE372" s="39"/>
      <c r="AF372" s="39"/>
      <c r="AG372" s="39"/>
      <c r="AH372" s="39"/>
      <c r="AI372" s="39"/>
      <c r="AJ372" s="39"/>
      <c r="AK372" s="39"/>
      <c r="AL372" s="39"/>
    </row>
    <row r="373" ht="58.5" customHeight="1">
      <c r="A373" s="39"/>
      <c r="B373" s="70"/>
      <c r="C373" s="70"/>
      <c r="D373" s="70"/>
      <c r="E373" s="70"/>
      <c r="F373" s="70"/>
      <c r="G373" s="70"/>
      <c r="H373" s="70"/>
      <c r="I373" s="70"/>
      <c r="J373" s="70"/>
      <c r="K373" s="70"/>
      <c r="L373" s="39"/>
      <c r="N373" s="14"/>
      <c r="AD373" s="39"/>
      <c r="AE373" s="39"/>
      <c r="AF373" s="39"/>
      <c r="AG373" s="39"/>
      <c r="AH373" s="39"/>
      <c r="AI373" s="39"/>
      <c r="AJ373" s="39"/>
      <c r="AK373" s="39"/>
      <c r="AL373" s="39"/>
    </row>
    <row r="374" ht="58.5" customHeight="1">
      <c r="A374" s="39"/>
      <c r="B374" s="70"/>
      <c r="C374" s="70"/>
      <c r="D374" s="70"/>
      <c r="E374" s="70"/>
      <c r="F374" s="70"/>
      <c r="G374" s="70"/>
      <c r="H374" s="70"/>
      <c r="I374" s="70"/>
      <c r="J374" s="70"/>
      <c r="K374" s="70"/>
      <c r="L374" s="39"/>
      <c r="N374" s="14"/>
      <c r="AD374" s="39"/>
      <c r="AE374" s="39"/>
      <c r="AF374" s="39"/>
      <c r="AG374" s="39"/>
      <c r="AH374" s="39"/>
      <c r="AI374" s="39"/>
      <c r="AJ374" s="39"/>
      <c r="AK374" s="39"/>
      <c r="AL374" s="39"/>
    </row>
    <row r="375" ht="58.5" customHeight="1">
      <c r="A375" s="39"/>
      <c r="B375" s="70"/>
      <c r="C375" s="70"/>
      <c r="D375" s="70"/>
      <c r="E375" s="70"/>
      <c r="F375" s="70"/>
      <c r="G375" s="70"/>
      <c r="H375" s="70"/>
      <c r="I375" s="70"/>
      <c r="J375" s="70"/>
      <c r="K375" s="70"/>
      <c r="L375" s="39"/>
      <c r="N375" s="14"/>
      <c r="AD375" s="39"/>
      <c r="AE375" s="39"/>
      <c r="AF375" s="39"/>
      <c r="AG375" s="39"/>
      <c r="AH375" s="39"/>
      <c r="AI375" s="39"/>
      <c r="AJ375" s="39"/>
      <c r="AK375" s="39"/>
      <c r="AL375" s="39"/>
    </row>
    <row r="376" ht="58.5" customHeight="1">
      <c r="A376" s="39"/>
      <c r="B376" s="70"/>
      <c r="C376" s="70"/>
      <c r="D376" s="70"/>
      <c r="E376" s="70"/>
      <c r="F376" s="70"/>
      <c r="G376" s="70"/>
      <c r="H376" s="70"/>
      <c r="I376" s="70"/>
      <c r="J376" s="70"/>
      <c r="K376" s="70"/>
      <c r="L376" s="39"/>
      <c r="N376" s="14"/>
      <c r="AD376" s="39"/>
      <c r="AE376" s="39"/>
      <c r="AF376" s="39"/>
      <c r="AG376" s="39"/>
      <c r="AH376" s="39"/>
      <c r="AI376" s="39"/>
      <c r="AJ376" s="39"/>
      <c r="AK376" s="39"/>
      <c r="AL376" s="39"/>
    </row>
    <row r="377" ht="58.5" customHeight="1">
      <c r="A377" s="39"/>
      <c r="B377" s="70"/>
      <c r="C377" s="70"/>
      <c r="D377" s="70"/>
      <c r="E377" s="70"/>
      <c r="F377" s="70"/>
      <c r="G377" s="70"/>
      <c r="H377" s="70"/>
      <c r="I377" s="70"/>
      <c r="J377" s="70"/>
      <c r="K377" s="70"/>
      <c r="L377" s="39"/>
      <c r="N377" s="14"/>
      <c r="AD377" s="39"/>
      <c r="AE377" s="39"/>
      <c r="AF377" s="39"/>
      <c r="AG377" s="39"/>
      <c r="AH377" s="39"/>
      <c r="AI377" s="39"/>
      <c r="AJ377" s="39"/>
      <c r="AK377" s="39"/>
      <c r="AL377" s="39"/>
    </row>
    <row r="378" ht="58.5" customHeight="1">
      <c r="A378" s="39"/>
      <c r="B378" s="70"/>
      <c r="C378" s="70"/>
      <c r="D378" s="70"/>
      <c r="E378" s="70"/>
      <c r="F378" s="70"/>
      <c r="G378" s="70"/>
      <c r="H378" s="70"/>
      <c r="I378" s="70"/>
      <c r="J378" s="70"/>
      <c r="K378" s="70"/>
      <c r="L378" s="39"/>
      <c r="N378" s="14"/>
      <c r="AD378" s="39"/>
      <c r="AE378" s="39"/>
      <c r="AF378" s="39"/>
      <c r="AG378" s="39"/>
      <c r="AH378" s="39"/>
      <c r="AI378" s="39"/>
      <c r="AJ378" s="39"/>
      <c r="AK378" s="39"/>
      <c r="AL378" s="39"/>
    </row>
    <row r="379" ht="58.5" customHeight="1">
      <c r="A379" s="39"/>
      <c r="B379" s="70"/>
      <c r="C379" s="70"/>
      <c r="D379" s="70"/>
      <c r="E379" s="70"/>
      <c r="F379" s="70"/>
      <c r="G379" s="70"/>
      <c r="H379" s="70"/>
      <c r="I379" s="70"/>
      <c r="J379" s="70"/>
      <c r="K379" s="70"/>
      <c r="L379" s="39"/>
      <c r="N379" s="14"/>
      <c r="AD379" s="39"/>
      <c r="AE379" s="39"/>
      <c r="AF379" s="39"/>
      <c r="AG379" s="39"/>
      <c r="AH379" s="39"/>
      <c r="AI379" s="39"/>
      <c r="AJ379" s="39"/>
      <c r="AK379" s="39"/>
      <c r="AL379" s="39"/>
    </row>
    <row r="380" ht="58.5" customHeight="1">
      <c r="A380" s="39"/>
      <c r="B380" s="70"/>
      <c r="C380" s="70"/>
      <c r="D380" s="70"/>
      <c r="E380" s="70"/>
      <c r="F380" s="70"/>
      <c r="G380" s="70"/>
      <c r="H380" s="70"/>
      <c r="I380" s="70"/>
      <c r="J380" s="70"/>
      <c r="K380" s="70"/>
      <c r="L380" s="39"/>
      <c r="N380" s="14"/>
      <c r="AD380" s="39"/>
      <c r="AE380" s="39"/>
      <c r="AF380" s="39"/>
      <c r="AG380" s="39"/>
      <c r="AH380" s="39"/>
      <c r="AI380" s="39"/>
      <c r="AJ380" s="39"/>
      <c r="AK380" s="39"/>
      <c r="AL380" s="39"/>
    </row>
    <row r="381" ht="58.5" customHeight="1">
      <c r="A381" s="39"/>
      <c r="B381" s="70"/>
      <c r="C381" s="70"/>
      <c r="D381" s="70"/>
      <c r="E381" s="70"/>
      <c r="F381" s="70"/>
      <c r="G381" s="70"/>
      <c r="H381" s="70"/>
      <c r="I381" s="70"/>
      <c r="J381" s="70"/>
      <c r="K381" s="70"/>
      <c r="L381" s="39"/>
      <c r="N381" s="14"/>
      <c r="AD381" s="39"/>
      <c r="AE381" s="39"/>
      <c r="AF381" s="39"/>
      <c r="AG381" s="39"/>
      <c r="AH381" s="39"/>
      <c r="AI381" s="39"/>
      <c r="AJ381" s="39"/>
      <c r="AK381" s="39"/>
      <c r="AL381" s="39"/>
    </row>
    <row r="382" ht="58.5" customHeight="1">
      <c r="A382" s="39"/>
      <c r="B382" s="70"/>
      <c r="C382" s="70"/>
      <c r="D382" s="70"/>
      <c r="E382" s="70"/>
      <c r="F382" s="70"/>
      <c r="G382" s="70"/>
      <c r="H382" s="70"/>
      <c r="I382" s="70"/>
      <c r="J382" s="70"/>
      <c r="K382" s="70"/>
      <c r="L382" s="39"/>
      <c r="N382" s="14"/>
      <c r="AD382" s="39"/>
      <c r="AE382" s="39"/>
      <c r="AF382" s="39"/>
      <c r="AG382" s="39"/>
      <c r="AH382" s="39"/>
      <c r="AI382" s="39"/>
      <c r="AJ382" s="39"/>
      <c r="AK382" s="39"/>
      <c r="AL382" s="39"/>
    </row>
    <row r="383" ht="58.5" customHeight="1">
      <c r="A383" s="39"/>
      <c r="B383" s="70"/>
      <c r="C383" s="70"/>
      <c r="D383" s="70"/>
      <c r="E383" s="70"/>
      <c r="F383" s="70"/>
      <c r="G383" s="70"/>
      <c r="H383" s="70"/>
      <c r="I383" s="70"/>
      <c r="J383" s="70"/>
      <c r="K383" s="70"/>
      <c r="L383" s="39"/>
      <c r="N383" s="14"/>
      <c r="AD383" s="39"/>
      <c r="AE383" s="39"/>
      <c r="AF383" s="39"/>
      <c r="AG383" s="39"/>
      <c r="AH383" s="39"/>
      <c r="AI383" s="39"/>
      <c r="AJ383" s="39"/>
      <c r="AK383" s="39"/>
      <c r="AL383" s="39"/>
    </row>
    <row r="384" ht="58.5" customHeight="1">
      <c r="A384" s="39"/>
      <c r="B384" s="70"/>
      <c r="C384" s="70"/>
      <c r="D384" s="70"/>
      <c r="E384" s="70"/>
      <c r="F384" s="70"/>
      <c r="G384" s="70"/>
      <c r="H384" s="70"/>
      <c r="I384" s="70"/>
      <c r="J384" s="70"/>
      <c r="K384" s="70"/>
      <c r="L384" s="39"/>
      <c r="N384" s="14"/>
      <c r="AD384" s="39"/>
      <c r="AE384" s="39"/>
      <c r="AF384" s="39"/>
      <c r="AG384" s="39"/>
      <c r="AH384" s="39"/>
      <c r="AI384" s="39"/>
      <c r="AJ384" s="39"/>
      <c r="AK384" s="39"/>
      <c r="AL384" s="39"/>
    </row>
    <row r="385" ht="58.5" customHeight="1">
      <c r="A385" s="39"/>
      <c r="B385" s="70"/>
      <c r="C385" s="70"/>
      <c r="D385" s="70"/>
      <c r="E385" s="70"/>
      <c r="F385" s="70"/>
      <c r="G385" s="70"/>
      <c r="H385" s="70"/>
      <c r="I385" s="70"/>
      <c r="J385" s="70"/>
      <c r="K385" s="70"/>
      <c r="L385" s="39"/>
      <c r="N385" s="14"/>
      <c r="AD385" s="39"/>
      <c r="AE385" s="39"/>
      <c r="AF385" s="39"/>
      <c r="AG385" s="39"/>
      <c r="AH385" s="39"/>
      <c r="AI385" s="39"/>
      <c r="AJ385" s="39"/>
      <c r="AK385" s="39"/>
      <c r="AL385" s="39"/>
    </row>
    <row r="386" ht="58.5" customHeight="1">
      <c r="A386" s="39"/>
      <c r="B386" s="70"/>
      <c r="C386" s="70"/>
      <c r="D386" s="70"/>
      <c r="E386" s="70"/>
      <c r="F386" s="70"/>
      <c r="G386" s="70"/>
      <c r="H386" s="70"/>
      <c r="I386" s="70"/>
      <c r="J386" s="70"/>
      <c r="K386" s="70"/>
      <c r="L386" s="39"/>
      <c r="N386" s="14"/>
      <c r="AD386" s="39"/>
      <c r="AE386" s="39"/>
      <c r="AF386" s="39"/>
      <c r="AG386" s="39"/>
      <c r="AH386" s="39"/>
      <c r="AI386" s="39"/>
      <c r="AJ386" s="39"/>
      <c r="AK386" s="39"/>
      <c r="AL386" s="39"/>
    </row>
    <row r="387" ht="58.5" customHeight="1">
      <c r="A387" s="39"/>
      <c r="B387" s="70"/>
      <c r="C387" s="70"/>
      <c r="D387" s="70"/>
      <c r="E387" s="70"/>
      <c r="F387" s="70"/>
      <c r="G387" s="70"/>
      <c r="H387" s="70"/>
      <c r="I387" s="70"/>
      <c r="J387" s="70"/>
      <c r="K387" s="70"/>
      <c r="L387" s="39"/>
      <c r="N387" s="14"/>
      <c r="AD387" s="39"/>
      <c r="AE387" s="39"/>
      <c r="AF387" s="39"/>
      <c r="AG387" s="39"/>
      <c r="AH387" s="39"/>
      <c r="AI387" s="39"/>
      <c r="AJ387" s="39"/>
      <c r="AK387" s="39"/>
      <c r="AL387" s="39"/>
    </row>
    <row r="388" ht="58.5" customHeight="1">
      <c r="A388" s="39"/>
      <c r="B388" s="70"/>
      <c r="C388" s="70"/>
      <c r="D388" s="70"/>
      <c r="E388" s="70"/>
      <c r="F388" s="70"/>
      <c r="G388" s="70"/>
      <c r="H388" s="70"/>
      <c r="I388" s="70"/>
      <c r="J388" s="70"/>
      <c r="K388" s="70"/>
      <c r="L388" s="39"/>
      <c r="N388" s="14"/>
      <c r="AD388" s="39"/>
      <c r="AE388" s="39"/>
      <c r="AF388" s="39"/>
      <c r="AG388" s="39"/>
      <c r="AH388" s="39"/>
      <c r="AI388" s="39"/>
      <c r="AJ388" s="39"/>
      <c r="AK388" s="39"/>
      <c r="AL388" s="39"/>
    </row>
    <row r="389" ht="58.5" customHeight="1">
      <c r="A389" s="39"/>
      <c r="B389" s="70"/>
      <c r="C389" s="70"/>
      <c r="D389" s="70"/>
      <c r="E389" s="70"/>
      <c r="F389" s="70"/>
      <c r="G389" s="70"/>
      <c r="H389" s="70"/>
      <c r="I389" s="70"/>
      <c r="J389" s="70"/>
      <c r="K389" s="70"/>
      <c r="L389" s="39"/>
      <c r="N389" s="14"/>
      <c r="AD389" s="39"/>
      <c r="AE389" s="39"/>
      <c r="AF389" s="39"/>
      <c r="AG389" s="39"/>
      <c r="AH389" s="39"/>
      <c r="AI389" s="39"/>
      <c r="AJ389" s="39"/>
      <c r="AK389" s="39"/>
      <c r="AL389" s="39"/>
    </row>
    <row r="390" ht="58.5" customHeight="1">
      <c r="A390" s="39"/>
      <c r="B390" s="70"/>
      <c r="C390" s="70"/>
      <c r="D390" s="70"/>
      <c r="E390" s="70"/>
      <c r="F390" s="70"/>
      <c r="G390" s="70"/>
      <c r="H390" s="70"/>
      <c r="I390" s="70"/>
      <c r="J390" s="70"/>
      <c r="K390" s="70"/>
      <c r="L390" s="39"/>
      <c r="N390" s="14"/>
      <c r="AD390" s="39"/>
      <c r="AE390" s="39"/>
      <c r="AF390" s="39"/>
      <c r="AG390" s="39"/>
      <c r="AH390" s="39"/>
      <c r="AI390" s="39"/>
      <c r="AJ390" s="39"/>
      <c r="AK390" s="39"/>
      <c r="AL390" s="39"/>
    </row>
    <row r="391" ht="58.5" customHeight="1">
      <c r="A391" s="39"/>
      <c r="B391" s="70"/>
      <c r="C391" s="70"/>
      <c r="D391" s="70"/>
      <c r="E391" s="70"/>
      <c r="F391" s="70"/>
      <c r="G391" s="70"/>
      <c r="H391" s="70"/>
      <c r="I391" s="70"/>
      <c r="J391" s="70"/>
      <c r="K391" s="70"/>
      <c r="L391" s="39"/>
      <c r="N391" s="14"/>
      <c r="AD391" s="39"/>
      <c r="AE391" s="39"/>
      <c r="AF391" s="39"/>
      <c r="AG391" s="39"/>
      <c r="AH391" s="39"/>
      <c r="AI391" s="39"/>
      <c r="AJ391" s="39"/>
      <c r="AK391" s="39"/>
      <c r="AL391" s="39"/>
    </row>
    <row r="392" ht="58.5" customHeight="1">
      <c r="A392" s="39"/>
      <c r="B392" s="70"/>
      <c r="C392" s="70"/>
      <c r="D392" s="70"/>
      <c r="E392" s="70"/>
      <c r="F392" s="70"/>
      <c r="G392" s="70"/>
      <c r="H392" s="70"/>
      <c r="I392" s="70"/>
      <c r="J392" s="70"/>
      <c r="K392" s="70"/>
      <c r="L392" s="39"/>
      <c r="N392" s="14"/>
      <c r="AD392" s="39"/>
      <c r="AE392" s="39"/>
      <c r="AF392" s="39"/>
      <c r="AG392" s="39"/>
      <c r="AH392" s="39"/>
      <c r="AI392" s="39"/>
      <c r="AJ392" s="39"/>
      <c r="AK392" s="39"/>
      <c r="AL392" s="39"/>
    </row>
    <row r="393" ht="58.5" customHeight="1">
      <c r="A393" s="39"/>
      <c r="B393" s="70"/>
      <c r="C393" s="70"/>
      <c r="D393" s="70"/>
      <c r="E393" s="70"/>
      <c r="F393" s="70"/>
      <c r="G393" s="70"/>
      <c r="H393" s="70"/>
      <c r="I393" s="70"/>
      <c r="J393" s="70"/>
      <c r="K393" s="70"/>
      <c r="L393" s="39"/>
      <c r="N393" s="14"/>
      <c r="AD393" s="39"/>
      <c r="AE393" s="39"/>
      <c r="AF393" s="39"/>
      <c r="AG393" s="39"/>
      <c r="AH393" s="39"/>
      <c r="AI393" s="39"/>
      <c r="AJ393" s="39"/>
      <c r="AK393" s="39"/>
      <c r="AL393" s="39"/>
    </row>
    <row r="394" ht="58.5" customHeight="1">
      <c r="A394" s="39"/>
      <c r="B394" s="70"/>
      <c r="C394" s="70"/>
      <c r="D394" s="70"/>
      <c r="E394" s="70"/>
      <c r="F394" s="70"/>
      <c r="G394" s="70"/>
      <c r="H394" s="70"/>
      <c r="I394" s="70"/>
      <c r="J394" s="70"/>
      <c r="K394" s="70"/>
      <c r="L394" s="39"/>
      <c r="N394" s="14"/>
      <c r="AD394" s="39"/>
      <c r="AE394" s="39"/>
      <c r="AF394" s="39"/>
      <c r="AG394" s="39"/>
      <c r="AH394" s="39"/>
      <c r="AI394" s="39"/>
      <c r="AJ394" s="39"/>
      <c r="AK394" s="39"/>
      <c r="AL394" s="39"/>
    </row>
    <row r="395" ht="58.5" customHeight="1">
      <c r="A395" s="39"/>
      <c r="B395" s="70"/>
      <c r="C395" s="70"/>
      <c r="D395" s="70"/>
      <c r="E395" s="70"/>
      <c r="F395" s="70"/>
      <c r="G395" s="70"/>
      <c r="H395" s="70"/>
      <c r="I395" s="70"/>
      <c r="J395" s="70"/>
      <c r="K395" s="70"/>
      <c r="L395" s="39"/>
      <c r="N395" s="14"/>
      <c r="AD395" s="39"/>
      <c r="AE395" s="39"/>
      <c r="AF395" s="39"/>
      <c r="AG395" s="39"/>
      <c r="AH395" s="39"/>
      <c r="AI395" s="39"/>
      <c r="AJ395" s="39"/>
      <c r="AK395" s="39"/>
      <c r="AL395" s="39"/>
    </row>
    <row r="396" ht="58.5" customHeight="1">
      <c r="A396" s="39"/>
      <c r="B396" s="70"/>
      <c r="C396" s="70"/>
      <c r="D396" s="70"/>
      <c r="E396" s="70"/>
      <c r="F396" s="70"/>
      <c r="G396" s="70"/>
      <c r="H396" s="70"/>
      <c r="I396" s="70"/>
      <c r="J396" s="70"/>
      <c r="K396" s="70"/>
      <c r="L396" s="39"/>
      <c r="N396" s="14"/>
      <c r="AD396" s="39"/>
      <c r="AE396" s="39"/>
      <c r="AF396" s="39"/>
      <c r="AG396" s="39"/>
      <c r="AH396" s="39"/>
      <c r="AI396" s="39"/>
      <c r="AJ396" s="39"/>
      <c r="AK396" s="39"/>
      <c r="AL396" s="39"/>
    </row>
    <row r="397" ht="58.5" customHeight="1">
      <c r="A397" s="39"/>
      <c r="B397" s="70"/>
      <c r="C397" s="70"/>
      <c r="D397" s="70"/>
      <c r="E397" s="70"/>
      <c r="F397" s="70"/>
      <c r="G397" s="70"/>
      <c r="H397" s="70"/>
      <c r="I397" s="70"/>
      <c r="J397" s="70"/>
      <c r="K397" s="70"/>
      <c r="L397" s="39"/>
      <c r="N397" s="14"/>
      <c r="AD397" s="39"/>
      <c r="AE397" s="39"/>
      <c r="AF397" s="39"/>
      <c r="AG397" s="39"/>
      <c r="AH397" s="39"/>
      <c r="AI397" s="39"/>
      <c r="AJ397" s="39"/>
      <c r="AK397" s="39"/>
      <c r="AL397" s="39"/>
    </row>
    <row r="398" ht="58.5" customHeight="1">
      <c r="A398" s="39"/>
      <c r="B398" s="70"/>
      <c r="C398" s="70"/>
      <c r="D398" s="70"/>
      <c r="E398" s="70"/>
      <c r="F398" s="70"/>
      <c r="G398" s="70"/>
      <c r="H398" s="70"/>
      <c r="I398" s="70"/>
      <c r="J398" s="70"/>
      <c r="K398" s="70"/>
      <c r="L398" s="39"/>
      <c r="N398" s="14"/>
      <c r="AD398" s="39"/>
      <c r="AE398" s="39"/>
      <c r="AF398" s="39"/>
      <c r="AG398" s="39"/>
      <c r="AH398" s="39"/>
      <c r="AI398" s="39"/>
      <c r="AJ398" s="39"/>
      <c r="AK398" s="39"/>
      <c r="AL398" s="39"/>
    </row>
    <row r="399" ht="58.5" customHeight="1">
      <c r="A399" s="39"/>
      <c r="B399" s="70"/>
      <c r="C399" s="70"/>
      <c r="D399" s="70"/>
      <c r="E399" s="70"/>
      <c r="F399" s="70"/>
      <c r="G399" s="70"/>
      <c r="H399" s="70"/>
      <c r="I399" s="70"/>
      <c r="J399" s="70"/>
      <c r="K399" s="70"/>
      <c r="L399" s="39"/>
      <c r="N399" s="14"/>
      <c r="AD399" s="39"/>
      <c r="AE399" s="39"/>
      <c r="AF399" s="39"/>
      <c r="AG399" s="39"/>
      <c r="AH399" s="39"/>
      <c r="AI399" s="39"/>
      <c r="AJ399" s="39"/>
      <c r="AK399" s="39"/>
      <c r="AL399" s="39"/>
    </row>
    <row r="400" ht="58.5" customHeight="1">
      <c r="A400" s="39"/>
      <c r="B400" s="70"/>
      <c r="C400" s="70"/>
      <c r="D400" s="70"/>
      <c r="E400" s="70"/>
      <c r="F400" s="70"/>
      <c r="G400" s="70"/>
      <c r="H400" s="70"/>
      <c r="I400" s="70"/>
      <c r="J400" s="70"/>
      <c r="K400" s="70"/>
      <c r="L400" s="39"/>
      <c r="N400" s="14"/>
      <c r="AD400" s="39"/>
      <c r="AE400" s="39"/>
      <c r="AF400" s="39"/>
      <c r="AG400" s="39"/>
      <c r="AH400" s="39"/>
      <c r="AI400" s="39"/>
      <c r="AJ400" s="39"/>
      <c r="AK400" s="39"/>
      <c r="AL400" s="39"/>
    </row>
    <row r="401" ht="58.5" customHeight="1">
      <c r="A401" s="39"/>
      <c r="B401" s="70"/>
      <c r="C401" s="70"/>
      <c r="D401" s="70"/>
      <c r="E401" s="70"/>
      <c r="F401" s="70"/>
      <c r="G401" s="70"/>
      <c r="H401" s="70"/>
      <c r="I401" s="70"/>
      <c r="J401" s="70"/>
      <c r="K401" s="70"/>
      <c r="L401" s="39"/>
      <c r="N401" s="14"/>
      <c r="AD401" s="39"/>
      <c r="AE401" s="39"/>
      <c r="AF401" s="39"/>
      <c r="AG401" s="39"/>
      <c r="AH401" s="39"/>
      <c r="AI401" s="39"/>
      <c r="AJ401" s="39"/>
      <c r="AK401" s="39"/>
      <c r="AL401" s="39"/>
    </row>
    <row r="402" ht="58.5" customHeight="1">
      <c r="A402" s="39"/>
      <c r="B402" s="70"/>
      <c r="C402" s="70"/>
      <c r="D402" s="70"/>
      <c r="E402" s="70"/>
      <c r="F402" s="70"/>
      <c r="G402" s="70"/>
      <c r="H402" s="70"/>
      <c r="I402" s="70"/>
      <c r="J402" s="70"/>
      <c r="K402" s="70"/>
      <c r="L402" s="39"/>
      <c r="N402" s="14"/>
      <c r="AD402" s="39"/>
      <c r="AE402" s="39"/>
      <c r="AF402" s="39"/>
      <c r="AG402" s="39"/>
      <c r="AH402" s="39"/>
      <c r="AI402" s="39"/>
      <c r="AJ402" s="39"/>
      <c r="AK402" s="39"/>
      <c r="AL402" s="39"/>
    </row>
    <row r="403" ht="58.5" customHeight="1">
      <c r="A403" s="39"/>
      <c r="B403" s="70"/>
      <c r="C403" s="70"/>
      <c r="D403" s="70"/>
      <c r="E403" s="70"/>
      <c r="F403" s="70"/>
      <c r="G403" s="70"/>
      <c r="H403" s="70"/>
      <c r="I403" s="70"/>
      <c r="J403" s="70"/>
      <c r="K403" s="70"/>
      <c r="L403" s="39"/>
      <c r="N403" s="14"/>
      <c r="AD403" s="39"/>
      <c r="AE403" s="39"/>
      <c r="AF403" s="39"/>
      <c r="AG403" s="39"/>
      <c r="AH403" s="39"/>
      <c r="AI403" s="39"/>
      <c r="AJ403" s="39"/>
      <c r="AK403" s="39"/>
      <c r="AL403" s="39"/>
    </row>
    <row r="404" ht="58.5" customHeight="1">
      <c r="A404" s="39"/>
      <c r="B404" s="70"/>
      <c r="C404" s="70"/>
      <c r="D404" s="70"/>
      <c r="E404" s="70"/>
      <c r="F404" s="70"/>
      <c r="G404" s="70"/>
      <c r="H404" s="70"/>
      <c r="I404" s="70"/>
      <c r="J404" s="70"/>
      <c r="K404" s="70"/>
      <c r="L404" s="39"/>
      <c r="N404" s="14"/>
      <c r="AD404" s="39"/>
      <c r="AE404" s="39"/>
      <c r="AF404" s="39"/>
      <c r="AG404" s="39"/>
      <c r="AH404" s="39"/>
      <c r="AI404" s="39"/>
      <c r="AJ404" s="39"/>
      <c r="AK404" s="39"/>
      <c r="AL404" s="39"/>
    </row>
    <row r="405" ht="58.5" customHeight="1">
      <c r="A405" s="39"/>
      <c r="B405" s="70"/>
      <c r="C405" s="70"/>
      <c r="D405" s="70"/>
      <c r="E405" s="70"/>
      <c r="F405" s="70"/>
      <c r="G405" s="70"/>
      <c r="H405" s="70"/>
      <c r="I405" s="70"/>
      <c r="J405" s="70"/>
      <c r="K405" s="70"/>
      <c r="L405" s="39"/>
      <c r="N405" s="14"/>
      <c r="AD405" s="39"/>
      <c r="AE405" s="39"/>
      <c r="AF405" s="39"/>
      <c r="AG405" s="39"/>
      <c r="AH405" s="39"/>
      <c r="AI405" s="39"/>
      <c r="AJ405" s="39"/>
      <c r="AK405" s="39"/>
      <c r="AL405" s="39"/>
    </row>
    <row r="406" ht="58.5" customHeight="1">
      <c r="A406" s="39"/>
      <c r="B406" s="70"/>
      <c r="C406" s="70"/>
      <c r="D406" s="70"/>
      <c r="E406" s="70"/>
      <c r="F406" s="70"/>
      <c r="G406" s="70"/>
      <c r="H406" s="70"/>
      <c r="I406" s="70"/>
      <c r="J406" s="70"/>
      <c r="K406" s="70"/>
      <c r="L406" s="39"/>
      <c r="N406" s="14"/>
      <c r="AD406" s="39"/>
      <c r="AE406" s="39"/>
      <c r="AF406" s="39"/>
      <c r="AG406" s="39"/>
      <c r="AH406" s="39"/>
      <c r="AI406" s="39"/>
      <c r="AJ406" s="39"/>
      <c r="AK406" s="39"/>
      <c r="AL406" s="39"/>
    </row>
    <row r="407" ht="58.5" customHeight="1">
      <c r="A407" s="39"/>
      <c r="B407" s="70"/>
      <c r="C407" s="70"/>
      <c r="D407" s="70"/>
      <c r="E407" s="70"/>
      <c r="F407" s="70"/>
      <c r="G407" s="70"/>
      <c r="H407" s="70"/>
      <c r="I407" s="70"/>
      <c r="J407" s="70"/>
      <c r="K407" s="70"/>
      <c r="L407" s="39"/>
      <c r="N407" s="14"/>
      <c r="AD407" s="39"/>
      <c r="AE407" s="39"/>
      <c r="AF407" s="39"/>
      <c r="AG407" s="39"/>
      <c r="AH407" s="39"/>
      <c r="AI407" s="39"/>
      <c r="AJ407" s="39"/>
      <c r="AK407" s="39"/>
      <c r="AL407" s="39"/>
    </row>
    <row r="408" ht="58.5" customHeight="1">
      <c r="A408" s="39"/>
      <c r="B408" s="70"/>
      <c r="C408" s="70"/>
      <c r="D408" s="70"/>
      <c r="E408" s="70"/>
      <c r="F408" s="70"/>
      <c r="G408" s="70"/>
      <c r="H408" s="70"/>
      <c r="I408" s="70"/>
      <c r="J408" s="70"/>
      <c r="K408" s="70"/>
      <c r="L408" s="39"/>
      <c r="N408" s="14"/>
      <c r="AD408" s="39"/>
      <c r="AE408" s="39"/>
      <c r="AF408" s="39"/>
      <c r="AG408" s="39"/>
      <c r="AH408" s="39"/>
      <c r="AI408" s="39"/>
      <c r="AJ408" s="39"/>
      <c r="AK408" s="39"/>
      <c r="AL408" s="39"/>
    </row>
    <row r="409" ht="58.5" customHeight="1">
      <c r="A409" s="39"/>
      <c r="B409" s="70"/>
      <c r="C409" s="70"/>
      <c r="D409" s="70"/>
      <c r="E409" s="70"/>
      <c r="F409" s="70"/>
      <c r="G409" s="70"/>
      <c r="H409" s="70"/>
      <c r="I409" s="70"/>
      <c r="J409" s="70"/>
      <c r="K409" s="70"/>
      <c r="L409" s="39"/>
      <c r="N409" s="14"/>
      <c r="AD409" s="39"/>
      <c r="AE409" s="39"/>
      <c r="AF409" s="39"/>
      <c r="AG409" s="39"/>
      <c r="AH409" s="39"/>
      <c r="AI409" s="39"/>
      <c r="AJ409" s="39"/>
      <c r="AK409" s="39"/>
      <c r="AL409" s="39"/>
    </row>
    <row r="410" ht="58.5" customHeight="1">
      <c r="A410" s="39"/>
      <c r="B410" s="70"/>
      <c r="C410" s="70"/>
      <c r="D410" s="70"/>
      <c r="E410" s="70"/>
      <c r="F410" s="70"/>
      <c r="G410" s="70"/>
      <c r="H410" s="70"/>
      <c r="I410" s="70"/>
      <c r="J410" s="70"/>
      <c r="K410" s="70"/>
      <c r="L410" s="39"/>
      <c r="N410" s="14"/>
      <c r="AD410" s="39"/>
      <c r="AE410" s="39"/>
      <c r="AF410" s="39"/>
      <c r="AG410" s="39"/>
      <c r="AH410" s="39"/>
      <c r="AI410" s="39"/>
      <c r="AJ410" s="39"/>
      <c r="AK410" s="39"/>
      <c r="AL410" s="39"/>
    </row>
    <row r="411" ht="58.5" customHeight="1">
      <c r="A411" s="39"/>
      <c r="B411" s="70"/>
      <c r="C411" s="70"/>
      <c r="D411" s="70"/>
      <c r="E411" s="70"/>
      <c r="F411" s="70"/>
      <c r="G411" s="70"/>
      <c r="H411" s="70"/>
      <c r="I411" s="70"/>
      <c r="J411" s="70"/>
      <c r="K411" s="70"/>
      <c r="L411" s="39"/>
      <c r="N411" s="14"/>
      <c r="AD411" s="39"/>
      <c r="AE411" s="39"/>
      <c r="AF411" s="39"/>
      <c r="AG411" s="39"/>
      <c r="AH411" s="39"/>
      <c r="AI411" s="39"/>
      <c r="AJ411" s="39"/>
      <c r="AK411" s="39"/>
      <c r="AL411" s="39"/>
    </row>
    <row r="412" ht="58.5" customHeight="1">
      <c r="A412" s="39"/>
      <c r="B412" s="70"/>
      <c r="C412" s="70"/>
      <c r="D412" s="70"/>
      <c r="E412" s="70"/>
      <c r="F412" s="70"/>
      <c r="G412" s="70"/>
      <c r="H412" s="70"/>
      <c r="I412" s="70"/>
      <c r="J412" s="70"/>
      <c r="K412" s="70"/>
      <c r="L412" s="39"/>
      <c r="N412" s="14"/>
      <c r="AD412" s="39"/>
      <c r="AE412" s="39"/>
      <c r="AF412" s="39"/>
      <c r="AG412" s="39"/>
      <c r="AH412" s="39"/>
      <c r="AI412" s="39"/>
      <c r="AJ412" s="39"/>
      <c r="AK412" s="39"/>
      <c r="AL412" s="39"/>
    </row>
    <row r="413" ht="58.5" customHeight="1">
      <c r="A413" s="39"/>
      <c r="B413" s="70"/>
      <c r="C413" s="70"/>
      <c r="D413" s="70"/>
      <c r="E413" s="70"/>
      <c r="F413" s="70"/>
      <c r="G413" s="70"/>
      <c r="H413" s="70"/>
      <c r="I413" s="70"/>
      <c r="J413" s="70"/>
      <c r="K413" s="70"/>
      <c r="L413" s="39"/>
      <c r="N413" s="14"/>
      <c r="AD413" s="39"/>
      <c r="AE413" s="39"/>
      <c r="AF413" s="39"/>
      <c r="AG413" s="39"/>
      <c r="AH413" s="39"/>
      <c r="AI413" s="39"/>
      <c r="AJ413" s="39"/>
      <c r="AK413" s="39"/>
      <c r="AL413" s="39"/>
    </row>
    <row r="414" ht="58.5" customHeight="1">
      <c r="A414" s="39"/>
      <c r="B414" s="70"/>
      <c r="C414" s="70"/>
      <c r="D414" s="70"/>
      <c r="E414" s="70"/>
      <c r="F414" s="70"/>
      <c r="G414" s="70"/>
      <c r="H414" s="70"/>
      <c r="I414" s="70"/>
      <c r="J414" s="70"/>
      <c r="K414" s="70"/>
      <c r="L414" s="39"/>
      <c r="N414" s="14"/>
      <c r="AD414" s="39"/>
      <c r="AE414" s="39"/>
      <c r="AF414" s="39"/>
      <c r="AG414" s="39"/>
      <c r="AH414" s="39"/>
      <c r="AI414" s="39"/>
      <c r="AJ414" s="39"/>
      <c r="AK414" s="39"/>
      <c r="AL414" s="39"/>
    </row>
    <row r="415" ht="58.5" customHeight="1">
      <c r="A415" s="39"/>
      <c r="B415" s="70"/>
      <c r="C415" s="70"/>
      <c r="D415" s="70"/>
      <c r="E415" s="70"/>
      <c r="F415" s="70"/>
      <c r="G415" s="70"/>
      <c r="H415" s="70"/>
      <c r="I415" s="70"/>
      <c r="J415" s="70"/>
      <c r="K415" s="70"/>
      <c r="L415" s="39"/>
      <c r="N415" s="14"/>
      <c r="AD415" s="39"/>
      <c r="AE415" s="39"/>
      <c r="AF415" s="39"/>
      <c r="AG415" s="39"/>
      <c r="AH415" s="39"/>
      <c r="AI415" s="39"/>
      <c r="AJ415" s="39"/>
      <c r="AK415" s="39"/>
      <c r="AL415" s="39"/>
    </row>
    <row r="416" ht="58.5" customHeight="1">
      <c r="A416" s="39"/>
      <c r="B416" s="70"/>
      <c r="C416" s="70"/>
      <c r="D416" s="70"/>
      <c r="E416" s="70"/>
      <c r="F416" s="70"/>
      <c r="G416" s="70"/>
      <c r="H416" s="70"/>
      <c r="I416" s="70"/>
      <c r="J416" s="70"/>
      <c r="K416" s="70"/>
      <c r="L416" s="39"/>
      <c r="N416" s="14"/>
      <c r="AD416" s="39"/>
      <c r="AE416" s="39"/>
      <c r="AF416" s="39"/>
      <c r="AG416" s="39"/>
      <c r="AH416" s="39"/>
      <c r="AI416" s="39"/>
      <c r="AJ416" s="39"/>
      <c r="AK416" s="39"/>
      <c r="AL416" s="39"/>
    </row>
    <row r="417" ht="58.5" customHeight="1">
      <c r="A417" s="39"/>
      <c r="B417" s="70"/>
      <c r="C417" s="70"/>
      <c r="D417" s="70"/>
      <c r="E417" s="70"/>
      <c r="F417" s="70"/>
      <c r="G417" s="70"/>
      <c r="H417" s="70"/>
      <c r="I417" s="70"/>
      <c r="J417" s="70"/>
      <c r="K417" s="70"/>
      <c r="L417" s="39"/>
      <c r="N417" s="14"/>
      <c r="AD417" s="39"/>
      <c r="AE417" s="39"/>
      <c r="AF417" s="39"/>
      <c r="AG417" s="39"/>
      <c r="AH417" s="39"/>
      <c r="AI417" s="39"/>
      <c r="AJ417" s="39"/>
      <c r="AK417" s="39"/>
      <c r="AL417" s="39"/>
    </row>
    <row r="418" ht="58.5" customHeight="1">
      <c r="A418" s="39"/>
      <c r="B418" s="70"/>
      <c r="C418" s="70"/>
      <c r="D418" s="70"/>
      <c r="E418" s="70"/>
      <c r="F418" s="70"/>
      <c r="G418" s="70"/>
      <c r="H418" s="70"/>
      <c r="I418" s="70"/>
      <c r="J418" s="70"/>
      <c r="K418" s="70"/>
      <c r="L418" s="39"/>
      <c r="N418" s="14"/>
      <c r="AD418" s="39"/>
      <c r="AE418" s="39"/>
      <c r="AF418" s="39"/>
      <c r="AG418" s="39"/>
      <c r="AH418" s="39"/>
      <c r="AI418" s="39"/>
      <c r="AJ418" s="39"/>
      <c r="AK418" s="39"/>
      <c r="AL418" s="39"/>
    </row>
    <row r="419" ht="58.5" customHeight="1">
      <c r="A419" s="39"/>
      <c r="B419" s="70"/>
      <c r="C419" s="70"/>
      <c r="D419" s="70"/>
      <c r="E419" s="70"/>
      <c r="F419" s="70"/>
      <c r="G419" s="70"/>
      <c r="H419" s="70"/>
      <c r="I419" s="70"/>
      <c r="J419" s="70"/>
      <c r="K419" s="70"/>
      <c r="L419" s="39"/>
      <c r="N419" s="14"/>
      <c r="AD419" s="39"/>
      <c r="AE419" s="39"/>
      <c r="AF419" s="39"/>
      <c r="AG419" s="39"/>
      <c r="AH419" s="39"/>
      <c r="AI419" s="39"/>
      <c r="AJ419" s="39"/>
      <c r="AK419" s="39"/>
      <c r="AL419" s="39"/>
    </row>
    <row r="420" ht="58.5" customHeight="1">
      <c r="A420" s="39"/>
      <c r="B420" s="70"/>
      <c r="C420" s="70"/>
      <c r="D420" s="70"/>
      <c r="E420" s="70"/>
      <c r="F420" s="70"/>
      <c r="G420" s="70"/>
      <c r="H420" s="70"/>
      <c r="I420" s="70"/>
      <c r="J420" s="70"/>
      <c r="K420" s="70"/>
      <c r="L420" s="39"/>
      <c r="N420" s="14"/>
      <c r="AD420" s="39"/>
      <c r="AE420" s="39"/>
      <c r="AF420" s="39"/>
      <c r="AG420" s="39"/>
      <c r="AH420" s="39"/>
      <c r="AI420" s="39"/>
      <c r="AJ420" s="39"/>
      <c r="AK420" s="39"/>
      <c r="AL420" s="39"/>
    </row>
    <row r="421" ht="58.5" customHeight="1">
      <c r="A421" s="39"/>
      <c r="B421" s="70"/>
      <c r="C421" s="70"/>
      <c r="D421" s="70"/>
      <c r="E421" s="70"/>
      <c r="F421" s="70"/>
      <c r="G421" s="70"/>
      <c r="H421" s="70"/>
      <c r="I421" s="70"/>
      <c r="J421" s="70"/>
      <c r="K421" s="70"/>
      <c r="L421" s="39"/>
      <c r="N421" s="14"/>
      <c r="AD421" s="39"/>
      <c r="AE421" s="39"/>
      <c r="AF421" s="39"/>
      <c r="AG421" s="39"/>
      <c r="AH421" s="39"/>
      <c r="AI421" s="39"/>
      <c r="AJ421" s="39"/>
      <c r="AK421" s="39"/>
      <c r="AL421" s="39"/>
    </row>
    <row r="422" ht="58.5" customHeight="1">
      <c r="A422" s="39"/>
      <c r="B422" s="70"/>
      <c r="C422" s="70"/>
      <c r="D422" s="70"/>
      <c r="E422" s="70"/>
      <c r="F422" s="70"/>
      <c r="G422" s="70"/>
      <c r="H422" s="70"/>
      <c r="I422" s="70"/>
      <c r="J422" s="70"/>
      <c r="K422" s="70"/>
      <c r="L422" s="39"/>
      <c r="N422" s="14"/>
      <c r="AD422" s="39"/>
      <c r="AE422" s="39"/>
      <c r="AF422" s="39"/>
      <c r="AG422" s="39"/>
      <c r="AH422" s="39"/>
      <c r="AI422" s="39"/>
      <c r="AJ422" s="39"/>
      <c r="AK422" s="39"/>
      <c r="AL422" s="39"/>
    </row>
    <row r="423" ht="58.5" customHeight="1">
      <c r="A423" s="39"/>
      <c r="B423" s="70"/>
      <c r="C423" s="70"/>
      <c r="D423" s="70"/>
      <c r="E423" s="70"/>
      <c r="F423" s="70"/>
      <c r="G423" s="70"/>
      <c r="H423" s="70"/>
      <c r="I423" s="70"/>
      <c r="J423" s="70"/>
      <c r="K423" s="70"/>
      <c r="L423" s="39"/>
      <c r="N423" s="14"/>
      <c r="AD423" s="39"/>
      <c r="AE423" s="39"/>
      <c r="AF423" s="39"/>
      <c r="AG423" s="39"/>
      <c r="AH423" s="39"/>
      <c r="AI423" s="39"/>
      <c r="AJ423" s="39"/>
      <c r="AK423" s="39"/>
      <c r="AL423" s="39"/>
    </row>
    <row r="424" ht="58.5" customHeight="1">
      <c r="A424" s="39"/>
      <c r="B424" s="70"/>
      <c r="C424" s="70"/>
      <c r="D424" s="70"/>
      <c r="E424" s="70"/>
      <c r="F424" s="70"/>
      <c r="G424" s="70"/>
      <c r="H424" s="70"/>
      <c r="I424" s="70"/>
      <c r="J424" s="70"/>
      <c r="K424" s="70"/>
      <c r="L424" s="39"/>
      <c r="N424" s="14"/>
      <c r="AD424" s="39"/>
      <c r="AE424" s="39"/>
      <c r="AF424" s="39"/>
      <c r="AG424" s="39"/>
      <c r="AH424" s="39"/>
      <c r="AI424" s="39"/>
      <c r="AJ424" s="39"/>
      <c r="AK424" s="39"/>
      <c r="AL424" s="39"/>
    </row>
    <row r="425" ht="58.5" customHeight="1">
      <c r="A425" s="39"/>
      <c r="B425" s="70"/>
      <c r="C425" s="70"/>
      <c r="D425" s="70"/>
      <c r="E425" s="70"/>
      <c r="F425" s="70"/>
      <c r="G425" s="70"/>
      <c r="H425" s="70"/>
      <c r="I425" s="70"/>
      <c r="J425" s="70"/>
      <c r="K425" s="70"/>
      <c r="L425" s="39"/>
      <c r="N425" s="14"/>
      <c r="AD425" s="39"/>
      <c r="AE425" s="39"/>
      <c r="AF425" s="39"/>
      <c r="AG425" s="39"/>
      <c r="AH425" s="39"/>
      <c r="AI425" s="39"/>
      <c r="AJ425" s="39"/>
      <c r="AK425" s="39"/>
      <c r="AL425" s="39"/>
    </row>
    <row r="426" ht="58.5" customHeight="1">
      <c r="A426" s="39"/>
      <c r="B426" s="70"/>
      <c r="C426" s="70"/>
      <c r="D426" s="70"/>
      <c r="E426" s="70"/>
      <c r="F426" s="70"/>
      <c r="G426" s="70"/>
      <c r="H426" s="70"/>
      <c r="I426" s="70"/>
      <c r="J426" s="70"/>
      <c r="K426" s="70"/>
      <c r="L426" s="39"/>
      <c r="N426" s="14"/>
      <c r="AD426" s="39"/>
      <c r="AE426" s="39"/>
      <c r="AF426" s="39"/>
      <c r="AG426" s="39"/>
      <c r="AH426" s="39"/>
      <c r="AI426" s="39"/>
      <c r="AJ426" s="39"/>
      <c r="AK426" s="39"/>
      <c r="AL426" s="39"/>
    </row>
    <row r="427" ht="58.5" customHeight="1">
      <c r="A427" s="39"/>
      <c r="B427" s="70"/>
      <c r="C427" s="70"/>
      <c r="D427" s="70"/>
      <c r="E427" s="70"/>
      <c r="F427" s="70"/>
      <c r="G427" s="70"/>
      <c r="H427" s="70"/>
      <c r="I427" s="70"/>
      <c r="J427" s="70"/>
      <c r="K427" s="70"/>
      <c r="L427" s="39"/>
      <c r="N427" s="14"/>
      <c r="AD427" s="39"/>
      <c r="AE427" s="39"/>
      <c r="AF427" s="39"/>
      <c r="AG427" s="39"/>
      <c r="AH427" s="39"/>
      <c r="AI427" s="39"/>
      <c r="AJ427" s="39"/>
      <c r="AK427" s="39"/>
      <c r="AL427" s="39"/>
    </row>
    <row r="428" ht="58.5" customHeight="1">
      <c r="A428" s="39"/>
      <c r="B428" s="70"/>
      <c r="C428" s="70"/>
      <c r="D428" s="70"/>
      <c r="E428" s="70"/>
      <c r="F428" s="70"/>
      <c r="G428" s="70"/>
      <c r="H428" s="70"/>
      <c r="I428" s="70"/>
      <c r="J428" s="70"/>
      <c r="K428" s="70"/>
      <c r="L428" s="39"/>
      <c r="N428" s="14"/>
      <c r="AD428" s="39"/>
      <c r="AE428" s="39"/>
      <c r="AF428" s="39"/>
      <c r="AG428" s="39"/>
      <c r="AH428" s="39"/>
      <c r="AI428" s="39"/>
      <c r="AJ428" s="39"/>
      <c r="AK428" s="39"/>
      <c r="AL428" s="39"/>
    </row>
    <row r="429" ht="58.5" customHeight="1">
      <c r="A429" s="39"/>
      <c r="B429" s="70"/>
      <c r="C429" s="70"/>
      <c r="D429" s="70"/>
      <c r="E429" s="70"/>
      <c r="F429" s="70"/>
      <c r="G429" s="70"/>
      <c r="H429" s="70"/>
      <c r="I429" s="70"/>
      <c r="J429" s="70"/>
      <c r="K429" s="70"/>
      <c r="L429" s="39"/>
      <c r="N429" s="14"/>
      <c r="AD429" s="39"/>
      <c r="AE429" s="39"/>
      <c r="AF429" s="39"/>
      <c r="AG429" s="39"/>
      <c r="AH429" s="39"/>
      <c r="AI429" s="39"/>
      <c r="AJ429" s="39"/>
      <c r="AK429" s="39"/>
      <c r="AL429" s="39"/>
    </row>
    <row r="430" ht="58.5" customHeight="1">
      <c r="A430" s="39"/>
      <c r="B430" s="70"/>
      <c r="C430" s="70"/>
      <c r="D430" s="70"/>
      <c r="E430" s="70"/>
      <c r="F430" s="70"/>
      <c r="G430" s="70"/>
      <c r="H430" s="70"/>
      <c r="I430" s="70"/>
      <c r="J430" s="70"/>
      <c r="K430" s="70"/>
      <c r="L430" s="39"/>
      <c r="N430" s="14"/>
      <c r="AD430" s="39"/>
      <c r="AE430" s="39"/>
      <c r="AF430" s="39"/>
      <c r="AG430" s="39"/>
      <c r="AH430" s="39"/>
      <c r="AI430" s="39"/>
      <c r="AJ430" s="39"/>
      <c r="AK430" s="39"/>
      <c r="AL430" s="39"/>
    </row>
    <row r="431" ht="58.5" customHeight="1">
      <c r="A431" s="39"/>
      <c r="B431" s="70"/>
      <c r="C431" s="70"/>
      <c r="D431" s="70"/>
      <c r="E431" s="70"/>
      <c r="F431" s="70"/>
      <c r="G431" s="70"/>
      <c r="H431" s="70"/>
      <c r="I431" s="70"/>
      <c r="J431" s="70"/>
      <c r="K431" s="70"/>
      <c r="L431" s="39"/>
      <c r="N431" s="14"/>
      <c r="AD431" s="39"/>
      <c r="AE431" s="39"/>
      <c r="AF431" s="39"/>
      <c r="AG431" s="39"/>
      <c r="AH431" s="39"/>
      <c r="AI431" s="39"/>
      <c r="AJ431" s="39"/>
      <c r="AK431" s="39"/>
      <c r="AL431" s="39"/>
    </row>
    <row r="432" ht="58.5" customHeight="1">
      <c r="A432" s="39"/>
      <c r="B432" s="70"/>
      <c r="C432" s="70"/>
      <c r="D432" s="70"/>
      <c r="E432" s="70"/>
      <c r="F432" s="70"/>
      <c r="G432" s="70"/>
      <c r="H432" s="70"/>
      <c r="I432" s="70"/>
      <c r="J432" s="70"/>
      <c r="K432" s="70"/>
      <c r="L432" s="39"/>
      <c r="N432" s="14"/>
      <c r="AD432" s="39"/>
      <c r="AE432" s="39"/>
      <c r="AF432" s="39"/>
      <c r="AG432" s="39"/>
      <c r="AH432" s="39"/>
      <c r="AI432" s="39"/>
      <c r="AJ432" s="39"/>
      <c r="AK432" s="39"/>
      <c r="AL432" s="39"/>
    </row>
    <row r="433" ht="58.5" customHeight="1">
      <c r="A433" s="39"/>
      <c r="B433" s="70"/>
      <c r="C433" s="70"/>
      <c r="D433" s="70"/>
      <c r="E433" s="70"/>
      <c r="F433" s="70"/>
      <c r="G433" s="70"/>
      <c r="H433" s="70"/>
      <c r="I433" s="70"/>
      <c r="J433" s="70"/>
      <c r="K433" s="70"/>
      <c r="L433" s="39"/>
      <c r="N433" s="14"/>
      <c r="AD433" s="39"/>
      <c r="AE433" s="39"/>
      <c r="AF433" s="39"/>
      <c r="AG433" s="39"/>
      <c r="AH433" s="39"/>
      <c r="AI433" s="39"/>
      <c r="AJ433" s="39"/>
      <c r="AK433" s="39"/>
      <c r="AL433" s="39"/>
    </row>
    <row r="434" ht="58.5" customHeight="1">
      <c r="A434" s="39"/>
      <c r="B434" s="70"/>
      <c r="C434" s="70"/>
      <c r="D434" s="70"/>
      <c r="E434" s="70"/>
      <c r="F434" s="70"/>
      <c r="G434" s="70"/>
      <c r="H434" s="70"/>
      <c r="I434" s="70"/>
      <c r="J434" s="70"/>
      <c r="K434" s="70"/>
      <c r="L434" s="39"/>
      <c r="N434" s="14"/>
      <c r="AD434" s="39"/>
      <c r="AE434" s="39"/>
      <c r="AF434" s="39"/>
      <c r="AG434" s="39"/>
      <c r="AH434" s="39"/>
      <c r="AI434" s="39"/>
      <c r="AJ434" s="39"/>
      <c r="AK434" s="39"/>
      <c r="AL434" s="39"/>
    </row>
    <row r="435" ht="58.5" customHeight="1">
      <c r="A435" s="39"/>
      <c r="B435" s="70"/>
      <c r="C435" s="70"/>
      <c r="D435" s="70"/>
      <c r="E435" s="70"/>
      <c r="F435" s="70"/>
      <c r="G435" s="70"/>
      <c r="H435" s="70"/>
      <c r="I435" s="70"/>
      <c r="J435" s="70"/>
      <c r="K435" s="70"/>
      <c r="L435" s="39"/>
      <c r="N435" s="14"/>
      <c r="AD435" s="39"/>
      <c r="AE435" s="39"/>
      <c r="AF435" s="39"/>
      <c r="AG435" s="39"/>
      <c r="AH435" s="39"/>
      <c r="AI435" s="39"/>
      <c r="AJ435" s="39"/>
      <c r="AK435" s="39"/>
      <c r="AL435" s="39"/>
    </row>
    <row r="436" ht="58.5" customHeight="1">
      <c r="A436" s="39"/>
      <c r="B436" s="70"/>
      <c r="C436" s="70"/>
      <c r="D436" s="70"/>
      <c r="E436" s="70"/>
      <c r="F436" s="70"/>
      <c r="G436" s="70"/>
      <c r="H436" s="70"/>
      <c r="I436" s="70"/>
      <c r="J436" s="70"/>
      <c r="K436" s="70"/>
      <c r="L436" s="39"/>
      <c r="N436" s="14"/>
      <c r="AD436" s="39"/>
      <c r="AE436" s="39"/>
      <c r="AF436" s="39"/>
      <c r="AG436" s="39"/>
      <c r="AH436" s="39"/>
      <c r="AI436" s="39"/>
      <c r="AJ436" s="39"/>
      <c r="AK436" s="39"/>
      <c r="AL436" s="39"/>
    </row>
    <row r="437" ht="58.5" customHeight="1">
      <c r="A437" s="39"/>
      <c r="B437" s="70"/>
      <c r="C437" s="70"/>
      <c r="D437" s="70"/>
      <c r="E437" s="70"/>
      <c r="F437" s="70"/>
      <c r="G437" s="70"/>
      <c r="H437" s="70"/>
      <c r="I437" s="70"/>
      <c r="J437" s="70"/>
      <c r="K437" s="70"/>
      <c r="L437" s="39"/>
      <c r="N437" s="14"/>
      <c r="AD437" s="39"/>
      <c r="AE437" s="39"/>
      <c r="AF437" s="39"/>
      <c r="AG437" s="39"/>
      <c r="AH437" s="39"/>
      <c r="AI437" s="39"/>
      <c r="AJ437" s="39"/>
      <c r="AK437" s="39"/>
      <c r="AL437" s="39"/>
    </row>
    <row r="438" ht="58.5" customHeight="1">
      <c r="A438" s="39"/>
      <c r="B438" s="70"/>
      <c r="C438" s="70"/>
      <c r="D438" s="70"/>
      <c r="E438" s="70"/>
      <c r="F438" s="70"/>
      <c r="G438" s="70"/>
      <c r="H438" s="70"/>
      <c r="I438" s="70"/>
      <c r="J438" s="70"/>
      <c r="K438" s="70"/>
      <c r="L438" s="39"/>
      <c r="N438" s="14"/>
      <c r="AD438" s="39"/>
      <c r="AE438" s="39"/>
      <c r="AF438" s="39"/>
      <c r="AG438" s="39"/>
      <c r="AH438" s="39"/>
      <c r="AI438" s="39"/>
      <c r="AJ438" s="39"/>
      <c r="AK438" s="39"/>
      <c r="AL438" s="39"/>
    </row>
    <row r="439" ht="58.5" customHeight="1">
      <c r="A439" s="39"/>
      <c r="B439" s="70"/>
      <c r="C439" s="70"/>
      <c r="D439" s="70"/>
      <c r="E439" s="70"/>
      <c r="F439" s="70"/>
      <c r="G439" s="70"/>
      <c r="H439" s="70"/>
      <c r="I439" s="70"/>
      <c r="J439" s="70"/>
      <c r="K439" s="70"/>
      <c r="L439" s="39"/>
      <c r="N439" s="14"/>
      <c r="AD439" s="39"/>
      <c r="AE439" s="39"/>
      <c r="AF439" s="39"/>
      <c r="AG439" s="39"/>
      <c r="AH439" s="39"/>
      <c r="AI439" s="39"/>
      <c r="AJ439" s="39"/>
      <c r="AK439" s="39"/>
      <c r="AL439" s="39"/>
    </row>
    <row r="440" ht="58.5" customHeight="1">
      <c r="A440" s="39"/>
      <c r="B440" s="70"/>
      <c r="C440" s="70"/>
      <c r="D440" s="70"/>
      <c r="E440" s="70"/>
      <c r="F440" s="70"/>
      <c r="G440" s="70"/>
      <c r="H440" s="70"/>
      <c r="I440" s="70"/>
      <c r="J440" s="70"/>
      <c r="K440" s="70"/>
      <c r="L440" s="39"/>
      <c r="N440" s="14"/>
      <c r="AD440" s="39"/>
      <c r="AE440" s="39"/>
      <c r="AF440" s="39"/>
      <c r="AG440" s="39"/>
      <c r="AH440" s="39"/>
      <c r="AI440" s="39"/>
      <c r="AJ440" s="39"/>
      <c r="AK440" s="39"/>
      <c r="AL440" s="39"/>
    </row>
    <row r="441" ht="58.5" customHeight="1">
      <c r="A441" s="39"/>
      <c r="B441" s="70"/>
      <c r="C441" s="70"/>
      <c r="D441" s="70"/>
      <c r="E441" s="70"/>
      <c r="F441" s="70"/>
      <c r="G441" s="70"/>
      <c r="H441" s="70"/>
      <c r="I441" s="70"/>
      <c r="J441" s="70"/>
      <c r="K441" s="70"/>
      <c r="L441" s="39"/>
      <c r="N441" s="14"/>
      <c r="AD441" s="39"/>
      <c r="AE441" s="39"/>
      <c r="AF441" s="39"/>
      <c r="AG441" s="39"/>
      <c r="AH441" s="39"/>
      <c r="AI441" s="39"/>
      <c r="AJ441" s="39"/>
      <c r="AK441" s="39"/>
      <c r="AL441" s="39"/>
    </row>
    <row r="442" ht="58.5" customHeight="1">
      <c r="A442" s="39"/>
      <c r="B442" s="70"/>
      <c r="C442" s="70"/>
      <c r="D442" s="70"/>
      <c r="E442" s="70"/>
      <c r="F442" s="70"/>
      <c r="G442" s="70"/>
      <c r="H442" s="70"/>
      <c r="I442" s="70"/>
      <c r="J442" s="70"/>
      <c r="K442" s="70"/>
      <c r="L442" s="39"/>
      <c r="N442" s="14"/>
      <c r="AD442" s="39"/>
      <c r="AE442" s="39"/>
      <c r="AF442" s="39"/>
      <c r="AG442" s="39"/>
      <c r="AH442" s="39"/>
      <c r="AI442" s="39"/>
      <c r="AJ442" s="39"/>
      <c r="AK442" s="39"/>
      <c r="AL442" s="39"/>
    </row>
    <row r="443" ht="58.5" customHeight="1">
      <c r="A443" s="39"/>
      <c r="B443" s="70"/>
      <c r="C443" s="70"/>
      <c r="D443" s="70"/>
      <c r="E443" s="70"/>
      <c r="F443" s="70"/>
      <c r="G443" s="70"/>
      <c r="H443" s="70"/>
      <c r="I443" s="70"/>
      <c r="J443" s="70"/>
      <c r="K443" s="70"/>
      <c r="L443" s="39"/>
      <c r="N443" s="14"/>
      <c r="AD443" s="39"/>
      <c r="AE443" s="39"/>
      <c r="AF443" s="39"/>
      <c r="AG443" s="39"/>
      <c r="AH443" s="39"/>
      <c r="AI443" s="39"/>
      <c r="AJ443" s="39"/>
      <c r="AK443" s="39"/>
      <c r="AL443" s="39"/>
    </row>
    <row r="444" ht="58.5" customHeight="1">
      <c r="A444" s="39"/>
      <c r="B444" s="70"/>
      <c r="C444" s="70"/>
      <c r="D444" s="70"/>
      <c r="E444" s="70"/>
      <c r="F444" s="70"/>
      <c r="G444" s="70"/>
      <c r="H444" s="70"/>
      <c r="I444" s="70"/>
      <c r="J444" s="70"/>
      <c r="K444" s="70"/>
      <c r="L444" s="39"/>
      <c r="N444" s="14"/>
      <c r="AD444" s="39"/>
      <c r="AE444" s="39"/>
      <c r="AF444" s="39"/>
      <c r="AG444" s="39"/>
      <c r="AH444" s="39"/>
      <c r="AI444" s="39"/>
      <c r="AJ444" s="39"/>
      <c r="AK444" s="39"/>
      <c r="AL444" s="39"/>
    </row>
    <row r="445" ht="58.5" customHeight="1">
      <c r="A445" s="39"/>
      <c r="B445" s="70"/>
      <c r="C445" s="70"/>
      <c r="D445" s="70"/>
      <c r="E445" s="70"/>
      <c r="F445" s="70"/>
      <c r="G445" s="70"/>
      <c r="H445" s="70"/>
      <c r="I445" s="70"/>
      <c r="J445" s="70"/>
      <c r="K445" s="70"/>
      <c r="L445" s="39"/>
      <c r="N445" s="14"/>
      <c r="AD445" s="39"/>
      <c r="AE445" s="39"/>
      <c r="AF445" s="39"/>
      <c r="AG445" s="39"/>
      <c r="AH445" s="39"/>
      <c r="AI445" s="39"/>
      <c r="AJ445" s="39"/>
      <c r="AK445" s="39"/>
      <c r="AL445" s="39"/>
    </row>
    <row r="446" ht="58.5" customHeight="1">
      <c r="A446" s="39"/>
      <c r="B446" s="70"/>
      <c r="C446" s="70"/>
      <c r="D446" s="70"/>
      <c r="E446" s="70"/>
      <c r="F446" s="70"/>
      <c r="G446" s="70"/>
      <c r="H446" s="70"/>
      <c r="I446" s="70"/>
      <c r="J446" s="70"/>
      <c r="K446" s="70"/>
      <c r="L446" s="39"/>
      <c r="N446" s="14"/>
      <c r="AD446" s="39"/>
      <c r="AE446" s="39"/>
      <c r="AF446" s="39"/>
      <c r="AG446" s="39"/>
      <c r="AH446" s="39"/>
      <c r="AI446" s="39"/>
      <c r="AJ446" s="39"/>
      <c r="AK446" s="39"/>
      <c r="AL446" s="39"/>
    </row>
    <row r="447" ht="58.5" customHeight="1">
      <c r="A447" s="39"/>
      <c r="B447" s="70"/>
      <c r="C447" s="70"/>
      <c r="D447" s="70"/>
      <c r="E447" s="70"/>
      <c r="F447" s="70"/>
      <c r="G447" s="70"/>
      <c r="H447" s="70"/>
      <c r="I447" s="70"/>
      <c r="J447" s="70"/>
      <c r="K447" s="70"/>
      <c r="L447" s="39"/>
      <c r="N447" s="14"/>
      <c r="AD447" s="39"/>
      <c r="AE447" s="39"/>
      <c r="AF447" s="39"/>
      <c r="AG447" s="39"/>
      <c r="AH447" s="39"/>
      <c r="AI447" s="39"/>
      <c r="AJ447" s="39"/>
      <c r="AK447" s="39"/>
      <c r="AL447" s="39"/>
    </row>
    <row r="448" ht="58.5" customHeight="1">
      <c r="A448" s="39"/>
      <c r="B448" s="70"/>
      <c r="C448" s="70"/>
      <c r="D448" s="70"/>
      <c r="E448" s="70"/>
      <c r="F448" s="70"/>
      <c r="G448" s="70"/>
      <c r="H448" s="70"/>
      <c r="I448" s="70"/>
      <c r="J448" s="70"/>
      <c r="K448" s="70"/>
      <c r="L448" s="39"/>
      <c r="N448" s="14"/>
      <c r="AD448" s="39"/>
      <c r="AE448" s="39"/>
      <c r="AF448" s="39"/>
      <c r="AG448" s="39"/>
      <c r="AH448" s="39"/>
      <c r="AI448" s="39"/>
      <c r="AJ448" s="39"/>
      <c r="AK448" s="39"/>
      <c r="AL448" s="39"/>
    </row>
    <row r="449" ht="58.5" customHeight="1">
      <c r="A449" s="39"/>
      <c r="B449" s="70"/>
      <c r="C449" s="70"/>
      <c r="D449" s="70"/>
      <c r="E449" s="70"/>
      <c r="F449" s="70"/>
      <c r="G449" s="70"/>
      <c r="H449" s="70"/>
      <c r="I449" s="70"/>
      <c r="J449" s="70"/>
      <c r="K449" s="70"/>
      <c r="L449" s="39"/>
      <c r="N449" s="14"/>
      <c r="AD449" s="39"/>
      <c r="AE449" s="39"/>
      <c r="AF449" s="39"/>
      <c r="AG449" s="39"/>
      <c r="AH449" s="39"/>
      <c r="AI449" s="39"/>
      <c r="AJ449" s="39"/>
      <c r="AK449" s="39"/>
      <c r="AL449" s="39"/>
    </row>
    <row r="450" ht="58.5" customHeight="1">
      <c r="A450" s="39"/>
      <c r="B450" s="70"/>
      <c r="C450" s="70"/>
      <c r="D450" s="70"/>
      <c r="E450" s="70"/>
      <c r="F450" s="70"/>
      <c r="G450" s="70"/>
      <c r="H450" s="70"/>
      <c r="I450" s="70"/>
      <c r="J450" s="70"/>
      <c r="K450" s="70"/>
      <c r="L450" s="39"/>
      <c r="N450" s="14"/>
      <c r="AD450" s="39"/>
      <c r="AE450" s="39"/>
      <c r="AF450" s="39"/>
      <c r="AG450" s="39"/>
      <c r="AH450" s="39"/>
      <c r="AI450" s="39"/>
      <c r="AJ450" s="39"/>
      <c r="AK450" s="39"/>
      <c r="AL450" s="39"/>
    </row>
    <row r="451" ht="58.5" customHeight="1">
      <c r="A451" s="39"/>
      <c r="B451" s="70"/>
      <c r="C451" s="70"/>
      <c r="D451" s="70"/>
      <c r="E451" s="70"/>
      <c r="F451" s="70"/>
      <c r="G451" s="70"/>
      <c r="H451" s="70"/>
      <c r="I451" s="70"/>
      <c r="J451" s="70"/>
      <c r="K451" s="70"/>
      <c r="L451" s="39"/>
      <c r="N451" s="14"/>
      <c r="AD451" s="39"/>
      <c r="AE451" s="39"/>
      <c r="AF451" s="39"/>
      <c r="AG451" s="39"/>
      <c r="AH451" s="39"/>
      <c r="AI451" s="39"/>
      <c r="AJ451" s="39"/>
      <c r="AK451" s="39"/>
      <c r="AL451" s="39"/>
    </row>
    <row r="452" ht="58.5" customHeight="1">
      <c r="A452" s="39"/>
      <c r="B452" s="70"/>
      <c r="C452" s="70"/>
      <c r="D452" s="70"/>
      <c r="E452" s="70"/>
      <c r="F452" s="70"/>
      <c r="G452" s="70"/>
      <c r="H452" s="70"/>
      <c r="I452" s="70"/>
      <c r="J452" s="70"/>
      <c r="K452" s="70"/>
      <c r="L452" s="39"/>
      <c r="N452" s="14"/>
      <c r="AD452" s="39"/>
      <c r="AE452" s="39"/>
      <c r="AF452" s="39"/>
      <c r="AG452" s="39"/>
      <c r="AH452" s="39"/>
      <c r="AI452" s="39"/>
      <c r="AJ452" s="39"/>
      <c r="AK452" s="39"/>
      <c r="AL452" s="39"/>
    </row>
    <row r="453" ht="58.5" customHeight="1">
      <c r="A453" s="39"/>
      <c r="B453" s="70"/>
      <c r="C453" s="70"/>
      <c r="D453" s="70"/>
      <c r="E453" s="70"/>
      <c r="F453" s="70"/>
      <c r="G453" s="70"/>
      <c r="H453" s="70"/>
      <c r="I453" s="70"/>
      <c r="J453" s="70"/>
      <c r="K453" s="70"/>
      <c r="L453" s="39"/>
      <c r="N453" s="14"/>
      <c r="AD453" s="39"/>
      <c r="AE453" s="39"/>
      <c r="AF453" s="39"/>
      <c r="AG453" s="39"/>
      <c r="AH453" s="39"/>
      <c r="AI453" s="39"/>
      <c r="AJ453" s="39"/>
      <c r="AK453" s="39"/>
      <c r="AL453" s="39"/>
    </row>
    <row r="454" ht="58.5" customHeight="1">
      <c r="A454" s="39"/>
      <c r="B454" s="70"/>
      <c r="C454" s="70"/>
      <c r="D454" s="70"/>
      <c r="E454" s="70"/>
      <c r="F454" s="70"/>
      <c r="G454" s="70"/>
      <c r="H454" s="70"/>
      <c r="I454" s="70"/>
      <c r="J454" s="70"/>
      <c r="K454" s="70"/>
      <c r="L454" s="39"/>
      <c r="N454" s="14"/>
      <c r="AD454" s="39"/>
      <c r="AE454" s="39"/>
      <c r="AF454" s="39"/>
      <c r="AG454" s="39"/>
      <c r="AH454" s="39"/>
      <c r="AI454" s="39"/>
      <c r="AJ454" s="39"/>
      <c r="AK454" s="39"/>
      <c r="AL454" s="39"/>
    </row>
    <row r="455" ht="58.5" customHeight="1">
      <c r="A455" s="39"/>
      <c r="B455" s="70"/>
      <c r="C455" s="70"/>
      <c r="D455" s="70"/>
      <c r="E455" s="70"/>
      <c r="F455" s="70"/>
      <c r="G455" s="70"/>
      <c r="H455" s="70"/>
      <c r="I455" s="70"/>
      <c r="J455" s="70"/>
      <c r="K455" s="70"/>
      <c r="L455" s="39"/>
      <c r="N455" s="14"/>
      <c r="AD455" s="39"/>
      <c r="AE455" s="39"/>
      <c r="AF455" s="39"/>
      <c r="AG455" s="39"/>
      <c r="AH455" s="39"/>
      <c r="AI455" s="39"/>
      <c r="AJ455" s="39"/>
      <c r="AK455" s="39"/>
      <c r="AL455" s="39"/>
    </row>
    <row r="456" ht="58.5" customHeight="1">
      <c r="A456" s="39"/>
      <c r="B456" s="70"/>
      <c r="C456" s="70"/>
      <c r="D456" s="70"/>
      <c r="E456" s="70"/>
      <c r="F456" s="70"/>
      <c r="G456" s="70"/>
      <c r="H456" s="70"/>
      <c r="I456" s="70"/>
      <c r="J456" s="70"/>
      <c r="K456" s="70"/>
      <c r="L456" s="39"/>
      <c r="N456" s="14"/>
      <c r="AD456" s="39"/>
      <c r="AE456" s="39"/>
      <c r="AF456" s="39"/>
      <c r="AG456" s="39"/>
      <c r="AH456" s="39"/>
      <c r="AI456" s="39"/>
      <c r="AJ456" s="39"/>
      <c r="AK456" s="39"/>
      <c r="AL456" s="39"/>
    </row>
    <row r="457" ht="58.5" customHeight="1">
      <c r="A457" s="39"/>
      <c r="B457" s="70"/>
      <c r="C457" s="70"/>
      <c r="D457" s="70"/>
      <c r="E457" s="70"/>
      <c r="F457" s="70"/>
      <c r="G457" s="70"/>
      <c r="H457" s="70"/>
      <c r="I457" s="70"/>
      <c r="J457" s="70"/>
      <c r="K457" s="70"/>
      <c r="L457" s="39"/>
      <c r="N457" s="14"/>
      <c r="AD457" s="39"/>
      <c r="AE457" s="39"/>
      <c r="AF457" s="39"/>
      <c r="AG457" s="39"/>
      <c r="AH457" s="39"/>
      <c r="AI457" s="39"/>
      <c r="AJ457" s="39"/>
      <c r="AK457" s="39"/>
      <c r="AL457" s="39"/>
    </row>
    <row r="458" ht="58.5" customHeight="1">
      <c r="A458" s="39"/>
      <c r="B458" s="70"/>
      <c r="C458" s="70"/>
      <c r="D458" s="70"/>
      <c r="E458" s="70"/>
      <c r="F458" s="70"/>
      <c r="G458" s="70"/>
      <c r="H458" s="70"/>
      <c r="I458" s="70"/>
      <c r="J458" s="70"/>
      <c r="K458" s="70"/>
      <c r="L458" s="39"/>
      <c r="N458" s="14"/>
      <c r="AD458" s="39"/>
      <c r="AE458" s="39"/>
      <c r="AF458" s="39"/>
      <c r="AG458" s="39"/>
      <c r="AH458" s="39"/>
      <c r="AI458" s="39"/>
      <c r="AJ458" s="39"/>
      <c r="AK458" s="39"/>
      <c r="AL458" s="39"/>
    </row>
    <row r="459" ht="58.5" customHeight="1">
      <c r="A459" s="39"/>
      <c r="B459" s="70"/>
      <c r="C459" s="70"/>
      <c r="D459" s="70"/>
      <c r="E459" s="70"/>
      <c r="F459" s="70"/>
      <c r="G459" s="70"/>
      <c r="H459" s="70"/>
      <c r="I459" s="70"/>
      <c r="J459" s="70"/>
      <c r="K459" s="70"/>
      <c r="L459" s="39"/>
      <c r="N459" s="14"/>
      <c r="AD459" s="39"/>
      <c r="AE459" s="39"/>
      <c r="AF459" s="39"/>
      <c r="AG459" s="39"/>
      <c r="AH459" s="39"/>
      <c r="AI459" s="39"/>
      <c r="AJ459" s="39"/>
      <c r="AK459" s="39"/>
      <c r="AL459" s="39"/>
    </row>
    <row r="460" ht="58.5" customHeight="1">
      <c r="A460" s="39"/>
      <c r="B460" s="70"/>
      <c r="C460" s="70"/>
      <c r="D460" s="70"/>
      <c r="E460" s="70"/>
      <c r="F460" s="70"/>
      <c r="G460" s="70"/>
      <c r="H460" s="70"/>
      <c r="I460" s="70"/>
      <c r="J460" s="70"/>
      <c r="K460" s="70"/>
      <c r="L460" s="39"/>
      <c r="N460" s="14"/>
      <c r="AD460" s="39"/>
      <c r="AE460" s="39"/>
      <c r="AF460" s="39"/>
      <c r="AG460" s="39"/>
      <c r="AH460" s="39"/>
      <c r="AI460" s="39"/>
      <c r="AJ460" s="39"/>
      <c r="AK460" s="39"/>
      <c r="AL460" s="39"/>
    </row>
    <row r="461" ht="58.5" customHeight="1">
      <c r="A461" s="39"/>
      <c r="B461" s="70"/>
      <c r="C461" s="70"/>
      <c r="D461" s="70"/>
      <c r="E461" s="70"/>
      <c r="F461" s="70"/>
      <c r="G461" s="70"/>
      <c r="H461" s="70"/>
      <c r="I461" s="70"/>
      <c r="J461" s="70"/>
      <c r="K461" s="70"/>
      <c r="L461" s="39"/>
      <c r="N461" s="14"/>
      <c r="AD461" s="39"/>
      <c r="AE461" s="39"/>
      <c r="AF461" s="39"/>
      <c r="AG461" s="39"/>
      <c r="AH461" s="39"/>
      <c r="AI461" s="39"/>
      <c r="AJ461" s="39"/>
      <c r="AK461" s="39"/>
      <c r="AL461" s="39"/>
    </row>
    <row r="462" ht="58.5" customHeight="1">
      <c r="A462" s="39"/>
      <c r="B462" s="70"/>
      <c r="C462" s="70"/>
      <c r="D462" s="70"/>
      <c r="E462" s="70"/>
      <c r="F462" s="70"/>
      <c r="G462" s="70"/>
      <c r="H462" s="70"/>
      <c r="I462" s="70"/>
      <c r="J462" s="70"/>
      <c r="K462" s="70"/>
      <c r="L462" s="39"/>
      <c r="N462" s="14"/>
      <c r="AD462" s="39"/>
      <c r="AE462" s="39"/>
      <c r="AF462" s="39"/>
      <c r="AG462" s="39"/>
      <c r="AH462" s="39"/>
      <c r="AI462" s="39"/>
      <c r="AJ462" s="39"/>
      <c r="AK462" s="39"/>
      <c r="AL462" s="39"/>
    </row>
    <row r="463" ht="58.5" customHeight="1">
      <c r="A463" s="39"/>
      <c r="B463" s="70"/>
      <c r="C463" s="70"/>
      <c r="D463" s="70"/>
      <c r="E463" s="70"/>
      <c r="F463" s="70"/>
      <c r="G463" s="70"/>
      <c r="H463" s="70"/>
      <c r="I463" s="70"/>
      <c r="J463" s="70"/>
      <c r="K463" s="70"/>
      <c r="L463" s="39"/>
      <c r="N463" s="14"/>
      <c r="AD463" s="39"/>
      <c r="AE463" s="39"/>
      <c r="AF463" s="39"/>
      <c r="AG463" s="39"/>
      <c r="AH463" s="39"/>
      <c r="AI463" s="39"/>
      <c r="AJ463" s="39"/>
      <c r="AK463" s="39"/>
      <c r="AL463" s="39"/>
    </row>
    <row r="464" ht="58.5" customHeight="1">
      <c r="A464" s="39"/>
      <c r="B464" s="70"/>
      <c r="C464" s="70"/>
      <c r="D464" s="70"/>
      <c r="E464" s="70"/>
      <c r="F464" s="70"/>
      <c r="G464" s="70"/>
      <c r="H464" s="70"/>
      <c r="I464" s="70"/>
      <c r="J464" s="70"/>
      <c r="K464" s="70"/>
      <c r="L464" s="39"/>
      <c r="N464" s="14"/>
      <c r="AD464" s="39"/>
      <c r="AE464" s="39"/>
      <c r="AF464" s="39"/>
      <c r="AG464" s="39"/>
      <c r="AH464" s="39"/>
      <c r="AI464" s="39"/>
      <c r="AJ464" s="39"/>
      <c r="AK464" s="39"/>
      <c r="AL464" s="39"/>
    </row>
    <row r="465" ht="58.5" customHeight="1">
      <c r="A465" s="39"/>
      <c r="B465" s="70"/>
      <c r="C465" s="70"/>
      <c r="D465" s="70"/>
      <c r="E465" s="70"/>
      <c r="F465" s="70"/>
      <c r="G465" s="70"/>
      <c r="H465" s="70"/>
      <c r="I465" s="70"/>
      <c r="J465" s="70"/>
      <c r="K465" s="70"/>
      <c r="L465" s="39"/>
      <c r="N465" s="14"/>
      <c r="AD465" s="39"/>
      <c r="AE465" s="39"/>
      <c r="AF465" s="39"/>
      <c r="AG465" s="39"/>
      <c r="AH465" s="39"/>
      <c r="AI465" s="39"/>
      <c r="AJ465" s="39"/>
      <c r="AK465" s="39"/>
      <c r="AL465" s="39"/>
    </row>
    <row r="466" ht="58.5" customHeight="1">
      <c r="A466" s="39"/>
      <c r="B466" s="70"/>
      <c r="C466" s="70"/>
      <c r="D466" s="70"/>
      <c r="E466" s="70"/>
      <c r="F466" s="70"/>
      <c r="G466" s="70"/>
      <c r="H466" s="70"/>
      <c r="I466" s="70"/>
      <c r="J466" s="70"/>
      <c r="K466" s="70"/>
      <c r="L466" s="39"/>
      <c r="N466" s="14"/>
      <c r="AD466" s="39"/>
      <c r="AE466" s="39"/>
      <c r="AF466" s="39"/>
      <c r="AG466" s="39"/>
      <c r="AH466" s="39"/>
      <c r="AI466" s="39"/>
      <c r="AJ466" s="39"/>
      <c r="AK466" s="39"/>
      <c r="AL466" s="39"/>
    </row>
    <row r="467" ht="58.5" customHeight="1">
      <c r="A467" s="39"/>
      <c r="B467" s="70"/>
      <c r="C467" s="70"/>
      <c r="D467" s="70"/>
      <c r="E467" s="70"/>
      <c r="F467" s="70"/>
      <c r="G467" s="70"/>
      <c r="H467" s="70"/>
      <c r="I467" s="70"/>
      <c r="J467" s="70"/>
      <c r="K467" s="70"/>
      <c r="L467" s="39"/>
      <c r="N467" s="14"/>
      <c r="AD467" s="39"/>
      <c r="AE467" s="39"/>
      <c r="AF467" s="39"/>
      <c r="AG467" s="39"/>
      <c r="AH467" s="39"/>
      <c r="AI467" s="39"/>
      <c r="AJ467" s="39"/>
      <c r="AK467" s="39"/>
      <c r="AL467" s="39"/>
    </row>
    <row r="468" ht="58.5" customHeight="1">
      <c r="A468" s="39"/>
      <c r="B468" s="70"/>
      <c r="C468" s="70"/>
      <c r="D468" s="70"/>
      <c r="E468" s="70"/>
      <c r="F468" s="70"/>
      <c r="G468" s="70"/>
      <c r="H468" s="70"/>
      <c r="I468" s="70"/>
      <c r="J468" s="70"/>
      <c r="K468" s="70"/>
      <c r="L468" s="39"/>
      <c r="N468" s="14"/>
      <c r="AD468" s="39"/>
      <c r="AE468" s="39"/>
      <c r="AF468" s="39"/>
      <c r="AG468" s="39"/>
      <c r="AH468" s="39"/>
      <c r="AI468" s="39"/>
      <c r="AJ468" s="39"/>
      <c r="AK468" s="39"/>
      <c r="AL468" s="39"/>
    </row>
    <row r="469" ht="58.5" customHeight="1">
      <c r="A469" s="39"/>
      <c r="B469" s="70"/>
      <c r="C469" s="70"/>
      <c r="D469" s="70"/>
      <c r="E469" s="70"/>
      <c r="F469" s="70"/>
      <c r="G469" s="70"/>
      <c r="H469" s="70"/>
      <c r="I469" s="70"/>
      <c r="J469" s="70"/>
      <c r="K469" s="70"/>
      <c r="L469" s="39"/>
      <c r="N469" s="14"/>
      <c r="AD469" s="39"/>
      <c r="AE469" s="39"/>
      <c r="AF469" s="39"/>
      <c r="AG469" s="39"/>
      <c r="AH469" s="39"/>
      <c r="AI469" s="39"/>
      <c r="AJ469" s="39"/>
      <c r="AK469" s="39"/>
      <c r="AL469" s="39"/>
    </row>
    <row r="470" ht="58.5" customHeight="1">
      <c r="A470" s="39"/>
      <c r="B470" s="70"/>
      <c r="C470" s="70"/>
      <c r="D470" s="70"/>
      <c r="E470" s="70"/>
      <c r="F470" s="70"/>
      <c r="G470" s="70"/>
      <c r="H470" s="70"/>
      <c r="I470" s="70"/>
      <c r="J470" s="70"/>
      <c r="K470" s="70"/>
      <c r="L470" s="39"/>
      <c r="N470" s="14"/>
      <c r="AD470" s="39"/>
      <c r="AE470" s="39"/>
      <c r="AF470" s="39"/>
      <c r="AG470" s="39"/>
      <c r="AH470" s="39"/>
      <c r="AI470" s="39"/>
      <c r="AJ470" s="39"/>
      <c r="AK470" s="39"/>
      <c r="AL470" s="39"/>
    </row>
    <row r="471" ht="58.5" customHeight="1">
      <c r="A471" s="39"/>
      <c r="B471" s="70"/>
      <c r="C471" s="70"/>
      <c r="D471" s="70"/>
      <c r="E471" s="70"/>
      <c r="F471" s="70"/>
      <c r="G471" s="70"/>
      <c r="H471" s="70"/>
      <c r="I471" s="70"/>
      <c r="J471" s="70"/>
      <c r="K471" s="70"/>
      <c r="L471" s="39"/>
      <c r="N471" s="14"/>
      <c r="AD471" s="39"/>
      <c r="AE471" s="39"/>
      <c r="AF471" s="39"/>
      <c r="AG471" s="39"/>
      <c r="AH471" s="39"/>
      <c r="AI471" s="39"/>
      <c r="AJ471" s="39"/>
      <c r="AK471" s="39"/>
      <c r="AL471" s="39"/>
    </row>
    <row r="472" ht="58.5" customHeight="1">
      <c r="A472" s="39"/>
      <c r="B472" s="70"/>
      <c r="C472" s="70"/>
      <c r="D472" s="70"/>
      <c r="E472" s="70"/>
      <c r="F472" s="70"/>
      <c r="G472" s="70"/>
      <c r="H472" s="70"/>
      <c r="I472" s="70"/>
      <c r="J472" s="70"/>
      <c r="K472" s="70"/>
      <c r="L472" s="39"/>
      <c r="N472" s="14"/>
      <c r="AD472" s="39"/>
      <c r="AE472" s="39"/>
      <c r="AF472" s="39"/>
      <c r="AG472" s="39"/>
      <c r="AH472" s="39"/>
      <c r="AI472" s="39"/>
      <c r="AJ472" s="39"/>
      <c r="AK472" s="39"/>
      <c r="AL472" s="39"/>
    </row>
    <row r="473" ht="58.5" customHeight="1">
      <c r="A473" s="39"/>
      <c r="B473" s="70"/>
      <c r="C473" s="70"/>
      <c r="D473" s="70"/>
      <c r="E473" s="70"/>
      <c r="F473" s="70"/>
      <c r="G473" s="70"/>
      <c r="H473" s="70"/>
      <c r="I473" s="70"/>
      <c r="J473" s="70"/>
      <c r="K473" s="70"/>
      <c r="L473" s="39"/>
      <c r="N473" s="14"/>
      <c r="AD473" s="39"/>
      <c r="AE473" s="39"/>
      <c r="AF473" s="39"/>
      <c r="AG473" s="39"/>
      <c r="AH473" s="39"/>
      <c r="AI473" s="39"/>
      <c r="AJ473" s="39"/>
      <c r="AK473" s="39"/>
      <c r="AL473" s="39"/>
    </row>
    <row r="474" ht="58.5" customHeight="1">
      <c r="A474" s="39"/>
      <c r="B474" s="70"/>
      <c r="C474" s="70"/>
      <c r="D474" s="70"/>
      <c r="E474" s="70"/>
      <c r="F474" s="70"/>
      <c r="G474" s="70"/>
      <c r="H474" s="70"/>
      <c r="I474" s="70"/>
      <c r="J474" s="70"/>
      <c r="K474" s="70"/>
      <c r="L474" s="39"/>
      <c r="N474" s="14"/>
      <c r="AD474" s="39"/>
      <c r="AE474" s="39"/>
      <c r="AF474" s="39"/>
      <c r="AG474" s="39"/>
      <c r="AH474" s="39"/>
      <c r="AI474" s="39"/>
      <c r="AJ474" s="39"/>
      <c r="AK474" s="39"/>
      <c r="AL474" s="39"/>
    </row>
    <row r="475" ht="58.5" customHeight="1">
      <c r="A475" s="39"/>
      <c r="B475" s="70"/>
      <c r="C475" s="70"/>
      <c r="D475" s="70"/>
      <c r="E475" s="70"/>
      <c r="F475" s="70"/>
      <c r="G475" s="70"/>
      <c r="H475" s="70"/>
      <c r="I475" s="70"/>
      <c r="J475" s="70"/>
      <c r="K475" s="70"/>
      <c r="L475" s="39"/>
      <c r="N475" s="14"/>
      <c r="AD475" s="39"/>
      <c r="AE475" s="39"/>
      <c r="AF475" s="39"/>
      <c r="AG475" s="39"/>
      <c r="AH475" s="39"/>
      <c r="AI475" s="39"/>
      <c r="AJ475" s="39"/>
      <c r="AK475" s="39"/>
      <c r="AL475" s="39"/>
    </row>
    <row r="476" ht="58.5" customHeight="1">
      <c r="A476" s="39"/>
      <c r="B476" s="70"/>
      <c r="C476" s="70"/>
      <c r="D476" s="70"/>
      <c r="E476" s="70"/>
      <c r="F476" s="70"/>
      <c r="G476" s="70"/>
      <c r="H476" s="70"/>
      <c r="I476" s="70"/>
      <c r="J476" s="70"/>
      <c r="K476" s="70"/>
      <c r="L476" s="39"/>
      <c r="N476" s="14"/>
      <c r="AD476" s="39"/>
      <c r="AE476" s="39"/>
      <c r="AF476" s="39"/>
      <c r="AG476" s="39"/>
      <c r="AH476" s="39"/>
      <c r="AI476" s="39"/>
      <c r="AJ476" s="39"/>
      <c r="AK476" s="39"/>
      <c r="AL476" s="39"/>
    </row>
    <row r="477" ht="58.5" customHeight="1">
      <c r="A477" s="39"/>
      <c r="B477" s="70"/>
      <c r="C477" s="70"/>
      <c r="D477" s="70"/>
      <c r="E477" s="70"/>
      <c r="F477" s="70"/>
      <c r="G477" s="70"/>
      <c r="H477" s="70"/>
      <c r="I477" s="70"/>
      <c r="J477" s="70"/>
      <c r="K477" s="70"/>
      <c r="L477" s="39"/>
      <c r="N477" s="14"/>
      <c r="AD477" s="39"/>
      <c r="AE477" s="39"/>
      <c r="AF477" s="39"/>
      <c r="AG477" s="39"/>
      <c r="AH477" s="39"/>
      <c r="AI477" s="39"/>
      <c r="AJ477" s="39"/>
      <c r="AK477" s="39"/>
      <c r="AL477" s="39"/>
    </row>
    <row r="478" ht="58.5" customHeight="1">
      <c r="A478" s="39"/>
      <c r="B478" s="70"/>
      <c r="C478" s="70"/>
      <c r="D478" s="70"/>
      <c r="E478" s="70"/>
      <c r="F478" s="70"/>
      <c r="G478" s="70"/>
      <c r="H478" s="70"/>
      <c r="I478" s="70"/>
      <c r="J478" s="70"/>
      <c r="K478" s="70"/>
      <c r="L478" s="39"/>
      <c r="N478" s="14"/>
      <c r="AD478" s="39"/>
      <c r="AE478" s="39"/>
      <c r="AF478" s="39"/>
      <c r="AG478" s="39"/>
      <c r="AH478" s="39"/>
      <c r="AI478" s="39"/>
      <c r="AJ478" s="39"/>
      <c r="AK478" s="39"/>
      <c r="AL478" s="39"/>
    </row>
    <row r="479" ht="58.5" customHeight="1">
      <c r="A479" s="39"/>
      <c r="B479" s="70"/>
      <c r="C479" s="70"/>
      <c r="D479" s="70"/>
      <c r="E479" s="70"/>
      <c r="F479" s="70"/>
      <c r="G479" s="70"/>
      <c r="H479" s="70"/>
      <c r="I479" s="70"/>
      <c r="J479" s="70"/>
      <c r="K479" s="70"/>
      <c r="L479" s="39"/>
      <c r="N479" s="14"/>
      <c r="AD479" s="39"/>
      <c r="AE479" s="39"/>
      <c r="AF479" s="39"/>
      <c r="AG479" s="39"/>
      <c r="AH479" s="39"/>
      <c r="AI479" s="39"/>
      <c r="AJ479" s="39"/>
      <c r="AK479" s="39"/>
      <c r="AL479" s="39"/>
    </row>
    <row r="480" ht="58.5" customHeight="1">
      <c r="A480" s="39"/>
      <c r="B480" s="70"/>
      <c r="C480" s="70"/>
      <c r="D480" s="70"/>
      <c r="E480" s="70"/>
      <c r="F480" s="70"/>
      <c r="G480" s="70"/>
      <c r="H480" s="70"/>
      <c r="I480" s="70"/>
      <c r="J480" s="70"/>
      <c r="K480" s="70"/>
      <c r="L480" s="39"/>
      <c r="N480" s="14"/>
      <c r="AD480" s="39"/>
      <c r="AE480" s="39"/>
      <c r="AF480" s="39"/>
      <c r="AG480" s="39"/>
      <c r="AH480" s="39"/>
      <c r="AI480" s="39"/>
      <c r="AJ480" s="39"/>
      <c r="AK480" s="39"/>
      <c r="AL480" s="39"/>
    </row>
    <row r="481" ht="58.5" customHeight="1">
      <c r="A481" s="39"/>
      <c r="B481" s="70"/>
      <c r="C481" s="70"/>
      <c r="D481" s="70"/>
      <c r="E481" s="70"/>
      <c r="F481" s="70"/>
      <c r="G481" s="70"/>
      <c r="H481" s="70"/>
      <c r="I481" s="70"/>
      <c r="J481" s="70"/>
      <c r="K481" s="70"/>
      <c r="L481" s="39"/>
      <c r="N481" s="14"/>
      <c r="AD481" s="39"/>
      <c r="AE481" s="39"/>
      <c r="AF481" s="39"/>
      <c r="AG481" s="39"/>
      <c r="AH481" s="39"/>
      <c r="AI481" s="39"/>
      <c r="AJ481" s="39"/>
      <c r="AK481" s="39"/>
      <c r="AL481" s="39"/>
    </row>
    <row r="482" ht="58.5" customHeight="1">
      <c r="A482" s="39"/>
      <c r="B482" s="70"/>
      <c r="C482" s="70"/>
      <c r="D482" s="70"/>
      <c r="E482" s="70"/>
      <c r="F482" s="70"/>
      <c r="G482" s="70"/>
      <c r="H482" s="70"/>
      <c r="I482" s="70"/>
      <c r="J482" s="70"/>
      <c r="K482" s="70"/>
      <c r="L482" s="39"/>
      <c r="N482" s="14"/>
      <c r="AD482" s="39"/>
      <c r="AE482" s="39"/>
      <c r="AF482" s="39"/>
      <c r="AG482" s="39"/>
      <c r="AH482" s="39"/>
      <c r="AI482" s="39"/>
      <c r="AJ482" s="39"/>
      <c r="AK482" s="39"/>
      <c r="AL482" s="39"/>
    </row>
    <row r="483" ht="58.5" customHeight="1">
      <c r="A483" s="39"/>
      <c r="B483" s="70"/>
      <c r="C483" s="70"/>
      <c r="D483" s="70"/>
      <c r="E483" s="70"/>
      <c r="F483" s="70"/>
      <c r="G483" s="70"/>
      <c r="H483" s="70"/>
      <c r="I483" s="70"/>
      <c r="J483" s="70"/>
      <c r="K483" s="70"/>
      <c r="L483" s="39"/>
      <c r="N483" s="14"/>
      <c r="AD483" s="39"/>
      <c r="AE483" s="39"/>
      <c r="AF483" s="39"/>
      <c r="AG483" s="39"/>
      <c r="AH483" s="39"/>
      <c r="AI483" s="39"/>
      <c r="AJ483" s="39"/>
      <c r="AK483" s="39"/>
      <c r="AL483" s="39"/>
    </row>
    <row r="484" ht="58.5" customHeight="1">
      <c r="A484" s="39"/>
      <c r="B484" s="70"/>
      <c r="C484" s="70"/>
      <c r="D484" s="70"/>
      <c r="E484" s="70"/>
      <c r="F484" s="70"/>
      <c r="G484" s="70"/>
      <c r="H484" s="70"/>
      <c r="I484" s="70"/>
      <c r="J484" s="70"/>
      <c r="K484" s="70"/>
      <c r="L484" s="39"/>
      <c r="N484" s="14"/>
      <c r="AD484" s="39"/>
      <c r="AE484" s="39"/>
      <c r="AF484" s="39"/>
      <c r="AG484" s="39"/>
      <c r="AH484" s="39"/>
      <c r="AI484" s="39"/>
      <c r="AJ484" s="39"/>
      <c r="AK484" s="39"/>
      <c r="AL484" s="39"/>
    </row>
    <row r="485" ht="58.5" customHeight="1">
      <c r="A485" s="39"/>
      <c r="B485" s="70"/>
      <c r="C485" s="70"/>
      <c r="D485" s="70"/>
      <c r="E485" s="70"/>
      <c r="F485" s="70"/>
      <c r="G485" s="70"/>
      <c r="H485" s="70"/>
      <c r="I485" s="70"/>
      <c r="J485" s="70"/>
      <c r="K485" s="70"/>
      <c r="L485" s="39"/>
      <c r="N485" s="14"/>
      <c r="AD485" s="39"/>
      <c r="AE485" s="39"/>
      <c r="AF485" s="39"/>
      <c r="AG485" s="39"/>
      <c r="AH485" s="39"/>
      <c r="AI485" s="39"/>
      <c r="AJ485" s="39"/>
      <c r="AK485" s="39"/>
      <c r="AL485" s="39"/>
    </row>
    <row r="486" ht="58.5" customHeight="1">
      <c r="A486" s="39"/>
      <c r="B486" s="70"/>
      <c r="C486" s="70"/>
      <c r="D486" s="70"/>
      <c r="E486" s="70"/>
      <c r="F486" s="70"/>
      <c r="G486" s="70"/>
      <c r="H486" s="70"/>
      <c r="I486" s="70"/>
      <c r="J486" s="70"/>
      <c r="K486" s="70"/>
      <c r="L486" s="39"/>
      <c r="N486" s="14"/>
      <c r="AD486" s="39"/>
      <c r="AE486" s="39"/>
      <c r="AF486" s="39"/>
      <c r="AG486" s="39"/>
      <c r="AH486" s="39"/>
      <c r="AI486" s="39"/>
      <c r="AJ486" s="39"/>
      <c r="AK486" s="39"/>
      <c r="AL486" s="39"/>
    </row>
    <row r="487" ht="58.5" customHeight="1">
      <c r="A487" s="39"/>
      <c r="B487" s="70"/>
      <c r="C487" s="70"/>
      <c r="D487" s="70"/>
      <c r="E487" s="70"/>
      <c r="F487" s="70"/>
      <c r="G487" s="70"/>
      <c r="H487" s="70"/>
      <c r="I487" s="70"/>
      <c r="J487" s="70"/>
      <c r="K487" s="70"/>
      <c r="L487" s="39"/>
      <c r="N487" s="14"/>
      <c r="AD487" s="39"/>
      <c r="AE487" s="39"/>
      <c r="AF487" s="39"/>
      <c r="AG487" s="39"/>
      <c r="AH487" s="39"/>
      <c r="AI487" s="39"/>
      <c r="AJ487" s="39"/>
      <c r="AK487" s="39"/>
      <c r="AL487" s="39"/>
    </row>
    <row r="488" ht="58.5" customHeight="1">
      <c r="A488" s="39"/>
      <c r="B488" s="70"/>
      <c r="C488" s="70"/>
      <c r="D488" s="70"/>
      <c r="E488" s="70"/>
      <c r="F488" s="70"/>
      <c r="G488" s="70"/>
      <c r="H488" s="70"/>
      <c r="I488" s="70"/>
      <c r="J488" s="70"/>
      <c r="K488" s="70"/>
      <c r="L488" s="39"/>
      <c r="N488" s="14"/>
      <c r="AD488" s="39"/>
      <c r="AE488" s="39"/>
      <c r="AF488" s="39"/>
      <c r="AG488" s="39"/>
      <c r="AH488" s="39"/>
      <c r="AI488" s="39"/>
      <c r="AJ488" s="39"/>
      <c r="AK488" s="39"/>
      <c r="AL488" s="39"/>
    </row>
    <row r="489" ht="58.5" customHeight="1">
      <c r="A489" s="39"/>
      <c r="B489" s="70"/>
      <c r="C489" s="70"/>
      <c r="D489" s="70"/>
      <c r="E489" s="70"/>
      <c r="F489" s="70"/>
      <c r="G489" s="70"/>
      <c r="H489" s="70"/>
      <c r="I489" s="70"/>
      <c r="J489" s="70"/>
      <c r="K489" s="70"/>
      <c r="L489" s="39"/>
      <c r="N489" s="14"/>
      <c r="AD489" s="39"/>
      <c r="AE489" s="39"/>
      <c r="AF489" s="39"/>
      <c r="AG489" s="39"/>
      <c r="AH489" s="39"/>
      <c r="AI489" s="39"/>
      <c r="AJ489" s="39"/>
      <c r="AK489" s="39"/>
      <c r="AL489" s="39"/>
    </row>
    <row r="490" ht="58.5" customHeight="1">
      <c r="A490" s="39"/>
      <c r="B490" s="70"/>
      <c r="C490" s="70"/>
      <c r="D490" s="70"/>
      <c r="E490" s="70"/>
      <c r="F490" s="70"/>
      <c r="G490" s="70"/>
      <c r="H490" s="70"/>
      <c r="I490" s="70"/>
      <c r="J490" s="70"/>
      <c r="K490" s="70"/>
      <c r="L490" s="39"/>
      <c r="N490" s="14"/>
      <c r="AD490" s="39"/>
      <c r="AE490" s="39"/>
      <c r="AF490" s="39"/>
      <c r="AG490" s="39"/>
      <c r="AH490" s="39"/>
      <c r="AI490" s="39"/>
      <c r="AJ490" s="39"/>
      <c r="AK490" s="39"/>
      <c r="AL490" s="39"/>
    </row>
    <row r="491" ht="58.5" customHeight="1">
      <c r="A491" s="39"/>
      <c r="B491" s="70"/>
      <c r="C491" s="70"/>
      <c r="D491" s="70"/>
      <c r="E491" s="70"/>
      <c r="F491" s="70"/>
      <c r="G491" s="70"/>
      <c r="H491" s="70"/>
      <c r="I491" s="70"/>
      <c r="J491" s="70"/>
      <c r="K491" s="70"/>
      <c r="L491" s="39"/>
      <c r="N491" s="14"/>
      <c r="AD491" s="39"/>
      <c r="AE491" s="39"/>
      <c r="AF491" s="39"/>
      <c r="AG491" s="39"/>
      <c r="AH491" s="39"/>
      <c r="AI491" s="39"/>
      <c r="AJ491" s="39"/>
      <c r="AK491" s="39"/>
      <c r="AL491" s="39"/>
    </row>
    <row r="492" ht="58.5" customHeight="1">
      <c r="A492" s="39"/>
      <c r="B492" s="70"/>
      <c r="C492" s="70"/>
      <c r="D492" s="70"/>
      <c r="E492" s="70"/>
      <c r="F492" s="70"/>
      <c r="G492" s="70"/>
      <c r="H492" s="70"/>
      <c r="I492" s="70"/>
      <c r="J492" s="70"/>
      <c r="K492" s="70"/>
      <c r="L492" s="39"/>
      <c r="N492" s="14"/>
      <c r="AD492" s="39"/>
      <c r="AE492" s="39"/>
      <c r="AF492" s="39"/>
      <c r="AG492" s="39"/>
      <c r="AH492" s="39"/>
      <c r="AI492" s="39"/>
      <c r="AJ492" s="39"/>
      <c r="AK492" s="39"/>
      <c r="AL492" s="39"/>
    </row>
    <row r="493" ht="58.5" customHeight="1">
      <c r="A493" s="39"/>
      <c r="B493" s="70"/>
      <c r="C493" s="70"/>
      <c r="D493" s="70"/>
      <c r="E493" s="70"/>
      <c r="F493" s="70"/>
      <c r="G493" s="70"/>
      <c r="H493" s="70"/>
      <c r="I493" s="70"/>
      <c r="J493" s="70"/>
      <c r="K493" s="70"/>
      <c r="L493" s="39"/>
      <c r="N493" s="14"/>
      <c r="AD493" s="39"/>
      <c r="AE493" s="39"/>
      <c r="AF493" s="39"/>
      <c r="AG493" s="39"/>
      <c r="AH493" s="39"/>
      <c r="AI493" s="39"/>
      <c r="AJ493" s="39"/>
      <c r="AK493" s="39"/>
      <c r="AL493" s="39"/>
    </row>
    <row r="494" ht="58.5" customHeight="1">
      <c r="A494" s="39"/>
      <c r="B494" s="70"/>
      <c r="C494" s="70"/>
      <c r="D494" s="70"/>
      <c r="E494" s="70"/>
      <c r="F494" s="70"/>
      <c r="G494" s="70"/>
      <c r="H494" s="70"/>
      <c r="I494" s="70"/>
      <c r="J494" s="70"/>
      <c r="K494" s="70"/>
      <c r="L494" s="39"/>
      <c r="N494" s="14"/>
      <c r="AD494" s="39"/>
      <c r="AE494" s="39"/>
      <c r="AF494" s="39"/>
      <c r="AG494" s="39"/>
      <c r="AH494" s="39"/>
      <c r="AI494" s="39"/>
      <c r="AJ494" s="39"/>
      <c r="AK494" s="39"/>
      <c r="AL494" s="39"/>
    </row>
    <row r="495" ht="58.5" customHeight="1">
      <c r="A495" s="39"/>
      <c r="B495" s="70"/>
      <c r="C495" s="70"/>
      <c r="D495" s="70"/>
      <c r="E495" s="70"/>
      <c r="F495" s="70"/>
      <c r="G495" s="70"/>
      <c r="H495" s="70"/>
      <c r="I495" s="70"/>
      <c r="J495" s="70"/>
      <c r="K495" s="70"/>
      <c r="L495" s="39"/>
      <c r="N495" s="14"/>
      <c r="AD495" s="39"/>
      <c r="AE495" s="39"/>
      <c r="AF495" s="39"/>
      <c r="AG495" s="39"/>
      <c r="AH495" s="39"/>
      <c r="AI495" s="39"/>
      <c r="AJ495" s="39"/>
      <c r="AK495" s="39"/>
      <c r="AL495" s="39"/>
    </row>
    <row r="496" ht="58.5" customHeight="1">
      <c r="A496" s="39"/>
      <c r="B496" s="70"/>
      <c r="C496" s="70"/>
      <c r="D496" s="70"/>
      <c r="E496" s="70"/>
      <c r="F496" s="70"/>
      <c r="G496" s="70"/>
      <c r="H496" s="70"/>
      <c r="I496" s="70"/>
      <c r="J496" s="70"/>
      <c r="K496" s="70"/>
      <c r="L496" s="39"/>
      <c r="N496" s="14"/>
      <c r="AD496" s="39"/>
      <c r="AE496" s="39"/>
      <c r="AF496" s="39"/>
      <c r="AG496" s="39"/>
      <c r="AH496" s="39"/>
      <c r="AI496" s="39"/>
      <c r="AJ496" s="39"/>
      <c r="AK496" s="39"/>
      <c r="AL496" s="39"/>
    </row>
    <row r="497" ht="58.5" customHeight="1">
      <c r="A497" s="39"/>
      <c r="B497" s="70"/>
      <c r="C497" s="70"/>
      <c r="D497" s="70"/>
      <c r="E497" s="70"/>
      <c r="F497" s="70"/>
      <c r="G497" s="70"/>
      <c r="H497" s="70"/>
      <c r="I497" s="70"/>
      <c r="J497" s="70"/>
      <c r="K497" s="70"/>
      <c r="L497" s="39"/>
      <c r="N497" s="14"/>
      <c r="AD497" s="39"/>
      <c r="AE497" s="39"/>
      <c r="AF497" s="39"/>
      <c r="AG497" s="39"/>
      <c r="AH497" s="39"/>
      <c r="AI497" s="39"/>
      <c r="AJ497" s="39"/>
      <c r="AK497" s="39"/>
      <c r="AL497" s="39"/>
    </row>
    <row r="498" ht="58.5" customHeight="1">
      <c r="A498" s="39"/>
      <c r="B498" s="70"/>
      <c r="C498" s="70"/>
      <c r="D498" s="70"/>
      <c r="E498" s="70"/>
      <c r="F498" s="70"/>
      <c r="G498" s="70"/>
      <c r="H498" s="70"/>
      <c r="I498" s="70"/>
      <c r="J498" s="70"/>
      <c r="K498" s="70"/>
      <c r="L498" s="39"/>
      <c r="N498" s="14"/>
      <c r="AD498" s="39"/>
      <c r="AE498" s="39"/>
      <c r="AF498" s="39"/>
      <c r="AG498" s="39"/>
      <c r="AH498" s="39"/>
      <c r="AI498" s="39"/>
      <c r="AJ498" s="39"/>
      <c r="AK498" s="39"/>
      <c r="AL498" s="39"/>
    </row>
    <row r="499" ht="58.5" customHeight="1">
      <c r="A499" s="39"/>
      <c r="B499" s="70"/>
      <c r="C499" s="70"/>
      <c r="D499" s="70"/>
      <c r="E499" s="70"/>
      <c r="F499" s="70"/>
      <c r="G499" s="70"/>
      <c r="H499" s="70"/>
      <c r="I499" s="70"/>
      <c r="J499" s="70"/>
      <c r="K499" s="70"/>
      <c r="L499" s="39"/>
      <c r="N499" s="14"/>
      <c r="AD499" s="39"/>
      <c r="AE499" s="39"/>
      <c r="AF499" s="39"/>
      <c r="AG499" s="39"/>
      <c r="AH499" s="39"/>
      <c r="AI499" s="39"/>
      <c r="AJ499" s="39"/>
      <c r="AK499" s="39"/>
      <c r="AL499" s="39"/>
    </row>
    <row r="500" ht="58.5" customHeight="1">
      <c r="A500" s="39"/>
      <c r="B500" s="70"/>
      <c r="C500" s="70"/>
      <c r="D500" s="70"/>
      <c r="E500" s="70"/>
      <c r="F500" s="70"/>
      <c r="G500" s="70"/>
      <c r="H500" s="70"/>
      <c r="I500" s="70"/>
      <c r="J500" s="70"/>
      <c r="K500" s="70"/>
      <c r="L500" s="39"/>
      <c r="N500" s="14"/>
      <c r="AD500" s="39"/>
      <c r="AE500" s="39"/>
      <c r="AF500" s="39"/>
      <c r="AG500" s="39"/>
      <c r="AH500" s="39"/>
      <c r="AI500" s="39"/>
      <c r="AJ500" s="39"/>
      <c r="AK500" s="39"/>
      <c r="AL500" s="39"/>
    </row>
    <row r="501" ht="58.5" customHeight="1">
      <c r="A501" s="39"/>
      <c r="B501" s="70"/>
      <c r="C501" s="70"/>
      <c r="D501" s="70"/>
      <c r="E501" s="70"/>
      <c r="F501" s="70"/>
      <c r="G501" s="70"/>
      <c r="H501" s="70"/>
      <c r="I501" s="70"/>
      <c r="J501" s="70"/>
      <c r="K501" s="70"/>
      <c r="L501" s="39"/>
      <c r="N501" s="14"/>
      <c r="AD501" s="39"/>
      <c r="AE501" s="39"/>
      <c r="AF501" s="39"/>
      <c r="AG501" s="39"/>
      <c r="AH501" s="39"/>
      <c r="AI501" s="39"/>
      <c r="AJ501" s="39"/>
      <c r="AK501" s="39"/>
      <c r="AL501" s="39"/>
    </row>
    <row r="502" ht="58.5" customHeight="1">
      <c r="A502" s="39"/>
      <c r="B502" s="70"/>
      <c r="C502" s="70"/>
      <c r="D502" s="70"/>
      <c r="E502" s="70"/>
      <c r="F502" s="70"/>
      <c r="G502" s="70"/>
      <c r="H502" s="70"/>
      <c r="I502" s="70"/>
      <c r="J502" s="70"/>
      <c r="K502" s="70"/>
      <c r="L502" s="39"/>
      <c r="N502" s="14"/>
      <c r="AD502" s="39"/>
      <c r="AE502" s="39"/>
      <c r="AF502" s="39"/>
      <c r="AG502" s="39"/>
      <c r="AH502" s="39"/>
      <c r="AI502" s="39"/>
      <c r="AJ502" s="39"/>
      <c r="AK502" s="39"/>
      <c r="AL502" s="39"/>
    </row>
    <row r="503" ht="58.5" customHeight="1">
      <c r="A503" s="39"/>
      <c r="B503" s="70"/>
      <c r="C503" s="70"/>
      <c r="D503" s="70"/>
      <c r="E503" s="70"/>
      <c r="F503" s="70"/>
      <c r="G503" s="70"/>
      <c r="H503" s="70"/>
      <c r="I503" s="70"/>
      <c r="J503" s="70"/>
      <c r="K503" s="70"/>
      <c r="L503" s="39"/>
      <c r="N503" s="14"/>
      <c r="AD503" s="39"/>
      <c r="AE503" s="39"/>
      <c r="AF503" s="39"/>
      <c r="AG503" s="39"/>
      <c r="AH503" s="39"/>
      <c r="AI503" s="39"/>
      <c r="AJ503" s="39"/>
      <c r="AK503" s="39"/>
      <c r="AL503" s="39"/>
    </row>
    <row r="504" ht="58.5" customHeight="1">
      <c r="A504" s="39"/>
      <c r="B504" s="70"/>
      <c r="C504" s="70"/>
      <c r="D504" s="70"/>
      <c r="E504" s="70"/>
      <c r="F504" s="70"/>
      <c r="G504" s="70"/>
      <c r="H504" s="70"/>
      <c r="I504" s="70"/>
      <c r="J504" s="70"/>
      <c r="K504" s="70"/>
      <c r="L504" s="39"/>
      <c r="N504" s="14"/>
      <c r="AD504" s="39"/>
      <c r="AE504" s="39"/>
      <c r="AF504" s="39"/>
      <c r="AG504" s="39"/>
      <c r="AH504" s="39"/>
      <c r="AI504" s="39"/>
      <c r="AJ504" s="39"/>
      <c r="AK504" s="39"/>
      <c r="AL504" s="39"/>
    </row>
    <row r="505" ht="58.5" customHeight="1">
      <c r="A505" s="39"/>
      <c r="B505" s="70"/>
      <c r="C505" s="70"/>
      <c r="D505" s="70"/>
      <c r="E505" s="70"/>
      <c r="F505" s="70"/>
      <c r="G505" s="70"/>
      <c r="H505" s="70"/>
      <c r="I505" s="70"/>
      <c r="J505" s="70"/>
      <c r="K505" s="70"/>
      <c r="L505" s="39"/>
      <c r="N505" s="14"/>
      <c r="AD505" s="39"/>
      <c r="AE505" s="39"/>
      <c r="AF505" s="39"/>
      <c r="AG505" s="39"/>
      <c r="AH505" s="39"/>
      <c r="AI505" s="39"/>
      <c r="AJ505" s="39"/>
      <c r="AK505" s="39"/>
      <c r="AL505" s="39"/>
    </row>
    <row r="506" ht="58.5" customHeight="1">
      <c r="A506" s="39"/>
      <c r="B506" s="70"/>
      <c r="C506" s="70"/>
      <c r="D506" s="70"/>
      <c r="E506" s="70"/>
      <c r="F506" s="70"/>
      <c r="G506" s="70"/>
      <c r="H506" s="70"/>
      <c r="I506" s="70"/>
      <c r="J506" s="70"/>
      <c r="K506" s="70"/>
      <c r="L506" s="39"/>
      <c r="N506" s="14"/>
      <c r="AD506" s="39"/>
      <c r="AE506" s="39"/>
      <c r="AF506" s="39"/>
      <c r="AG506" s="39"/>
      <c r="AH506" s="39"/>
      <c r="AI506" s="39"/>
      <c r="AJ506" s="39"/>
      <c r="AK506" s="39"/>
      <c r="AL506" s="39"/>
    </row>
    <row r="507" ht="58.5" customHeight="1">
      <c r="A507" s="39"/>
      <c r="B507" s="70"/>
      <c r="C507" s="70"/>
      <c r="D507" s="70"/>
      <c r="E507" s="70"/>
      <c r="F507" s="70"/>
      <c r="G507" s="70"/>
      <c r="H507" s="70"/>
      <c r="I507" s="70"/>
      <c r="J507" s="70"/>
      <c r="K507" s="70"/>
      <c r="L507" s="39"/>
      <c r="N507" s="14"/>
      <c r="AD507" s="39"/>
      <c r="AE507" s="39"/>
      <c r="AF507" s="39"/>
      <c r="AG507" s="39"/>
      <c r="AH507" s="39"/>
      <c r="AI507" s="39"/>
      <c r="AJ507" s="39"/>
      <c r="AK507" s="39"/>
      <c r="AL507" s="39"/>
    </row>
    <row r="508" ht="58.5" customHeight="1">
      <c r="A508" s="39"/>
      <c r="B508" s="70"/>
      <c r="C508" s="70"/>
      <c r="D508" s="70"/>
      <c r="E508" s="70"/>
      <c r="F508" s="70"/>
      <c r="G508" s="70"/>
      <c r="H508" s="70"/>
      <c r="I508" s="70"/>
      <c r="J508" s="70"/>
      <c r="K508" s="70"/>
      <c r="L508" s="39"/>
      <c r="N508" s="14"/>
      <c r="AD508" s="39"/>
      <c r="AE508" s="39"/>
      <c r="AF508" s="39"/>
      <c r="AG508" s="39"/>
      <c r="AH508" s="39"/>
      <c r="AI508" s="39"/>
      <c r="AJ508" s="39"/>
      <c r="AK508" s="39"/>
      <c r="AL508" s="39"/>
    </row>
    <row r="509" ht="58.5" customHeight="1">
      <c r="A509" s="39"/>
      <c r="B509" s="70"/>
      <c r="C509" s="70"/>
      <c r="D509" s="70"/>
      <c r="E509" s="70"/>
      <c r="F509" s="70"/>
      <c r="G509" s="70"/>
      <c r="H509" s="70"/>
      <c r="I509" s="70"/>
      <c r="J509" s="70"/>
      <c r="K509" s="70"/>
      <c r="L509" s="39"/>
      <c r="N509" s="14"/>
      <c r="AD509" s="39"/>
      <c r="AE509" s="39"/>
      <c r="AF509" s="39"/>
      <c r="AG509" s="39"/>
      <c r="AH509" s="39"/>
      <c r="AI509" s="39"/>
      <c r="AJ509" s="39"/>
      <c r="AK509" s="39"/>
      <c r="AL509" s="39"/>
    </row>
    <row r="510" ht="58.5" customHeight="1">
      <c r="A510" s="39"/>
      <c r="B510" s="70"/>
      <c r="C510" s="70"/>
      <c r="D510" s="70"/>
      <c r="E510" s="70"/>
      <c r="F510" s="70"/>
      <c r="G510" s="70"/>
      <c r="H510" s="70"/>
      <c r="I510" s="70"/>
      <c r="J510" s="70"/>
      <c r="K510" s="70"/>
      <c r="L510" s="39"/>
      <c r="N510" s="14"/>
      <c r="AD510" s="39"/>
      <c r="AE510" s="39"/>
      <c r="AF510" s="39"/>
      <c r="AG510" s="39"/>
      <c r="AH510" s="39"/>
      <c r="AI510" s="39"/>
      <c r="AJ510" s="39"/>
      <c r="AK510" s="39"/>
      <c r="AL510" s="39"/>
    </row>
    <row r="511" ht="58.5" customHeight="1">
      <c r="A511" s="39"/>
      <c r="B511" s="70"/>
      <c r="C511" s="70"/>
      <c r="D511" s="70"/>
      <c r="E511" s="70"/>
      <c r="F511" s="70"/>
      <c r="G511" s="70"/>
      <c r="H511" s="70"/>
      <c r="I511" s="70"/>
      <c r="J511" s="70"/>
      <c r="K511" s="70"/>
      <c r="L511" s="39"/>
      <c r="N511" s="14"/>
      <c r="AD511" s="39"/>
      <c r="AE511" s="39"/>
      <c r="AF511" s="39"/>
      <c r="AG511" s="39"/>
      <c r="AH511" s="39"/>
      <c r="AI511" s="39"/>
      <c r="AJ511" s="39"/>
      <c r="AK511" s="39"/>
      <c r="AL511" s="39"/>
    </row>
    <row r="512" ht="58.5" customHeight="1">
      <c r="A512" s="39"/>
      <c r="B512" s="70"/>
      <c r="C512" s="70"/>
      <c r="D512" s="70"/>
      <c r="E512" s="70"/>
      <c r="F512" s="70"/>
      <c r="G512" s="70"/>
      <c r="H512" s="70"/>
      <c r="I512" s="70"/>
      <c r="J512" s="70"/>
      <c r="K512" s="70"/>
      <c r="L512" s="39"/>
      <c r="N512" s="14"/>
      <c r="AD512" s="39"/>
      <c r="AE512" s="39"/>
      <c r="AF512" s="39"/>
      <c r="AG512" s="39"/>
      <c r="AH512" s="39"/>
      <c r="AI512" s="39"/>
      <c r="AJ512" s="39"/>
      <c r="AK512" s="39"/>
      <c r="AL512" s="39"/>
    </row>
    <row r="513" ht="58.5" customHeight="1">
      <c r="A513" s="39"/>
      <c r="B513" s="70"/>
      <c r="C513" s="70"/>
      <c r="D513" s="70"/>
      <c r="E513" s="70"/>
      <c r="F513" s="70"/>
      <c r="G513" s="70"/>
      <c r="H513" s="70"/>
      <c r="I513" s="70"/>
      <c r="J513" s="70"/>
      <c r="K513" s="70"/>
      <c r="L513" s="39"/>
      <c r="N513" s="14"/>
      <c r="AD513" s="39"/>
      <c r="AE513" s="39"/>
      <c r="AF513" s="39"/>
      <c r="AG513" s="39"/>
      <c r="AH513" s="39"/>
      <c r="AI513" s="39"/>
      <c r="AJ513" s="39"/>
      <c r="AK513" s="39"/>
      <c r="AL513" s="39"/>
    </row>
    <row r="514" ht="58.5" customHeight="1">
      <c r="A514" s="39"/>
      <c r="B514" s="70"/>
      <c r="C514" s="70"/>
      <c r="D514" s="70"/>
      <c r="E514" s="70"/>
      <c r="F514" s="70"/>
      <c r="G514" s="70"/>
      <c r="H514" s="70"/>
      <c r="I514" s="70"/>
      <c r="J514" s="70"/>
      <c r="K514" s="70"/>
      <c r="L514" s="39"/>
      <c r="N514" s="14"/>
      <c r="AD514" s="39"/>
      <c r="AE514" s="39"/>
      <c r="AF514" s="39"/>
      <c r="AG514" s="39"/>
      <c r="AH514" s="39"/>
      <c r="AI514" s="39"/>
      <c r="AJ514" s="39"/>
      <c r="AK514" s="39"/>
      <c r="AL514" s="39"/>
    </row>
    <row r="515" ht="58.5" customHeight="1">
      <c r="A515" s="39"/>
      <c r="B515" s="70"/>
      <c r="C515" s="70"/>
      <c r="D515" s="70"/>
      <c r="E515" s="70"/>
      <c r="F515" s="70"/>
      <c r="G515" s="70"/>
      <c r="H515" s="70"/>
      <c r="I515" s="70"/>
      <c r="J515" s="70"/>
      <c r="K515" s="70"/>
      <c r="L515" s="39"/>
      <c r="N515" s="14"/>
      <c r="AD515" s="39"/>
      <c r="AE515" s="39"/>
      <c r="AF515" s="39"/>
      <c r="AG515" s="39"/>
      <c r="AH515" s="39"/>
      <c r="AI515" s="39"/>
      <c r="AJ515" s="39"/>
      <c r="AK515" s="39"/>
      <c r="AL515" s="39"/>
    </row>
    <row r="516" ht="58.5" customHeight="1">
      <c r="A516" s="39"/>
      <c r="B516" s="70"/>
      <c r="C516" s="70"/>
      <c r="D516" s="70"/>
      <c r="E516" s="70"/>
      <c r="F516" s="70"/>
      <c r="G516" s="70"/>
      <c r="H516" s="70"/>
      <c r="I516" s="70"/>
      <c r="J516" s="70"/>
      <c r="K516" s="70"/>
      <c r="L516" s="39"/>
      <c r="N516" s="14"/>
      <c r="AD516" s="39"/>
      <c r="AE516" s="39"/>
      <c r="AF516" s="39"/>
      <c r="AG516" s="39"/>
      <c r="AH516" s="39"/>
      <c r="AI516" s="39"/>
      <c r="AJ516" s="39"/>
      <c r="AK516" s="39"/>
      <c r="AL516" s="39"/>
    </row>
    <row r="517" ht="58.5" customHeight="1">
      <c r="A517" s="39"/>
      <c r="B517" s="70"/>
      <c r="C517" s="70"/>
      <c r="D517" s="70"/>
      <c r="E517" s="70"/>
      <c r="F517" s="70"/>
      <c r="G517" s="70"/>
      <c r="H517" s="70"/>
      <c r="I517" s="70"/>
      <c r="J517" s="70"/>
      <c r="K517" s="70"/>
      <c r="L517" s="39"/>
      <c r="N517" s="14"/>
      <c r="AD517" s="39"/>
      <c r="AE517" s="39"/>
      <c r="AF517" s="39"/>
      <c r="AG517" s="39"/>
      <c r="AH517" s="39"/>
      <c r="AI517" s="39"/>
      <c r="AJ517" s="39"/>
      <c r="AK517" s="39"/>
      <c r="AL517" s="39"/>
    </row>
    <row r="518" ht="58.5" customHeight="1">
      <c r="A518" s="39"/>
      <c r="B518" s="70"/>
      <c r="C518" s="70"/>
      <c r="D518" s="70"/>
      <c r="E518" s="70"/>
      <c r="F518" s="70"/>
      <c r="G518" s="70"/>
      <c r="H518" s="70"/>
      <c r="I518" s="70"/>
      <c r="J518" s="70"/>
      <c r="K518" s="70"/>
      <c r="L518" s="39"/>
      <c r="N518" s="14"/>
      <c r="AD518" s="39"/>
      <c r="AE518" s="39"/>
      <c r="AF518" s="39"/>
      <c r="AG518" s="39"/>
      <c r="AH518" s="39"/>
      <c r="AI518" s="39"/>
      <c r="AJ518" s="39"/>
      <c r="AK518" s="39"/>
      <c r="AL518" s="39"/>
    </row>
    <row r="519" ht="58.5" customHeight="1">
      <c r="A519" s="39"/>
      <c r="B519" s="70"/>
      <c r="C519" s="70"/>
      <c r="D519" s="70"/>
      <c r="E519" s="70"/>
      <c r="F519" s="70"/>
      <c r="G519" s="70"/>
      <c r="H519" s="70"/>
      <c r="I519" s="70"/>
      <c r="J519" s="70"/>
      <c r="K519" s="70"/>
      <c r="L519" s="39"/>
      <c r="N519" s="14"/>
      <c r="AD519" s="39"/>
      <c r="AE519" s="39"/>
      <c r="AF519" s="39"/>
      <c r="AG519" s="39"/>
      <c r="AH519" s="39"/>
      <c r="AI519" s="39"/>
      <c r="AJ519" s="39"/>
      <c r="AK519" s="39"/>
      <c r="AL519" s="39"/>
    </row>
    <row r="520" ht="58.5" customHeight="1">
      <c r="A520" s="39"/>
      <c r="B520" s="70"/>
      <c r="C520" s="70"/>
      <c r="D520" s="70"/>
      <c r="E520" s="70"/>
      <c r="F520" s="70"/>
      <c r="G520" s="70"/>
      <c r="H520" s="70"/>
      <c r="I520" s="70"/>
      <c r="J520" s="70"/>
      <c r="K520" s="70"/>
      <c r="L520" s="39"/>
      <c r="N520" s="14"/>
      <c r="AD520" s="39"/>
      <c r="AE520" s="39"/>
      <c r="AF520" s="39"/>
      <c r="AG520" s="39"/>
      <c r="AH520" s="39"/>
      <c r="AI520" s="39"/>
      <c r="AJ520" s="39"/>
      <c r="AK520" s="39"/>
      <c r="AL520" s="39"/>
    </row>
    <row r="521" ht="58.5" customHeight="1">
      <c r="A521" s="39"/>
      <c r="B521" s="70"/>
      <c r="C521" s="70"/>
      <c r="D521" s="70"/>
      <c r="E521" s="70"/>
      <c r="F521" s="70"/>
      <c r="G521" s="70"/>
      <c r="H521" s="70"/>
      <c r="I521" s="70"/>
      <c r="J521" s="70"/>
      <c r="K521" s="70"/>
      <c r="L521" s="39"/>
      <c r="N521" s="14"/>
      <c r="AD521" s="39"/>
      <c r="AE521" s="39"/>
      <c r="AF521" s="39"/>
      <c r="AG521" s="39"/>
      <c r="AH521" s="39"/>
      <c r="AI521" s="39"/>
      <c r="AJ521" s="39"/>
      <c r="AK521" s="39"/>
      <c r="AL521" s="39"/>
    </row>
    <row r="522" ht="58.5" customHeight="1">
      <c r="A522" s="39"/>
      <c r="B522" s="70"/>
      <c r="C522" s="70"/>
      <c r="D522" s="70"/>
      <c r="E522" s="70"/>
      <c r="F522" s="70"/>
      <c r="G522" s="70"/>
      <c r="H522" s="70"/>
      <c r="I522" s="70"/>
      <c r="J522" s="70"/>
      <c r="K522" s="70"/>
      <c r="L522" s="39"/>
      <c r="N522" s="14"/>
      <c r="AD522" s="39"/>
      <c r="AE522" s="39"/>
      <c r="AF522" s="39"/>
      <c r="AG522" s="39"/>
      <c r="AH522" s="39"/>
      <c r="AI522" s="39"/>
      <c r="AJ522" s="39"/>
      <c r="AK522" s="39"/>
      <c r="AL522" s="39"/>
    </row>
    <row r="523" ht="58.5" customHeight="1">
      <c r="A523" s="39"/>
      <c r="B523" s="70"/>
      <c r="C523" s="70"/>
      <c r="D523" s="70"/>
      <c r="E523" s="70"/>
      <c r="F523" s="70"/>
      <c r="G523" s="70"/>
      <c r="H523" s="70"/>
      <c r="I523" s="70"/>
      <c r="J523" s="70"/>
      <c r="K523" s="70"/>
      <c r="L523" s="39"/>
      <c r="N523" s="14"/>
      <c r="AD523" s="39"/>
      <c r="AE523" s="39"/>
      <c r="AF523" s="39"/>
      <c r="AG523" s="39"/>
      <c r="AH523" s="39"/>
      <c r="AI523" s="39"/>
      <c r="AJ523" s="39"/>
      <c r="AK523" s="39"/>
      <c r="AL523" s="39"/>
    </row>
    <row r="524" ht="58.5" customHeight="1">
      <c r="A524" s="39"/>
      <c r="B524" s="70"/>
      <c r="C524" s="70"/>
      <c r="D524" s="70"/>
      <c r="E524" s="70"/>
      <c r="F524" s="70"/>
      <c r="G524" s="70"/>
      <c r="H524" s="70"/>
      <c r="I524" s="70"/>
      <c r="J524" s="70"/>
      <c r="K524" s="70"/>
      <c r="L524" s="39"/>
      <c r="N524" s="14"/>
      <c r="AD524" s="39"/>
      <c r="AE524" s="39"/>
      <c r="AF524" s="39"/>
      <c r="AG524" s="39"/>
      <c r="AH524" s="39"/>
      <c r="AI524" s="39"/>
      <c r="AJ524" s="39"/>
      <c r="AK524" s="39"/>
      <c r="AL524" s="39"/>
    </row>
    <row r="525" ht="58.5" customHeight="1">
      <c r="A525" s="39"/>
      <c r="B525" s="70"/>
      <c r="C525" s="70"/>
      <c r="D525" s="70"/>
      <c r="E525" s="70"/>
      <c r="F525" s="70"/>
      <c r="G525" s="70"/>
      <c r="H525" s="70"/>
      <c r="I525" s="70"/>
      <c r="J525" s="70"/>
      <c r="K525" s="70"/>
      <c r="L525" s="39"/>
      <c r="N525" s="14"/>
      <c r="AD525" s="39"/>
      <c r="AE525" s="39"/>
      <c r="AF525" s="39"/>
      <c r="AG525" s="39"/>
      <c r="AH525" s="39"/>
      <c r="AI525" s="39"/>
      <c r="AJ525" s="39"/>
      <c r="AK525" s="39"/>
      <c r="AL525" s="39"/>
    </row>
    <row r="526" ht="58.5" customHeight="1">
      <c r="A526" s="39"/>
      <c r="B526" s="70"/>
      <c r="C526" s="70"/>
      <c r="D526" s="70"/>
      <c r="E526" s="70"/>
      <c r="F526" s="70"/>
      <c r="G526" s="70"/>
      <c r="H526" s="70"/>
      <c r="I526" s="70"/>
      <c r="J526" s="70"/>
      <c r="K526" s="70"/>
      <c r="L526" s="39"/>
      <c r="N526" s="14"/>
      <c r="AD526" s="39"/>
      <c r="AE526" s="39"/>
      <c r="AF526" s="39"/>
      <c r="AG526" s="39"/>
      <c r="AH526" s="39"/>
      <c r="AI526" s="39"/>
      <c r="AJ526" s="39"/>
      <c r="AK526" s="39"/>
      <c r="AL526" s="39"/>
    </row>
    <row r="527" ht="58.5" customHeight="1">
      <c r="A527" s="39"/>
      <c r="B527" s="70"/>
      <c r="C527" s="70"/>
      <c r="D527" s="70"/>
      <c r="E527" s="70"/>
      <c r="F527" s="70"/>
      <c r="G527" s="70"/>
      <c r="H527" s="70"/>
      <c r="I527" s="70"/>
      <c r="J527" s="70"/>
      <c r="K527" s="70"/>
      <c r="L527" s="39"/>
      <c r="N527" s="14"/>
      <c r="AD527" s="39"/>
      <c r="AE527" s="39"/>
      <c r="AF527" s="39"/>
      <c r="AG527" s="39"/>
      <c r="AH527" s="39"/>
      <c r="AI527" s="39"/>
      <c r="AJ527" s="39"/>
      <c r="AK527" s="39"/>
      <c r="AL527" s="39"/>
    </row>
    <row r="528" ht="58.5" customHeight="1">
      <c r="A528" s="39"/>
      <c r="B528" s="70"/>
      <c r="C528" s="70"/>
      <c r="D528" s="70"/>
      <c r="E528" s="70"/>
      <c r="F528" s="70"/>
      <c r="G528" s="70"/>
      <c r="H528" s="70"/>
      <c r="I528" s="70"/>
      <c r="J528" s="70"/>
      <c r="K528" s="70"/>
      <c r="L528" s="39"/>
      <c r="N528" s="14"/>
      <c r="AD528" s="39"/>
      <c r="AE528" s="39"/>
      <c r="AF528" s="39"/>
      <c r="AG528" s="39"/>
      <c r="AH528" s="39"/>
      <c r="AI528" s="39"/>
      <c r="AJ528" s="39"/>
      <c r="AK528" s="39"/>
      <c r="AL528" s="39"/>
    </row>
    <row r="529" ht="58.5" customHeight="1">
      <c r="A529" s="39"/>
      <c r="B529" s="70"/>
      <c r="C529" s="70"/>
      <c r="D529" s="70"/>
      <c r="E529" s="70"/>
      <c r="F529" s="70"/>
      <c r="G529" s="70"/>
      <c r="H529" s="70"/>
      <c r="I529" s="70"/>
      <c r="J529" s="70"/>
      <c r="K529" s="70"/>
      <c r="L529" s="39"/>
      <c r="N529" s="14"/>
      <c r="AD529" s="39"/>
      <c r="AE529" s="39"/>
      <c r="AF529" s="39"/>
      <c r="AG529" s="39"/>
      <c r="AH529" s="39"/>
      <c r="AI529" s="39"/>
      <c r="AJ529" s="39"/>
      <c r="AK529" s="39"/>
      <c r="AL529" s="39"/>
    </row>
    <row r="530" ht="58.5" customHeight="1">
      <c r="A530" s="39"/>
      <c r="B530" s="70"/>
      <c r="C530" s="70"/>
      <c r="D530" s="70"/>
      <c r="E530" s="70"/>
      <c r="F530" s="70"/>
      <c r="G530" s="70"/>
      <c r="H530" s="70"/>
      <c r="I530" s="70"/>
      <c r="J530" s="70"/>
      <c r="K530" s="70"/>
      <c r="L530" s="39"/>
      <c r="N530" s="14"/>
      <c r="AD530" s="39"/>
      <c r="AE530" s="39"/>
      <c r="AF530" s="39"/>
      <c r="AG530" s="39"/>
      <c r="AH530" s="39"/>
      <c r="AI530" s="39"/>
      <c r="AJ530" s="39"/>
      <c r="AK530" s="39"/>
      <c r="AL530" s="39"/>
    </row>
    <row r="531" ht="58.5" customHeight="1">
      <c r="A531" s="39"/>
      <c r="B531" s="70"/>
      <c r="C531" s="70"/>
      <c r="D531" s="70"/>
      <c r="E531" s="70"/>
      <c r="F531" s="70"/>
      <c r="G531" s="70"/>
      <c r="H531" s="70"/>
      <c r="I531" s="70"/>
      <c r="J531" s="70"/>
      <c r="K531" s="70"/>
      <c r="L531" s="39"/>
      <c r="N531" s="14"/>
      <c r="AD531" s="39"/>
      <c r="AE531" s="39"/>
      <c r="AF531" s="39"/>
      <c r="AG531" s="39"/>
      <c r="AH531" s="39"/>
      <c r="AI531" s="39"/>
      <c r="AJ531" s="39"/>
      <c r="AK531" s="39"/>
      <c r="AL531" s="39"/>
    </row>
    <row r="532" ht="58.5" customHeight="1">
      <c r="A532" s="39"/>
      <c r="B532" s="70"/>
      <c r="C532" s="70"/>
      <c r="D532" s="70"/>
      <c r="E532" s="70"/>
      <c r="F532" s="70"/>
      <c r="G532" s="70"/>
      <c r="H532" s="70"/>
      <c r="I532" s="70"/>
      <c r="J532" s="70"/>
      <c r="K532" s="70"/>
      <c r="L532" s="39"/>
      <c r="N532" s="14"/>
      <c r="AD532" s="39"/>
      <c r="AE532" s="39"/>
      <c r="AF532" s="39"/>
      <c r="AG532" s="39"/>
      <c r="AH532" s="39"/>
      <c r="AI532" s="39"/>
      <c r="AJ532" s="39"/>
      <c r="AK532" s="39"/>
      <c r="AL532" s="39"/>
    </row>
    <row r="533" ht="58.5" customHeight="1">
      <c r="A533" s="39"/>
      <c r="B533" s="70"/>
      <c r="C533" s="70"/>
      <c r="D533" s="70"/>
      <c r="E533" s="70"/>
      <c r="F533" s="70"/>
      <c r="G533" s="70"/>
      <c r="H533" s="70"/>
      <c r="I533" s="70"/>
      <c r="J533" s="70"/>
      <c r="K533" s="70"/>
      <c r="L533" s="39"/>
      <c r="N533" s="14"/>
      <c r="AD533" s="39"/>
      <c r="AE533" s="39"/>
      <c r="AF533" s="39"/>
      <c r="AG533" s="39"/>
      <c r="AH533" s="39"/>
      <c r="AI533" s="39"/>
      <c r="AJ533" s="39"/>
      <c r="AK533" s="39"/>
      <c r="AL533" s="39"/>
    </row>
    <row r="534" ht="58.5" customHeight="1">
      <c r="A534" s="39"/>
      <c r="B534" s="70"/>
      <c r="C534" s="70"/>
      <c r="D534" s="70"/>
      <c r="E534" s="70"/>
      <c r="F534" s="70"/>
      <c r="G534" s="70"/>
      <c r="H534" s="70"/>
      <c r="I534" s="70"/>
      <c r="J534" s="70"/>
      <c r="K534" s="70"/>
      <c r="L534" s="39"/>
      <c r="N534" s="14"/>
      <c r="AD534" s="39"/>
      <c r="AE534" s="39"/>
      <c r="AF534" s="39"/>
      <c r="AG534" s="39"/>
      <c r="AH534" s="39"/>
      <c r="AI534" s="39"/>
      <c r="AJ534" s="39"/>
      <c r="AK534" s="39"/>
      <c r="AL534" s="39"/>
    </row>
    <row r="535" ht="58.5" customHeight="1">
      <c r="A535" s="39"/>
      <c r="B535" s="70"/>
      <c r="C535" s="70"/>
      <c r="D535" s="70"/>
      <c r="E535" s="70"/>
      <c r="F535" s="70"/>
      <c r="G535" s="70"/>
      <c r="H535" s="70"/>
      <c r="I535" s="70"/>
      <c r="J535" s="70"/>
      <c r="K535" s="70"/>
      <c r="L535" s="39"/>
      <c r="N535" s="14"/>
      <c r="AD535" s="39"/>
      <c r="AE535" s="39"/>
      <c r="AF535" s="39"/>
      <c r="AG535" s="39"/>
      <c r="AH535" s="39"/>
      <c r="AI535" s="39"/>
      <c r="AJ535" s="39"/>
      <c r="AK535" s="39"/>
      <c r="AL535" s="39"/>
    </row>
    <row r="536" ht="58.5" customHeight="1">
      <c r="A536" s="39"/>
      <c r="B536" s="70"/>
      <c r="C536" s="70"/>
      <c r="D536" s="70"/>
      <c r="E536" s="70"/>
      <c r="F536" s="70"/>
      <c r="G536" s="70"/>
      <c r="H536" s="70"/>
      <c r="I536" s="70"/>
      <c r="J536" s="70"/>
      <c r="K536" s="70"/>
      <c r="L536" s="39"/>
      <c r="N536" s="14"/>
      <c r="AD536" s="39"/>
      <c r="AE536" s="39"/>
      <c r="AF536" s="39"/>
      <c r="AG536" s="39"/>
      <c r="AH536" s="39"/>
      <c r="AI536" s="39"/>
      <c r="AJ536" s="39"/>
      <c r="AK536" s="39"/>
      <c r="AL536" s="39"/>
    </row>
    <row r="537" ht="58.5" customHeight="1">
      <c r="A537" s="39"/>
      <c r="B537" s="70"/>
      <c r="C537" s="70"/>
      <c r="D537" s="70"/>
      <c r="E537" s="70"/>
      <c r="F537" s="70"/>
      <c r="G537" s="70"/>
      <c r="H537" s="70"/>
      <c r="I537" s="70"/>
      <c r="J537" s="70"/>
      <c r="K537" s="70"/>
      <c r="L537" s="39"/>
      <c r="N537" s="14"/>
      <c r="AD537" s="39"/>
      <c r="AE537" s="39"/>
      <c r="AF537" s="39"/>
      <c r="AG537" s="39"/>
      <c r="AH537" s="39"/>
      <c r="AI537" s="39"/>
      <c r="AJ537" s="39"/>
      <c r="AK537" s="39"/>
      <c r="AL537" s="39"/>
    </row>
    <row r="538" ht="58.5" customHeight="1">
      <c r="A538" s="39"/>
      <c r="B538" s="70"/>
      <c r="C538" s="70"/>
      <c r="D538" s="70"/>
      <c r="E538" s="70"/>
      <c r="F538" s="70"/>
      <c r="G538" s="70"/>
      <c r="H538" s="70"/>
      <c r="I538" s="70"/>
      <c r="J538" s="70"/>
      <c r="K538" s="70"/>
      <c r="L538" s="39"/>
      <c r="N538" s="14"/>
      <c r="AD538" s="39"/>
      <c r="AE538" s="39"/>
      <c r="AF538" s="39"/>
      <c r="AG538" s="39"/>
      <c r="AH538" s="39"/>
      <c r="AI538" s="39"/>
      <c r="AJ538" s="39"/>
      <c r="AK538" s="39"/>
      <c r="AL538" s="39"/>
    </row>
    <row r="539" ht="58.5" customHeight="1">
      <c r="A539" s="39"/>
      <c r="B539" s="70"/>
      <c r="C539" s="70"/>
      <c r="D539" s="70"/>
      <c r="E539" s="70"/>
      <c r="F539" s="70"/>
      <c r="G539" s="70"/>
      <c r="H539" s="70"/>
      <c r="I539" s="70"/>
      <c r="J539" s="70"/>
      <c r="K539" s="70"/>
      <c r="L539" s="39"/>
      <c r="N539" s="14"/>
      <c r="AD539" s="39"/>
      <c r="AE539" s="39"/>
      <c r="AF539" s="39"/>
      <c r="AG539" s="39"/>
      <c r="AH539" s="39"/>
      <c r="AI539" s="39"/>
      <c r="AJ539" s="39"/>
      <c r="AK539" s="39"/>
      <c r="AL539" s="39"/>
    </row>
    <row r="540" ht="58.5" customHeight="1">
      <c r="A540" s="39"/>
      <c r="B540" s="70"/>
      <c r="C540" s="70"/>
      <c r="D540" s="70"/>
      <c r="E540" s="70"/>
      <c r="F540" s="70"/>
      <c r="G540" s="70"/>
      <c r="H540" s="70"/>
      <c r="I540" s="70"/>
      <c r="J540" s="70"/>
      <c r="K540" s="70"/>
      <c r="L540" s="39"/>
      <c r="N540" s="14"/>
      <c r="AD540" s="39"/>
      <c r="AE540" s="39"/>
      <c r="AF540" s="39"/>
      <c r="AG540" s="39"/>
      <c r="AH540" s="39"/>
      <c r="AI540" s="39"/>
      <c r="AJ540" s="39"/>
      <c r="AK540" s="39"/>
      <c r="AL540" s="39"/>
    </row>
    <row r="541" ht="58.5" customHeight="1">
      <c r="A541" s="39"/>
      <c r="B541" s="70"/>
      <c r="C541" s="70"/>
      <c r="D541" s="70"/>
      <c r="E541" s="70"/>
      <c r="F541" s="70"/>
      <c r="G541" s="70"/>
      <c r="H541" s="70"/>
      <c r="I541" s="70"/>
      <c r="J541" s="70"/>
      <c r="K541" s="70"/>
      <c r="L541" s="39"/>
      <c r="N541" s="14"/>
      <c r="AD541" s="39"/>
      <c r="AE541" s="39"/>
      <c r="AF541" s="39"/>
      <c r="AG541" s="39"/>
      <c r="AH541" s="39"/>
      <c r="AI541" s="39"/>
      <c r="AJ541" s="39"/>
      <c r="AK541" s="39"/>
      <c r="AL541" s="39"/>
    </row>
    <row r="542" ht="58.5" customHeight="1">
      <c r="A542" s="39"/>
      <c r="B542" s="70"/>
      <c r="C542" s="70"/>
      <c r="D542" s="70"/>
      <c r="E542" s="70"/>
      <c r="F542" s="70"/>
      <c r="G542" s="70"/>
      <c r="H542" s="70"/>
      <c r="I542" s="70"/>
      <c r="J542" s="70"/>
      <c r="K542" s="70"/>
      <c r="L542" s="39"/>
      <c r="N542" s="14"/>
      <c r="AD542" s="39"/>
      <c r="AE542" s="39"/>
      <c r="AF542" s="39"/>
      <c r="AG542" s="39"/>
      <c r="AH542" s="39"/>
      <c r="AI542" s="39"/>
      <c r="AJ542" s="39"/>
      <c r="AK542" s="39"/>
      <c r="AL542" s="39"/>
    </row>
    <row r="543" ht="58.5" customHeight="1">
      <c r="A543" s="39"/>
      <c r="B543" s="70"/>
      <c r="C543" s="70"/>
      <c r="D543" s="70"/>
      <c r="E543" s="70"/>
      <c r="F543" s="70"/>
      <c r="G543" s="70"/>
      <c r="H543" s="70"/>
      <c r="I543" s="70"/>
      <c r="J543" s="70"/>
      <c r="K543" s="70"/>
      <c r="L543" s="39"/>
      <c r="N543" s="14"/>
      <c r="AD543" s="39"/>
      <c r="AE543" s="39"/>
      <c r="AF543" s="39"/>
      <c r="AG543" s="39"/>
      <c r="AH543" s="39"/>
      <c r="AI543" s="39"/>
      <c r="AJ543" s="39"/>
      <c r="AK543" s="39"/>
      <c r="AL543" s="39"/>
    </row>
    <row r="544" ht="58.5" customHeight="1">
      <c r="A544" s="39"/>
      <c r="B544" s="70"/>
      <c r="C544" s="70"/>
      <c r="D544" s="70"/>
      <c r="E544" s="70"/>
      <c r="F544" s="70"/>
      <c r="G544" s="70"/>
      <c r="H544" s="70"/>
      <c r="I544" s="70"/>
      <c r="J544" s="70"/>
      <c r="K544" s="70"/>
      <c r="L544" s="39"/>
      <c r="N544" s="14"/>
      <c r="AD544" s="39"/>
      <c r="AE544" s="39"/>
      <c r="AF544" s="39"/>
      <c r="AG544" s="39"/>
      <c r="AH544" s="39"/>
      <c r="AI544" s="39"/>
      <c r="AJ544" s="39"/>
      <c r="AK544" s="39"/>
      <c r="AL544" s="39"/>
    </row>
    <row r="545" ht="58.5" customHeight="1">
      <c r="A545" s="39"/>
      <c r="B545" s="70"/>
      <c r="C545" s="70"/>
      <c r="D545" s="70"/>
      <c r="E545" s="70"/>
      <c r="F545" s="70"/>
      <c r="G545" s="70"/>
      <c r="H545" s="70"/>
      <c r="I545" s="70"/>
      <c r="J545" s="70"/>
      <c r="K545" s="70"/>
      <c r="L545" s="39"/>
      <c r="N545" s="14"/>
      <c r="AD545" s="39"/>
      <c r="AE545" s="39"/>
      <c r="AF545" s="39"/>
      <c r="AG545" s="39"/>
      <c r="AH545" s="39"/>
      <c r="AI545" s="39"/>
      <c r="AJ545" s="39"/>
      <c r="AK545" s="39"/>
      <c r="AL545" s="39"/>
    </row>
    <row r="546" ht="58.5" customHeight="1">
      <c r="A546" s="39"/>
      <c r="B546" s="70"/>
      <c r="C546" s="70"/>
      <c r="D546" s="70"/>
      <c r="E546" s="70"/>
      <c r="F546" s="70"/>
      <c r="G546" s="70"/>
      <c r="H546" s="70"/>
      <c r="I546" s="70"/>
      <c r="J546" s="70"/>
      <c r="K546" s="70"/>
      <c r="L546" s="39"/>
      <c r="N546" s="14"/>
      <c r="AD546" s="39"/>
      <c r="AE546" s="39"/>
      <c r="AF546" s="39"/>
      <c r="AG546" s="39"/>
      <c r="AH546" s="39"/>
      <c r="AI546" s="39"/>
      <c r="AJ546" s="39"/>
      <c r="AK546" s="39"/>
      <c r="AL546" s="39"/>
    </row>
    <row r="547" ht="58.5" customHeight="1">
      <c r="A547" s="39"/>
      <c r="B547" s="70"/>
      <c r="C547" s="70"/>
      <c r="D547" s="70"/>
      <c r="E547" s="70"/>
      <c r="F547" s="70"/>
      <c r="G547" s="70"/>
      <c r="H547" s="70"/>
      <c r="I547" s="70"/>
      <c r="J547" s="70"/>
      <c r="K547" s="70"/>
      <c r="L547" s="39"/>
      <c r="N547" s="14"/>
      <c r="AD547" s="39"/>
      <c r="AE547" s="39"/>
      <c r="AF547" s="39"/>
      <c r="AG547" s="39"/>
      <c r="AH547" s="39"/>
      <c r="AI547" s="39"/>
      <c r="AJ547" s="39"/>
      <c r="AK547" s="39"/>
      <c r="AL547" s="39"/>
    </row>
    <row r="548" ht="58.5" customHeight="1">
      <c r="A548" s="39"/>
      <c r="B548" s="70"/>
      <c r="C548" s="70"/>
      <c r="D548" s="70"/>
      <c r="E548" s="70"/>
      <c r="F548" s="70"/>
      <c r="G548" s="70"/>
      <c r="H548" s="70"/>
      <c r="I548" s="70"/>
      <c r="J548" s="70"/>
      <c r="K548" s="70"/>
      <c r="L548" s="39"/>
      <c r="N548" s="14"/>
      <c r="AD548" s="39"/>
      <c r="AE548" s="39"/>
      <c r="AF548" s="39"/>
      <c r="AG548" s="39"/>
      <c r="AH548" s="39"/>
      <c r="AI548" s="39"/>
      <c r="AJ548" s="39"/>
      <c r="AK548" s="39"/>
      <c r="AL548" s="39"/>
    </row>
    <row r="549" ht="58.5" customHeight="1">
      <c r="A549" s="39"/>
      <c r="B549" s="70"/>
      <c r="C549" s="70"/>
      <c r="D549" s="70"/>
      <c r="E549" s="70"/>
      <c r="F549" s="70"/>
      <c r="G549" s="70"/>
      <c r="H549" s="70"/>
      <c r="I549" s="70"/>
      <c r="J549" s="70"/>
      <c r="K549" s="70"/>
      <c r="L549" s="39"/>
      <c r="N549" s="14"/>
      <c r="AD549" s="39"/>
      <c r="AE549" s="39"/>
      <c r="AF549" s="39"/>
      <c r="AG549" s="39"/>
      <c r="AH549" s="39"/>
      <c r="AI549" s="39"/>
      <c r="AJ549" s="39"/>
      <c r="AK549" s="39"/>
      <c r="AL549" s="39"/>
    </row>
    <row r="550" ht="58.5" customHeight="1">
      <c r="A550" s="39"/>
      <c r="B550" s="70"/>
      <c r="C550" s="70"/>
      <c r="D550" s="70"/>
      <c r="E550" s="70"/>
      <c r="F550" s="70"/>
      <c r="G550" s="70"/>
      <c r="H550" s="70"/>
      <c r="I550" s="70"/>
      <c r="J550" s="70"/>
      <c r="K550" s="70"/>
      <c r="L550" s="39"/>
      <c r="N550" s="14"/>
      <c r="AD550" s="39"/>
      <c r="AE550" s="39"/>
      <c r="AF550" s="39"/>
      <c r="AG550" s="39"/>
      <c r="AH550" s="39"/>
      <c r="AI550" s="39"/>
      <c r="AJ550" s="39"/>
      <c r="AK550" s="39"/>
      <c r="AL550" s="39"/>
    </row>
    <row r="551" ht="58.5" customHeight="1">
      <c r="A551" s="39"/>
      <c r="B551" s="70"/>
      <c r="C551" s="70"/>
      <c r="D551" s="70"/>
      <c r="E551" s="70"/>
      <c r="F551" s="70"/>
      <c r="G551" s="70"/>
      <c r="H551" s="70"/>
      <c r="I551" s="70"/>
      <c r="J551" s="70"/>
      <c r="K551" s="70"/>
      <c r="L551" s="39"/>
      <c r="N551" s="14"/>
      <c r="AD551" s="39"/>
      <c r="AE551" s="39"/>
      <c r="AF551" s="39"/>
      <c r="AG551" s="39"/>
      <c r="AH551" s="39"/>
      <c r="AI551" s="39"/>
      <c r="AJ551" s="39"/>
      <c r="AK551" s="39"/>
      <c r="AL551" s="39"/>
    </row>
    <row r="552" ht="58.5" customHeight="1">
      <c r="A552" s="39"/>
      <c r="B552" s="70"/>
      <c r="C552" s="70"/>
      <c r="D552" s="70"/>
      <c r="E552" s="70"/>
      <c r="F552" s="70"/>
      <c r="G552" s="70"/>
      <c r="H552" s="70"/>
      <c r="I552" s="70"/>
      <c r="J552" s="70"/>
      <c r="K552" s="70"/>
      <c r="L552" s="39"/>
      <c r="N552" s="14"/>
      <c r="AD552" s="39"/>
      <c r="AE552" s="39"/>
      <c r="AF552" s="39"/>
      <c r="AG552" s="39"/>
      <c r="AH552" s="39"/>
      <c r="AI552" s="39"/>
      <c r="AJ552" s="39"/>
      <c r="AK552" s="39"/>
      <c r="AL552" s="39"/>
    </row>
    <row r="553" ht="58.5" customHeight="1">
      <c r="A553" s="39"/>
      <c r="B553" s="70"/>
      <c r="C553" s="70"/>
      <c r="D553" s="70"/>
      <c r="E553" s="70"/>
      <c r="F553" s="70"/>
      <c r="G553" s="70"/>
      <c r="H553" s="70"/>
      <c r="I553" s="70"/>
      <c r="J553" s="70"/>
      <c r="K553" s="70"/>
      <c r="L553" s="39"/>
      <c r="N553" s="14"/>
      <c r="AD553" s="39"/>
      <c r="AE553" s="39"/>
      <c r="AF553" s="39"/>
      <c r="AG553" s="39"/>
      <c r="AH553" s="39"/>
      <c r="AI553" s="39"/>
      <c r="AJ553" s="39"/>
      <c r="AK553" s="39"/>
      <c r="AL553" s="39"/>
    </row>
    <row r="554" ht="58.5" customHeight="1">
      <c r="A554" s="39"/>
      <c r="B554" s="70"/>
      <c r="C554" s="70"/>
      <c r="D554" s="70"/>
      <c r="E554" s="70"/>
      <c r="F554" s="70"/>
      <c r="G554" s="70"/>
      <c r="H554" s="70"/>
      <c r="I554" s="70"/>
      <c r="J554" s="70"/>
      <c r="K554" s="70"/>
      <c r="L554" s="39"/>
      <c r="N554" s="14"/>
      <c r="AD554" s="39"/>
      <c r="AE554" s="39"/>
      <c r="AF554" s="39"/>
      <c r="AG554" s="39"/>
      <c r="AH554" s="39"/>
      <c r="AI554" s="39"/>
      <c r="AJ554" s="39"/>
      <c r="AK554" s="39"/>
      <c r="AL554" s="39"/>
    </row>
    <row r="555" ht="58.5" customHeight="1">
      <c r="A555" s="39"/>
      <c r="B555" s="70"/>
      <c r="C555" s="70"/>
      <c r="D555" s="70"/>
      <c r="E555" s="70"/>
      <c r="F555" s="70"/>
      <c r="G555" s="70"/>
      <c r="H555" s="70"/>
      <c r="I555" s="70"/>
      <c r="J555" s="70"/>
      <c r="K555" s="70"/>
      <c r="L555" s="39"/>
      <c r="N555" s="14"/>
      <c r="AD555" s="39"/>
      <c r="AE555" s="39"/>
      <c r="AF555" s="39"/>
      <c r="AG555" s="39"/>
      <c r="AH555" s="39"/>
      <c r="AI555" s="39"/>
      <c r="AJ555" s="39"/>
      <c r="AK555" s="39"/>
      <c r="AL555" s="39"/>
    </row>
    <row r="556" ht="58.5" customHeight="1">
      <c r="A556" s="39"/>
      <c r="B556" s="70"/>
      <c r="C556" s="70"/>
      <c r="D556" s="70"/>
      <c r="E556" s="70"/>
      <c r="F556" s="70"/>
      <c r="G556" s="70"/>
      <c r="H556" s="70"/>
      <c r="I556" s="70"/>
      <c r="J556" s="70"/>
      <c r="K556" s="70"/>
      <c r="L556" s="39"/>
      <c r="N556" s="14"/>
      <c r="AD556" s="39"/>
      <c r="AE556" s="39"/>
      <c r="AF556" s="39"/>
      <c r="AG556" s="39"/>
      <c r="AH556" s="39"/>
      <c r="AI556" s="39"/>
      <c r="AJ556" s="39"/>
      <c r="AK556" s="39"/>
      <c r="AL556" s="39"/>
    </row>
    <row r="557" ht="58.5" customHeight="1">
      <c r="A557" s="39"/>
      <c r="B557" s="70"/>
      <c r="C557" s="70"/>
      <c r="D557" s="70"/>
      <c r="E557" s="70"/>
      <c r="F557" s="70"/>
      <c r="G557" s="70"/>
      <c r="H557" s="70"/>
      <c r="I557" s="70"/>
      <c r="J557" s="70"/>
      <c r="K557" s="70"/>
      <c r="L557" s="39"/>
      <c r="N557" s="14"/>
      <c r="AD557" s="39"/>
      <c r="AE557" s="39"/>
      <c r="AF557" s="39"/>
      <c r="AG557" s="39"/>
      <c r="AH557" s="39"/>
      <c r="AI557" s="39"/>
      <c r="AJ557" s="39"/>
      <c r="AK557" s="39"/>
      <c r="AL557" s="39"/>
    </row>
    <row r="558" ht="58.5" customHeight="1">
      <c r="A558" s="39"/>
      <c r="B558" s="70"/>
      <c r="C558" s="70"/>
      <c r="D558" s="70"/>
      <c r="E558" s="70"/>
      <c r="F558" s="70"/>
      <c r="G558" s="70"/>
      <c r="H558" s="70"/>
      <c r="I558" s="70"/>
      <c r="J558" s="70"/>
      <c r="K558" s="70"/>
      <c r="L558" s="39"/>
      <c r="N558" s="14"/>
      <c r="AD558" s="39"/>
      <c r="AE558" s="39"/>
      <c r="AF558" s="39"/>
      <c r="AG558" s="39"/>
      <c r="AH558" s="39"/>
      <c r="AI558" s="39"/>
      <c r="AJ558" s="39"/>
      <c r="AK558" s="39"/>
      <c r="AL558" s="39"/>
    </row>
    <row r="559" ht="58.5" customHeight="1">
      <c r="A559" s="39"/>
      <c r="B559" s="70"/>
      <c r="C559" s="70"/>
      <c r="D559" s="70"/>
      <c r="E559" s="70"/>
      <c r="F559" s="70"/>
      <c r="G559" s="70"/>
      <c r="H559" s="70"/>
      <c r="I559" s="70"/>
      <c r="J559" s="70"/>
      <c r="K559" s="70"/>
      <c r="L559" s="39"/>
      <c r="N559" s="14"/>
      <c r="AD559" s="39"/>
      <c r="AE559" s="39"/>
      <c r="AF559" s="39"/>
      <c r="AG559" s="39"/>
      <c r="AH559" s="39"/>
      <c r="AI559" s="39"/>
      <c r="AJ559" s="39"/>
      <c r="AK559" s="39"/>
      <c r="AL559" s="39"/>
    </row>
    <row r="560" ht="58.5" customHeight="1">
      <c r="A560" s="39"/>
      <c r="B560" s="70"/>
      <c r="C560" s="70"/>
      <c r="D560" s="70"/>
      <c r="E560" s="70"/>
      <c r="F560" s="70"/>
      <c r="G560" s="70"/>
      <c r="H560" s="70"/>
      <c r="I560" s="70"/>
      <c r="J560" s="70"/>
      <c r="K560" s="70"/>
      <c r="L560" s="39"/>
      <c r="N560" s="14"/>
      <c r="AD560" s="39"/>
      <c r="AE560" s="39"/>
      <c r="AF560" s="39"/>
      <c r="AG560" s="39"/>
      <c r="AH560" s="39"/>
      <c r="AI560" s="39"/>
      <c r="AJ560" s="39"/>
      <c r="AK560" s="39"/>
      <c r="AL560" s="39"/>
    </row>
    <row r="561" ht="58.5" customHeight="1">
      <c r="A561" s="39"/>
      <c r="B561" s="70"/>
      <c r="C561" s="70"/>
      <c r="D561" s="70"/>
      <c r="E561" s="70"/>
      <c r="F561" s="70"/>
      <c r="G561" s="70"/>
      <c r="H561" s="70"/>
      <c r="I561" s="70"/>
      <c r="J561" s="70"/>
      <c r="K561" s="70"/>
      <c r="L561" s="39"/>
      <c r="N561" s="14"/>
      <c r="AD561" s="39"/>
      <c r="AE561" s="39"/>
      <c r="AF561" s="39"/>
      <c r="AG561" s="39"/>
      <c r="AH561" s="39"/>
      <c r="AI561" s="39"/>
      <c r="AJ561" s="39"/>
      <c r="AK561" s="39"/>
      <c r="AL561" s="39"/>
    </row>
    <row r="562" ht="58.5" customHeight="1">
      <c r="A562" s="39"/>
      <c r="B562" s="70"/>
      <c r="C562" s="70"/>
      <c r="D562" s="70"/>
      <c r="E562" s="70"/>
      <c r="F562" s="70"/>
      <c r="G562" s="70"/>
      <c r="H562" s="70"/>
      <c r="I562" s="70"/>
      <c r="J562" s="70"/>
      <c r="K562" s="70"/>
      <c r="L562" s="39"/>
      <c r="N562" s="14"/>
      <c r="AD562" s="39"/>
      <c r="AE562" s="39"/>
      <c r="AF562" s="39"/>
      <c r="AG562" s="39"/>
      <c r="AH562" s="39"/>
      <c r="AI562" s="39"/>
      <c r="AJ562" s="39"/>
      <c r="AK562" s="39"/>
      <c r="AL562" s="39"/>
    </row>
    <row r="563" ht="58.5" customHeight="1">
      <c r="A563" s="39"/>
      <c r="B563" s="70"/>
      <c r="C563" s="70"/>
      <c r="D563" s="70"/>
      <c r="E563" s="70"/>
      <c r="F563" s="70"/>
      <c r="G563" s="70"/>
      <c r="H563" s="70"/>
      <c r="I563" s="70"/>
      <c r="J563" s="70"/>
      <c r="K563" s="70"/>
      <c r="L563" s="39"/>
      <c r="N563" s="14"/>
      <c r="AD563" s="39"/>
      <c r="AE563" s="39"/>
      <c r="AF563" s="39"/>
      <c r="AG563" s="39"/>
      <c r="AH563" s="39"/>
      <c r="AI563" s="39"/>
      <c r="AJ563" s="39"/>
      <c r="AK563" s="39"/>
      <c r="AL563" s="39"/>
    </row>
    <row r="564" ht="58.5" customHeight="1">
      <c r="A564" s="39"/>
      <c r="B564" s="70"/>
      <c r="C564" s="70"/>
      <c r="D564" s="70"/>
      <c r="E564" s="70"/>
      <c r="F564" s="70"/>
      <c r="G564" s="70"/>
      <c r="H564" s="70"/>
      <c r="I564" s="70"/>
      <c r="J564" s="70"/>
      <c r="K564" s="70"/>
      <c r="L564" s="39"/>
      <c r="N564" s="14"/>
      <c r="AD564" s="39"/>
      <c r="AE564" s="39"/>
      <c r="AF564" s="39"/>
      <c r="AG564" s="39"/>
      <c r="AH564" s="39"/>
      <c r="AI564" s="39"/>
      <c r="AJ564" s="39"/>
      <c r="AK564" s="39"/>
      <c r="AL564" s="39"/>
    </row>
    <row r="565" ht="58.5" customHeight="1">
      <c r="A565" s="39"/>
      <c r="B565" s="70"/>
      <c r="C565" s="70"/>
      <c r="D565" s="70"/>
      <c r="E565" s="70"/>
      <c r="F565" s="70"/>
      <c r="G565" s="70"/>
      <c r="H565" s="70"/>
      <c r="I565" s="70"/>
      <c r="J565" s="70"/>
      <c r="K565" s="70"/>
      <c r="L565" s="39"/>
      <c r="N565" s="14"/>
      <c r="AD565" s="39"/>
      <c r="AE565" s="39"/>
      <c r="AF565" s="39"/>
      <c r="AG565" s="39"/>
      <c r="AH565" s="39"/>
      <c r="AI565" s="39"/>
      <c r="AJ565" s="39"/>
      <c r="AK565" s="39"/>
      <c r="AL565" s="39"/>
    </row>
    <row r="566" ht="58.5" customHeight="1">
      <c r="A566" s="39"/>
      <c r="B566" s="70"/>
      <c r="C566" s="70"/>
      <c r="D566" s="70"/>
      <c r="E566" s="70"/>
      <c r="F566" s="70"/>
      <c r="G566" s="70"/>
      <c r="H566" s="70"/>
      <c r="I566" s="70"/>
      <c r="J566" s="70"/>
      <c r="K566" s="70"/>
      <c r="L566" s="39"/>
      <c r="N566" s="14"/>
      <c r="AD566" s="39"/>
      <c r="AE566" s="39"/>
      <c r="AF566" s="39"/>
      <c r="AG566" s="39"/>
      <c r="AH566" s="39"/>
      <c r="AI566" s="39"/>
      <c r="AJ566" s="39"/>
      <c r="AK566" s="39"/>
      <c r="AL566" s="39"/>
    </row>
    <row r="567" ht="58.5" customHeight="1">
      <c r="A567" s="39"/>
      <c r="B567" s="70"/>
      <c r="C567" s="70"/>
      <c r="D567" s="70"/>
      <c r="E567" s="70"/>
      <c r="F567" s="70"/>
      <c r="G567" s="70"/>
      <c r="H567" s="70"/>
      <c r="I567" s="70"/>
      <c r="J567" s="70"/>
      <c r="K567" s="70"/>
      <c r="L567" s="39"/>
      <c r="N567" s="14"/>
      <c r="AD567" s="39"/>
      <c r="AE567" s="39"/>
      <c r="AF567" s="39"/>
      <c r="AG567" s="39"/>
      <c r="AH567" s="39"/>
      <c r="AI567" s="39"/>
      <c r="AJ567" s="39"/>
      <c r="AK567" s="39"/>
      <c r="AL567" s="39"/>
    </row>
    <row r="568" ht="58.5" customHeight="1">
      <c r="A568" s="39"/>
      <c r="B568" s="70"/>
      <c r="C568" s="70"/>
      <c r="D568" s="70"/>
      <c r="E568" s="70"/>
      <c r="F568" s="70"/>
      <c r="G568" s="70"/>
      <c r="H568" s="70"/>
      <c r="I568" s="70"/>
      <c r="J568" s="70"/>
      <c r="K568" s="70"/>
      <c r="L568" s="39"/>
      <c r="N568" s="14"/>
      <c r="AD568" s="39"/>
      <c r="AE568" s="39"/>
      <c r="AF568" s="39"/>
      <c r="AG568" s="39"/>
      <c r="AH568" s="39"/>
      <c r="AI568" s="39"/>
      <c r="AJ568" s="39"/>
      <c r="AK568" s="39"/>
      <c r="AL568" s="39"/>
    </row>
    <row r="569" ht="58.5" customHeight="1">
      <c r="A569" s="39"/>
      <c r="B569" s="70"/>
      <c r="C569" s="70"/>
      <c r="D569" s="70"/>
      <c r="E569" s="70"/>
      <c r="F569" s="70"/>
      <c r="G569" s="70"/>
      <c r="H569" s="70"/>
      <c r="I569" s="70"/>
      <c r="J569" s="70"/>
      <c r="K569" s="70"/>
      <c r="L569" s="39"/>
      <c r="N569" s="14"/>
      <c r="AD569" s="39"/>
      <c r="AE569" s="39"/>
      <c r="AF569" s="39"/>
      <c r="AG569" s="39"/>
      <c r="AH569" s="39"/>
      <c r="AI569" s="39"/>
      <c r="AJ569" s="39"/>
      <c r="AK569" s="39"/>
      <c r="AL569" s="39"/>
    </row>
    <row r="570" ht="58.5" customHeight="1">
      <c r="A570" s="39"/>
      <c r="B570" s="70"/>
      <c r="C570" s="70"/>
      <c r="D570" s="70"/>
      <c r="E570" s="70"/>
      <c r="F570" s="70"/>
      <c r="G570" s="70"/>
      <c r="H570" s="70"/>
      <c r="I570" s="70"/>
      <c r="J570" s="70"/>
      <c r="K570" s="70"/>
      <c r="L570" s="39"/>
      <c r="N570" s="14"/>
      <c r="AD570" s="39"/>
      <c r="AE570" s="39"/>
      <c r="AF570" s="39"/>
      <c r="AG570" s="39"/>
      <c r="AH570" s="39"/>
      <c r="AI570" s="39"/>
      <c r="AJ570" s="39"/>
      <c r="AK570" s="39"/>
      <c r="AL570" s="39"/>
    </row>
    <row r="571" ht="58.5" customHeight="1">
      <c r="A571" s="39"/>
      <c r="B571" s="70"/>
      <c r="C571" s="70"/>
      <c r="D571" s="70"/>
      <c r="E571" s="70"/>
      <c r="F571" s="70"/>
      <c r="G571" s="70"/>
      <c r="H571" s="70"/>
      <c r="I571" s="70"/>
      <c r="J571" s="70"/>
      <c r="K571" s="70"/>
      <c r="L571" s="39"/>
      <c r="N571" s="14"/>
      <c r="AD571" s="39"/>
      <c r="AE571" s="39"/>
      <c r="AF571" s="39"/>
      <c r="AG571" s="39"/>
      <c r="AH571" s="39"/>
      <c r="AI571" s="39"/>
      <c r="AJ571" s="39"/>
      <c r="AK571" s="39"/>
      <c r="AL571" s="39"/>
    </row>
    <row r="572" ht="58.5" customHeight="1">
      <c r="A572" s="39"/>
      <c r="B572" s="70"/>
      <c r="C572" s="70"/>
      <c r="D572" s="70"/>
      <c r="E572" s="70"/>
      <c r="F572" s="70"/>
      <c r="G572" s="70"/>
      <c r="H572" s="70"/>
      <c r="I572" s="70"/>
      <c r="J572" s="70"/>
      <c r="K572" s="70"/>
      <c r="L572" s="39"/>
      <c r="N572" s="14"/>
      <c r="AD572" s="39"/>
      <c r="AE572" s="39"/>
      <c r="AF572" s="39"/>
      <c r="AG572" s="39"/>
      <c r="AH572" s="39"/>
      <c r="AI572" s="39"/>
      <c r="AJ572" s="39"/>
      <c r="AK572" s="39"/>
      <c r="AL572" s="39"/>
    </row>
    <row r="573" ht="58.5" customHeight="1">
      <c r="A573" s="39"/>
      <c r="B573" s="70"/>
      <c r="C573" s="70"/>
      <c r="D573" s="70"/>
      <c r="E573" s="70"/>
      <c r="F573" s="70"/>
      <c r="G573" s="70"/>
      <c r="H573" s="70"/>
      <c r="I573" s="70"/>
      <c r="J573" s="70"/>
      <c r="K573" s="70"/>
      <c r="L573" s="39"/>
      <c r="N573" s="14"/>
      <c r="AD573" s="39"/>
      <c r="AE573" s="39"/>
      <c r="AF573" s="39"/>
      <c r="AG573" s="39"/>
      <c r="AH573" s="39"/>
      <c r="AI573" s="39"/>
      <c r="AJ573" s="39"/>
      <c r="AK573" s="39"/>
      <c r="AL573" s="39"/>
    </row>
    <row r="574" ht="58.5" customHeight="1">
      <c r="A574" s="39"/>
      <c r="B574" s="70"/>
      <c r="C574" s="70"/>
      <c r="D574" s="70"/>
      <c r="E574" s="70"/>
      <c r="F574" s="70"/>
      <c r="G574" s="70"/>
      <c r="H574" s="70"/>
      <c r="I574" s="70"/>
      <c r="J574" s="70"/>
      <c r="K574" s="70"/>
      <c r="L574" s="39"/>
      <c r="N574" s="14"/>
      <c r="AD574" s="39"/>
      <c r="AE574" s="39"/>
      <c r="AF574" s="39"/>
      <c r="AG574" s="39"/>
      <c r="AH574" s="39"/>
      <c r="AI574" s="39"/>
      <c r="AJ574" s="39"/>
      <c r="AK574" s="39"/>
      <c r="AL574" s="39"/>
    </row>
    <row r="575" ht="58.5" customHeight="1">
      <c r="A575" s="39"/>
      <c r="B575" s="70"/>
      <c r="C575" s="70"/>
      <c r="D575" s="70"/>
      <c r="E575" s="70"/>
      <c r="F575" s="70"/>
      <c r="G575" s="70"/>
      <c r="H575" s="70"/>
      <c r="I575" s="70"/>
      <c r="J575" s="70"/>
      <c r="K575" s="70"/>
      <c r="L575" s="39"/>
      <c r="N575" s="14"/>
      <c r="AD575" s="39"/>
      <c r="AE575" s="39"/>
      <c r="AF575" s="39"/>
      <c r="AG575" s="39"/>
      <c r="AH575" s="39"/>
      <c r="AI575" s="39"/>
      <c r="AJ575" s="39"/>
      <c r="AK575" s="39"/>
      <c r="AL575" s="39"/>
    </row>
    <row r="576" ht="58.5" customHeight="1">
      <c r="A576" s="39"/>
      <c r="B576" s="70"/>
      <c r="C576" s="70"/>
      <c r="D576" s="70"/>
      <c r="E576" s="70"/>
      <c r="F576" s="70"/>
      <c r="G576" s="70"/>
      <c r="H576" s="70"/>
      <c r="I576" s="70"/>
      <c r="J576" s="70"/>
      <c r="K576" s="70"/>
      <c r="L576" s="39"/>
      <c r="N576" s="14"/>
      <c r="AD576" s="39"/>
      <c r="AE576" s="39"/>
      <c r="AF576" s="39"/>
      <c r="AG576" s="39"/>
      <c r="AH576" s="39"/>
      <c r="AI576" s="39"/>
      <c r="AJ576" s="39"/>
      <c r="AK576" s="39"/>
      <c r="AL576" s="39"/>
    </row>
    <row r="577" ht="58.5" customHeight="1">
      <c r="A577" s="39"/>
      <c r="B577" s="70"/>
      <c r="C577" s="70"/>
      <c r="D577" s="70"/>
      <c r="E577" s="70"/>
      <c r="F577" s="70"/>
      <c r="G577" s="70"/>
      <c r="H577" s="70"/>
      <c r="I577" s="70"/>
      <c r="J577" s="70"/>
      <c r="K577" s="70"/>
      <c r="L577" s="39"/>
      <c r="N577" s="14"/>
      <c r="AD577" s="39"/>
      <c r="AE577" s="39"/>
      <c r="AF577" s="39"/>
      <c r="AG577" s="39"/>
      <c r="AH577" s="39"/>
      <c r="AI577" s="39"/>
      <c r="AJ577" s="39"/>
      <c r="AK577" s="39"/>
      <c r="AL577" s="39"/>
    </row>
    <row r="578" ht="58.5" customHeight="1">
      <c r="A578" s="39"/>
      <c r="B578" s="70"/>
      <c r="C578" s="70"/>
      <c r="D578" s="70"/>
      <c r="E578" s="70"/>
      <c r="F578" s="70"/>
      <c r="G578" s="70"/>
      <c r="H578" s="70"/>
      <c r="I578" s="70"/>
      <c r="J578" s="70"/>
      <c r="K578" s="70"/>
      <c r="L578" s="39"/>
      <c r="N578" s="14"/>
      <c r="AD578" s="39"/>
      <c r="AE578" s="39"/>
      <c r="AF578" s="39"/>
      <c r="AG578" s="39"/>
      <c r="AH578" s="39"/>
      <c r="AI578" s="39"/>
      <c r="AJ578" s="39"/>
      <c r="AK578" s="39"/>
      <c r="AL578" s="39"/>
    </row>
    <row r="579" ht="58.5" customHeight="1">
      <c r="A579" s="39"/>
      <c r="B579" s="70"/>
      <c r="C579" s="70"/>
      <c r="D579" s="70"/>
      <c r="E579" s="70"/>
      <c r="F579" s="70"/>
      <c r="G579" s="70"/>
      <c r="H579" s="70"/>
      <c r="I579" s="70"/>
      <c r="J579" s="70"/>
      <c r="K579" s="70"/>
      <c r="L579" s="39"/>
      <c r="N579" s="14"/>
      <c r="AD579" s="39"/>
      <c r="AE579" s="39"/>
      <c r="AF579" s="39"/>
      <c r="AG579" s="39"/>
      <c r="AH579" s="39"/>
      <c r="AI579" s="39"/>
      <c r="AJ579" s="39"/>
      <c r="AK579" s="39"/>
      <c r="AL579" s="39"/>
    </row>
    <row r="580" ht="58.5" customHeight="1">
      <c r="A580" s="39"/>
      <c r="B580" s="70"/>
      <c r="C580" s="70"/>
      <c r="D580" s="70"/>
      <c r="E580" s="70"/>
      <c r="F580" s="70"/>
      <c r="G580" s="70"/>
      <c r="H580" s="70"/>
      <c r="I580" s="70"/>
      <c r="J580" s="70"/>
      <c r="K580" s="70"/>
      <c r="L580" s="39"/>
      <c r="N580" s="14"/>
      <c r="AD580" s="39"/>
      <c r="AE580" s="39"/>
      <c r="AF580" s="39"/>
      <c r="AG580" s="39"/>
      <c r="AH580" s="39"/>
      <c r="AI580" s="39"/>
      <c r="AJ580" s="39"/>
      <c r="AK580" s="39"/>
      <c r="AL580" s="39"/>
    </row>
    <row r="581" ht="58.5" customHeight="1">
      <c r="A581" s="39"/>
      <c r="B581" s="70"/>
      <c r="C581" s="70"/>
      <c r="D581" s="70"/>
      <c r="E581" s="70"/>
      <c r="F581" s="70"/>
      <c r="G581" s="70"/>
      <c r="H581" s="70"/>
      <c r="I581" s="70"/>
      <c r="J581" s="70"/>
      <c r="K581" s="70"/>
      <c r="L581" s="39"/>
      <c r="N581" s="14"/>
      <c r="AD581" s="39"/>
      <c r="AE581" s="39"/>
      <c r="AF581" s="39"/>
      <c r="AG581" s="39"/>
      <c r="AH581" s="39"/>
      <c r="AI581" s="39"/>
      <c r="AJ581" s="39"/>
      <c r="AK581" s="39"/>
      <c r="AL581" s="39"/>
    </row>
    <row r="582" ht="58.5" customHeight="1">
      <c r="A582" s="39"/>
      <c r="B582" s="70"/>
      <c r="C582" s="70"/>
      <c r="D582" s="70"/>
      <c r="E582" s="70"/>
      <c r="F582" s="70"/>
      <c r="G582" s="70"/>
      <c r="H582" s="70"/>
      <c r="I582" s="70"/>
      <c r="J582" s="70"/>
      <c r="K582" s="70"/>
      <c r="L582" s="39"/>
      <c r="N582" s="14"/>
      <c r="AD582" s="39"/>
      <c r="AE582" s="39"/>
      <c r="AF582" s="39"/>
      <c r="AG582" s="39"/>
      <c r="AH582" s="39"/>
      <c r="AI582" s="39"/>
      <c r="AJ582" s="39"/>
      <c r="AK582" s="39"/>
      <c r="AL582" s="39"/>
    </row>
    <row r="583" ht="58.5" customHeight="1">
      <c r="A583" s="39"/>
      <c r="B583" s="70"/>
      <c r="C583" s="70"/>
      <c r="D583" s="70"/>
      <c r="E583" s="70"/>
      <c r="F583" s="70"/>
      <c r="G583" s="70"/>
      <c r="H583" s="70"/>
      <c r="I583" s="70"/>
      <c r="J583" s="70"/>
      <c r="K583" s="70"/>
      <c r="L583" s="39"/>
      <c r="N583" s="14"/>
      <c r="AD583" s="39"/>
      <c r="AE583" s="39"/>
      <c r="AF583" s="39"/>
      <c r="AG583" s="39"/>
      <c r="AH583" s="39"/>
      <c r="AI583" s="39"/>
      <c r="AJ583" s="39"/>
      <c r="AK583" s="39"/>
      <c r="AL583" s="39"/>
    </row>
    <row r="584" ht="58.5" customHeight="1">
      <c r="A584" s="39"/>
      <c r="B584" s="70"/>
      <c r="C584" s="70"/>
      <c r="D584" s="70"/>
      <c r="E584" s="70"/>
      <c r="F584" s="70"/>
      <c r="G584" s="70"/>
      <c r="H584" s="70"/>
      <c r="I584" s="70"/>
      <c r="J584" s="70"/>
      <c r="K584" s="70"/>
      <c r="L584" s="39"/>
      <c r="N584" s="14"/>
      <c r="AD584" s="39"/>
      <c r="AE584" s="39"/>
      <c r="AF584" s="39"/>
      <c r="AG584" s="39"/>
      <c r="AH584" s="39"/>
      <c r="AI584" s="39"/>
      <c r="AJ584" s="39"/>
      <c r="AK584" s="39"/>
      <c r="AL584" s="39"/>
    </row>
    <row r="585" ht="58.5" customHeight="1">
      <c r="A585" s="39"/>
      <c r="B585" s="70"/>
      <c r="C585" s="70"/>
      <c r="D585" s="70"/>
      <c r="E585" s="70"/>
      <c r="F585" s="70"/>
      <c r="G585" s="70"/>
      <c r="H585" s="70"/>
      <c r="I585" s="70"/>
      <c r="J585" s="70"/>
      <c r="K585" s="70"/>
      <c r="L585" s="39"/>
      <c r="N585" s="14"/>
      <c r="AD585" s="39"/>
      <c r="AE585" s="39"/>
      <c r="AF585" s="39"/>
      <c r="AG585" s="39"/>
      <c r="AH585" s="39"/>
      <c r="AI585" s="39"/>
      <c r="AJ585" s="39"/>
      <c r="AK585" s="39"/>
      <c r="AL585" s="39"/>
    </row>
    <row r="586" ht="58.5" customHeight="1">
      <c r="A586" s="39"/>
      <c r="B586" s="70"/>
      <c r="C586" s="70"/>
      <c r="D586" s="70"/>
      <c r="E586" s="70"/>
      <c r="F586" s="70"/>
      <c r="G586" s="70"/>
      <c r="H586" s="70"/>
      <c r="I586" s="70"/>
      <c r="J586" s="70"/>
      <c r="K586" s="70"/>
      <c r="L586" s="39"/>
      <c r="N586" s="14"/>
      <c r="AD586" s="39"/>
      <c r="AE586" s="39"/>
      <c r="AF586" s="39"/>
      <c r="AG586" s="39"/>
      <c r="AH586" s="39"/>
      <c r="AI586" s="39"/>
      <c r="AJ586" s="39"/>
      <c r="AK586" s="39"/>
      <c r="AL586" s="39"/>
    </row>
    <row r="587" ht="58.5" customHeight="1">
      <c r="A587" s="39"/>
      <c r="B587" s="70"/>
      <c r="C587" s="70"/>
      <c r="D587" s="70"/>
      <c r="E587" s="70"/>
      <c r="F587" s="70"/>
      <c r="G587" s="70"/>
      <c r="H587" s="70"/>
      <c r="I587" s="70"/>
      <c r="J587" s="70"/>
      <c r="K587" s="70"/>
      <c r="L587" s="39"/>
      <c r="N587" s="14"/>
      <c r="AD587" s="39"/>
      <c r="AE587" s="39"/>
      <c r="AF587" s="39"/>
      <c r="AG587" s="39"/>
      <c r="AH587" s="39"/>
      <c r="AI587" s="39"/>
      <c r="AJ587" s="39"/>
      <c r="AK587" s="39"/>
      <c r="AL587" s="39"/>
    </row>
    <row r="588" ht="58.5" customHeight="1">
      <c r="A588" s="39"/>
      <c r="B588" s="70"/>
      <c r="C588" s="70"/>
      <c r="D588" s="70"/>
      <c r="E588" s="70"/>
      <c r="F588" s="70"/>
      <c r="G588" s="70"/>
      <c r="H588" s="70"/>
      <c r="I588" s="70"/>
      <c r="J588" s="70"/>
      <c r="K588" s="70"/>
      <c r="L588" s="39"/>
      <c r="N588" s="14"/>
      <c r="AD588" s="39"/>
      <c r="AE588" s="39"/>
      <c r="AF588" s="39"/>
      <c r="AG588" s="39"/>
      <c r="AH588" s="39"/>
      <c r="AI588" s="39"/>
      <c r="AJ588" s="39"/>
      <c r="AK588" s="39"/>
      <c r="AL588" s="39"/>
    </row>
    <row r="589" ht="58.5" customHeight="1">
      <c r="A589" s="39"/>
      <c r="B589" s="70"/>
      <c r="C589" s="70"/>
      <c r="D589" s="70"/>
      <c r="E589" s="70"/>
      <c r="F589" s="70"/>
      <c r="G589" s="70"/>
      <c r="H589" s="70"/>
      <c r="I589" s="70"/>
      <c r="J589" s="70"/>
      <c r="K589" s="70"/>
      <c r="L589" s="39"/>
      <c r="N589" s="14"/>
      <c r="AD589" s="39"/>
      <c r="AE589" s="39"/>
      <c r="AF589" s="39"/>
      <c r="AG589" s="39"/>
      <c r="AH589" s="39"/>
      <c r="AI589" s="39"/>
      <c r="AJ589" s="39"/>
      <c r="AK589" s="39"/>
      <c r="AL589" s="39"/>
    </row>
    <row r="590" ht="58.5" customHeight="1">
      <c r="A590" s="39"/>
      <c r="B590" s="70"/>
      <c r="C590" s="70"/>
      <c r="D590" s="70"/>
      <c r="E590" s="70"/>
      <c r="F590" s="70"/>
      <c r="G590" s="70"/>
      <c r="H590" s="70"/>
      <c r="I590" s="70"/>
      <c r="J590" s="70"/>
      <c r="K590" s="70"/>
      <c r="L590" s="39"/>
      <c r="N590" s="14"/>
      <c r="AD590" s="39"/>
      <c r="AE590" s="39"/>
      <c r="AF590" s="39"/>
      <c r="AG590" s="39"/>
      <c r="AH590" s="39"/>
      <c r="AI590" s="39"/>
      <c r="AJ590" s="39"/>
      <c r="AK590" s="39"/>
      <c r="AL590" s="39"/>
    </row>
    <row r="591" ht="58.5" customHeight="1">
      <c r="A591" s="39"/>
      <c r="B591" s="70"/>
      <c r="C591" s="70"/>
      <c r="D591" s="70"/>
      <c r="E591" s="70"/>
      <c r="F591" s="70"/>
      <c r="G591" s="70"/>
      <c r="H591" s="70"/>
      <c r="I591" s="70"/>
      <c r="J591" s="70"/>
      <c r="K591" s="70"/>
      <c r="L591" s="39"/>
      <c r="N591" s="14"/>
      <c r="AD591" s="39"/>
      <c r="AE591" s="39"/>
      <c r="AF591" s="39"/>
      <c r="AG591" s="39"/>
      <c r="AH591" s="39"/>
      <c r="AI591" s="39"/>
      <c r="AJ591" s="39"/>
      <c r="AK591" s="39"/>
      <c r="AL591" s="39"/>
    </row>
    <row r="592" ht="58.5" customHeight="1">
      <c r="A592" s="39"/>
      <c r="B592" s="70"/>
      <c r="C592" s="70"/>
      <c r="D592" s="70"/>
      <c r="E592" s="70"/>
      <c r="F592" s="70"/>
      <c r="G592" s="70"/>
      <c r="H592" s="70"/>
      <c r="I592" s="70"/>
      <c r="J592" s="70"/>
      <c r="K592" s="70"/>
      <c r="L592" s="39"/>
      <c r="N592" s="14"/>
      <c r="AD592" s="39"/>
      <c r="AE592" s="39"/>
      <c r="AF592" s="39"/>
      <c r="AG592" s="39"/>
      <c r="AH592" s="39"/>
      <c r="AI592" s="39"/>
      <c r="AJ592" s="39"/>
      <c r="AK592" s="39"/>
      <c r="AL592" s="39"/>
    </row>
    <row r="593" ht="58.5" customHeight="1">
      <c r="A593" s="39"/>
      <c r="B593" s="70"/>
      <c r="C593" s="70"/>
      <c r="D593" s="70"/>
      <c r="E593" s="70"/>
      <c r="F593" s="70"/>
      <c r="G593" s="70"/>
      <c r="H593" s="70"/>
      <c r="I593" s="70"/>
      <c r="J593" s="70"/>
      <c r="K593" s="70"/>
      <c r="L593" s="39"/>
      <c r="N593" s="14"/>
      <c r="AD593" s="39"/>
      <c r="AE593" s="39"/>
      <c r="AF593" s="39"/>
      <c r="AG593" s="39"/>
      <c r="AH593" s="39"/>
      <c r="AI593" s="39"/>
      <c r="AJ593" s="39"/>
      <c r="AK593" s="39"/>
      <c r="AL593" s="39"/>
    </row>
    <row r="594" ht="58.5" customHeight="1">
      <c r="A594" s="39"/>
      <c r="B594" s="70"/>
      <c r="C594" s="70"/>
      <c r="D594" s="70"/>
      <c r="E594" s="70"/>
      <c r="F594" s="70"/>
      <c r="G594" s="70"/>
      <c r="H594" s="70"/>
      <c r="I594" s="70"/>
      <c r="J594" s="70"/>
      <c r="K594" s="70"/>
      <c r="L594" s="39"/>
      <c r="N594" s="14"/>
      <c r="AD594" s="39"/>
      <c r="AE594" s="39"/>
      <c r="AF594" s="39"/>
      <c r="AG594" s="39"/>
      <c r="AH594" s="39"/>
      <c r="AI594" s="39"/>
      <c r="AJ594" s="39"/>
      <c r="AK594" s="39"/>
      <c r="AL594" s="39"/>
    </row>
    <row r="595" ht="58.5" customHeight="1">
      <c r="A595" s="39"/>
      <c r="B595" s="70"/>
      <c r="C595" s="70"/>
      <c r="D595" s="70"/>
      <c r="E595" s="70"/>
      <c r="F595" s="70"/>
      <c r="G595" s="70"/>
      <c r="H595" s="70"/>
      <c r="I595" s="70"/>
      <c r="J595" s="70"/>
      <c r="K595" s="70"/>
      <c r="L595" s="39"/>
      <c r="N595" s="14"/>
      <c r="AD595" s="39"/>
      <c r="AE595" s="39"/>
      <c r="AF595" s="39"/>
      <c r="AG595" s="39"/>
      <c r="AH595" s="39"/>
      <c r="AI595" s="39"/>
      <c r="AJ595" s="39"/>
      <c r="AK595" s="39"/>
      <c r="AL595" s="39"/>
    </row>
    <row r="596" ht="58.5" customHeight="1">
      <c r="A596" s="39"/>
      <c r="B596" s="70"/>
      <c r="C596" s="70"/>
      <c r="D596" s="70"/>
      <c r="E596" s="70"/>
      <c r="F596" s="70"/>
      <c r="G596" s="70"/>
      <c r="H596" s="70"/>
      <c r="I596" s="70"/>
      <c r="J596" s="70"/>
      <c r="K596" s="70"/>
      <c r="L596" s="39"/>
      <c r="N596" s="14"/>
      <c r="AD596" s="39"/>
      <c r="AE596" s="39"/>
      <c r="AF596" s="39"/>
      <c r="AG596" s="39"/>
      <c r="AH596" s="39"/>
      <c r="AI596" s="39"/>
      <c r="AJ596" s="39"/>
      <c r="AK596" s="39"/>
      <c r="AL596" s="39"/>
    </row>
    <row r="597" ht="58.5" customHeight="1">
      <c r="A597" s="39"/>
      <c r="B597" s="70"/>
      <c r="C597" s="70"/>
      <c r="D597" s="70"/>
      <c r="E597" s="70"/>
      <c r="F597" s="70"/>
      <c r="G597" s="70"/>
      <c r="H597" s="70"/>
      <c r="I597" s="70"/>
      <c r="J597" s="70"/>
      <c r="K597" s="70"/>
      <c r="L597" s="39"/>
      <c r="N597" s="14"/>
      <c r="AD597" s="39"/>
      <c r="AE597" s="39"/>
      <c r="AF597" s="39"/>
      <c r="AG597" s="39"/>
      <c r="AH597" s="39"/>
      <c r="AI597" s="39"/>
      <c r="AJ597" s="39"/>
      <c r="AK597" s="39"/>
      <c r="AL597" s="39"/>
    </row>
    <row r="598" ht="58.5" customHeight="1">
      <c r="A598" s="39"/>
      <c r="B598" s="70"/>
      <c r="C598" s="70"/>
      <c r="D598" s="70"/>
      <c r="E598" s="70"/>
      <c r="F598" s="70"/>
      <c r="G598" s="70"/>
      <c r="H598" s="70"/>
      <c r="I598" s="70"/>
      <c r="J598" s="70"/>
      <c r="K598" s="70"/>
      <c r="L598" s="39"/>
      <c r="N598" s="14"/>
      <c r="AD598" s="39"/>
      <c r="AE598" s="39"/>
      <c r="AF598" s="39"/>
      <c r="AG598" s="39"/>
      <c r="AH598" s="39"/>
      <c r="AI598" s="39"/>
      <c r="AJ598" s="39"/>
      <c r="AK598" s="39"/>
      <c r="AL598" s="39"/>
    </row>
    <row r="599" ht="58.5" customHeight="1">
      <c r="A599" s="39"/>
      <c r="B599" s="70"/>
      <c r="C599" s="70"/>
      <c r="D599" s="70"/>
      <c r="E599" s="70"/>
      <c r="F599" s="70"/>
      <c r="G599" s="70"/>
      <c r="H599" s="70"/>
      <c r="I599" s="70"/>
      <c r="J599" s="70"/>
      <c r="K599" s="70"/>
      <c r="L599" s="39"/>
      <c r="N599" s="14"/>
      <c r="AD599" s="39"/>
      <c r="AE599" s="39"/>
      <c r="AF599" s="39"/>
      <c r="AG599" s="39"/>
      <c r="AH599" s="39"/>
      <c r="AI599" s="39"/>
      <c r="AJ599" s="39"/>
      <c r="AK599" s="39"/>
      <c r="AL599" s="39"/>
    </row>
    <row r="600" ht="58.5" customHeight="1">
      <c r="A600" s="39"/>
      <c r="B600" s="70"/>
      <c r="C600" s="70"/>
      <c r="D600" s="70"/>
      <c r="E600" s="70"/>
      <c r="F600" s="70"/>
      <c r="G600" s="70"/>
      <c r="H600" s="70"/>
      <c r="I600" s="70"/>
      <c r="J600" s="70"/>
      <c r="K600" s="70"/>
      <c r="L600" s="39"/>
      <c r="N600" s="14"/>
      <c r="AD600" s="39"/>
      <c r="AE600" s="39"/>
      <c r="AF600" s="39"/>
      <c r="AG600" s="39"/>
      <c r="AH600" s="39"/>
      <c r="AI600" s="39"/>
      <c r="AJ600" s="39"/>
      <c r="AK600" s="39"/>
      <c r="AL600" s="39"/>
    </row>
    <row r="601" ht="58.5" customHeight="1">
      <c r="A601" s="39"/>
      <c r="B601" s="70"/>
      <c r="C601" s="70"/>
      <c r="D601" s="70"/>
      <c r="E601" s="70"/>
      <c r="F601" s="70"/>
      <c r="G601" s="70"/>
      <c r="H601" s="70"/>
      <c r="I601" s="70"/>
      <c r="J601" s="70"/>
      <c r="K601" s="70"/>
      <c r="L601" s="39"/>
      <c r="N601" s="14"/>
      <c r="AD601" s="39"/>
      <c r="AE601" s="39"/>
      <c r="AF601" s="39"/>
      <c r="AG601" s="39"/>
      <c r="AH601" s="39"/>
      <c r="AI601" s="39"/>
      <c r="AJ601" s="39"/>
      <c r="AK601" s="39"/>
      <c r="AL601" s="39"/>
    </row>
    <row r="602" ht="58.5" customHeight="1">
      <c r="A602" s="39"/>
      <c r="B602" s="70"/>
      <c r="C602" s="70"/>
      <c r="D602" s="70"/>
      <c r="E602" s="70"/>
      <c r="F602" s="70"/>
      <c r="G602" s="70"/>
      <c r="H602" s="70"/>
      <c r="I602" s="70"/>
      <c r="J602" s="70"/>
      <c r="K602" s="70"/>
      <c r="L602" s="39"/>
      <c r="N602" s="14"/>
      <c r="AD602" s="39"/>
      <c r="AE602" s="39"/>
      <c r="AF602" s="39"/>
      <c r="AG602" s="39"/>
      <c r="AH602" s="39"/>
      <c r="AI602" s="39"/>
      <c r="AJ602" s="39"/>
      <c r="AK602" s="39"/>
      <c r="AL602" s="39"/>
    </row>
    <row r="603" ht="58.5" customHeight="1">
      <c r="A603" s="39"/>
      <c r="B603" s="70"/>
      <c r="C603" s="70"/>
      <c r="D603" s="70"/>
      <c r="E603" s="70"/>
      <c r="F603" s="70"/>
      <c r="G603" s="70"/>
      <c r="H603" s="70"/>
      <c r="I603" s="70"/>
      <c r="J603" s="70"/>
      <c r="K603" s="70"/>
      <c r="L603" s="39"/>
      <c r="N603" s="14"/>
      <c r="AD603" s="39"/>
      <c r="AE603" s="39"/>
      <c r="AF603" s="39"/>
      <c r="AG603" s="39"/>
      <c r="AH603" s="39"/>
      <c r="AI603" s="39"/>
      <c r="AJ603" s="39"/>
      <c r="AK603" s="39"/>
      <c r="AL603" s="39"/>
    </row>
    <row r="604" ht="58.5" customHeight="1">
      <c r="A604" s="39"/>
      <c r="B604" s="70"/>
      <c r="C604" s="70"/>
      <c r="D604" s="70"/>
      <c r="E604" s="70"/>
      <c r="F604" s="70"/>
      <c r="G604" s="70"/>
      <c r="H604" s="70"/>
      <c r="I604" s="70"/>
      <c r="J604" s="70"/>
      <c r="K604" s="70"/>
      <c r="L604" s="39"/>
      <c r="N604" s="14"/>
      <c r="AD604" s="39"/>
      <c r="AE604" s="39"/>
      <c r="AF604" s="39"/>
      <c r="AG604" s="39"/>
      <c r="AH604" s="39"/>
      <c r="AI604" s="39"/>
      <c r="AJ604" s="39"/>
      <c r="AK604" s="39"/>
      <c r="AL604" s="39"/>
    </row>
    <row r="605" ht="58.5" customHeight="1">
      <c r="A605" s="39"/>
      <c r="B605" s="70"/>
      <c r="C605" s="70"/>
      <c r="D605" s="70"/>
      <c r="E605" s="70"/>
      <c r="F605" s="70"/>
      <c r="G605" s="70"/>
      <c r="H605" s="70"/>
      <c r="I605" s="70"/>
      <c r="J605" s="70"/>
      <c r="K605" s="70"/>
      <c r="L605" s="39"/>
      <c r="N605" s="14"/>
      <c r="AD605" s="39"/>
      <c r="AE605" s="39"/>
      <c r="AF605" s="39"/>
      <c r="AG605" s="39"/>
      <c r="AH605" s="39"/>
      <c r="AI605" s="39"/>
      <c r="AJ605" s="39"/>
      <c r="AK605" s="39"/>
      <c r="AL605" s="39"/>
    </row>
    <row r="606" ht="58.5" customHeight="1">
      <c r="A606" s="39"/>
      <c r="B606" s="70"/>
      <c r="C606" s="70"/>
      <c r="D606" s="70"/>
      <c r="E606" s="70"/>
      <c r="F606" s="70"/>
      <c r="G606" s="70"/>
      <c r="H606" s="70"/>
      <c r="I606" s="70"/>
      <c r="J606" s="70"/>
      <c r="K606" s="70"/>
      <c r="L606" s="39"/>
      <c r="N606" s="14"/>
      <c r="AD606" s="39"/>
      <c r="AE606" s="39"/>
      <c r="AF606" s="39"/>
      <c r="AG606" s="39"/>
      <c r="AH606" s="39"/>
      <c r="AI606" s="39"/>
      <c r="AJ606" s="39"/>
      <c r="AK606" s="39"/>
      <c r="AL606" s="39"/>
    </row>
    <row r="607" ht="58.5" customHeight="1">
      <c r="A607" s="39"/>
      <c r="B607" s="70"/>
      <c r="C607" s="70"/>
      <c r="D607" s="70"/>
      <c r="E607" s="70"/>
      <c r="F607" s="70"/>
      <c r="G607" s="70"/>
      <c r="H607" s="70"/>
      <c r="I607" s="70"/>
      <c r="J607" s="70"/>
      <c r="K607" s="70"/>
      <c r="L607" s="39"/>
      <c r="N607" s="14"/>
      <c r="AD607" s="39"/>
      <c r="AE607" s="39"/>
      <c r="AF607" s="39"/>
      <c r="AG607" s="39"/>
      <c r="AH607" s="39"/>
      <c r="AI607" s="39"/>
      <c r="AJ607" s="39"/>
      <c r="AK607" s="39"/>
      <c r="AL607" s="39"/>
    </row>
    <row r="608" ht="58.5" customHeight="1">
      <c r="A608" s="39"/>
      <c r="B608" s="70"/>
      <c r="C608" s="70"/>
      <c r="D608" s="70"/>
      <c r="E608" s="70"/>
      <c r="F608" s="70"/>
      <c r="G608" s="70"/>
      <c r="H608" s="70"/>
      <c r="I608" s="70"/>
      <c r="J608" s="70"/>
      <c r="K608" s="70"/>
      <c r="L608" s="39"/>
      <c r="N608" s="14"/>
      <c r="AD608" s="39"/>
      <c r="AE608" s="39"/>
      <c r="AF608" s="39"/>
      <c r="AG608" s="39"/>
      <c r="AH608" s="39"/>
      <c r="AI608" s="39"/>
      <c r="AJ608" s="39"/>
      <c r="AK608" s="39"/>
      <c r="AL608" s="39"/>
    </row>
    <row r="609" ht="58.5" customHeight="1">
      <c r="A609" s="39"/>
      <c r="B609" s="70"/>
      <c r="C609" s="70"/>
      <c r="D609" s="70"/>
      <c r="E609" s="70"/>
      <c r="F609" s="70"/>
      <c r="G609" s="70"/>
      <c r="H609" s="70"/>
      <c r="I609" s="70"/>
      <c r="J609" s="70"/>
      <c r="K609" s="70"/>
      <c r="L609" s="39"/>
      <c r="N609" s="14"/>
      <c r="AD609" s="39"/>
      <c r="AE609" s="39"/>
      <c r="AF609" s="39"/>
      <c r="AG609" s="39"/>
      <c r="AH609" s="39"/>
      <c r="AI609" s="39"/>
      <c r="AJ609" s="39"/>
      <c r="AK609" s="39"/>
      <c r="AL609" s="39"/>
    </row>
    <row r="610" ht="58.5" customHeight="1">
      <c r="A610" s="39"/>
      <c r="B610" s="70"/>
      <c r="C610" s="70"/>
      <c r="D610" s="70"/>
      <c r="E610" s="70"/>
      <c r="F610" s="70"/>
      <c r="G610" s="70"/>
      <c r="H610" s="70"/>
      <c r="I610" s="70"/>
      <c r="J610" s="70"/>
      <c r="K610" s="70"/>
      <c r="L610" s="39"/>
      <c r="N610" s="14"/>
      <c r="AD610" s="39"/>
      <c r="AE610" s="39"/>
      <c r="AF610" s="39"/>
      <c r="AG610" s="39"/>
      <c r="AH610" s="39"/>
      <c r="AI610" s="39"/>
      <c r="AJ610" s="39"/>
      <c r="AK610" s="39"/>
      <c r="AL610" s="39"/>
    </row>
    <row r="611" ht="58.5" customHeight="1">
      <c r="A611" s="39"/>
      <c r="B611" s="70"/>
      <c r="C611" s="70"/>
      <c r="D611" s="70"/>
      <c r="E611" s="70"/>
      <c r="F611" s="70"/>
      <c r="G611" s="70"/>
      <c r="H611" s="70"/>
      <c r="I611" s="70"/>
      <c r="J611" s="70"/>
      <c r="K611" s="70"/>
      <c r="L611" s="39"/>
      <c r="N611" s="14"/>
      <c r="AD611" s="39"/>
      <c r="AE611" s="39"/>
      <c r="AF611" s="39"/>
      <c r="AG611" s="39"/>
      <c r="AH611" s="39"/>
      <c r="AI611" s="39"/>
      <c r="AJ611" s="39"/>
      <c r="AK611" s="39"/>
      <c r="AL611" s="39"/>
    </row>
    <row r="612" ht="58.5" customHeight="1">
      <c r="A612" s="39"/>
      <c r="B612" s="70"/>
      <c r="C612" s="70"/>
      <c r="D612" s="70"/>
      <c r="E612" s="70"/>
      <c r="F612" s="70"/>
      <c r="G612" s="70"/>
      <c r="H612" s="70"/>
      <c r="I612" s="70"/>
      <c r="J612" s="70"/>
      <c r="K612" s="70"/>
      <c r="L612" s="39"/>
      <c r="N612" s="14"/>
      <c r="AD612" s="39"/>
      <c r="AE612" s="39"/>
      <c r="AF612" s="39"/>
      <c r="AG612" s="39"/>
      <c r="AH612" s="39"/>
      <c r="AI612" s="39"/>
      <c r="AJ612" s="39"/>
      <c r="AK612" s="39"/>
      <c r="AL612" s="39"/>
    </row>
    <row r="613" ht="58.5" customHeight="1">
      <c r="A613" s="39"/>
      <c r="B613" s="70"/>
      <c r="C613" s="70"/>
      <c r="D613" s="70"/>
      <c r="E613" s="70"/>
      <c r="F613" s="70"/>
      <c r="G613" s="70"/>
      <c r="H613" s="70"/>
      <c r="I613" s="70"/>
      <c r="J613" s="70"/>
      <c r="K613" s="70"/>
      <c r="L613" s="39"/>
      <c r="N613" s="14"/>
      <c r="AD613" s="39"/>
      <c r="AE613" s="39"/>
      <c r="AF613" s="39"/>
      <c r="AG613" s="39"/>
      <c r="AH613" s="39"/>
      <c r="AI613" s="39"/>
      <c r="AJ613" s="39"/>
      <c r="AK613" s="39"/>
      <c r="AL613" s="39"/>
    </row>
    <row r="614" ht="58.5" customHeight="1">
      <c r="A614" s="39"/>
      <c r="B614" s="70"/>
      <c r="C614" s="70"/>
      <c r="D614" s="70"/>
      <c r="E614" s="70"/>
      <c r="F614" s="70"/>
      <c r="G614" s="70"/>
      <c r="H614" s="70"/>
      <c r="I614" s="70"/>
      <c r="J614" s="70"/>
      <c r="K614" s="70"/>
      <c r="L614" s="39"/>
      <c r="N614" s="14"/>
      <c r="AD614" s="39"/>
      <c r="AE614" s="39"/>
      <c r="AF614" s="39"/>
      <c r="AG614" s="39"/>
      <c r="AH614" s="39"/>
      <c r="AI614" s="39"/>
      <c r="AJ614" s="39"/>
      <c r="AK614" s="39"/>
      <c r="AL614" s="39"/>
    </row>
    <row r="615" ht="58.5" customHeight="1">
      <c r="A615" s="39"/>
      <c r="B615" s="70"/>
      <c r="C615" s="70"/>
      <c r="D615" s="70"/>
      <c r="E615" s="70"/>
      <c r="F615" s="70"/>
      <c r="G615" s="70"/>
      <c r="H615" s="70"/>
      <c r="I615" s="70"/>
      <c r="J615" s="70"/>
      <c r="K615" s="70"/>
      <c r="L615" s="39"/>
      <c r="N615" s="14"/>
      <c r="AD615" s="39"/>
      <c r="AE615" s="39"/>
      <c r="AF615" s="39"/>
      <c r="AG615" s="39"/>
      <c r="AH615" s="39"/>
      <c r="AI615" s="39"/>
      <c r="AJ615" s="39"/>
      <c r="AK615" s="39"/>
      <c r="AL615" s="39"/>
    </row>
    <row r="616" ht="58.5" customHeight="1">
      <c r="A616" s="39"/>
      <c r="B616" s="70"/>
      <c r="C616" s="70"/>
      <c r="D616" s="70"/>
      <c r="E616" s="70"/>
      <c r="F616" s="70"/>
      <c r="G616" s="70"/>
      <c r="H616" s="70"/>
      <c r="I616" s="70"/>
      <c r="J616" s="70"/>
      <c r="K616" s="70"/>
      <c r="L616" s="39"/>
      <c r="N616" s="14"/>
      <c r="AD616" s="39"/>
      <c r="AE616" s="39"/>
      <c r="AF616" s="39"/>
      <c r="AG616" s="39"/>
      <c r="AH616" s="39"/>
      <c r="AI616" s="39"/>
      <c r="AJ616" s="39"/>
      <c r="AK616" s="39"/>
      <c r="AL616" s="39"/>
    </row>
    <row r="617" ht="58.5" customHeight="1">
      <c r="A617" s="39"/>
      <c r="B617" s="70"/>
      <c r="C617" s="70"/>
      <c r="D617" s="70"/>
      <c r="E617" s="70"/>
      <c r="F617" s="70"/>
      <c r="G617" s="70"/>
      <c r="H617" s="70"/>
      <c r="I617" s="70"/>
      <c r="J617" s="70"/>
      <c r="K617" s="70"/>
      <c r="L617" s="39"/>
      <c r="N617" s="14"/>
      <c r="AD617" s="39"/>
      <c r="AE617" s="39"/>
      <c r="AF617" s="39"/>
      <c r="AG617" s="39"/>
      <c r="AH617" s="39"/>
      <c r="AI617" s="39"/>
      <c r="AJ617" s="39"/>
      <c r="AK617" s="39"/>
      <c r="AL617" s="39"/>
    </row>
    <row r="618" ht="58.5" customHeight="1">
      <c r="A618" s="39"/>
      <c r="B618" s="70"/>
      <c r="C618" s="70"/>
      <c r="D618" s="70"/>
      <c r="E618" s="70"/>
      <c r="F618" s="70"/>
      <c r="G618" s="70"/>
      <c r="H618" s="70"/>
      <c r="I618" s="70"/>
      <c r="J618" s="70"/>
      <c r="K618" s="70"/>
      <c r="L618" s="39"/>
      <c r="N618" s="14"/>
      <c r="AD618" s="39"/>
      <c r="AE618" s="39"/>
      <c r="AF618" s="39"/>
      <c r="AG618" s="39"/>
      <c r="AH618" s="39"/>
      <c r="AI618" s="39"/>
      <c r="AJ618" s="39"/>
      <c r="AK618" s="39"/>
      <c r="AL618" s="39"/>
    </row>
    <row r="619" ht="58.5" customHeight="1">
      <c r="A619" s="39"/>
      <c r="B619" s="70"/>
      <c r="C619" s="70"/>
      <c r="D619" s="70"/>
      <c r="E619" s="70"/>
      <c r="F619" s="70"/>
      <c r="G619" s="70"/>
      <c r="H619" s="70"/>
      <c r="I619" s="70"/>
      <c r="J619" s="70"/>
      <c r="K619" s="70"/>
      <c r="L619" s="39"/>
      <c r="N619" s="14"/>
      <c r="AD619" s="39"/>
      <c r="AE619" s="39"/>
      <c r="AF619" s="39"/>
      <c r="AG619" s="39"/>
      <c r="AH619" s="39"/>
      <c r="AI619" s="39"/>
      <c r="AJ619" s="39"/>
      <c r="AK619" s="39"/>
      <c r="AL619" s="39"/>
    </row>
    <row r="620" ht="58.5" customHeight="1">
      <c r="A620" s="39"/>
      <c r="B620" s="70"/>
      <c r="C620" s="70"/>
      <c r="D620" s="70"/>
      <c r="E620" s="70"/>
      <c r="F620" s="70"/>
      <c r="G620" s="70"/>
      <c r="H620" s="70"/>
      <c r="I620" s="70"/>
      <c r="J620" s="70"/>
      <c r="K620" s="70"/>
      <c r="L620" s="39"/>
      <c r="N620" s="14"/>
      <c r="AD620" s="39"/>
      <c r="AE620" s="39"/>
      <c r="AF620" s="39"/>
      <c r="AG620" s="39"/>
      <c r="AH620" s="39"/>
      <c r="AI620" s="39"/>
      <c r="AJ620" s="39"/>
      <c r="AK620" s="39"/>
      <c r="AL620" s="39"/>
    </row>
    <row r="621" ht="58.5" customHeight="1">
      <c r="A621" s="39"/>
      <c r="B621" s="70"/>
      <c r="C621" s="70"/>
      <c r="D621" s="70"/>
      <c r="E621" s="70"/>
      <c r="F621" s="70"/>
      <c r="G621" s="70"/>
      <c r="H621" s="70"/>
      <c r="I621" s="70"/>
      <c r="J621" s="70"/>
      <c r="K621" s="70"/>
      <c r="L621" s="39"/>
      <c r="N621" s="14"/>
      <c r="AD621" s="39"/>
      <c r="AE621" s="39"/>
      <c r="AF621" s="39"/>
      <c r="AG621" s="39"/>
      <c r="AH621" s="39"/>
      <c r="AI621" s="39"/>
      <c r="AJ621" s="39"/>
      <c r="AK621" s="39"/>
      <c r="AL621" s="39"/>
    </row>
    <row r="622" ht="58.5" customHeight="1">
      <c r="A622" s="39"/>
      <c r="B622" s="70"/>
      <c r="C622" s="70"/>
      <c r="D622" s="70"/>
      <c r="E622" s="70"/>
      <c r="F622" s="70"/>
      <c r="G622" s="70"/>
      <c r="H622" s="70"/>
      <c r="I622" s="70"/>
      <c r="J622" s="70"/>
      <c r="K622" s="70"/>
      <c r="L622" s="39"/>
      <c r="N622" s="14"/>
      <c r="AD622" s="39"/>
      <c r="AE622" s="39"/>
      <c r="AF622" s="39"/>
      <c r="AG622" s="39"/>
      <c r="AH622" s="39"/>
      <c r="AI622" s="39"/>
      <c r="AJ622" s="39"/>
      <c r="AK622" s="39"/>
      <c r="AL622" s="39"/>
    </row>
    <row r="623" ht="58.5" customHeight="1">
      <c r="A623" s="39"/>
      <c r="B623" s="70"/>
      <c r="C623" s="70"/>
      <c r="D623" s="70"/>
      <c r="E623" s="70"/>
      <c r="F623" s="70"/>
      <c r="G623" s="70"/>
      <c r="H623" s="70"/>
      <c r="I623" s="70"/>
      <c r="J623" s="70"/>
      <c r="K623" s="70"/>
      <c r="L623" s="39"/>
      <c r="N623" s="14"/>
      <c r="AD623" s="39"/>
      <c r="AE623" s="39"/>
      <c r="AF623" s="39"/>
      <c r="AG623" s="39"/>
      <c r="AH623" s="39"/>
      <c r="AI623" s="39"/>
      <c r="AJ623" s="39"/>
      <c r="AK623" s="39"/>
      <c r="AL623" s="39"/>
    </row>
    <row r="624" ht="58.5" customHeight="1">
      <c r="A624" s="39"/>
      <c r="B624" s="70"/>
      <c r="C624" s="70"/>
      <c r="D624" s="70"/>
      <c r="E624" s="70"/>
      <c r="F624" s="70"/>
      <c r="G624" s="70"/>
      <c r="H624" s="70"/>
      <c r="I624" s="70"/>
      <c r="J624" s="70"/>
      <c r="K624" s="70"/>
      <c r="L624" s="39"/>
      <c r="N624" s="14"/>
      <c r="AD624" s="39"/>
      <c r="AE624" s="39"/>
      <c r="AF624" s="39"/>
      <c r="AG624" s="39"/>
      <c r="AH624" s="39"/>
      <c r="AI624" s="39"/>
      <c r="AJ624" s="39"/>
      <c r="AK624" s="39"/>
      <c r="AL624" s="39"/>
    </row>
    <row r="625" ht="58.5" customHeight="1">
      <c r="A625" s="39"/>
      <c r="B625" s="70"/>
      <c r="C625" s="70"/>
      <c r="D625" s="70"/>
      <c r="E625" s="70"/>
      <c r="F625" s="70"/>
      <c r="G625" s="70"/>
      <c r="H625" s="70"/>
      <c r="I625" s="70"/>
      <c r="J625" s="70"/>
      <c r="K625" s="70"/>
      <c r="L625" s="39"/>
      <c r="N625" s="14"/>
      <c r="AD625" s="39"/>
      <c r="AE625" s="39"/>
      <c r="AF625" s="39"/>
      <c r="AG625" s="39"/>
      <c r="AH625" s="39"/>
      <c r="AI625" s="39"/>
      <c r="AJ625" s="39"/>
      <c r="AK625" s="39"/>
      <c r="AL625" s="39"/>
    </row>
    <row r="626" ht="58.5" customHeight="1">
      <c r="A626" s="39"/>
      <c r="B626" s="70"/>
      <c r="C626" s="70"/>
      <c r="D626" s="70"/>
      <c r="E626" s="70"/>
      <c r="F626" s="70"/>
      <c r="G626" s="70"/>
      <c r="H626" s="70"/>
      <c r="I626" s="70"/>
      <c r="J626" s="70"/>
      <c r="K626" s="70"/>
      <c r="L626" s="39"/>
      <c r="N626" s="14"/>
      <c r="AD626" s="39"/>
      <c r="AE626" s="39"/>
      <c r="AF626" s="39"/>
      <c r="AG626" s="39"/>
      <c r="AH626" s="39"/>
      <c r="AI626" s="39"/>
      <c r="AJ626" s="39"/>
      <c r="AK626" s="39"/>
      <c r="AL626" s="39"/>
    </row>
    <row r="627" ht="58.5" customHeight="1">
      <c r="A627" s="39"/>
      <c r="B627" s="70"/>
      <c r="C627" s="70"/>
      <c r="D627" s="70"/>
      <c r="E627" s="70"/>
      <c r="F627" s="70"/>
      <c r="G627" s="70"/>
      <c r="H627" s="70"/>
      <c r="I627" s="70"/>
      <c r="J627" s="70"/>
      <c r="K627" s="70"/>
      <c r="L627" s="39"/>
      <c r="N627" s="14"/>
      <c r="AD627" s="39"/>
      <c r="AE627" s="39"/>
      <c r="AF627" s="39"/>
      <c r="AG627" s="39"/>
      <c r="AH627" s="39"/>
      <c r="AI627" s="39"/>
      <c r="AJ627" s="39"/>
      <c r="AK627" s="39"/>
      <c r="AL627" s="39"/>
    </row>
    <row r="628" ht="58.5" customHeight="1">
      <c r="A628" s="39"/>
      <c r="B628" s="70"/>
      <c r="C628" s="70"/>
      <c r="D628" s="70"/>
      <c r="E628" s="70"/>
      <c r="F628" s="70"/>
      <c r="G628" s="70"/>
      <c r="H628" s="70"/>
      <c r="I628" s="70"/>
      <c r="J628" s="70"/>
      <c r="K628" s="70"/>
      <c r="L628" s="39"/>
      <c r="N628" s="14"/>
      <c r="AD628" s="39"/>
      <c r="AE628" s="39"/>
      <c r="AF628" s="39"/>
      <c r="AG628" s="39"/>
      <c r="AH628" s="39"/>
      <c r="AI628" s="39"/>
      <c r="AJ628" s="39"/>
      <c r="AK628" s="39"/>
      <c r="AL628" s="39"/>
    </row>
    <row r="629" ht="58.5" customHeight="1">
      <c r="A629" s="39"/>
      <c r="B629" s="70"/>
      <c r="C629" s="70"/>
      <c r="D629" s="70"/>
      <c r="E629" s="70"/>
      <c r="F629" s="70"/>
      <c r="G629" s="70"/>
      <c r="H629" s="70"/>
      <c r="I629" s="70"/>
      <c r="J629" s="70"/>
      <c r="K629" s="70"/>
      <c r="L629" s="39"/>
      <c r="N629" s="14"/>
      <c r="AD629" s="39"/>
      <c r="AE629" s="39"/>
      <c r="AF629" s="39"/>
      <c r="AG629" s="39"/>
      <c r="AH629" s="39"/>
      <c r="AI629" s="39"/>
      <c r="AJ629" s="39"/>
      <c r="AK629" s="39"/>
      <c r="AL629" s="39"/>
    </row>
    <row r="630" ht="58.5" customHeight="1">
      <c r="A630" s="39"/>
      <c r="B630" s="70"/>
      <c r="C630" s="70"/>
      <c r="D630" s="70"/>
      <c r="E630" s="70"/>
      <c r="F630" s="70"/>
      <c r="G630" s="70"/>
      <c r="H630" s="70"/>
      <c r="I630" s="70"/>
      <c r="J630" s="70"/>
      <c r="K630" s="70"/>
      <c r="L630" s="39"/>
      <c r="N630" s="14"/>
      <c r="AD630" s="39"/>
      <c r="AE630" s="39"/>
      <c r="AF630" s="39"/>
      <c r="AG630" s="39"/>
      <c r="AH630" s="39"/>
      <c r="AI630" s="39"/>
      <c r="AJ630" s="39"/>
      <c r="AK630" s="39"/>
      <c r="AL630" s="39"/>
    </row>
    <row r="631" ht="58.5" customHeight="1">
      <c r="A631" s="39"/>
      <c r="B631" s="70"/>
      <c r="C631" s="70"/>
      <c r="D631" s="70"/>
      <c r="E631" s="70"/>
      <c r="F631" s="70"/>
      <c r="G631" s="70"/>
      <c r="H631" s="70"/>
      <c r="I631" s="70"/>
      <c r="J631" s="70"/>
      <c r="K631" s="70"/>
      <c r="L631" s="39"/>
      <c r="N631" s="14"/>
      <c r="AD631" s="39"/>
      <c r="AE631" s="39"/>
      <c r="AF631" s="39"/>
      <c r="AG631" s="39"/>
      <c r="AH631" s="39"/>
      <c r="AI631" s="39"/>
      <c r="AJ631" s="39"/>
      <c r="AK631" s="39"/>
      <c r="AL631" s="39"/>
    </row>
    <row r="632" ht="58.5" customHeight="1">
      <c r="A632" s="39"/>
      <c r="B632" s="70"/>
      <c r="C632" s="70"/>
      <c r="D632" s="70"/>
      <c r="E632" s="70"/>
      <c r="F632" s="70"/>
      <c r="G632" s="70"/>
      <c r="H632" s="70"/>
      <c r="I632" s="70"/>
      <c r="J632" s="70"/>
      <c r="K632" s="70"/>
      <c r="L632" s="39"/>
      <c r="N632" s="14"/>
      <c r="AD632" s="39"/>
      <c r="AE632" s="39"/>
      <c r="AF632" s="39"/>
      <c r="AG632" s="39"/>
      <c r="AH632" s="39"/>
      <c r="AI632" s="39"/>
      <c r="AJ632" s="39"/>
      <c r="AK632" s="39"/>
      <c r="AL632" s="39"/>
    </row>
    <row r="633" ht="58.5" customHeight="1">
      <c r="A633" s="39"/>
      <c r="B633" s="70"/>
      <c r="C633" s="70"/>
      <c r="D633" s="70"/>
      <c r="E633" s="70"/>
      <c r="F633" s="70"/>
      <c r="G633" s="70"/>
      <c r="H633" s="70"/>
      <c r="I633" s="70"/>
      <c r="J633" s="70"/>
      <c r="K633" s="70"/>
      <c r="L633" s="39"/>
      <c r="N633" s="14"/>
      <c r="AD633" s="39"/>
      <c r="AE633" s="39"/>
      <c r="AF633" s="39"/>
      <c r="AG633" s="39"/>
      <c r="AH633" s="39"/>
      <c r="AI633" s="39"/>
      <c r="AJ633" s="39"/>
      <c r="AK633" s="39"/>
      <c r="AL633" s="39"/>
    </row>
    <row r="634" ht="58.5" customHeight="1">
      <c r="A634" s="39"/>
      <c r="B634" s="70"/>
      <c r="C634" s="70"/>
      <c r="D634" s="70"/>
      <c r="E634" s="70"/>
      <c r="F634" s="70"/>
      <c r="G634" s="70"/>
      <c r="H634" s="70"/>
      <c r="I634" s="70"/>
      <c r="J634" s="70"/>
      <c r="K634" s="70"/>
      <c r="L634" s="39"/>
      <c r="N634" s="14"/>
      <c r="AD634" s="39"/>
      <c r="AE634" s="39"/>
      <c r="AF634" s="39"/>
      <c r="AG634" s="39"/>
      <c r="AH634" s="39"/>
      <c r="AI634" s="39"/>
      <c r="AJ634" s="39"/>
      <c r="AK634" s="39"/>
      <c r="AL634" s="39"/>
    </row>
    <row r="635" ht="58.5" customHeight="1">
      <c r="A635" s="39"/>
      <c r="B635" s="70"/>
      <c r="C635" s="70"/>
      <c r="D635" s="70"/>
      <c r="E635" s="70"/>
      <c r="F635" s="70"/>
      <c r="G635" s="70"/>
      <c r="H635" s="70"/>
      <c r="I635" s="70"/>
      <c r="J635" s="70"/>
      <c r="K635" s="70"/>
      <c r="L635" s="39"/>
      <c r="N635" s="14"/>
      <c r="AD635" s="39"/>
      <c r="AE635" s="39"/>
      <c r="AF635" s="39"/>
      <c r="AG635" s="39"/>
      <c r="AH635" s="39"/>
      <c r="AI635" s="39"/>
      <c r="AJ635" s="39"/>
      <c r="AK635" s="39"/>
      <c r="AL635" s="39"/>
    </row>
    <row r="636" ht="58.5" customHeight="1">
      <c r="A636" s="39"/>
      <c r="B636" s="70"/>
      <c r="C636" s="70"/>
      <c r="D636" s="70"/>
      <c r="E636" s="70"/>
      <c r="F636" s="70"/>
      <c r="G636" s="70"/>
      <c r="H636" s="70"/>
      <c r="I636" s="70"/>
      <c r="J636" s="70"/>
      <c r="K636" s="70"/>
      <c r="L636" s="39"/>
      <c r="N636" s="14"/>
      <c r="AD636" s="39"/>
      <c r="AE636" s="39"/>
      <c r="AF636" s="39"/>
      <c r="AG636" s="39"/>
      <c r="AH636" s="39"/>
      <c r="AI636" s="39"/>
      <c r="AJ636" s="39"/>
      <c r="AK636" s="39"/>
      <c r="AL636" s="39"/>
    </row>
    <row r="637" ht="58.5" customHeight="1">
      <c r="A637" s="39"/>
      <c r="B637" s="70"/>
      <c r="C637" s="70"/>
      <c r="D637" s="70"/>
      <c r="E637" s="70"/>
      <c r="F637" s="70"/>
      <c r="G637" s="70"/>
      <c r="H637" s="70"/>
      <c r="I637" s="70"/>
      <c r="J637" s="70"/>
      <c r="K637" s="70"/>
      <c r="L637" s="39"/>
      <c r="N637" s="14"/>
      <c r="AD637" s="39"/>
      <c r="AE637" s="39"/>
      <c r="AF637" s="39"/>
      <c r="AG637" s="39"/>
      <c r="AH637" s="39"/>
      <c r="AI637" s="39"/>
      <c r="AJ637" s="39"/>
      <c r="AK637" s="39"/>
      <c r="AL637" s="39"/>
    </row>
    <row r="638" ht="58.5" customHeight="1">
      <c r="A638" s="39"/>
      <c r="B638" s="70"/>
      <c r="C638" s="70"/>
      <c r="D638" s="70"/>
      <c r="E638" s="70"/>
      <c r="F638" s="70"/>
      <c r="G638" s="70"/>
      <c r="H638" s="70"/>
      <c r="I638" s="70"/>
      <c r="J638" s="70"/>
      <c r="K638" s="70"/>
      <c r="L638" s="39"/>
      <c r="N638" s="14"/>
      <c r="AD638" s="39"/>
      <c r="AE638" s="39"/>
      <c r="AF638" s="39"/>
      <c r="AG638" s="39"/>
      <c r="AH638" s="39"/>
      <c r="AI638" s="39"/>
      <c r="AJ638" s="39"/>
      <c r="AK638" s="39"/>
      <c r="AL638" s="39"/>
    </row>
    <row r="639" ht="58.5" customHeight="1">
      <c r="A639" s="39"/>
      <c r="B639" s="70"/>
      <c r="C639" s="70"/>
      <c r="D639" s="70"/>
      <c r="E639" s="70"/>
      <c r="F639" s="70"/>
      <c r="G639" s="70"/>
      <c r="H639" s="70"/>
      <c r="I639" s="70"/>
      <c r="J639" s="70"/>
      <c r="K639" s="70"/>
      <c r="L639" s="39"/>
      <c r="N639" s="14"/>
      <c r="AD639" s="39"/>
      <c r="AE639" s="39"/>
      <c r="AF639" s="39"/>
      <c r="AG639" s="39"/>
      <c r="AH639" s="39"/>
      <c r="AI639" s="39"/>
      <c r="AJ639" s="39"/>
      <c r="AK639" s="39"/>
      <c r="AL639" s="39"/>
    </row>
    <row r="640" ht="58.5" customHeight="1">
      <c r="A640" s="39"/>
      <c r="B640" s="70"/>
      <c r="C640" s="70"/>
      <c r="D640" s="70"/>
      <c r="E640" s="70"/>
      <c r="F640" s="70"/>
      <c r="G640" s="70"/>
      <c r="H640" s="70"/>
      <c r="I640" s="70"/>
      <c r="J640" s="70"/>
      <c r="K640" s="70"/>
      <c r="L640" s="39"/>
      <c r="N640" s="14"/>
      <c r="AD640" s="39"/>
      <c r="AE640" s="39"/>
      <c r="AF640" s="39"/>
      <c r="AG640" s="39"/>
      <c r="AH640" s="39"/>
      <c r="AI640" s="39"/>
      <c r="AJ640" s="39"/>
      <c r="AK640" s="39"/>
      <c r="AL640" s="39"/>
    </row>
    <row r="641" ht="58.5" customHeight="1">
      <c r="A641" s="39"/>
      <c r="B641" s="70"/>
      <c r="C641" s="70"/>
      <c r="D641" s="70"/>
      <c r="E641" s="70"/>
      <c r="F641" s="70"/>
      <c r="G641" s="70"/>
      <c r="H641" s="70"/>
      <c r="I641" s="70"/>
      <c r="J641" s="70"/>
      <c r="K641" s="70"/>
      <c r="L641" s="39"/>
      <c r="N641" s="14"/>
      <c r="AD641" s="39"/>
      <c r="AE641" s="39"/>
      <c r="AF641" s="39"/>
      <c r="AG641" s="39"/>
      <c r="AH641" s="39"/>
      <c r="AI641" s="39"/>
      <c r="AJ641" s="39"/>
      <c r="AK641" s="39"/>
      <c r="AL641" s="39"/>
    </row>
    <row r="642" ht="58.5" customHeight="1">
      <c r="A642" s="39"/>
      <c r="B642" s="70"/>
      <c r="C642" s="70"/>
      <c r="D642" s="70"/>
      <c r="E642" s="70"/>
      <c r="F642" s="70"/>
      <c r="G642" s="70"/>
      <c r="H642" s="70"/>
      <c r="I642" s="70"/>
      <c r="J642" s="70"/>
      <c r="K642" s="70"/>
      <c r="L642" s="39"/>
      <c r="N642" s="14"/>
      <c r="AD642" s="39"/>
      <c r="AE642" s="39"/>
      <c r="AF642" s="39"/>
      <c r="AG642" s="39"/>
      <c r="AH642" s="39"/>
      <c r="AI642" s="39"/>
      <c r="AJ642" s="39"/>
      <c r="AK642" s="39"/>
      <c r="AL642" s="39"/>
    </row>
    <row r="643" ht="58.5" customHeight="1">
      <c r="A643" s="39"/>
      <c r="B643" s="70"/>
      <c r="C643" s="70"/>
      <c r="D643" s="70"/>
      <c r="E643" s="70"/>
      <c r="F643" s="70"/>
      <c r="G643" s="70"/>
      <c r="H643" s="70"/>
      <c r="I643" s="70"/>
      <c r="J643" s="70"/>
      <c r="K643" s="70"/>
      <c r="L643" s="39"/>
      <c r="N643" s="14"/>
      <c r="AD643" s="39"/>
      <c r="AE643" s="39"/>
      <c r="AF643" s="39"/>
      <c r="AG643" s="39"/>
      <c r="AH643" s="39"/>
      <c r="AI643" s="39"/>
      <c r="AJ643" s="39"/>
      <c r="AK643" s="39"/>
      <c r="AL643" s="39"/>
    </row>
    <row r="644" ht="58.5" customHeight="1">
      <c r="A644" s="39"/>
      <c r="B644" s="70"/>
      <c r="C644" s="70"/>
      <c r="D644" s="70"/>
      <c r="E644" s="70"/>
      <c r="F644" s="70"/>
      <c r="G644" s="70"/>
      <c r="H644" s="70"/>
      <c r="I644" s="70"/>
      <c r="J644" s="70"/>
      <c r="K644" s="70"/>
      <c r="L644" s="39"/>
      <c r="N644" s="14"/>
      <c r="AD644" s="39"/>
      <c r="AE644" s="39"/>
      <c r="AF644" s="39"/>
      <c r="AG644" s="39"/>
      <c r="AH644" s="39"/>
      <c r="AI644" s="39"/>
      <c r="AJ644" s="39"/>
      <c r="AK644" s="39"/>
      <c r="AL644" s="39"/>
    </row>
    <row r="645" ht="58.5" customHeight="1">
      <c r="A645" s="39"/>
      <c r="B645" s="70"/>
      <c r="C645" s="70"/>
      <c r="D645" s="70"/>
      <c r="E645" s="70"/>
      <c r="F645" s="70"/>
      <c r="G645" s="70"/>
      <c r="H645" s="70"/>
      <c r="I645" s="70"/>
      <c r="J645" s="70"/>
      <c r="K645" s="70"/>
      <c r="L645" s="39"/>
      <c r="N645" s="14"/>
      <c r="AD645" s="39"/>
      <c r="AE645" s="39"/>
      <c r="AF645" s="39"/>
      <c r="AG645" s="39"/>
      <c r="AH645" s="39"/>
      <c r="AI645" s="39"/>
      <c r="AJ645" s="39"/>
      <c r="AK645" s="39"/>
      <c r="AL645" s="39"/>
    </row>
    <row r="646" ht="58.5" customHeight="1">
      <c r="A646" s="39"/>
      <c r="B646" s="70"/>
      <c r="C646" s="70"/>
      <c r="D646" s="70"/>
      <c r="E646" s="70"/>
      <c r="F646" s="70"/>
      <c r="G646" s="70"/>
      <c r="H646" s="70"/>
      <c r="I646" s="70"/>
      <c r="J646" s="70"/>
      <c r="K646" s="70"/>
      <c r="L646" s="39"/>
      <c r="N646" s="14"/>
      <c r="AD646" s="39"/>
      <c r="AE646" s="39"/>
      <c r="AF646" s="39"/>
      <c r="AG646" s="39"/>
      <c r="AH646" s="39"/>
      <c r="AI646" s="39"/>
      <c r="AJ646" s="39"/>
      <c r="AK646" s="39"/>
      <c r="AL646" s="39"/>
    </row>
    <row r="647" ht="58.5" customHeight="1">
      <c r="A647" s="39"/>
      <c r="B647" s="70"/>
      <c r="C647" s="70"/>
      <c r="D647" s="70"/>
      <c r="E647" s="70"/>
      <c r="F647" s="70"/>
      <c r="G647" s="70"/>
      <c r="H647" s="70"/>
      <c r="I647" s="70"/>
      <c r="J647" s="70"/>
      <c r="K647" s="70"/>
      <c r="L647" s="39"/>
      <c r="N647" s="14"/>
      <c r="AD647" s="39"/>
      <c r="AE647" s="39"/>
      <c r="AF647" s="39"/>
      <c r="AG647" s="39"/>
      <c r="AH647" s="39"/>
      <c r="AI647" s="39"/>
      <c r="AJ647" s="39"/>
      <c r="AK647" s="39"/>
      <c r="AL647" s="39"/>
    </row>
    <row r="648" ht="58.5" customHeight="1">
      <c r="A648" s="39"/>
      <c r="B648" s="70"/>
      <c r="C648" s="70"/>
      <c r="D648" s="70"/>
      <c r="E648" s="70"/>
      <c r="F648" s="70"/>
      <c r="G648" s="70"/>
      <c r="H648" s="70"/>
      <c r="I648" s="70"/>
      <c r="J648" s="70"/>
      <c r="K648" s="70"/>
      <c r="L648" s="39"/>
      <c r="N648" s="14"/>
      <c r="AD648" s="39"/>
      <c r="AE648" s="39"/>
      <c r="AF648" s="39"/>
      <c r="AG648" s="39"/>
      <c r="AH648" s="39"/>
      <c r="AI648" s="39"/>
      <c r="AJ648" s="39"/>
      <c r="AK648" s="39"/>
      <c r="AL648" s="39"/>
    </row>
    <row r="649" ht="58.5" customHeight="1">
      <c r="A649" s="39"/>
      <c r="B649" s="70"/>
      <c r="C649" s="70"/>
      <c r="D649" s="70"/>
      <c r="E649" s="70"/>
      <c r="F649" s="70"/>
      <c r="G649" s="70"/>
      <c r="H649" s="70"/>
      <c r="I649" s="70"/>
      <c r="J649" s="70"/>
      <c r="K649" s="70"/>
      <c r="L649" s="39"/>
      <c r="N649" s="14"/>
      <c r="AD649" s="39"/>
      <c r="AE649" s="39"/>
      <c r="AF649" s="39"/>
      <c r="AG649" s="39"/>
      <c r="AH649" s="39"/>
      <c r="AI649" s="39"/>
      <c r="AJ649" s="39"/>
      <c r="AK649" s="39"/>
      <c r="AL649" s="39"/>
    </row>
    <row r="650" ht="58.5" customHeight="1">
      <c r="A650" s="39"/>
      <c r="B650" s="70"/>
      <c r="C650" s="70"/>
      <c r="D650" s="70"/>
      <c r="E650" s="70"/>
      <c r="F650" s="70"/>
      <c r="G650" s="70"/>
      <c r="H650" s="70"/>
      <c r="I650" s="70"/>
      <c r="J650" s="70"/>
      <c r="K650" s="70"/>
      <c r="L650" s="39"/>
      <c r="N650" s="14"/>
      <c r="AD650" s="39"/>
      <c r="AE650" s="39"/>
      <c r="AF650" s="39"/>
      <c r="AG650" s="39"/>
      <c r="AH650" s="39"/>
      <c r="AI650" s="39"/>
      <c r="AJ650" s="39"/>
      <c r="AK650" s="39"/>
      <c r="AL650" s="39"/>
    </row>
    <row r="651" ht="58.5" customHeight="1">
      <c r="A651" s="39"/>
      <c r="B651" s="70"/>
      <c r="C651" s="70"/>
      <c r="D651" s="70"/>
      <c r="E651" s="70"/>
      <c r="F651" s="70"/>
      <c r="G651" s="70"/>
      <c r="H651" s="70"/>
      <c r="I651" s="70"/>
      <c r="J651" s="70"/>
      <c r="K651" s="70"/>
      <c r="L651" s="39"/>
      <c r="N651" s="14"/>
      <c r="AD651" s="39"/>
      <c r="AE651" s="39"/>
      <c r="AF651" s="39"/>
      <c r="AG651" s="39"/>
      <c r="AH651" s="39"/>
      <c r="AI651" s="39"/>
      <c r="AJ651" s="39"/>
      <c r="AK651" s="39"/>
      <c r="AL651" s="39"/>
    </row>
    <row r="652" ht="58.5" customHeight="1">
      <c r="A652" s="39"/>
      <c r="B652" s="70"/>
      <c r="C652" s="70"/>
      <c r="D652" s="70"/>
      <c r="E652" s="70"/>
      <c r="F652" s="70"/>
      <c r="G652" s="70"/>
      <c r="H652" s="70"/>
      <c r="I652" s="70"/>
      <c r="J652" s="70"/>
      <c r="K652" s="70"/>
      <c r="L652" s="39"/>
      <c r="N652" s="14"/>
      <c r="AD652" s="39"/>
      <c r="AE652" s="39"/>
      <c r="AF652" s="39"/>
      <c r="AG652" s="39"/>
      <c r="AH652" s="39"/>
      <c r="AI652" s="39"/>
      <c r="AJ652" s="39"/>
      <c r="AK652" s="39"/>
      <c r="AL652" s="39"/>
    </row>
    <row r="653" ht="58.5" customHeight="1">
      <c r="A653" s="39"/>
      <c r="B653" s="70"/>
      <c r="C653" s="70"/>
      <c r="D653" s="70"/>
      <c r="E653" s="70"/>
      <c r="F653" s="70"/>
      <c r="G653" s="70"/>
      <c r="H653" s="70"/>
      <c r="I653" s="70"/>
      <c r="J653" s="70"/>
      <c r="K653" s="70"/>
      <c r="L653" s="39"/>
      <c r="N653" s="14"/>
      <c r="AD653" s="39"/>
      <c r="AE653" s="39"/>
      <c r="AF653" s="39"/>
      <c r="AG653" s="39"/>
      <c r="AH653" s="39"/>
      <c r="AI653" s="39"/>
      <c r="AJ653" s="39"/>
      <c r="AK653" s="39"/>
      <c r="AL653" s="39"/>
    </row>
    <row r="654" ht="58.5" customHeight="1">
      <c r="A654" s="39"/>
      <c r="B654" s="70"/>
      <c r="C654" s="70"/>
      <c r="D654" s="70"/>
      <c r="E654" s="70"/>
      <c r="F654" s="70"/>
      <c r="G654" s="70"/>
      <c r="H654" s="70"/>
      <c r="I654" s="70"/>
      <c r="J654" s="70"/>
      <c r="K654" s="70"/>
      <c r="L654" s="39"/>
      <c r="N654" s="14"/>
      <c r="AD654" s="39"/>
      <c r="AE654" s="39"/>
      <c r="AF654" s="39"/>
      <c r="AG654" s="39"/>
      <c r="AH654" s="39"/>
      <c r="AI654" s="39"/>
      <c r="AJ654" s="39"/>
      <c r="AK654" s="39"/>
      <c r="AL654" s="39"/>
    </row>
    <row r="655" ht="58.5" customHeight="1">
      <c r="A655" s="39"/>
      <c r="B655" s="70"/>
      <c r="C655" s="70"/>
      <c r="D655" s="70"/>
      <c r="E655" s="70"/>
      <c r="F655" s="70"/>
      <c r="G655" s="70"/>
      <c r="H655" s="70"/>
      <c r="I655" s="70"/>
      <c r="J655" s="70"/>
      <c r="K655" s="70"/>
      <c r="L655" s="39"/>
      <c r="N655" s="14"/>
      <c r="AD655" s="39"/>
      <c r="AE655" s="39"/>
      <c r="AF655" s="39"/>
      <c r="AG655" s="39"/>
      <c r="AH655" s="39"/>
      <c r="AI655" s="39"/>
      <c r="AJ655" s="39"/>
      <c r="AK655" s="39"/>
      <c r="AL655" s="39"/>
    </row>
    <row r="656" ht="58.5" customHeight="1">
      <c r="A656" s="39"/>
      <c r="B656" s="70"/>
      <c r="C656" s="70"/>
      <c r="D656" s="70"/>
      <c r="E656" s="70"/>
      <c r="F656" s="70"/>
      <c r="G656" s="70"/>
      <c r="H656" s="70"/>
      <c r="I656" s="70"/>
      <c r="J656" s="70"/>
      <c r="K656" s="70"/>
      <c r="L656" s="39"/>
      <c r="N656" s="14"/>
      <c r="AD656" s="39"/>
      <c r="AE656" s="39"/>
      <c r="AF656" s="39"/>
      <c r="AG656" s="39"/>
      <c r="AH656" s="39"/>
      <c r="AI656" s="39"/>
      <c r="AJ656" s="39"/>
      <c r="AK656" s="39"/>
      <c r="AL656" s="39"/>
    </row>
    <row r="657" ht="58.5" customHeight="1">
      <c r="A657" s="39"/>
      <c r="B657" s="70"/>
      <c r="C657" s="70"/>
      <c r="D657" s="70"/>
      <c r="E657" s="70"/>
      <c r="F657" s="70"/>
      <c r="G657" s="70"/>
      <c r="H657" s="70"/>
      <c r="I657" s="70"/>
      <c r="J657" s="70"/>
      <c r="K657" s="70"/>
      <c r="L657" s="39"/>
      <c r="N657" s="14"/>
      <c r="AD657" s="39"/>
      <c r="AE657" s="39"/>
      <c r="AF657" s="39"/>
      <c r="AG657" s="39"/>
      <c r="AH657" s="39"/>
      <c r="AI657" s="39"/>
      <c r="AJ657" s="39"/>
      <c r="AK657" s="39"/>
      <c r="AL657" s="39"/>
    </row>
    <row r="658" ht="58.5" customHeight="1">
      <c r="A658" s="39"/>
      <c r="B658" s="70"/>
      <c r="C658" s="70"/>
      <c r="D658" s="70"/>
      <c r="E658" s="70"/>
      <c r="F658" s="70"/>
      <c r="G658" s="70"/>
      <c r="H658" s="70"/>
      <c r="I658" s="70"/>
      <c r="J658" s="70"/>
      <c r="K658" s="70"/>
      <c r="L658" s="39"/>
      <c r="N658" s="14"/>
      <c r="AD658" s="39"/>
      <c r="AE658" s="39"/>
      <c r="AF658" s="39"/>
      <c r="AG658" s="39"/>
      <c r="AH658" s="39"/>
      <c r="AI658" s="39"/>
      <c r="AJ658" s="39"/>
      <c r="AK658" s="39"/>
      <c r="AL658" s="39"/>
    </row>
    <row r="659" ht="58.5" customHeight="1">
      <c r="A659" s="39"/>
      <c r="B659" s="70"/>
      <c r="C659" s="70"/>
      <c r="D659" s="70"/>
      <c r="E659" s="70"/>
      <c r="F659" s="70"/>
      <c r="G659" s="70"/>
      <c r="H659" s="70"/>
      <c r="I659" s="70"/>
      <c r="J659" s="70"/>
      <c r="K659" s="70"/>
      <c r="L659" s="39"/>
      <c r="N659" s="14"/>
      <c r="AD659" s="39"/>
      <c r="AE659" s="39"/>
      <c r="AF659" s="39"/>
      <c r="AG659" s="39"/>
      <c r="AH659" s="39"/>
      <c r="AI659" s="39"/>
      <c r="AJ659" s="39"/>
      <c r="AK659" s="39"/>
      <c r="AL659" s="39"/>
    </row>
    <row r="660" ht="58.5" customHeight="1">
      <c r="A660" s="39"/>
      <c r="B660" s="70"/>
      <c r="C660" s="70"/>
      <c r="D660" s="70"/>
      <c r="E660" s="70"/>
      <c r="F660" s="70"/>
      <c r="G660" s="70"/>
      <c r="H660" s="70"/>
      <c r="I660" s="70"/>
      <c r="J660" s="70"/>
      <c r="K660" s="70"/>
      <c r="L660" s="39"/>
      <c r="N660" s="14"/>
      <c r="AD660" s="39"/>
      <c r="AE660" s="39"/>
      <c r="AF660" s="39"/>
      <c r="AG660" s="39"/>
      <c r="AH660" s="39"/>
      <c r="AI660" s="39"/>
      <c r="AJ660" s="39"/>
      <c r="AK660" s="39"/>
      <c r="AL660" s="39"/>
    </row>
    <row r="661" ht="58.5" customHeight="1">
      <c r="A661" s="39"/>
      <c r="B661" s="70"/>
      <c r="C661" s="70"/>
      <c r="D661" s="70"/>
      <c r="E661" s="70"/>
      <c r="F661" s="70"/>
      <c r="G661" s="70"/>
      <c r="H661" s="70"/>
      <c r="I661" s="70"/>
      <c r="J661" s="70"/>
      <c r="K661" s="70"/>
      <c r="L661" s="39"/>
      <c r="N661" s="14"/>
      <c r="AD661" s="39"/>
      <c r="AE661" s="39"/>
      <c r="AF661" s="39"/>
      <c r="AG661" s="39"/>
      <c r="AH661" s="39"/>
      <c r="AI661" s="39"/>
      <c r="AJ661" s="39"/>
      <c r="AK661" s="39"/>
      <c r="AL661" s="39"/>
    </row>
    <row r="662" ht="58.5" customHeight="1">
      <c r="A662" s="39"/>
      <c r="B662" s="70"/>
      <c r="C662" s="70"/>
      <c r="D662" s="70"/>
      <c r="E662" s="70"/>
      <c r="F662" s="70"/>
      <c r="G662" s="70"/>
      <c r="H662" s="70"/>
      <c r="I662" s="70"/>
      <c r="J662" s="70"/>
      <c r="K662" s="70"/>
      <c r="L662" s="39"/>
      <c r="N662" s="14"/>
      <c r="AD662" s="39"/>
      <c r="AE662" s="39"/>
      <c r="AF662" s="39"/>
      <c r="AG662" s="39"/>
      <c r="AH662" s="39"/>
      <c r="AI662" s="39"/>
      <c r="AJ662" s="39"/>
      <c r="AK662" s="39"/>
      <c r="AL662" s="39"/>
    </row>
    <row r="663" ht="58.5" customHeight="1">
      <c r="A663" s="39"/>
      <c r="B663" s="70"/>
      <c r="C663" s="70"/>
      <c r="D663" s="70"/>
      <c r="E663" s="70"/>
      <c r="F663" s="70"/>
      <c r="G663" s="70"/>
      <c r="H663" s="70"/>
      <c r="I663" s="70"/>
      <c r="J663" s="70"/>
      <c r="K663" s="70"/>
      <c r="L663" s="39"/>
      <c r="N663" s="14"/>
      <c r="AD663" s="39"/>
      <c r="AE663" s="39"/>
      <c r="AF663" s="39"/>
      <c r="AG663" s="39"/>
      <c r="AH663" s="39"/>
      <c r="AI663" s="39"/>
      <c r="AJ663" s="39"/>
      <c r="AK663" s="39"/>
      <c r="AL663" s="39"/>
    </row>
    <row r="664" ht="58.5" customHeight="1">
      <c r="A664" s="39"/>
      <c r="B664" s="70"/>
      <c r="C664" s="70"/>
      <c r="D664" s="70"/>
      <c r="E664" s="70"/>
      <c r="F664" s="70"/>
      <c r="G664" s="70"/>
      <c r="H664" s="70"/>
      <c r="I664" s="70"/>
      <c r="J664" s="70"/>
      <c r="K664" s="70"/>
      <c r="L664" s="39"/>
      <c r="N664" s="14"/>
      <c r="AD664" s="39"/>
      <c r="AE664" s="39"/>
      <c r="AF664" s="39"/>
      <c r="AG664" s="39"/>
      <c r="AH664" s="39"/>
      <c r="AI664" s="39"/>
      <c r="AJ664" s="39"/>
      <c r="AK664" s="39"/>
      <c r="AL664" s="39"/>
    </row>
    <row r="665" ht="58.5" customHeight="1">
      <c r="A665" s="39"/>
      <c r="B665" s="70"/>
      <c r="C665" s="70"/>
      <c r="D665" s="70"/>
      <c r="E665" s="70"/>
      <c r="F665" s="70"/>
      <c r="G665" s="70"/>
      <c r="H665" s="70"/>
      <c r="I665" s="70"/>
      <c r="J665" s="70"/>
      <c r="K665" s="70"/>
      <c r="L665" s="39"/>
      <c r="N665" s="14"/>
      <c r="AD665" s="39"/>
      <c r="AE665" s="39"/>
      <c r="AF665" s="39"/>
      <c r="AG665" s="39"/>
      <c r="AH665" s="39"/>
      <c r="AI665" s="39"/>
      <c r="AJ665" s="39"/>
      <c r="AK665" s="39"/>
      <c r="AL665" s="39"/>
    </row>
    <row r="666" ht="58.5" customHeight="1">
      <c r="A666" s="39"/>
      <c r="B666" s="70"/>
      <c r="C666" s="70"/>
      <c r="D666" s="70"/>
      <c r="E666" s="70"/>
      <c r="F666" s="70"/>
      <c r="G666" s="70"/>
      <c r="H666" s="70"/>
      <c r="I666" s="70"/>
      <c r="J666" s="70"/>
      <c r="K666" s="70"/>
      <c r="L666" s="39"/>
      <c r="N666" s="14"/>
      <c r="AD666" s="39"/>
      <c r="AE666" s="39"/>
      <c r="AF666" s="39"/>
      <c r="AG666" s="39"/>
      <c r="AH666" s="39"/>
      <c r="AI666" s="39"/>
      <c r="AJ666" s="39"/>
      <c r="AK666" s="39"/>
      <c r="AL666" s="39"/>
    </row>
    <row r="667" ht="58.5" customHeight="1">
      <c r="A667" s="39"/>
      <c r="B667" s="70"/>
      <c r="C667" s="70"/>
      <c r="D667" s="70"/>
      <c r="E667" s="70"/>
      <c r="F667" s="70"/>
      <c r="G667" s="70"/>
      <c r="H667" s="70"/>
      <c r="I667" s="70"/>
      <c r="J667" s="70"/>
      <c r="K667" s="70"/>
      <c r="L667" s="39"/>
      <c r="N667" s="14"/>
      <c r="AD667" s="39"/>
      <c r="AE667" s="39"/>
      <c r="AF667" s="39"/>
      <c r="AG667" s="39"/>
      <c r="AH667" s="39"/>
      <c r="AI667" s="39"/>
      <c r="AJ667" s="39"/>
      <c r="AK667" s="39"/>
      <c r="AL667" s="39"/>
    </row>
    <row r="668" ht="58.5" customHeight="1">
      <c r="A668" s="39"/>
      <c r="B668" s="70"/>
      <c r="C668" s="70"/>
      <c r="D668" s="70"/>
      <c r="E668" s="70"/>
      <c r="F668" s="70"/>
      <c r="G668" s="70"/>
      <c r="H668" s="70"/>
      <c r="I668" s="70"/>
      <c r="J668" s="70"/>
      <c r="K668" s="70"/>
      <c r="L668" s="39"/>
      <c r="N668" s="14"/>
      <c r="AD668" s="39"/>
      <c r="AE668" s="39"/>
      <c r="AF668" s="39"/>
      <c r="AG668" s="39"/>
      <c r="AH668" s="39"/>
      <c r="AI668" s="39"/>
      <c r="AJ668" s="39"/>
      <c r="AK668" s="39"/>
      <c r="AL668" s="39"/>
    </row>
    <row r="669" ht="58.5" customHeight="1">
      <c r="A669" s="39"/>
      <c r="B669" s="70"/>
      <c r="C669" s="70"/>
      <c r="D669" s="70"/>
      <c r="E669" s="70"/>
      <c r="F669" s="70"/>
      <c r="G669" s="70"/>
      <c r="H669" s="70"/>
      <c r="I669" s="70"/>
      <c r="J669" s="70"/>
      <c r="K669" s="70"/>
      <c r="L669" s="39"/>
      <c r="N669" s="14"/>
      <c r="AD669" s="39"/>
      <c r="AE669" s="39"/>
      <c r="AF669" s="39"/>
      <c r="AG669" s="39"/>
      <c r="AH669" s="39"/>
      <c r="AI669" s="39"/>
      <c r="AJ669" s="39"/>
      <c r="AK669" s="39"/>
      <c r="AL669" s="39"/>
    </row>
    <row r="670" ht="58.5" customHeight="1">
      <c r="A670" s="39"/>
      <c r="B670" s="70"/>
      <c r="C670" s="70"/>
      <c r="D670" s="70"/>
      <c r="E670" s="70"/>
      <c r="F670" s="70"/>
      <c r="G670" s="70"/>
      <c r="H670" s="70"/>
      <c r="I670" s="70"/>
      <c r="J670" s="70"/>
      <c r="K670" s="70"/>
      <c r="L670" s="39"/>
      <c r="N670" s="14"/>
      <c r="AD670" s="39"/>
      <c r="AE670" s="39"/>
      <c r="AF670" s="39"/>
      <c r="AG670" s="39"/>
      <c r="AH670" s="39"/>
      <c r="AI670" s="39"/>
      <c r="AJ670" s="39"/>
      <c r="AK670" s="39"/>
      <c r="AL670" s="39"/>
    </row>
    <row r="671" ht="58.5" customHeight="1">
      <c r="A671" s="39"/>
      <c r="B671" s="70"/>
      <c r="C671" s="70"/>
      <c r="D671" s="70"/>
      <c r="E671" s="70"/>
      <c r="F671" s="70"/>
      <c r="G671" s="70"/>
      <c r="H671" s="70"/>
      <c r="I671" s="70"/>
      <c r="J671" s="70"/>
      <c r="K671" s="70"/>
      <c r="L671" s="39"/>
      <c r="N671" s="14"/>
      <c r="AD671" s="39"/>
      <c r="AE671" s="39"/>
      <c r="AF671" s="39"/>
      <c r="AG671" s="39"/>
      <c r="AH671" s="39"/>
      <c r="AI671" s="39"/>
      <c r="AJ671" s="39"/>
      <c r="AK671" s="39"/>
      <c r="AL671" s="39"/>
    </row>
    <row r="672" ht="58.5" customHeight="1">
      <c r="A672" s="39"/>
      <c r="B672" s="70"/>
      <c r="C672" s="70"/>
      <c r="D672" s="70"/>
      <c r="E672" s="70"/>
      <c r="F672" s="70"/>
      <c r="G672" s="70"/>
      <c r="H672" s="70"/>
      <c r="I672" s="70"/>
      <c r="J672" s="70"/>
      <c r="K672" s="70"/>
      <c r="L672" s="39"/>
      <c r="N672" s="14"/>
      <c r="AD672" s="39"/>
      <c r="AE672" s="39"/>
      <c r="AF672" s="39"/>
      <c r="AG672" s="39"/>
      <c r="AH672" s="39"/>
      <c r="AI672" s="39"/>
      <c r="AJ672" s="39"/>
      <c r="AK672" s="39"/>
      <c r="AL672" s="39"/>
    </row>
    <row r="673" ht="58.5" customHeight="1">
      <c r="A673" s="39"/>
      <c r="B673" s="70"/>
      <c r="C673" s="70"/>
      <c r="D673" s="70"/>
      <c r="E673" s="70"/>
      <c r="F673" s="70"/>
      <c r="G673" s="70"/>
      <c r="H673" s="70"/>
      <c r="I673" s="70"/>
      <c r="J673" s="70"/>
      <c r="K673" s="70"/>
      <c r="L673" s="39"/>
      <c r="N673" s="14"/>
      <c r="AD673" s="39"/>
      <c r="AE673" s="39"/>
      <c r="AF673" s="39"/>
      <c r="AG673" s="39"/>
      <c r="AH673" s="39"/>
      <c r="AI673" s="39"/>
      <c r="AJ673" s="39"/>
      <c r="AK673" s="39"/>
      <c r="AL673" s="39"/>
    </row>
    <row r="674" ht="58.5" customHeight="1">
      <c r="A674" s="39"/>
      <c r="B674" s="70"/>
      <c r="C674" s="70"/>
      <c r="D674" s="70"/>
      <c r="E674" s="70"/>
      <c r="F674" s="70"/>
      <c r="G674" s="70"/>
      <c r="H674" s="70"/>
      <c r="I674" s="70"/>
      <c r="J674" s="70"/>
      <c r="K674" s="70"/>
      <c r="L674" s="39"/>
      <c r="N674" s="14"/>
      <c r="AD674" s="39"/>
      <c r="AE674" s="39"/>
      <c r="AF674" s="39"/>
      <c r="AG674" s="39"/>
      <c r="AH674" s="39"/>
      <c r="AI674" s="39"/>
      <c r="AJ674" s="39"/>
      <c r="AK674" s="39"/>
      <c r="AL674" s="39"/>
    </row>
    <row r="675" ht="58.5" customHeight="1">
      <c r="A675" s="39"/>
      <c r="B675" s="70"/>
      <c r="C675" s="70"/>
      <c r="D675" s="70"/>
      <c r="E675" s="70"/>
      <c r="F675" s="70"/>
      <c r="G675" s="70"/>
      <c r="H675" s="70"/>
      <c r="I675" s="70"/>
      <c r="J675" s="70"/>
      <c r="K675" s="70"/>
      <c r="L675" s="39"/>
      <c r="N675" s="14"/>
      <c r="AD675" s="39"/>
      <c r="AE675" s="39"/>
      <c r="AF675" s="39"/>
      <c r="AG675" s="39"/>
      <c r="AH675" s="39"/>
      <c r="AI675" s="39"/>
      <c r="AJ675" s="39"/>
      <c r="AK675" s="39"/>
      <c r="AL675" s="39"/>
    </row>
    <row r="676" ht="58.5" customHeight="1">
      <c r="A676" s="39"/>
      <c r="B676" s="70"/>
      <c r="C676" s="70"/>
      <c r="D676" s="70"/>
      <c r="E676" s="70"/>
      <c r="F676" s="70"/>
      <c r="G676" s="70"/>
      <c r="H676" s="70"/>
      <c r="I676" s="70"/>
      <c r="J676" s="70"/>
      <c r="K676" s="70"/>
      <c r="L676" s="39"/>
      <c r="N676" s="14"/>
      <c r="AD676" s="39"/>
      <c r="AE676" s="39"/>
      <c r="AF676" s="39"/>
      <c r="AG676" s="39"/>
      <c r="AH676" s="39"/>
      <c r="AI676" s="39"/>
      <c r="AJ676" s="39"/>
      <c r="AK676" s="39"/>
      <c r="AL676" s="39"/>
    </row>
    <row r="677" ht="58.5" customHeight="1">
      <c r="A677" s="39"/>
      <c r="B677" s="70"/>
      <c r="C677" s="70"/>
      <c r="D677" s="70"/>
      <c r="E677" s="70"/>
      <c r="F677" s="70"/>
      <c r="G677" s="70"/>
      <c r="H677" s="70"/>
      <c r="I677" s="70"/>
      <c r="J677" s="70"/>
      <c r="K677" s="70"/>
      <c r="L677" s="39"/>
      <c r="N677" s="14"/>
      <c r="AD677" s="39"/>
      <c r="AE677" s="39"/>
      <c r="AF677" s="39"/>
      <c r="AG677" s="39"/>
      <c r="AH677" s="39"/>
      <c r="AI677" s="39"/>
      <c r="AJ677" s="39"/>
      <c r="AK677" s="39"/>
      <c r="AL677" s="39"/>
    </row>
    <row r="678" ht="58.5" customHeight="1">
      <c r="A678" s="39"/>
      <c r="B678" s="70"/>
      <c r="C678" s="70"/>
      <c r="D678" s="70"/>
      <c r="E678" s="70"/>
      <c r="F678" s="70"/>
      <c r="G678" s="70"/>
      <c r="H678" s="70"/>
      <c r="I678" s="70"/>
      <c r="J678" s="70"/>
      <c r="K678" s="70"/>
      <c r="L678" s="39"/>
      <c r="N678" s="14"/>
      <c r="AD678" s="39"/>
      <c r="AE678" s="39"/>
      <c r="AF678" s="39"/>
      <c r="AG678" s="39"/>
      <c r="AH678" s="39"/>
      <c r="AI678" s="39"/>
      <c r="AJ678" s="39"/>
      <c r="AK678" s="39"/>
      <c r="AL678" s="39"/>
    </row>
    <row r="679" ht="58.5" customHeight="1">
      <c r="A679" s="39"/>
      <c r="B679" s="70"/>
      <c r="C679" s="70"/>
      <c r="D679" s="70"/>
      <c r="E679" s="70"/>
      <c r="F679" s="70"/>
      <c r="G679" s="70"/>
      <c r="H679" s="70"/>
      <c r="I679" s="70"/>
      <c r="J679" s="70"/>
      <c r="K679" s="70"/>
      <c r="L679" s="39"/>
      <c r="N679" s="14"/>
      <c r="AD679" s="39"/>
      <c r="AE679" s="39"/>
      <c r="AF679" s="39"/>
      <c r="AG679" s="39"/>
      <c r="AH679" s="39"/>
      <c r="AI679" s="39"/>
      <c r="AJ679" s="39"/>
      <c r="AK679" s="39"/>
      <c r="AL679" s="39"/>
    </row>
    <row r="680" ht="58.5" customHeight="1">
      <c r="A680" s="39"/>
      <c r="B680" s="70"/>
      <c r="C680" s="70"/>
      <c r="D680" s="70"/>
      <c r="E680" s="70"/>
      <c r="F680" s="70"/>
      <c r="G680" s="70"/>
      <c r="H680" s="70"/>
      <c r="I680" s="70"/>
      <c r="J680" s="70"/>
      <c r="K680" s="70"/>
      <c r="L680" s="39"/>
      <c r="N680" s="14"/>
      <c r="AD680" s="39"/>
      <c r="AE680" s="39"/>
      <c r="AF680" s="39"/>
      <c r="AG680" s="39"/>
      <c r="AH680" s="39"/>
      <c r="AI680" s="39"/>
      <c r="AJ680" s="39"/>
      <c r="AK680" s="39"/>
      <c r="AL680" s="39"/>
    </row>
    <row r="681" ht="58.5" customHeight="1">
      <c r="A681" s="39"/>
      <c r="B681" s="70"/>
      <c r="C681" s="70"/>
      <c r="D681" s="70"/>
      <c r="E681" s="70"/>
      <c r="F681" s="70"/>
      <c r="G681" s="70"/>
      <c r="H681" s="70"/>
      <c r="I681" s="70"/>
      <c r="J681" s="70"/>
      <c r="K681" s="70"/>
      <c r="L681" s="39"/>
      <c r="N681" s="14"/>
      <c r="AD681" s="39"/>
      <c r="AE681" s="39"/>
      <c r="AF681" s="39"/>
      <c r="AG681" s="39"/>
      <c r="AH681" s="39"/>
      <c r="AI681" s="39"/>
      <c r="AJ681" s="39"/>
      <c r="AK681" s="39"/>
      <c r="AL681" s="39"/>
    </row>
    <row r="682" ht="58.5" customHeight="1">
      <c r="A682" s="39"/>
      <c r="B682" s="70"/>
      <c r="C682" s="70"/>
      <c r="D682" s="70"/>
      <c r="E682" s="70"/>
      <c r="F682" s="70"/>
      <c r="G682" s="70"/>
      <c r="H682" s="70"/>
      <c r="I682" s="70"/>
      <c r="J682" s="70"/>
      <c r="K682" s="70"/>
      <c r="L682" s="39"/>
      <c r="N682" s="14"/>
      <c r="AD682" s="39"/>
      <c r="AE682" s="39"/>
      <c r="AF682" s="39"/>
      <c r="AG682" s="39"/>
      <c r="AH682" s="39"/>
      <c r="AI682" s="39"/>
      <c r="AJ682" s="39"/>
      <c r="AK682" s="39"/>
      <c r="AL682" s="39"/>
    </row>
    <row r="683" ht="58.5" customHeight="1">
      <c r="A683" s="39"/>
      <c r="B683" s="70"/>
      <c r="C683" s="70"/>
      <c r="D683" s="70"/>
      <c r="E683" s="70"/>
      <c r="F683" s="70"/>
      <c r="G683" s="70"/>
      <c r="H683" s="70"/>
      <c r="I683" s="70"/>
      <c r="J683" s="70"/>
      <c r="K683" s="70"/>
      <c r="L683" s="39"/>
      <c r="N683" s="14"/>
      <c r="AD683" s="39"/>
      <c r="AE683" s="39"/>
      <c r="AF683" s="39"/>
      <c r="AG683" s="39"/>
      <c r="AH683" s="39"/>
      <c r="AI683" s="39"/>
      <c r="AJ683" s="39"/>
      <c r="AK683" s="39"/>
      <c r="AL683" s="39"/>
    </row>
    <row r="684" ht="58.5" customHeight="1">
      <c r="A684" s="39"/>
      <c r="B684" s="70"/>
      <c r="C684" s="70"/>
      <c r="D684" s="70"/>
      <c r="E684" s="70"/>
      <c r="F684" s="70"/>
      <c r="G684" s="70"/>
      <c r="H684" s="70"/>
      <c r="I684" s="70"/>
      <c r="J684" s="70"/>
      <c r="K684" s="70"/>
      <c r="L684" s="39"/>
      <c r="N684" s="14"/>
      <c r="AD684" s="39"/>
      <c r="AE684" s="39"/>
      <c r="AF684" s="39"/>
      <c r="AG684" s="39"/>
      <c r="AH684" s="39"/>
      <c r="AI684" s="39"/>
      <c r="AJ684" s="39"/>
      <c r="AK684" s="39"/>
      <c r="AL684" s="39"/>
    </row>
    <row r="685" ht="58.5" customHeight="1">
      <c r="A685" s="39"/>
      <c r="B685" s="70"/>
      <c r="C685" s="70"/>
      <c r="D685" s="70"/>
      <c r="E685" s="70"/>
      <c r="F685" s="70"/>
      <c r="G685" s="70"/>
      <c r="H685" s="70"/>
      <c r="I685" s="70"/>
      <c r="J685" s="70"/>
      <c r="K685" s="70"/>
      <c r="L685" s="39"/>
      <c r="N685" s="14"/>
      <c r="AD685" s="39"/>
      <c r="AE685" s="39"/>
      <c r="AF685" s="39"/>
      <c r="AG685" s="39"/>
      <c r="AH685" s="39"/>
      <c r="AI685" s="39"/>
      <c r="AJ685" s="39"/>
      <c r="AK685" s="39"/>
      <c r="AL685" s="39"/>
    </row>
    <row r="686" ht="58.5" customHeight="1">
      <c r="A686" s="39"/>
      <c r="B686" s="70"/>
      <c r="C686" s="70"/>
      <c r="D686" s="70"/>
      <c r="E686" s="70"/>
      <c r="F686" s="70"/>
      <c r="G686" s="70"/>
      <c r="H686" s="70"/>
      <c r="I686" s="70"/>
      <c r="J686" s="70"/>
      <c r="K686" s="70"/>
      <c r="L686" s="39"/>
      <c r="N686" s="14"/>
      <c r="AD686" s="39"/>
      <c r="AE686" s="39"/>
      <c r="AF686" s="39"/>
      <c r="AG686" s="39"/>
      <c r="AH686" s="39"/>
      <c r="AI686" s="39"/>
      <c r="AJ686" s="39"/>
      <c r="AK686" s="39"/>
      <c r="AL686" s="39"/>
    </row>
    <row r="687" ht="58.5" customHeight="1">
      <c r="A687" s="39"/>
      <c r="B687" s="70"/>
      <c r="C687" s="70"/>
      <c r="D687" s="70"/>
      <c r="E687" s="70"/>
      <c r="F687" s="70"/>
      <c r="G687" s="70"/>
      <c r="H687" s="70"/>
      <c r="I687" s="70"/>
      <c r="J687" s="70"/>
      <c r="K687" s="70"/>
      <c r="L687" s="39"/>
      <c r="N687" s="14"/>
      <c r="AD687" s="39"/>
      <c r="AE687" s="39"/>
      <c r="AF687" s="39"/>
      <c r="AG687" s="39"/>
      <c r="AH687" s="39"/>
      <c r="AI687" s="39"/>
      <c r="AJ687" s="39"/>
      <c r="AK687" s="39"/>
      <c r="AL687" s="39"/>
    </row>
    <row r="688" ht="58.5" customHeight="1">
      <c r="A688" s="39"/>
      <c r="B688" s="70"/>
      <c r="C688" s="70"/>
      <c r="D688" s="70"/>
      <c r="E688" s="70"/>
      <c r="F688" s="70"/>
      <c r="G688" s="70"/>
      <c r="H688" s="70"/>
      <c r="I688" s="70"/>
      <c r="J688" s="70"/>
      <c r="K688" s="70"/>
      <c r="L688" s="39"/>
      <c r="N688" s="14"/>
      <c r="AD688" s="39"/>
      <c r="AE688" s="39"/>
      <c r="AF688" s="39"/>
      <c r="AG688" s="39"/>
      <c r="AH688" s="39"/>
      <c r="AI688" s="39"/>
      <c r="AJ688" s="39"/>
      <c r="AK688" s="39"/>
      <c r="AL688" s="39"/>
    </row>
    <row r="689" ht="58.5" customHeight="1">
      <c r="A689" s="39"/>
      <c r="B689" s="70"/>
      <c r="C689" s="70"/>
      <c r="D689" s="70"/>
      <c r="E689" s="70"/>
      <c r="F689" s="70"/>
      <c r="G689" s="70"/>
      <c r="H689" s="70"/>
      <c r="I689" s="70"/>
      <c r="J689" s="70"/>
      <c r="K689" s="70"/>
      <c r="L689" s="39"/>
      <c r="N689" s="14"/>
      <c r="AD689" s="39"/>
      <c r="AE689" s="39"/>
      <c r="AF689" s="39"/>
      <c r="AG689" s="39"/>
      <c r="AH689" s="39"/>
      <c r="AI689" s="39"/>
      <c r="AJ689" s="39"/>
      <c r="AK689" s="39"/>
      <c r="AL689" s="39"/>
    </row>
    <row r="690" ht="58.5" customHeight="1">
      <c r="A690" s="39"/>
      <c r="B690" s="70"/>
      <c r="C690" s="70"/>
      <c r="D690" s="70"/>
      <c r="E690" s="70"/>
      <c r="F690" s="70"/>
      <c r="G690" s="70"/>
      <c r="H690" s="70"/>
      <c r="I690" s="70"/>
      <c r="J690" s="70"/>
      <c r="K690" s="70"/>
      <c r="L690" s="39"/>
      <c r="N690" s="14"/>
      <c r="AD690" s="39"/>
      <c r="AE690" s="39"/>
      <c r="AF690" s="39"/>
      <c r="AG690" s="39"/>
      <c r="AH690" s="39"/>
      <c r="AI690" s="39"/>
      <c r="AJ690" s="39"/>
      <c r="AK690" s="39"/>
      <c r="AL690" s="39"/>
    </row>
    <row r="691" ht="58.5" customHeight="1">
      <c r="A691" s="39"/>
      <c r="B691" s="70"/>
      <c r="C691" s="70"/>
      <c r="D691" s="70"/>
      <c r="E691" s="70"/>
      <c r="F691" s="70"/>
      <c r="G691" s="70"/>
      <c r="H691" s="70"/>
      <c r="I691" s="70"/>
      <c r="J691" s="70"/>
      <c r="K691" s="70"/>
      <c r="L691" s="39"/>
      <c r="N691" s="14"/>
      <c r="AD691" s="39"/>
      <c r="AE691" s="39"/>
      <c r="AF691" s="39"/>
      <c r="AG691" s="39"/>
      <c r="AH691" s="39"/>
      <c r="AI691" s="39"/>
      <c r="AJ691" s="39"/>
      <c r="AK691" s="39"/>
      <c r="AL691" s="39"/>
    </row>
    <row r="692" ht="58.5" customHeight="1">
      <c r="A692" s="39"/>
      <c r="B692" s="70"/>
      <c r="C692" s="70"/>
      <c r="D692" s="70"/>
      <c r="E692" s="70"/>
      <c r="F692" s="70"/>
      <c r="G692" s="70"/>
      <c r="H692" s="70"/>
      <c r="I692" s="70"/>
      <c r="J692" s="70"/>
      <c r="K692" s="70"/>
      <c r="L692" s="39"/>
      <c r="N692" s="14"/>
      <c r="AD692" s="39"/>
      <c r="AE692" s="39"/>
      <c r="AF692" s="39"/>
      <c r="AG692" s="39"/>
      <c r="AH692" s="39"/>
      <c r="AI692" s="39"/>
      <c r="AJ692" s="39"/>
      <c r="AK692" s="39"/>
      <c r="AL692" s="39"/>
    </row>
    <row r="693" ht="58.5" customHeight="1">
      <c r="A693" s="39"/>
      <c r="B693" s="70"/>
      <c r="C693" s="70"/>
      <c r="D693" s="70"/>
      <c r="E693" s="70"/>
      <c r="F693" s="70"/>
      <c r="G693" s="70"/>
      <c r="H693" s="70"/>
      <c r="I693" s="70"/>
      <c r="J693" s="70"/>
      <c r="K693" s="70"/>
      <c r="L693" s="39"/>
      <c r="N693" s="14"/>
      <c r="AD693" s="39"/>
      <c r="AE693" s="39"/>
      <c r="AF693" s="39"/>
      <c r="AG693" s="39"/>
      <c r="AH693" s="39"/>
      <c r="AI693" s="39"/>
      <c r="AJ693" s="39"/>
      <c r="AK693" s="39"/>
      <c r="AL693" s="39"/>
    </row>
    <row r="694" ht="58.5" customHeight="1">
      <c r="A694" s="39"/>
      <c r="B694" s="70"/>
      <c r="C694" s="70"/>
      <c r="D694" s="70"/>
      <c r="E694" s="70"/>
      <c r="F694" s="70"/>
      <c r="G694" s="70"/>
      <c r="H694" s="70"/>
      <c r="I694" s="70"/>
      <c r="J694" s="70"/>
      <c r="K694" s="70"/>
      <c r="L694" s="39"/>
      <c r="N694" s="14"/>
      <c r="AD694" s="39"/>
      <c r="AE694" s="39"/>
      <c r="AF694" s="39"/>
      <c r="AG694" s="39"/>
      <c r="AH694" s="39"/>
      <c r="AI694" s="39"/>
      <c r="AJ694" s="39"/>
      <c r="AK694" s="39"/>
      <c r="AL694" s="39"/>
    </row>
    <row r="695" ht="58.5" customHeight="1">
      <c r="A695" s="39"/>
      <c r="B695" s="70"/>
      <c r="C695" s="70"/>
      <c r="D695" s="70"/>
      <c r="E695" s="70"/>
      <c r="F695" s="70"/>
      <c r="G695" s="70"/>
      <c r="H695" s="70"/>
      <c r="I695" s="70"/>
      <c r="J695" s="70"/>
      <c r="K695" s="70"/>
      <c r="L695" s="39"/>
      <c r="N695" s="14"/>
      <c r="AD695" s="39"/>
      <c r="AE695" s="39"/>
      <c r="AF695" s="39"/>
      <c r="AG695" s="39"/>
      <c r="AH695" s="39"/>
      <c r="AI695" s="39"/>
      <c r="AJ695" s="39"/>
      <c r="AK695" s="39"/>
      <c r="AL695" s="39"/>
    </row>
    <row r="696" ht="58.5" customHeight="1">
      <c r="A696" s="39"/>
      <c r="B696" s="70"/>
      <c r="C696" s="70"/>
      <c r="D696" s="70"/>
      <c r="E696" s="70"/>
      <c r="F696" s="70"/>
      <c r="G696" s="70"/>
      <c r="H696" s="70"/>
      <c r="I696" s="70"/>
      <c r="J696" s="70"/>
      <c r="K696" s="70"/>
      <c r="L696" s="39"/>
      <c r="N696" s="14"/>
      <c r="AD696" s="39"/>
      <c r="AE696" s="39"/>
      <c r="AF696" s="39"/>
      <c r="AG696" s="39"/>
      <c r="AH696" s="39"/>
      <c r="AI696" s="39"/>
      <c r="AJ696" s="39"/>
      <c r="AK696" s="39"/>
      <c r="AL696" s="39"/>
    </row>
    <row r="697" ht="58.5" customHeight="1">
      <c r="A697" s="39"/>
      <c r="B697" s="70"/>
      <c r="C697" s="70"/>
      <c r="D697" s="70"/>
      <c r="E697" s="70"/>
      <c r="F697" s="70"/>
      <c r="G697" s="70"/>
      <c r="H697" s="70"/>
      <c r="I697" s="70"/>
      <c r="J697" s="70"/>
      <c r="K697" s="70"/>
      <c r="L697" s="39"/>
      <c r="N697" s="14"/>
      <c r="AD697" s="39"/>
      <c r="AE697" s="39"/>
      <c r="AF697" s="39"/>
      <c r="AG697" s="39"/>
      <c r="AH697" s="39"/>
      <c r="AI697" s="39"/>
      <c r="AJ697" s="39"/>
      <c r="AK697" s="39"/>
      <c r="AL697" s="39"/>
    </row>
    <row r="698" ht="58.5" customHeight="1">
      <c r="A698" s="39"/>
      <c r="B698" s="70"/>
      <c r="C698" s="70"/>
      <c r="D698" s="70"/>
      <c r="E698" s="70"/>
      <c r="F698" s="70"/>
      <c r="G698" s="70"/>
      <c r="H698" s="70"/>
      <c r="I698" s="70"/>
      <c r="J698" s="70"/>
      <c r="K698" s="70"/>
      <c r="L698" s="39"/>
      <c r="N698" s="14"/>
      <c r="AD698" s="39"/>
      <c r="AE698" s="39"/>
      <c r="AF698" s="39"/>
      <c r="AG698" s="39"/>
      <c r="AH698" s="39"/>
      <c r="AI698" s="39"/>
      <c r="AJ698" s="39"/>
      <c r="AK698" s="39"/>
      <c r="AL698" s="39"/>
    </row>
    <row r="699" ht="58.5" customHeight="1">
      <c r="A699" s="39"/>
      <c r="B699" s="70"/>
      <c r="C699" s="70"/>
      <c r="D699" s="70"/>
      <c r="E699" s="70"/>
      <c r="F699" s="70"/>
      <c r="G699" s="70"/>
      <c r="H699" s="70"/>
      <c r="I699" s="70"/>
      <c r="J699" s="70"/>
      <c r="K699" s="70"/>
      <c r="L699" s="39"/>
      <c r="N699" s="14"/>
      <c r="AD699" s="39"/>
      <c r="AE699" s="39"/>
      <c r="AF699" s="39"/>
      <c r="AG699" s="39"/>
      <c r="AH699" s="39"/>
      <c r="AI699" s="39"/>
      <c r="AJ699" s="39"/>
      <c r="AK699" s="39"/>
      <c r="AL699" s="39"/>
    </row>
    <row r="700" ht="58.5" customHeight="1">
      <c r="A700" s="39"/>
      <c r="B700" s="70"/>
      <c r="C700" s="70"/>
      <c r="D700" s="70"/>
      <c r="E700" s="70"/>
      <c r="F700" s="70"/>
      <c r="G700" s="70"/>
      <c r="H700" s="70"/>
      <c r="I700" s="70"/>
      <c r="J700" s="70"/>
      <c r="K700" s="70"/>
      <c r="L700" s="39"/>
      <c r="N700" s="14"/>
      <c r="AD700" s="39"/>
      <c r="AE700" s="39"/>
      <c r="AF700" s="39"/>
      <c r="AG700" s="39"/>
      <c r="AH700" s="39"/>
      <c r="AI700" s="39"/>
      <c r="AJ700" s="39"/>
      <c r="AK700" s="39"/>
      <c r="AL700" s="39"/>
    </row>
    <row r="701" ht="58.5" customHeight="1">
      <c r="A701" s="39"/>
      <c r="B701" s="70"/>
      <c r="C701" s="70"/>
      <c r="D701" s="70"/>
      <c r="E701" s="70"/>
      <c r="F701" s="70"/>
      <c r="G701" s="70"/>
      <c r="H701" s="70"/>
      <c r="I701" s="70"/>
      <c r="J701" s="70"/>
      <c r="K701" s="70"/>
      <c r="L701" s="39"/>
      <c r="N701" s="14"/>
      <c r="AD701" s="39"/>
      <c r="AE701" s="39"/>
      <c r="AF701" s="39"/>
      <c r="AG701" s="39"/>
      <c r="AH701" s="39"/>
      <c r="AI701" s="39"/>
      <c r="AJ701" s="39"/>
      <c r="AK701" s="39"/>
      <c r="AL701" s="39"/>
    </row>
    <row r="702" ht="58.5" customHeight="1">
      <c r="A702" s="39"/>
      <c r="B702" s="70"/>
      <c r="C702" s="70"/>
      <c r="D702" s="70"/>
      <c r="E702" s="70"/>
      <c r="F702" s="70"/>
      <c r="G702" s="70"/>
      <c r="H702" s="70"/>
      <c r="I702" s="70"/>
      <c r="J702" s="70"/>
      <c r="K702" s="70"/>
      <c r="L702" s="39"/>
      <c r="N702" s="14"/>
      <c r="AD702" s="39"/>
      <c r="AE702" s="39"/>
      <c r="AF702" s="39"/>
      <c r="AG702" s="39"/>
      <c r="AH702" s="39"/>
      <c r="AI702" s="39"/>
      <c r="AJ702" s="39"/>
      <c r="AK702" s="39"/>
      <c r="AL702" s="39"/>
    </row>
    <row r="703" ht="58.5" customHeight="1">
      <c r="A703" s="39"/>
      <c r="B703" s="70"/>
      <c r="C703" s="70"/>
      <c r="D703" s="70"/>
      <c r="E703" s="70"/>
      <c r="F703" s="70"/>
      <c r="G703" s="70"/>
      <c r="H703" s="70"/>
      <c r="I703" s="70"/>
      <c r="J703" s="70"/>
      <c r="K703" s="70"/>
      <c r="L703" s="39"/>
      <c r="N703" s="14"/>
      <c r="AD703" s="39"/>
      <c r="AE703" s="39"/>
      <c r="AF703" s="39"/>
      <c r="AG703" s="39"/>
      <c r="AH703" s="39"/>
      <c r="AI703" s="39"/>
      <c r="AJ703" s="39"/>
      <c r="AK703" s="39"/>
      <c r="AL703" s="39"/>
    </row>
    <row r="704" ht="58.5" customHeight="1">
      <c r="A704" s="39"/>
      <c r="B704" s="70"/>
      <c r="C704" s="70"/>
      <c r="D704" s="70"/>
      <c r="E704" s="70"/>
      <c r="F704" s="70"/>
      <c r="G704" s="70"/>
      <c r="H704" s="70"/>
      <c r="I704" s="70"/>
      <c r="J704" s="70"/>
      <c r="K704" s="70"/>
      <c r="L704" s="39"/>
      <c r="N704" s="14"/>
      <c r="AD704" s="39"/>
      <c r="AE704" s="39"/>
      <c r="AF704" s="39"/>
      <c r="AG704" s="39"/>
      <c r="AH704" s="39"/>
      <c r="AI704" s="39"/>
      <c r="AJ704" s="39"/>
      <c r="AK704" s="39"/>
      <c r="AL704" s="39"/>
    </row>
    <row r="705" ht="58.5" customHeight="1">
      <c r="A705" s="39"/>
      <c r="B705" s="70"/>
      <c r="C705" s="70"/>
      <c r="D705" s="70"/>
      <c r="E705" s="70"/>
      <c r="F705" s="70"/>
      <c r="G705" s="70"/>
      <c r="H705" s="70"/>
      <c r="I705" s="70"/>
      <c r="J705" s="70"/>
      <c r="K705" s="70"/>
      <c r="L705" s="39"/>
      <c r="N705" s="14"/>
      <c r="AD705" s="39"/>
      <c r="AE705" s="39"/>
      <c r="AF705" s="39"/>
      <c r="AG705" s="39"/>
      <c r="AH705" s="39"/>
      <c r="AI705" s="39"/>
      <c r="AJ705" s="39"/>
      <c r="AK705" s="39"/>
      <c r="AL705" s="39"/>
    </row>
    <row r="706" ht="58.5" customHeight="1">
      <c r="A706" s="39"/>
      <c r="B706" s="70"/>
      <c r="C706" s="70"/>
      <c r="D706" s="70"/>
      <c r="E706" s="70"/>
      <c r="F706" s="70"/>
      <c r="G706" s="70"/>
      <c r="H706" s="70"/>
      <c r="I706" s="70"/>
      <c r="J706" s="70"/>
      <c r="K706" s="70"/>
      <c r="L706" s="39"/>
      <c r="N706" s="14"/>
      <c r="AD706" s="39"/>
      <c r="AE706" s="39"/>
      <c r="AF706" s="39"/>
      <c r="AG706" s="39"/>
      <c r="AH706" s="39"/>
      <c r="AI706" s="39"/>
      <c r="AJ706" s="39"/>
      <c r="AK706" s="39"/>
      <c r="AL706" s="39"/>
    </row>
    <row r="707" ht="58.5" customHeight="1">
      <c r="A707" s="39"/>
      <c r="B707" s="70"/>
      <c r="C707" s="70"/>
      <c r="D707" s="70"/>
      <c r="E707" s="70"/>
      <c r="F707" s="70"/>
      <c r="G707" s="70"/>
      <c r="H707" s="70"/>
      <c r="I707" s="70"/>
      <c r="J707" s="70"/>
      <c r="K707" s="70"/>
      <c r="L707" s="39"/>
      <c r="N707" s="14"/>
      <c r="AD707" s="39"/>
      <c r="AE707" s="39"/>
      <c r="AF707" s="39"/>
      <c r="AG707" s="39"/>
      <c r="AH707" s="39"/>
      <c r="AI707" s="39"/>
      <c r="AJ707" s="39"/>
      <c r="AK707" s="39"/>
      <c r="AL707" s="39"/>
    </row>
    <row r="708" ht="58.5" customHeight="1">
      <c r="A708" s="39"/>
      <c r="B708" s="70"/>
      <c r="C708" s="70"/>
      <c r="D708" s="70"/>
      <c r="E708" s="70"/>
      <c r="F708" s="70"/>
      <c r="G708" s="70"/>
      <c r="H708" s="70"/>
      <c r="I708" s="70"/>
      <c r="J708" s="70"/>
      <c r="K708" s="70"/>
      <c r="L708" s="39"/>
      <c r="N708" s="14"/>
      <c r="AD708" s="39"/>
      <c r="AE708" s="39"/>
      <c r="AF708" s="39"/>
      <c r="AG708" s="39"/>
      <c r="AH708" s="39"/>
      <c r="AI708" s="39"/>
      <c r="AJ708" s="39"/>
      <c r="AK708" s="39"/>
      <c r="AL708" s="39"/>
    </row>
    <row r="709" ht="58.5" customHeight="1">
      <c r="A709" s="39"/>
      <c r="B709" s="70"/>
      <c r="C709" s="70"/>
      <c r="D709" s="70"/>
      <c r="E709" s="70"/>
      <c r="F709" s="70"/>
      <c r="G709" s="70"/>
      <c r="H709" s="70"/>
      <c r="I709" s="70"/>
      <c r="J709" s="70"/>
      <c r="K709" s="70"/>
      <c r="L709" s="39"/>
      <c r="N709" s="14"/>
      <c r="AD709" s="39"/>
      <c r="AE709" s="39"/>
      <c r="AF709" s="39"/>
      <c r="AG709" s="39"/>
      <c r="AH709" s="39"/>
      <c r="AI709" s="39"/>
      <c r="AJ709" s="39"/>
      <c r="AK709" s="39"/>
      <c r="AL709" s="39"/>
    </row>
    <row r="710" ht="58.5" customHeight="1">
      <c r="A710" s="39"/>
      <c r="B710" s="70"/>
      <c r="C710" s="70"/>
      <c r="D710" s="70"/>
      <c r="E710" s="70"/>
      <c r="F710" s="70"/>
      <c r="G710" s="70"/>
      <c r="H710" s="70"/>
      <c r="I710" s="70"/>
      <c r="J710" s="70"/>
      <c r="K710" s="70"/>
      <c r="L710" s="39"/>
      <c r="N710" s="14"/>
      <c r="AD710" s="39"/>
      <c r="AE710" s="39"/>
      <c r="AF710" s="39"/>
      <c r="AG710" s="39"/>
      <c r="AH710" s="39"/>
      <c r="AI710" s="39"/>
      <c r="AJ710" s="39"/>
      <c r="AK710" s="39"/>
      <c r="AL710" s="39"/>
    </row>
    <row r="711" ht="58.5" customHeight="1">
      <c r="A711" s="39"/>
      <c r="B711" s="70"/>
      <c r="C711" s="70"/>
      <c r="D711" s="70"/>
      <c r="E711" s="70"/>
      <c r="F711" s="70"/>
      <c r="G711" s="70"/>
      <c r="H711" s="70"/>
      <c r="I711" s="70"/>
      <c r="J711" s="70"/>
      <c r="K711" s="70"/>
      <c r="L711" s="39"/>
      <c r="N711" s="14"/>
      <c r="AD711" s="39"/>
      <c r="AE711" s="39"/>
      <c r="AF711" s="39"/>
      <c r="AG711" s="39"/>
      <c r="AH711" s="39"/>
      <c r="AI711" s="39"/>
      <c r="AJ711" s="39"/>
      <c r="AK711" s="39"/>
      <c r="AL711" s="39"/>
    </row>
    <row r="712" ht="58.5" customHeight="1">
      <c r="A712" s="39"/>
      <c r="B712" s="70"/>
      <c r="C712" s="70"/>
      <c r="D712" s="70"/>
      <c r="E712" s="70"/>
      <c r="F712" s="70"/>
      <c r="G712" s="70"/>
      <c r="H712" s="70"/>
      <c r="I712" s="70"/>
      <c r="J712" s="70"/>
      <c r="K712" s="70"/>
      <c r="L712" s="39"/>
      <c r="N712" s="14"/>
      <c r="AD712" s="39"/>
      <c r="AE712" s="39"/>
      <c r="AF712" s="39"/>
      <c r="AG712" s="39"/>
      <c r="AH712" s="39"/>
      <c r="AI712" s="39"/>
      <c r="AJ712" s="39"/>
      <c r="AK712" s="39"/>
      <c r="AL712" s="39"/>
    </row>
    <row r="713" ht="58.5" customHeight="1">
      <c r="A713" s="39"/>
      <c r="B713" s="70"/>
      <c r="C713" s="70"/>
      <c r="D713" s="70"/>
      <c r="E713" s="70"/>
      <c r="F713" s="70"/>
      <c r="G713" s="70"/>
      <c r="H713" s="70"/>
      <c r="I713" s="70"/>
      <c r="J713" s="70"/>
      <c r="K713" s="70"/>
      <c r="L713" s="39"/>
      <c r="N713" s="14"/>
      <c r="AD713" s="39"/>
      <c r="AE713" s="39"/>
      <c r="AF713" s="39"/>
      <c r="AG713" s="39"/>
      <c r="AH713" s="39"/>
      <c r="AI713" s="39"/>
      <c r="AJ713" s="39"/>
      <c r="AK713" s="39"/>
      <c r="AL713" s="39"/>
    </row>
    <row r="714" ht="58.5" customHeight="1">
      <c r="A714" s="39"/>
      <c r="B714" s="70"/>
      <c r="C714" s="70"/>
      <c r="D714" s="70"/>
      <c r="E714" s="70"/>
      <c r="F714" s="70"/>
      <c r="G714" s="70"/>
      <c r="H714" s="70"/>
      <c r="I714" s="70"/>
      <c r="J714" s="70"/>
      <c r="K714" s="70"/>
      <c r="L714" s="39"/>
      <c r="N714" s="14"/>
      <c r="AD714" s="39"/>
      <c r="AE714" s="39"/>
      <c r="AF714" s="39"/>
      <c r="AG714" s="39"/>
      <c r="AH714" s="39"/>
      <c r="AI714" s="39"/>
      <c r="AJ714" s="39"/>
      <c r="AK714" s="39"/>
      <c r="AL714" s="39"/>
    </row>
    <row r="715" ht="58.5" customHeight="1">
      <c r="A715" s="39"/>
      <c r="B715" s="70"/>
      <c r="C715" s="70"/>
      <c r="D715" s="70"/>
      <c r="E715" s="70"/>
      <c r="F715" s="70"/>
      <c r="G715" s="70"/>
      <c r="H715" s="70"/>
      <c r="I715" s="70"/>
      <c r="J715" s="70"/>
      <c r="K715" s="70"/>
      <c r="L715" s="39"/>
      <c r="N715" s="14"/>
      <c r="AD715" s="39"/>
      <c r="AE715" s="39"/>
      <c r="AF715" s="39"/>
      <c r="AG715" s="39"/>
      <c r="AH715" s="39"/>
      <c r="AI715" s="39"/>
      <c r="AJ715" s="39"/>
      <c r="AK715" s="39"/>
      <c r="AL715" s="39"/>
    </row>
    <row r="716" ht="58.5" customHeight="1">
      <c r="A716" s="39"/>
      <c r="B716" s="70"/>
      <c r="C716" s="70"/>
      <c r="D716" s="70"/>
      <c r="E716" s="70"/>
      <c r="F716" s="70"/>
      <c r="G716" s="70"/>
      <c r="H716" s="70"/>
      <c r="I716" s="70"/>
      <c r="J716" s="70"/>
      <c r="K716" s="70"/>
      <c r="L716" s="39"/>
      <c r="N716" s="14"/>
      <c r="AD716" s="39"/>
      <c r="AE716" s="39"/>
      <c r="AF716" s="39"/>
      <c r="AG716" s="39"/>
      <c r="AH716" s="39"/>
      <c r="AI716" s="39"/>
      <c r="AJ716" s="39"/>
      <c r="AK716" s="39"/>
      <c r="AL716" s="39"/>
    </row>
    <row r="717" ht="58.5" customHeight="1">
      <c r="A717" s="39"/>
      <c r="B717" s="70"/>
      <c r="C717" s="70"/>
      <c r="D717" s="70"/>
      <c r="E717" s="70"/>
      <c r="F717" s="70"/>
      <c r="G717" s="70"/>
      <c r="H717" s="70"/>
      <c r="I717" s="70"/>
      <c r="J717" s="70"/>
      <c r="K717" s="70"/>
      <c r="L717" s="39"/>
      <c r="N717" s="14"/>
      <c r="AD717" s="39"/>
      <c r="AE717" s="39"/>
      <c r="AF717" s="39"/>
      <c r="AG717" s="39"/>
      <c r="AH717" s="39"/>
      <c r="AI717" s="39"/>
      <c r="AJ717" s="39"/>
      <c r="AK717" s="39"/>
      <c r="AL717" s="39"/>
    </row>
    <row r="718" ht="58.5" customHeight="1">
      <c r="A718" s="39"/>
      <c r="B718" s="70"/>
      <c r="C718" s="70"/>
      <c r="D718" s="70"/>
      <c r="E718" s="70"/>
      <c r="F718" s="70"/>
      <c r="G718" s="70"/>
      <c r="H718" s="70"/>
      <c r="I718" s="70"/>
      <c r="J718" s="70"/>
      <c r="K718" s="70"/>
      <c r="L718" s="39"/>
      <c r="N718" s="14"/>
      <c r="AD718" s="39"/>
      <c r="AE718" s="39"/>
      <c r="AF718" s="39"/>
      <c r="AG718" s="39"/>
      <c r="AH718" s="39"/>
      <c r="AI718" s="39"/>
      <c r="AJ718" s="39"/>
      <c r="AK718" s="39"/>
      <c r="AL718" s="39"/>
    </row>
    <row r="719" ht="58.5" customHeight="1">
      <c r="A719" s="39"/>
      <c r="B719" s="70"/>
      <c r="C719" s="70"/>
      <c r="D719" s="70"/>
      <c r="E719" s="70"/>
      <c r="F719" s="70"/>
      <c r="G719" s="70"/>
      <c r="H719" s="70"/>
      <c r="I719" s="70"/>
      <c r="J719" s="70"/>
      <c r="K719" s="70"/>
      <c r="L719" s="39"/>
      <c r="N719" s="14"/>
      <c r="AD719" s="39"/>
      <c r="AE719" s="39"/>
      <c r="AF719" s="39"/>
      <c r="AG719" s="39"/>
      <c r="AH719" s="39"/>
      <c r="AI719" s="39"/>
      <c r="AJ719" s="39"/>
      <c r="AK719" s="39"/>
      <c r="AL719" s="39"/>
    </row>
    <row r="720" ht="58.5" customHeight="1">
      <c r="A720" s="39"/>
      <c r="B720" s="70"/>
      <c r="C720" s="70"/>
      <c r="D720" s="70"/>
      <c r="E720" s="70"/>
      <c r="F720" s="70"/>
      <c r="G720" s="70"/>
      <c r="H720" s="70"/>
      <c r="I720" s="70"/>
      <c r="J720" s="70"/>
      <c r="K720" s="70"/>
      <c r="L720" s="39"/>
      <c r="N720" s="14"/>
      <c r="AD720" s="39"/>
      <c r="AE720" s="39"/>
      <c r="AF720" s="39"/>
      <c r="AG720" s="39"/>
      <c r="AH720" s="39"/>
      <c r="AI720" s="39"/>
      <c r="AJ720" s="39"/>
      <c r="AK720" s="39"/>
      <c r="AL720" s="39"/>
    </row>
    <row r="721" ht="58.5" customHeight="1">
      <c r="A721" s="39"/>
      <c r="B721" s="70"/>
      <c r="C721" s="70"/>
      <c r="D721" s="70"/>
      <c r="E721" s="70"/>
      <c r="F721" s="70"/>
      <c r="G721" s="70"/>
      <c r="H721" s="70"/>
      <c r="I721" s="70"/>
      <c r="J721" s="70"/>
      <c r="K721" s="70"/>
      <c r="L721" s="39"/>
      <c r="N721" s="14"/>
      <c r="AD721" s="39"/>
      <c r="AE721" s="39"/>
      <c r="AF721" s="39"/>
      <c r="AG721" s="39"/>
      <c r="AH721" s="39"/>
      <c r="AI721" s="39"/>
      <c r="AJ721" s="39"/>
      <c r="AK721" s="39"/>
      <c r="AL721" s="39"/>
    </row>
    <row r="722" ht="58.5" customHeight="1">
      <c r="A722" s="39"/>
      <c r="B722" s="70"/>
      <c r="C722" s="70"/>
      <c r="D722" s="70"/>
      <c r="E722" s="70"/>
      <c r="F722" s="70"/>
      <c r="G722" s="70"/>
      <c r="H722" s="70"/>
      <c r="I722" s="70"/>
      <c r="J722" s="70"/>
      <c r="K722" s="70"/>
      <c r="L722" s="39"/>
      <c r="N722" s="14"/>
      <c r="AD722" s="39"/>
      <c r="AE722" s="39"/>
      <c r="AF722" s="39"/>
      <c r="AG722" s="39"/>
      <c r="AH722" s="39"/>
      <c r="AI722" s="39"/>
      <c r="AJ722" s="39"/>
      <c r="AK722" s="39"/>
      <c r="AL722" s="39"/>
    </row>
    <row r="723" ht="58.5" customHeight="1">
      <c r="A723" s="39"/>
      <c r="B723" s="70"/>
      <c r="C723" s="70"/>
      <c r="D723" s="70"/>
      <c r="E723" s="70"/>
      <c r="F723" s="70"/>
      <c r="G723" s="70"/>
      <c r="H723" s="70"/>
      <c r="I723" s="70"/>
      <c r="J723" s="70"/>
      <c r="K723" s="70"/>
      <c r="L723" s="39"/>
      <c r="N723" s="14"/>
      <c r="AD723" s="39"/>
      <c r="AE723" s="39"/>
      <c r="AF723" s="39"/>
      <c r="AG723" s="39"/>
      <c r="AH723" s="39"/>
      <c r="AI723" s="39"/>
      <c r="AJ723" s="39"/>
      <c r="AK723" s="39"/>
      <c r="AL723" s="39"/>
    </row>
    <row r="724" ht="58.5" customHeight="1">
      <c r="A724" s="39"/>
      <c r="B724" s="70"/>
      <c r="C724" s="70"/>
      <c r="D724" s="70"/>
      <c r="E724" s="70"/>
      <c r="F724" s="70"/>
      <c r="G724" s="70"/>
      <c r="H724" s="70"/>
      <c r="I724" s="70"/>
      <c r="J724" s="70"/>
      <c r="K724" s="70"/>
      <c r="L724" s="39"/>
      <c r="N724" s="14"/>
      <c r="AD724" s="39"/>
      <c r="AE724" s="39"/>
      <c r="AF724" s="39"/>
      <c r="AG724" s="39"/>
      <c r="AH724" s="39"/>
      <c r="AI724" s="39"/>
      <c r="AJ724" s="39"/>
      <c r="AK724" s="39"/>
      <c r="AL724" s="39"/>
    </row>
    <row r="725" ht="58.5" customHeight="1">
      <c r="A725" s="39"/>
      <c r="B725" s="70"/>
      <c r="C725" s="70"/>
      <c r="D725" s="70"/>
      <c r="E725" s="70"/>
      <c r="F725" s="70"/>
      <c r="G725" s="70"/>
      <c r="H725" s="70"/>
      <c r="I725" s="70"/>
      <c r="J725" s="70"/>
      <c r="K725" s="70"/>
      <c r="L725" s="39"/>
      <c r="N725" s="14"/>
      <c r="AD725" s="39"/>
      <c r="AE725" s="39"/>
      <c r="AF725" s="39"/>
      <c r="AG725" s="39"/>
      <c r="AH725" s="39"/>
      <c r="AI725" s="39"/>
      <c r="AJ725" s="39"/>
      <c r="AK725" s="39"/>
      <c r="AL725" s="39"/>
    </row>
    <row r="726" ht="58.5" customHeight="1">
      <c r="A726" s="39"/>
      <c r="B726" s="70"/>
      <c r="C726" s="70"/>
      <c r="D726" s="70"/>
      <c r="E726" s="70"/>
      <c r="F726" s="70"/>
      <c r="G726" s="70"/>
      <c r="H726" s="70"/>
      <c r="I726" s="70"/>
      <c r="J726" s="70"/>
      <c r="K726" s="70"/>
      <c r="L726" s="39"/>
      <c r="N726" s="14"/>
      <c r="AD726" s="39"/>
      <c r="AE726" s="39"/>
      <c r="AF726" s="39"/>
      <c r="AG726" s="39"/>
      <c r="AH726" s="39"/>
      <c r="AI726" s="39"/>
      <c r="AJ726" s="39"/>
      <c r="AK726" s="39"/>
      <c r="AL726" s="39"/>
    </row>
    <row r="727" ht="58.5" customHeight="1">
      <c r="A727" s="39"/>
      <c r="B727" s="70"/>
      <c r="C727" s="70"/>
      <c r="D727" s="70"/>
      <c r="E727" s="70"/>
      <c r="F727" s="70"/>
      <c r="G727" s="70"/>
      <c r="H727" s="70"/>
      <c r="I727" s="70"/>
      <c r="J727" s="70"/>
      <c r="K727" s="70"/>
      <c r="L727" s="39"/>
      <c r="N727" s="14"/>
      <c r="AD727" s="39"/>
      <c r="AE727" s="39"/>
      <c r="AF727" s="39"/>
      <c r="AG727" s="39"/>
      <c r="AH727" s="39"/>
      <c r="AI727" s="39"/>
      <c r="AJ727" s="39"/>
      <c r="AK727" s="39"/>
      <c r="AL727" s="39"/>
    </row>
    <row r="728" ht="58.5" customHeight="1">
      <c r="A728" s="39"/>
      <c r="B728" s="70"/>
      <c r="C728" s="70"/>
      <c r="D728" s="70"/>
      <c r="E728" s="70"/>
      <c r="F728" s="70"/>
      <c r="G728" s="70"/>
      <c r="H728" s="70"/>
      <c r="I728" s="70"/>
      <c r="J728" s="70"/>
      <c r="K728" s="70"/>
      <c r="L728" s="39"/>
      <c r="N728" s="14"/>
      <c r="AD728" s="39"/>
      <c r="AE728" s="39"/>
      <c r="AF728" s="39"/>
      <c r="AG728" s="39"/>
      <c r="AH728" s="39"/>
      <c r="AI728" s="39"/>
      <c r="AJ728" s="39"/>
      <c r="AK728" s="39"/>
      <c r="AL728" s="39"/>
    </row>
    <row r="729" ht="58.5" customHeight="1">
      <c r="A729" s="39"/>
      <c r="B729" s="70"/>
      <c r="C729" s="70"/>
      <c r="D729" s="70"/>
      <c r="E729" s="70"/>
      <c r="F729" s="70"/>
      <c r="G729" s="70"/>
      <c r="H729" s="70"/>
      <c r="I729" s="70"/>
      <c r="J729" s="70"/>
      <c r="K729" s="70"/>
      <c r="L729" s="39"/>
      <c r="N729" s="14"/>
      <c r="AD729" s="39"/>
      <c r="AE729" s="39"/>
      <c r="AF729" s="39"/>
      <c r="AG729" s="39"/>
      <c r="AH729" s="39"/>
      <c r="AI729" s="39"/>
      <c r="AJ729" s="39"/>
      <c r="AK729" s="39"/>
      <c r="AL729" s="39"/>
    </row>
    <row r="730" ht="58.5" customHeight="1">
      <c r="A730" s="39"/>
      <c r="B730" s="70"/>
      <c r="C730" s="70"/>
      <c r="D730" s="70"/>
      <c r="E730" s="70"/>
      <c r="F730" s="70"/>
      <c r="G730" s="70"/>
      <c r="H730" s="70"/>
      <c r="I730" s="70"/>
      <c r="J730" s="70"/>
      <c r="K730" s="70"/>
      <c r="L730" s="39"/>
      <c r="N730" s="14"/>
      <c r="AD730" s="39"/>
      <c r="AE730" s="39"/>
      <c r="AF730" s="39"/>
      <c r="AG730" s="39"/>
      <c r="AH730" s="39"/>
      <c r="AI730" s="39"/>
      <c r="AJ730" s="39"/>
      <c r="AK730" s="39"/>
      <c r="AL730" s="39"/>
    </row>
    <row r="731" ht="58.5" customHeight="1">
      <c r="A731" s="39"/>
      <c r="B731" s="70"/>
      <c r="C731" s="70"/>
      <c r="D731" s="70"/>
      <c r="E731" s="70"/>
      <c r="F731" s="70"/>
      <c r="G731" s="70"/>
      <c r="H731" s="70"/>
      <c r="I731" s="70"/>
      <c r="J731" s="70"/>
      <c r="K731" s="70"/>
      <c r="L731" s="39"/>
      <c r="N731" s="14"/>
      <c r="AD731" s="39"/>
      <c r="AE731" s="39"/>
      <c r="AF731" s="39"/>
      <c r="AG731" s="39"/>
      <c r="AH731" s="39"/>
      <c r="AI731" s="39"/>
      <c r="AJ731" s="39"/>
      <c r="AK731" s="39"/>
      <c r="AL731" s="39"/>
    </row>
    <row r="732" ht="58.5" customHeight="1">
      <c r="A732" s="39"/>
      <c r="B732" s="70"/>
      <c r="C732" s="70"/>
      <c r="D732" s="70"/>
      <c r="E732" s="70"/>
      <c r="F732" s="70"/>
      <c r="G732" s="70"/>
      <c r="H732" s="70"/>
      <c r="I732" s="70"/>
      <c r="J732" s="70"/>
      <c r="K732" s="70"/>
      <c r="L732" s="39"/>
      <c r="N732" s="14"/>
      <c r="AD732" s="39"/>
      <c r="AE732" s="39"/>
      <c r="AF732" s="39"/>
      <c r="AG732" s="39"/>
      <c r="AH732" s="39"/>
      <c r="AI732" s="39"/>
      <c r="AJ732" s="39"/>
      <c r="AK732" s="39"/>
      <c r="AL732" s="39"/>
    </row>
    <row r="733" ht="58.5" customHeight="1">
      <c r="A733" s="39"/>
      <c r="B733" s="70"/>
      <c r="C733" s="70"/>
      <c r="D733" s="70"/>
      <c r="E733" s="70"/>
      <c r="F733" s="70"/>
      <c r="G733" s="70"/>
      <c r="H733" s="70"/>
      <c r="I733" s="70"/>
      <c r="J733" s="70"/>
      <c r="K733" s="70"/>
      <c r="L733" s="39"/>
      <c r="N733" s="14"/>
      <c r="AD733" s="39"/>
      <c r="AE733" s="39"/>
      <c r="AF733" s="39"/>
      <c r="AG733" s="39"/>
      <c r="AH733" s="39"/>
      <c r="AI733" s="39"/>
      <c r="AJ733" s="39"/>
      <c r="AK733" s="39"/>
      <c r="AL733" s="39"/>
    </row>
    <row r="734" ht="58.5" customHeight="1">
      <c r="A734" s="39"/>
      <c r="B734" s="70"/>
      <c r="C734" s="70"/>
      <c r="D734" s="70"/>
      <c r="E734" s="70"/>
      <c r="F734" s="70"/>
      <c r="G734" s="70"/>
      <c r="H734" s="70"/>
      <c r="I734" s="70"/>
      <c r="J734" s="70"/>
      <c r="K734" s="70"/>
      <c r="L734" s="39"/>
      <c r="N734" s="14"/>
      <c r="AD734" s="39"/>
      <c r="AE734" s="39"/>
      <c r="AF734" s="39"/>
      <c r="AG734" s="39"/>
      <c r="AH734" s="39"/>
      <c r="AI734" s="39"/>
      <c r="AJ734" s="39"/>
      <c r="AK734" s="39"/>
      <c r="AL734" s="39"/>
    </row>
    <row r="735" ht="58.5" customHeight="1">
      <c r="A735" s="39"/>
      <c r="B735" s="70"/>
      <c r="C735" s="70"/>
      <c r="D735" s="70"/>
      <c r="E735" s="70"/>
      <c r="F735" s="70"/>
      <c r="G735" s="70"/>
      <c r="H735" s="70"/>
      <c r="I735" s="70"/>
      <c r="J735" s="70"/>
      <c r="K735" s="70"/>
      <c r="L735" s="39"/>
      <c r="N735" s="14"/>
      <c r="AD735" s="39"/>
      <c r="AE735" s="39"/>
      <c r="AF735" s="39"/>
      <c r="AG735" s="39"/>
      <c r="AH735" s="39"/>
      <c r="AI735" s="39"/>
      <c r="AJ735" s="39"/>
      <c r="AK735" s="39"/>
      <c r="AL735" s="39"/>
    </row>
    <row r="736" ht="58.5" customHeight="1">
      <c r="A736" s="39"/>
      <c r="B736" s="70"/>
      <c r="C736" s="70"/>
      <c r="D736" s="70"/>
      <c r="E736" s="70"/>
      <c r="F736" s="70"/>
      <c r="G736" s="70"/>
      <c r="H736" s="70"/>
      <c r="I736" s="70"/>
      <c r="J736" s="70"/>
      <c r="K736" s="70"/>
      <c r="L736" s="39"/>
      <c r="N736" s="14"/>
      <c r="AD736" s="39"/>
      <c r="AE736" s="39"/>
      <c r="AF736" s="39"/>
      <c r="AG736" s="39"/>
      <c r="AH736" s="39"/>
      <c r="AI736" s="39"/>
      <c r="AJ736" s="39"/>
      <c r="AK736" s="39"/>
      <c r="AL736" s="39"/>
    </row>
    <row r="737" ht="58.5" customHeight="1">
      <c r="A737" s="39"/>
      <c r="B737" s="70"/>
      <c r="C737" s="70"/>
      <c r="D737" s="70"/>
      <c r="E737" s="70"/>
      <c r="F737" s="70"/>
      <c r="G737" s="70"/>
      <c r="H737" s="70"/>
      <c r="I737" s="70"/>
      <c r="J737" s="70"/>
      <c r="K737" s="70"/>
      <c r="L737" s="39"/>
      <c r="N737" s="14"/>
      <c r="AD737" s="39"/>
      <c r="AE737" s="39"/>
      <c r="AF737" s="39"/>
      <c r="AG737" s="39"/>
      <c r="AH737" s="39"/>
      <c r="AI737" s="39"/>
      <c r="AJ737" s="39"/>
      <c r="AK737" s="39"/>
      <c r="AL737" s="39"/>
    </row>
    <row r="738" ht="58.5" customHeight="1">
      <c r="A738" s="39"/>
      <c r="B738" s="70"/>
      <c r="C738" s="70"/>
      <c r="D738" s="70"/>
      <c r="E738" s="70"/>
      <c r="F738" s="70"/>
      <c r="G738" s="70"/>
      <c r="H738" s="70"/>
      <c r="I738" s="70"/>
      <c r="J738" s="70"/>
      <c r="K738" s="70"/>
      <c r="L738" s="39"/>
      <c r="N738" s="14"/>
      <c r="AD738" s="39"/>
      <c r="AE738" s="39"/>
      <c r="AF738" s="39"/>
      <c r="AG738" s="39"/>
      <c r="AH738" s="39"/>
      <c r="AI738" s="39"/>
      <c r="AJ738" s="39"/>
      <c r="AK738" s="39"/>
      <c r="AL738" s="39"/>
    </row>
    <row r="739" ht="58.5" customHeight="1">
      <c r="A739" s="39"/>
      <c r="B739" s="70"/>
      <c r="C739" s="70"/>
      <c r="D739" s="70"/>
      <c r="E739" s="70"/>
      <c r="F739" s="70"/>
      <c r="G739" s="70"/>
      <c r="H739" s="70"/>
      <c r="I739" s="70"/>
      <c r="J739" s="70"/>
      <c r="K739" s="70"/>
      <c r="L739" s="39"/>
      <c r="N739" s="14"/>
      <c r="AD739" s="39"/>
      <c r="AE739" s="39"/>
      <c r="AF739" s="39"/>
      <c r="AG739" s="39"/>
      <c r="AH739" s="39"/>
      <c r="AI739" s="39"/>
      <c r="AJ739" s="39"/>
      <c r="AK739" s="39"/>
      <c r="AL739" s="39"/>
    </row>
    <row r="740" ht="58.5" customHeight="1">
      <c r="A740" s="39"/>
      <c r="B740" s="70"/>
      <c r="C740" s="70"/>
      <c r="D740" s="70"/>
      <c r="E740" s="70"/>
      <c r="F740" s="70"/>
      <c r="G740" s="70"/>
      <c r="H740" s="70"/>
      <c r="I740" s="70"/>
      <c r="J740" s="70"/>
      <c r="K740" s="70"/>
      <c r="L740" s="39"/>
      <c r="N740" s="14"/>
      <c r="AD740" s="39"/>
      <c r="AE740" s="39"/>
      <c r="AF740" s="39"/>
      <c r="AG740" s="39"/>
      <c r="AH740" s="39"/>
      <c r="AI740" s="39"/>
      <c r="AJ740" s="39"/>
      <c r="AK740" s="39"/>
      <c r="AL740" s="39"/>
    </row>
    <row r="741" ht="58.5" customHeight="1">
      <c r="A741" s="39"/>
      <c r="B741" s="70"/>
      <c r="C741" s="70"/>
      <c r="D741" s="70"/>
      <c r="E741" s="70"/>
      <c r="F741" s="70"/>
      <c r="G741" s="70"/>
      <c r="H741" s="70"/>
      <c r="I741" s="70"/>
      <c r="J741" s="70"/>
      <c r="K741" s="70"/>
      <c r="L741" s="39"/>
      <c r="N741" s="14"/>
      <c r="AD741" s="39"/>
      <c r="AE741" s="39"/>
      <c r="AF741" s="39"/>
      <c r="AG741" s="39"/>
      <c r="AH741" s="39"/>
      <c r="AI741" s="39"/>
      <c r="AJ741" s="39"/>
      <c r="AK741" s="39"/>
      <c r="AL741" s="39"/>
    </row>
    <row r="742" ht="58.5" customHeight="1">
      <c r="A742" s="39"/>
      <c r="B742" s="70"/>
      <c r="C742" s="70"/>
      <c r="D742" s="70"/>
      <c r="E742" s="70"/>
      <c r="F742" s="70"/>
      <c r="G742" s="70"/>
      <c r="H742" s="70"/>
      <c r="I742" s="70"/>
      <c r="J742" s="70"/>
      <c r="K742" s="70"/>
      <c r="L742" s="39"/>
      <c r="N742" s="14"/>
      <c r="AD742" s="39"/>
      <c r="AE742" s="39"/>
      <c r="AF742" s="39"/>
      <c r="AG742" s="39"/>
      <c r="AH742" s="39"/>
      <c r="AI742" s="39"/>
      <c r="AJ742" s="39"/>
      <c r="AK742" s="39"/>
      <c r="AL742" s="39"/>
    </row>
    <row r="743" ht="58.5" customHeight="1">
      <c r="A743" s="39"/>
      <c r="B743" s="70"/>
      <c r="C743" s="70"/>
      <c r="D743" s="70"/>
      <c r="E743" s="70"/>
      <c r="F743" s="70"/>
      <c r="G743" s="70"/>
      <c r="H743" s="70"/>
      <c r="I743" s="70"/>
      <c r="J743" s="70"/>
      <c r="K743" s="70"/>
      <c r="L743" s="39"/>
      <c r="N743" s="14"/>
      <c r="AD743" s="39"/>
      <c r="AE743" s="39"/>
      <c r="AF743" s="39"/>
      <c r="AG743" s="39"/>
      <c r="AH743" s="39"/>
      <c r="AI743" s="39"/>
      <c r="AJ743" s="39"/>
      <c r="AK743" s="39"/>
      <c r="AL743" s="39"/>
    </row>
    <row r="744" ht="58.5" customHeight="1">
      <c r="A744" s="39"/>
      <c r="B744" s="70"/>
      <c r="C744" s="70"/>
      <c r="D744" s="70"/>
      <c r="E744" s="70"/>
      <c r="F744" s="70"/>
      <c r="G744" s="70"/>
      <c r="H744" s="70"/>
      <c r="I744" s="70"/>
      <c r="J744" s="70"/>
      <c r="K744" s="70"/>
      <c r="L744" s="39"/>
      <c r="N744" s="14"/>
      <c r="AD744" s="39"/>
      <c r="AE744" s="39"/>
      <c r="AF744" s="39"/>
      <c r="AG744" s="39"/>
      <c r="AH744" s="39"/>
      <c r="AI744" s="39"/>
      <c r="AJ744" s="39"/>
      <c r="AK744" s="39"/>
      <c r="AL744" s="39"/>
    </row>
    <row r="745" ht="58.5" customHeight="1">
      <c r="A745" s="39"/>
      <c r="B745" s="70"/>
      <c r="C745" s="70"/>
      <c r="D745" s="70"/>
      <c r="E745" s="70"/>
      <c r="F745" s="70"/>
      <c r="G745" s="70"/>
      <c r="H745" s="70"/>
      <c r="I745" s="70"/>
      <c r="J745" s="70"/>
      <c r="K745" s="70"/>
      <c r="L745" s="39"/>
      <c r="N745" s="14"/>
      <c r="AD745" s="39"/>
      <c r="AE745" s="39"/>
      <c r="AF745" s="39"/>
      <c r="AG745" s="39"/>
      <c r="AH745" s="39"/>
      <c r="AI745" s="39"/>
      <c r="AJ745" s="39"/>
      <c r="AK745" s="39"/>
      <c r="AL745" s="39"/>
    </row>
    <row r="746" ht="58.5" customHeight="1">
      <c r="A746" s="39"/>
      <c r="B746" s="70"/>
      <c r="C746" s="70"/>
      <c r="D746" s="70"/>
      <c r="E746" s="70"/>
      <c r="F746" s="70"/>
      <c r="G746" s="70"/>
      <c r="H746" s="70"/>
      <c r="I746" s="70"/>
      <c r="J746" s="70"/>
      <c r="K746" s="70"/>
      <c r="L746" s="39"/>
      <c r="N746" s="14"/>
      <c r="AD746" s="39"/>
      <c r="AE746" s="39"/>
      <c r="AF746" s="39"/>
      <c r="AG746" s="39"/>
      <c r="AH746" s="39"/>
      <c r="AI746" s="39"/>
      <c r="AJ746" s="39"/>
      <c r="AK746" s="39"/>
      <c r="AL746" s="39"/>
    </row>
    <row r="747" ht="58.5" customHeight="1">
      <c r="A747" s="39"/>
      <c r="B747" s="70"/>
      <c r="C747" s="70"/>
      <c r="D747" s="70"/>
      <c r="E747" s="70"/>
      <c r="F747" s="70"/>
      <c r="G747" s="70"/>
      <c r="H747" s="70"/>
      <c r="I747" s="70"/>
      <c r="J747" s="70"/>
      <c r="K747" s="70"/>
      <c r="L747" s="39"/>
      <c r="N747" s="14"/>
      <c r="AD747" s="39"/>
      <c r="AE747" s="39"/>
      <c r="AF747" s="39"/>
      <c r="AG747" s="39"/>
      <c r="AH747" s="39"/>
      <c r="AI747" s="39"/>
      <c r="AJ747" s="39"/>
      <c r="AK747" s="39"/>
      <c r="AL747" s="39"/>
    </row>
    <row r="748" ht="58.5" customHeight="1">
      <c r="A748" s="39"/>
      <c r="B748" s="70"/>
      <c r="C748" s="70"/>
      <c r="D748" s="70"/>
      <c r="E748" s="70"/>
      <c r="F748" s="70"/>
      <c r="G748" s="70"/>
      <c r="H748" s="70"/>
      <c r="I748" s="70"/>
      <c r="J748" s="70"/>
      <c r="K748" s="70"/>
      <c r="L748" s="39"/>
      <c r="N748" s="14"/>
      <c r="AD748" s="39"/>
      <c r="AE748" s="39"/>
      <c r="AF748" s="39"/>
      <c r="AG748" s="39"/>
      <c r="AH748" s="39"/>
      <c r="AI748" s="39"/>
      <c r="AJ748" s="39"/>
      <c r="AK748" s="39"/>
      <c r="AL748" s="39"/>
    </row>
    <row r="749" ht="58.5" customHeight="1">
      <c r="A749" s="39"/>
      <c r="B749" s="70"/>
      <c r="C749" s="70"/>
      <c r="D749" s="70"/>
      <c r="E749" s="70"/>
      <c r="F749" s="70"/>
      <c r="G749" s="70"/>
      <c r="H749" s="70"/>
      <c r="I749" s="70"/>
      <c r="J749" s="70"/>
      <c r="K749" s="70"/>
      <c r="L749" s="39"/>
      <c r="N749" s="14"/>
      <c r="AD749" s="39"/>
      <c r="AE749" s="39"/>
      <c r="AF749" s="39"/>
      <c r="AG749" s="39"/>
      <c r="AH749" s="39"/>
      <c r="AI749" s="39"/>
      <c r="AJ749" s="39"/>
      <c r="AK749" s="39"/>
      <c r="AL749" s="39"/>
    </row>
    <row r="750" ht="58.5" customHeight="1">
      <c r="A750" s="39"/>
      <c r="B750" s="70"/>
      <c r="C750" s="70"/>
      <c r="D750" s="70"/>
      <c r="E750" s="70"/>
      <c r="F750" s="70"/>
      <c r="G750" s="70"/>
      <c r="H750" s="70"/>
      <c r="I750" s="70"/>
      <c r="J750" s="70"/>
      <c r="K750" s="70"/>
      <c r="L750" s="39"/>
      <c r="N750" s="14"/>
      <c r="AD750" s="39"/>
      <c r="AE750" s="39"/>
      <c r="AF750" s="39"/>
      <c r="AG750" s="39"/>
      <c r="AH750" s="39"/>
      <c r="AI750" s="39"/>
      <c r="AJ750" s="39"/>
      <c r="AK750" s="39"/>
      <c r="AL750" s="39"/>
    </row>
    <row r="751" ht="58.5" customHeight="1">
      <c r="A751" s="39"/>
      <c r="B751" s="70"/>
      <c r="C751" s="70"/>
      <c r="D751" s="70"/>
      <c r="E751" s="70"/>
      <c r="F751" s="70"/>
      <c r="G751" s="70"/>
      <c r="H751" s="70"/>
      <c r="I751" s="70"/>
      <c r="J751" s="70"/>
      <c r="K751" s="70"/>
      <c r="L751" s="39"/>
      <c r="N751" s="14"/>
      <c r="AD751" s="39"/>
      <c r="AE751" s="39"/>
      <c r="AF751" s="39"/>
      <c r="AG751" s="39"/>
      <c r="AH751" s="39"/>
      <c r="AI751" s="39"/>
      <c r="AJ751" s="39"/>
      <c r="AK751" s="39"/>
      <c r="AL751" s="39"/>
    </row>
    <row r="752" ht="58.5" customHeight="1">
      <c r="A752" s="39"/>
      <c r="B752" s="70"/>
      <c r="C752" s="70"/>
      <c r="D752" s="70"/>
      <c r="E752" s="70"/>
      <c r="F752" s="70"/>
      <c r="G752" s="70"/>
      <c r="H752" s="70"/>
      <c r="I752" s="70"/>
      <c r="J752" s="70"/>
      <c r="K752" s="70"/>
      <c r="L752" s="39"/>
      <c r="N752" s="14"/>
      <c r="AD752" s="39"/>
      <c r="AE752" s="39"/>
      <c r="AF752" s="39"/>
      <c r="AG752" s="39"/>
      <c r="AH752" s="39"/>
      <c r="AI752" s="39"/>
      <c r="AJ752" s="39"/>
      <c r="AK752" s="39"/>
      <c r="AL752" s="39"/>
    </row>
    <row r="753" ht="58.5" customHeight="1">
      <c r="A753" s="39"/>
      <c r="B753" s="70"/>
      <c r="C753" s="70"/>
      <c r="D753" s="70"/>
      <c r="E753" s="70"/>
      <c r="F753" s="70"/>
      <c r="G753" s="70"/>
      <c r="H753" s="70"/>
      <c r="I753" s="70"/>
      <c r="J753" s="70"/>
      <c r="K753" s="70"/>
      <c r="L753" s="39"/>
      <c r="N753" s="14"/>
      <c r="AD753" s="39"/>
      <c r="AE753" s="39"/>
      <c r="AF753" s="39"/>
      <c r="AG753" s="39"/>
      <c r="AH753" s="39"/>
      <c r="AI753" s="39"/>
      <c r="AJ753" s="39"/>
      <c r="AK753" s="39"/>
      <c r="AL753" s="39"/>
    </row>
    <row r="754" ht="58.5" customHeight="1">
      <c r="A754" s="39"/>
      <c r="B754" s="70"/>
      <c r="C754" s="70"/>
      <c r="D754" s="70"/>
      <c r="E754" s="70"/>
      <c r="F754" s="70"/>
      <c r="G754" s="70"/>
      <c r="H754" s="70"/>
      <c r="I754" s="70"/>
      <c r="J754" s="70"/>
      <c r="K754" s="70"/>
      <c r="L754" s="39"/>
      <c r="N754" s="14"/>
      <c r="AD754" s="39"/>
      <c r="AE754" s="39"/>
      <c r="AF754" s="39"/>
      <c r="AG754" s="39"/>
      <c r="AH754" s="39"/>
      <c r="AI754" s="39"/>
      <c r="AJ754" s="39"/>
      <c r="AK754" s="39"/>
      <c r="AL754" s="39"/>
    </row>
    <row r="755" ht="58.5" customHeight="1">
      <c r="A755" s="39"/>
      <c r="B755" s="70"/>
      <c r="C755" s="70"/>
      <c r="D755" s="70"/>
      <c r="E755" s="70"/>
      <c r="F755" s="70"/>
      <c r="G755" s="70"/>
      <c r="H755" s="70"/>
      <c r="I755" s="70"/>
      <c r="J755" s="70"/>
      <c r="K755" s="70"/>
      <c r="L755" s="39"/>
      <c r="N755" s="14"/>
      <c r="AD755" s="39"/>
      <c r="AE755" s="39"/>
      <c r="AF755" s="39"/>
      <c r="AG755" s="39"/>
      <c r="AH755" s="39"/>
      <c r="AI755" s="39"/>
      <c r="AJ755" s="39"/>
      <c r="AK755" s="39"/>
      <c r="AL755" s="39"/>
    </row>
    <row r="756" ht="58.5" customHeight="1">
      <c r="A756" s="39"/>
      <c r="B756" s="70"/>
      <c r="C756" s="70"/>
      <c r="D756" s="70"/>
      <c r="E756" s="70"/>
      <c r="F756" s="70"/>
      <c r="G756" s="70"/>
      <c r="H756" s="70"/>
      <c r="I756" s="70"/>
      <c r="J756" s="70"/>
      <c r="K756" s="70"/>
      <c r="L756" s="39"/>
      <c r="N756" s="14"/>
      <c r="AD756" s="39"/>
      <c r="AE756" s="39"/>
      <c r="AF756" s="39"/>
      <c r="AG756" s="39"/>
      <c r="AH756" s="39"/>
      <c r="AI756" s="39"/>
      <c r="AJ756" s="39"/>
      <c r="AK756" s="39"/>
      <c r="AL756" s="39"/>
    </row>
    <row r="757" ht="58.5" customHeight="1">
      <c r="A757" s="39"/>
      <c r="B757" s="70"/>
      <c r="C757" s="70"/>
      <c r="D757" s="70"/>
      <c r="E757" s="70"/>
      <c r="F757" s="70"/>
      <c r="G757" s="70"/>
      <c r="H757" s="70"/>
      <c r="I757" s="70"/>
      <c r="J757" s="70"/>
      <c r="K757" s="70"/>
      <c r="L757" s="39"/>
      <c r="N757" s="14"/>
      <c r="AD757" s="39"/>
      <c r="AE757" s="39"/>
      <c r="AF757" s="39"/>
      <c r="AG757" s="39"/>
      <c r="AH757" s="39"/>
      <c r="AI757" s="39"/>
      <c r="AJ757" s="39"/>
      <c r="AK757" s="39"/>
      <c r="AL757" s="39"/>
    </row>
    <row r="758" ht="58.5" customHeight="1">
      <c r="A758" s="39"/>
      <c r="B758" s="70"/>
      <c r="C758" s="70"/>
      <c r="D758" s="70"/>
      <c r="E758" s="70"/>
      <c r="F758" s="70"/>
      <c r="G758" s="70"/>
      <c r="H758" s="70"/>
      <c r="I758" s="70"/>
      <c r="J758" s="70"/>
      <c r="K758" s="70"/>
      <c r="L758" s="39"/>
      <c r="N758" s="14"/>
      <c r="AD758" s="39"/>
      <c r="AE758" s="39"/>
      <c r="AF758" s="39"/>
      <c r="AG758" s="39"/>
      <c r="AH758" s="39"/>
      <c r="AI758" s="39"/>
      <c r="AJ758" s="39"/>
      <c r="AK758" s="39"/>
      <c r="AL758" s="39"/>
    </row>
    <row r="759" ht="58.5" customHeight="1">
      <c r="A759" s="39"/>
      <c r="B759" s="70"/>
      <c r="C759" s="70"/>
      <c r="D759" s="70"/>
      <c r="E759" s="70"/>
      <c r="F759" s="70"/>
      <c r="G759" s="70"/>
      <c r="H759" s="70"/>
      <c r="I759" s="70"/>
      <c r="J759" s="70"/>
      <c r="K759" s="70"/>
      <c r="L759" s="39"/>
      <c r="N759" s="14"/>
      <c r="AD759" s="39"/>
      <c r="AE759" s="39"/>
      <c r="AF759" s="39"/>
      <c r="AG759" s="39"/>
      <c r="AH759" s="39"/>
      <c r="AI759" s="39"/>
      <c r="AJ759" s="39"/>
      <c r="AK759" s="39"/>
      <c r="AL759" s="39"/>
    </row>
    <row r="760" ht="58.5" customHeight="1">
      <c r="A760" s="39"/>
      <c r="B760" s="70"/>
      <c r="C760" s="70"/>
      <c r="D760" s="70"/>
      <c r="E760" s="70"/>
      <c r="F760" s="70"/>
      <c r="G760" s="70"/>
      <c r="H760" s="70"/>
      <c r="I760" s="70"/>
      <c r="J760" s="70"/>
      <c r="K760" s="70"/>
      <c r="L760" s="39"/>
      <c r="N760" s="14"/>
      <c r="AD760" s="39"/>
      <c r="AE760" s="39"/>
      <c r="AF760" s="39"/>
      <c r="AG760" s="39"/>
      <c r="AH760" s="39"/>
      <c r="AI760" s="39"/>
      <c r="AJ760" s="39"/>
      <c r="AK760" s="39"/>
      <c r="AL760" s="39"/>
    </row>
    <row r="761" ht="58.5" customHeight="1">
      <c r="A761" s="39"/>
      <c r="B761" s="70"/>
      <c r="C761" s="70"/>
      <c r="D761" s="70"/>
      <c r="E761" s="70"/>
      <c r="F761" s="70"/>
      <c r="G761" s="70"/>
      <c r="H761" s="70"/>
      <c r="I761" s="70"/>
      <c r="J761" s="70"/>
      <c r="K761" s="70"/>
      <c r="L761" s="39"/>
      <c r="N761" s="14"/>
      <c r="AD761" s="39"/>
      <c r="AE761" s="39"/>
      <c r="AF761" s="39"/>
      <c r="AG761" s="39"/>
      <c r="AH761" s="39"/>
      <c r="AI761" s="39"/>
      <c r="AJ761" s="39"/>
      <c r="AK761" s="39"/>
      <c r="AL761" s="39"/>
    </row>
    <row r="762" ht="58.5" customHeight="1">
      <c r="A762" s="39"/>
      <c r="B762" s="70"/>
      <c r="C762" s="70"/>
      <c r="D762" s="70"/>
      <c r="E762" s="70"/>
      <c r="F762" s="70"/>
      <c r="G762" s="70"/>
      <c r="H762" s="70"/>
      <c r="I762" s="70"/>
      <c r="J762" s="70"/>
      <c r="K762" s="70"/>
      <c r="L762" s="39"/>
      <c r="N762" s="14"/>
      <c r="AD762" s="39"/>
      <c r="AE762" s="39"/>
      <c r="AF762" s="39"/>
      <c r="AG762" s="39"/>
      <c r="AH762" s="39"/>
      <c r="AI762" s="39"/>
      <c r="AJ762" s="39"/>
      <c r="AK762" s="39"/>
      <c r="AL762" s="39"/>
    </row>
    <row r="763" ht="58.5" customHeight="1">
      <c r="A763" s="39"/>
      <c r="B763" s="70"/>
      <c r="C763" s="70"/>
      <c r="D763" s="70"/>
      <c r="E763" s="70"/>
      <c r="F763" s="70"/>
      <c r="G763" s="70"/>
      <c r="H763" s="70"/>
      <c r="I763" s="70"/>
      <c r="J763" s="70"/>
      <c r="K763" s="70"/>
      <c r="L763" s="39"/>
      <c r="N763" s="14"/>
      <c r="AD763" s="39"/>
      <c r="AE763" s="39"/>
      <c r="AF763" s="39"/>
      <c r="AG763" s="39"/>
      <c r="AH763" s="39"/>
      <c r="AI763" s="39"/>
      <c r="AJ763" s="39"/>
      <c r="AK763" s="39"/>
      <c r="AL763" s="39"/>
    </row>
    <row r="764" ht="58.5" customHeight="1">
      <c r="A764" s="39"/>
      <c r="B764" s="70"/>
      <c r="C764" s="70"/>
      <c r="D764" s="70"/>
      <c r="E764" s="70"/>
      <c r="F764" s="70"/>
      <c r="G764" s="70"/>
      <c r="H764" s="70"/>
      <c r="I764" s="70"/>
      <c r="J764" s="70"/>
      <c r="K764" s="70"/>
      <c r="L764" s="39"/>
      <c r="N764" s="14"/>
      <c r="AD764" s="39"/>
      <c r="AE764" s="39"/>
      <c r="AF764" s="39"/>
      <c r="AG764" s="39"/>
      <c r="AH764" s="39"/>
      <c r="AI764" s="39"/>
      <c r="AJ764" s="39"/>
      <c r="AK764" s="39"/>
      <c r="AL764" s="39"/>
    </row>
    <row r="765" ht="58.5" customHeight="1">
      <c r="A765" s="39"/>
      <c r="B765" s="70"/>
      <c r="C765" s="70"/>
      <c r="D765" s="70"/>
      <c r="E765" s="70"/>
      <c r="F765" s="70"/>
      <c r="G765" s="70"/>
      <c r="H765" s="70"/>
      <c r="I765" s="70"/>
      <c r="J765" s="70"/>
      <c r="K765" s="70"/>
      <c r="L765" s="39"/>
      <c r="N765" s="14"/>
      <c r="AD765" s="39"/>
      <c r="AE765" s="39"/>
      <c r="AF765" s="39"/>
      <c r="AG765" s="39"/>
      <c r="AH765" s="39"/>
      <c r="AI765" s="39"/>
      <c r="AJ765" s="39"/>
      <c r="AK765" s="39"/>
      <c r="AL765" s="39"/>
    </row>
    <row r="766" ht="58.5" customHeight="1">
      <c r="A766" s="39"/>
      <c r="B766" s="70"/>
      <c r="C766" s="70"/>
      <c r="D766" s="70"/>
      <c r="E766" s="70"/>
      <c r="F766" s="70"/>
      <c r="G766" s="70"/>
      <c r="H766" s="70"/>
      <c r="I766" s="70"/>
      <c r="J766" s="70"/>
      <c r="K766" s="70"/>
      <c r="L766" s="39"/>
      <c r="N766" s="14"/>
      <c r="AD766" s="39"/>
      <c r="AE766" s="39"/>
      <c r="AF766" s="39"/>
      <c r="AG766" s="39"/>
      <c r="AH766" s="39"/>
      <c r="AI766" s="39"/>
      <c r="AJ766" s="39"/>
      <c r="AK766" s="39"/>
      <c r="AL766" s="39"/>
    </row>
    <row r="767" ht="58.5" customHeight="1">
      <c r="A767" s="39"/>
      <c r="B767" s="70"/>
      <c r="C767" s="70"/>
      <c r="D767" s="70"/>
      <c r="E767" s="70"/>
      <c r="F767" s="70"/>
      <c r="G767" s="70"/>
      <c r="H767" s="70"/>
      <c r="I767" s="70"/>
      <c r="J767" s="70"/>
      <c r="K767" s="70"/>
      <c r="L767" s="39"/>
      <c r="N767" s="14"/>
      <c r="AD767" s="39"/>
      <c r="AE767" s="39"/>
      <c r="AF767" s="39"/>
      <c r="AG767" s="39"/>
      <c r="AH767" s="39"/>
      <c r="AI767" s="39"/>
      <c r="AJ767" s="39"/>
      <c r="AK767" s="39"/>
      <c r="AL767" s="39"/>
    </row>
    <row r="768" ht="58.5" customHeight="1">
      <c r="A768" s="39"/>
      <c r="B768" s="70"/>
      <c r="C768" s="70"/>
      <c r="D768" s="70"/>
      <c r="E768" s="70"/>
      <c r="F768" s="70"/>
      <c r="G768" s="70"/>
      <c r="H768" s="70"/>
      <c r="I768" s="70"/>
      <c r="J768" s="70"/>
      <c r="K768" s="70"/>
      <c r="L768" s="39"/>
      <c r="N768" s="14"/>
      <c r="AD768" s="39"/>
      <c r="AE768" s="39"/>
      <c r="AF768" s="39"/>
      <c r="AG768" s="39"/>
      <c r="AH768" s="39"/>
      <c r="AI768" s="39"/>
      <c r="AJ768" s="39"/>
      <c r="AK768" s="39"/>
      <c r="AL768" s="39"/>
    </row>
    <row r="769" ht="58.5" customHeight="1">
      <c r="A769" s="39"/>
      <c r="B769" s="70"/>
      <c r="C769" s="70"/>
      <c r="D769" s="70"/>
      <c r="E769" s="70"/>
      <c r="F769" s="70"/>
      <c r="G769" s="70"/>
      <c r="H769" s="70"/>
      <c r="I769" s="70"/>
      <c r="J769" s="70"/>
      <c r="K769" s="70"/>
      <c r="L769" s="39"/>
      <c r="N769" s="14"/>
      <c r="AD769" s="39"/>
      <c r="AE769" s="39"/>
      <c r="AF769" s="39"/>
      <c r="AG769" s="39"/>
      <c r="AH769" s="39"/>
      <c r="AI769" s="39"/>
      <c r="AJ769" s="39"/>
      <c r="AK769" s="39"/>
      <c r="AL769" s="39"/>
    </row>
    <row r="770" ht="58.5" customHeight="1">
      <c r="A770" s="39"/>
      <c r="B770" s="70"/>
      <c r="C770" s="70"/>
      <c r="D770" s="70"/>
      <c r="E770" s="70"/>
      <c r="F770" s="70"/>
      <c r="G770" s="70"/>
      <c r="H770" s="70"/>
      <c r="I770" s="70"/>
      <c r="J770" s="70"/>
      <c r="K770" s="70"/>
      <c r="L770" s="39"/>
      <c r="N770" s="14"/>
      <c r="AD770" s="39"/>
      <c r="AE770" s="39"/>
      <c r="AF770" s="39"/>
      <c r="AG770" s="39"/>
      <c r="AH770" s="39"/>
      <c r="AI770" s="39"/>
      <c r="AJ770" s="39"/>
      <c r="AK770" s="39"/>
      <c r="AL770" s="39"/>
    </row>
    <row r="771" ht="58.5" customHeight="1">
      <c r="A771" s="39"/>
      <c r="B771" s="70"/>
      <c r="C771" s="70"/>
      <c r="D771" s="70"/>
      <c r="E771" s="70"/>
      <c r="F771" s="70"/>
      <c r="G771" s="70"/>
      <c r="H771" s="70"/>
      <c r="I771" s="70"/>
      <c r="J771" s="70"/>
      <c r="K771" s="70"/>
      <c r="L771" s="39"/>
      <c r="N771" s="14"/>
      <c r="AD771" s="39"/>
      <c r="AE771" s="39"/>
      <c r="AF771" s="39"/>
      <c r="AG771" s="39"/>
      <c r="AH771" s="39"/>
      <c r="AI771" s="39"/>
      <c r="AJ771" s="39"/>
      <c r="AK771" s="39"/>
      <c r="AL771" s="39"/>
    </row>
    <row r="772" ht="58.5" customHeight="1">
      <c r="A772" s="39"/>
      <c r="B772" s="70"/>
      <c r="C772" s="70"/>
      <c r="D772" s="70"/>
      <c r="E772" s="70"/>
      <c r="F772" s="70"/>
      <c r="G772" s="70"/>
      <c r="H772" s="70"/>
      <c r="I772" s="70"/>
      <c r="J772" s="70"/>
      <c r="K772" s="70"/>
      <c r="L772" s="39"/>
      <c r="N772" s="14"/>
      <c r="AD772" s="39"/>
      <c r="AE772" s="39"/>
      <c r="AF772" s="39"/>
      <c r="AG772" s="39"/>
      <c r="AH772" s="39"/>
      <c r="AI772" s="39"/>
      <c r="AJ772" s="39"/>
      <c r="AK772" s="39"/>
      <c r="AL772" s="39"/>
    </row>
    <row r="773" ht="58.5" customHeight="1">
      <c r="A773" s="39"/>
      <c r="B773" s="70"/>
      <c r="C773" s="70"/>
      <c r="D773" s="70"/>
      <c r="E773" s="70"/>
      <c r="F773" s="70"/>
      <c r="G773" s="70"/>
      <c r="H773" s="70"/>
      <c r="I773" s="70"/>
      <c r="J773" s="70"/>
      <c r="K773" s="70"/>
      <c r="L773" s="39"/>
      <c r="N773" s="14"/>
      <c r="AD773" s="39"/>
      <c r="AE773" s="39"/>
      <c r="AF773" s="39"/>
      <c r="AG773" s="39"/>
      <c r="AH773" s="39"/>
      <c r="AI773" s="39"/>
      <c r="AJ773" s="39"/>
      <c r="AK773" s="39"/>
      <c r="AL773" s="39"/>
    </row>
    <row r="774" ht="58.5" customHeight="1">
      <c r="A774" s="39"/>
      <c r="B774" s="70"/>
      <c r="C774" s="70"/>
      <c r="D774" s="70"/>
      <c r="E774" s="70"/>
      <c r="F774" s="70"/>
      <c r="G774" s="70"/>
      <c r="H774" s="70"/>
      <c r="I774" s="70"/>
      <c r="J774" s="70"/>
      <c r="K774" s="70"/>
      <c r="L774" s="39"/>
      <c r="N774" s="14"/>
      <c r="AD774" s="39"/>
      <c r="AE774" s="39"/>
      <c r="AF774" s="39"/>
      <c r="AG774" s="39"/>
      <c r="AH774" s="39"/>
      <c r="AI774" s="39"/>
      <c r="AJ774" s="39"/>
      <c r="AK774" s="39"/>
      <c r="AL774" s="39"/>
    </row>
    <row r="775" ht="58.5" customHeight="1">
      <c r="A775" s="39"/>
      <c r="B775" s="70"/>
      <c r="C775" s="70"/>
      <c r="D775" s="70"/>
      <c r="E775" s="70"/>
      <c r="F775" s="70"/>
      <c r="G775" s="70"/>
      <c r="H775" s="70"/>
      <c r="I775" s="70"/>
      <c r="J775" s="70"/>
      <c r="K775" s="70"/>
      <c r="L775" s="39"/>
      <c r="N775" s="14"/>
      <c r="AD775" s="39"/>
      <c r="AE775" s="39"/>
      <c r="AF775" s="39"/>
      <c r="AG775" s="39"/>
      <c r="AH775" s="39"/>
      <c r="AI775" s="39"/>
      <c r="AJ775" s="39"/>
      <c r="AK775" s="39"/>
      <c r="AL775" s="39"/>
    </row>
    <row r="776" ht="58.5" customHeight="1">
      <c r="A776" s="39"/>
      <c r="B776" s="70"/>
      <c r="C776" s="70"/>
      <c r="D776" s="70"/>
      <c r="E776" s="70"/>
      <c r="F776" s="70"/>
      <c r="G776" s="70"/>
      <c r="H776" s="70"/>
      <c r="I776" s="70"/>
      <c r="J776" s="70"/>
      <c r="K776" s="70"/>
      <c r="L776" s="39"/>
      <c r="N776" s="14"/>
      <c r="AD776" s="39"/>
      <c r="AE776" s="39"/>
      <c r="AF776" s="39"/>
      <c r="AG776" s="39"/>
      <c r="AH776" s="39"/>
      <c r="AI776" s="39"/>
      <c r="AJ776" s="39"/>
      <c r="AK776" s="39"/>
      <c r="AL776" s="39"/>
    </row>
    <row r="777" ht="58.5" customHeight="1">
      <c r="A777" s="39"/>
      <c r="B777" s="70"/>
      <c r="C777" s="70"/>
      <c r="D777" s="70"/>
      <c r="E777" s="70"/>
      <c r="F777" s="70"/>
      <c r="G777" s="70"/>
      <c r="H777" s="70"/>
      <c r="I777" s="70"/>
      <c r="J777" s="70"/>
      <c r="K777" s="70"/>
      <c r="L777" s="39"/>
      <c r="N777" s="14"/>
      <c r="AD777" s="39"/>
      <c r="AE777" s="39"/>
      <c r="AF777" s="39"/>
      <c r="AG777" s="39"/>
      <c r="AH777" s="39"/>
      <c r="AI777" s="39"/>
      <c r="AJ777" s="39"/>
      <c r="AK777" s="39"/>
      <c r="AL777" s="39"/>
    </row>
    <row r="778" ht="58.5" customHeight="1">
      <c r="A778" s="39"/>
      <c r="B778" s="70"/>
      <c r="C778" s="70"/>
      <c r="D778" s="70"/>
      <c r="E778" s="70"/>
      <c r="F778" s="70"/>
      <c r="G778" s="70"/>
      <c r="H778" s="70"/>
      <c r="I778" s="70"/>
      <c r="J778" s="70"/>
      <c r="K778" s="70"/>
      <c r="L778" s="39"/>
      <c r="N778" s="14"/>
      <c r="AD778" s="39"/>
      <c r="AE778" s="39"/>
      <c r="AF778" s="39"/>
      <c r="AG778" s="39"/>
      <c r="AH778" s="39"/>
      <c r="AI778" s="39"/>
      <c r="AJ778" s="39"/>
      <c r="AK778" s="39"/>
      <c r="AL778" s="39"/>
    </row>
    <row r="779" ht="58.5" customHeight="1">
      <c r="A779" s="39"/>
      <c r="B779" s="70"/>
      <c r="C779" s="70"/>
      <c r="D779" s="70"/>
      <c r="E779" s="70"/>
      <c r="F779" s="70"/>
      <c r="G779" s="70"/>
      <c r="H779" s="70"/>
      <c r="I779" s="70"/>
      <c r="J779" s="70"/>
      <c r="K779" s="70"/>
      <c r="L779" s="39"/>
      <c r="N779" s="14"/>
      <c r="AD779" s="39"/>
      <c r="AE779" s="39"/>
      <c r="AF779" s="39"/>
      <c r="AG779" s="39"/>
      <c r="AH779" s="39"/>
      <c r="AI779" s="39"/>
      <c r="AJ779" s="39"/>
      <c r="AK779" s="39"/>
      <c r="AL779" s="39"/>
    </row>
    <row r="780" ht="58.5" customHeight="1">
      <c r="A780" s="39"/>
      <c r="B780" s="70"/>
      <c r="C780" s="70"/>
      <c r="D780" s="70"/>
      <c r="E780" s="70"/>
      <c r="F780" s="70"/>
      <c r="G780" s="70"/>
      <c r="H780" s="70"/>
      <c r="I780" s="70"/>
      <c r="J780" s="70"/>
      <c r="K780" s="70"/>
      <c r="L780" s="39"/>
      <c r="N780" s="14"/>
      <c r="AD780" s="39"/>
      <c r="AE780" s="39"/>
      <c r="AF780" s="39"/>
      <c r="AG780" s="39"/>
      <c r="AH780" s="39"/>
      <c r="AI780" s="39"/>
      <c r="AJ780" s="39"/>
      <c r="AK780" s="39"/>
      <c r="AL780" s="39"/>
    </row>
    <row r="781" ht="58.5" customHeight="1">
      <c r="A781" s="39"/>
      <c r="B781" s="70"/>
      <c r="C781" s="70"/>
      <c r="D781" s="70"/>
      <c r="E781" s="70"/>
      <c r="F781" s="70"/>
      <c r="G781" s="70"/>
      <c r="H781" s="70"/>
      <c r="I781" s="70"/>
      <c r="J781" s="70"/>
      <c r="K781" s="70"/>
      <c r="L781" s="39"/>
      <c r="N781" s="14"/>
      <c r="AD781" s="39"/>
      <c r="AE781" s="39"/>
      <c r="AF781" s="39"/>
      <c r="AG781" s="39"/>
      <c r="AH781" s="39"/>
      <c r="AI781" s="39"/>
      <c r="AJ781" s="39"/>
      <c r="AK781" s="39"/>
      <c r="AL781" s="39"/>
    </row>
    <row r="782" ht="58.5" customHeight="1">
      <c r="A782" s="39"/>
      <c r="B782" s="70"/>
      <c r="C782" s="70"/>
      <c r="D782" s="70"/>
      <c r="E782" s="70"/>
      <c r="F782" s="70"/>
      <c r="G782" s="70"/>
      <c r="H782" s="70"/>
      <c r="I782" s="70"/>
      <c r="J782" s="70"/>
      <c r="K782" s="70"/>
      <c r="L782" s="39"/>
      <c r="N782" s="14"/>
      <c r="AD782" s="39"/>
      <c r="AE782" s="39"/>
      <c r="AF782" s="39"/>
      <c r="AG782" s="39"/>
      <c r="AH782" s="39"/>
      <c r="AI782" s="39"/>
      <c r="AJ782" s="39"/>
      <c r="AK782" s="39"/>
      <c r="AL782" s="39"/>
    </row>
    <row r="783" ht="58.5" customHeight="1">
      <c r="A783" s="39"/>
      <c r="B783" s="70"/>
      <c r="C783" s="70"/>
      <c r="D783" s="70"/>
      <c r="E783" s="70"/>
      <c r="F783" s="70"/>
      <c r="G783" s="70"/>
      <c r="H783" s="70"/>
      <c r="I783" s="70"/>
      <c r="J783" s="70"/>
      <c r="K783" s="70"/>
      <c r="L783" s="39"/>
      <c r="N783" s="14"/>
      <c r="AD783" s="39"/>
      <c r="AE783" s="39"/>
      <c r="AF783" s="39"/>
      <c r="AG783" s="39"/>
      <c r="AH783" s="39"/>
      <c r="AI783" s="39"/>
      <c r="AJ783" s="39"/>
      <c r="AK783" s="39"/>
      <c r="AL783" s="39"/>
    </row>
    <row r="784" ht="58.5" customHeight="1">
      <c r="A784" s="39"/>
      <c r="B784" s="70"/>
      <c r="C784" s="70"/>
      <c r="D784" s="70"/>
      <c r="E784" s="70"/>
      <c r="F784" s="70"/>
      <c r="G784" s="70"/>
      <c r="H784" s="70"/>
      <c r="I784" s="70"/>
      <c r="J784" s="70"/>
      <c r="K784" s="70"/>
      <c r="L784" s="39"/>
      <c r="N784" s="14"/>
      <c r="AD784" s="39"/>
      <c r="AE784" s="39"/>
      <c r="AF784" s="39"/>
      <c r="AG784" s="39"/>
      <c r="AH784" s="39"/>
      <c r="AI784" s="39"/>
      <c r="AJ784" s="39"/>
      <c r="AK784" s="39"/>
      <c r="AL784" s="39"/>
    </row>
    <row r="785" ht="58.5" customHeight="1">
      <c r="A785" s="39"/>
      <c r="B785" s="70"/>
      <c r="C785" s="70"/>
      <c r="D785" s="70"/>
      <c r="E785" s="70"/>
      <c r="F785" s="70"/>
      <c r="G785" s="70"/>
      <c r="H785" s="70"/>
      <c r="I785" s="70"/>
      <c r="J785" s="70"/>
      <c r="K785" s="70"/>
      <c r="L785" s="39"/>
      <c r="N785" s="14"/>
      <c r="AD785" s="39"/>
      <c r="AE785" s="39"/>
      <c r="AF785" s="39"/>
      <c r="AG785" s="39"/>
      <c r="AH785" s="39"/>
      <c r="AI785" s="39"/>
      <c r="AJ785" s="39"/>
      <c r="AK785" s="39"/>
      <c r="AL785" s="39"/>
    </row>
    <row r="786" ht="58.5" customHeight="1">
      <c r="A786" s="39"/>
      <c r="B786" s="70"/>
      <c r="C786" s="70"/>
      <c r="D786" s="70"/>
      <c r="E786" s="70"/>
      <c r="F786" s="70"/>
      <c r="G786" s="70"/>
      <c r="H786" s="70"/>
      <c r="I786" s="70"/>
      <c r="J786" s="70"/>
      <c r="K786" s="70"/>
      <c r="L786" s="39"/>
      <c r="N786" s="14"/>
      <c r="AD786" s="39"/>
      <c r="AE786" s="39"/>
      <c r="AF786" s="39"/>
      <c r="AG786" s="39"/>
      <c r="AH786" s="39"/>
      <c r="AI786" s="39"/>
      <c r="AJ786" s="39"/>
      <c r="AK786" s="39"/>
      <c r="AL786" s="39"/>
    </row>
    <row r="787" ht="58.5" customHeight="1">
      <c r="A787" s="39"/>
      <c r="B787" s="70"/>
      <c r="C787" s="70"/>
      <c r="D787" s="70"/>
      <c r="E787" s="70"/>
      <c r="F787" s="70"/>
      <c r="G787" s="70"/>
      <c r="H787" s="70"/>
      <c r="I787" s="70"/>
      <c r="J787" s="70"/>
      <c r="K787" s="70"/>
      <c r="L787" s="39"/>
      <c r="N787" s="14"/>
      <c r="AD787" s="39"/>
      <c r="AE787" s="39"/>
      <c r="AF787" s="39"/>
      <c r="AG787" s="39"/>
      <c r="AH787" s="39"/>
      <c r="AI787" s="39"/>
      <c r="AJ787" s="39"/>
      <c r="AK787" s="39"/>
      <c r="AL787" s="39"/>
    </row>
    <row r="788" ht="58.5" customHeight="1">
      <c r="A788" s="39"/>
      <c r="B788" s="70"/>
      <c r="C788" s="70"/>
      <c r="D788" s="70"/>
      <c r="E788" s="70"/>
      <c r="F788" s="70"/>
      <c r="G788" s="70"/>
      <c r="H788" s="70"/>
      <c r="I788" s="70"/>
      <c r="J788" s="70"/>
      <c r="K788" s="70"/>
      <c r="L788" s="39"/>
      <c r="N788" s="14"/>
      <c r="AD788" s="39"/>
      <c r="AE788" s="39"/>
      <c r="AF788" s="39"/>
      <c r="AG788" s="39"/>
      <c r="AH788" s="39"/>
      <c r="AI788" s="39"/>
      <c r="AJ788" s="39"/>
      <c r="AK788" s="39"/>
      <c r="AL788" s="39"/>
    </row>
    <row r="789" ht="58.5" customHeight="1">
      <c r="A789" s="39"/>
      <c r="B789" s="70"/>
      <c r="C789" s="70"/>
      <c r="D789" s="70"/>
      <c r="E789" s="70"/>
      <c r="F789" s="70"/>
      <c r="G789" s="70"/>
      <c r="H789" s="70"/>
      <c r="I789" s="70"/>
      <c r="J789" s="70"/>
      <c r="K789" s="70"/>
      <c r="L789" s="39"/>
      <c r="N789" s="14"/>
      <c r="AD789" s="39"/>
      <c r="AE789" s="39"/>
      <c r="AF789" s="39"/>
      <c r="AG789" s="39"/>
      <c r="AH789" s="39"/>
      <c r="AI789" s="39"/>
      <c r="AJ789" s="39"/>
      <c r="AK789" s="39"/>
      <c r="AL789" s="39"/>
    </row>
    <row r="790" ht="58.5" customHeight="1">
      <c r="A790" s="39"/>
      <c r="B790" s="70"/>
      <c r="C790" s="70"/>
      <c r="D790" s="70"/>
      <c r="E790" s="70"/>
      <c r="F790" s="70"/>
      <c r="G790" s="70"/>
      <c r="H790" s="70"/>
      <c r="I790" s="70"/>
      <c r="J790" s="70"/>
      <c r="K790" s="70"/>
      <c r="L790" s="39"/>
      <c r="N790" s="14"/>
      <c r="AD790" s="39"/>
      <c r="AE790" s="39"/>
      <c r="AF790" s="39"/>
      <c r="AG790" s="39"/>
      <c r="AH790" s="39"/>
      <c r="AI790" s="39"/>
      <c r="AJ790" s="39"/>
      <c r="AK790" s="39"/>
      <c r="AL790" s="39"/>
    </row>
    <row r="791" ht="58.5" customHeight="1">
      <c r="A791" s="39"/>
      <c r="B791" s="70"/>
      <c r="C791" s="70"/>
      <c r="D791" s="70"/>
      <c r="E791" s="70"/>
      <c r="F791" s="70"/>
      <c r="G791" s="70"/>
      <c r="H791" s="70"/>
      <c r="I791" s="70"/>
      <c r="J791" s="70"/>
      <c r="K791" s="70"/>
      <c r="L791" s="39"/>
      <c r="N791" s="14"/>
      <c r="AD791" s="39"/>
      <c r="AE791" s="39"/>
      <c r="AF791" s="39"/>
      <c r="AG791" s="39"/>
      <c r="AH791" s="39"/>
      <c r="AI791" s="39"/>
      <c r="AJ791" s="39"/>
      <c r="AK791" s="39"/>
      <c r="AL791" s="39"/>
    </row>
    <row r="792" ht="58.5" customHeight="1">
      <c r="A792" s="39"/>
      <c r="B792" s="70"/>
      <c r="C792" s="70"/>
      <c r="D792" s="70"/>
      <c r="E792" s="70"/>
      <c r="F792" s="70"/>
      <c r="G792" s="70"/>
      <c r="H792" s="70"/>
      <c r="I792" s="70"/>
      <c r="J792" s="70"/>
      <c r="K792" s="70"/>
      <c r="L792" s="39"/>
      <c r="N792" s="14"/>
      <c r="AD792" s="39"/>
      <c r="AE792" s="39"/>
      <c r="AF792" s="39"/>
      <c r="AG792" s="39"/>
      <c r="AH792" s="39"/>
      <c r="AI792" s="39"/>
      <c r="AJ792" s="39"/>
      <c r="AK792" s="39"/>
      <c r="AL792" s="39"/>
    </row>
    <row r="793" ht="58.5" customHeight="1">
      <c r="A793" s="39"/>
      <c r="B793" s="70"/>
      <c r="C793" s="70"/>
      <c r="D793" s="70"/>
      <c r="E793" s="70"/>
      <c r="F793" s="70"/>
      <c r="G793" s="70"/>
      <c r="H793" s="70"/>
      <c r="I793" s="70"/>
      <c r="J793" s="70"/>
      <c r="K793" s="70"/>
      <c r="L793" s="39"/>
      <c r="N793" s="14"/>
      <c r="AD793" s="39"/>
      <c r="AE793" s="39"/>
      <c r="AF793" s="39"/>
      <c r="AG793" s="39"/>
      <c r="AH793" s="39"/>
      <c r="AI793" s="39"/>
      <c r="AJ793" s="39"/>
      <c r="AK793" s="39"/>
      <c r="AL793" s="39"/>
    </row>
    <row r="794" ht="58.5" customHeight="1">
      <c r="A794" s="39"/>
      <c r="B794" s="70"/>
      <c r="C794" s="70"/>
      <c r="D794" s="70"/>
      <c r="E794" s="70"/>
      <c r="F794" s="70"/>
      <c r="G794" s="70"/>
      <c r="H794" s="70"/>
      <c r="I794" s="70"/>
      <c r="J794" s="70"/>
      <c r="K794" s="70"/>
      <c r="L794" s="39"/>
      <c r="N794" s="14"/>
      <c r="AD794" s="39"/>
      <c r="AE794" s="39"/>
      <c r="AF794" s="39"/>
      <c r="AG794" s="39"/>
      <c r="AH794" s="39"/>
      <c r="AI794" s="39"/>
      <c r="AJ794" s="39"/>
      <c r="AK794" s="39"/>
      <c r="AL794" s="39"/>
    </row>
    <row r="795" ht="58.5" customHeight="1">
      <c r="A795" s="39"/>
      <c r="B795" s="70"/>
      <c r="C795" s="70"/>
      <c r="D795" s="70"/>
      <c r="E795" s="70"/>
      <c r="F795" s="70"/>
      <c r="G795" s="70"/>
      <c r="H795" s="70"/>
      <c r="I795" s="70"/>
      <c r="J795" s="70"/>
      <c r="K795" s="70"/>
      <c r="L795" s="39"/>
      <c r="N795" s="14"/>
      <c r="AD795" s="39"/>
      <c r="AE795" s="39"/>
      <c r="AF795" s="39"/>
      <c r="AG795" s="39"/>
      <c r="AH795" s="39"/>
      <c r="AI795" s="39"/>
      <c r="AJ795" s="39"/>
      <c r="AK795" s="39"/>
      <c r="AL795" s="39"/>
    </row>
    <row r="796" ht="58.5" customHeight="1">
      <c r="A796" s="39"/>
      <c r="B796" s="70"/>
      <c r="C796" s="70"/>
      <c r="D796" s="70"/>
      <c r="E796" s="70"/>
      <c r="F796" s="70"/>
      <c r="G796" s="70"/>
      <c r="H796" s="70"/>
      <c r="I796" s="70"/>
      <c r="J796" s="70"/>
      <c r="K796" s="70"/>
      <c r="L796" s="39"/>
      <c r="N796" s="14"/>
      <c r="AD796" s="39"/>
      <c r="AE796" s="39"/>
      <c r="AF796" s="39"/>
      <c r="AG796" s="39"/>
      <c r="AH796" s="39"/>
      <c r="AI796" s="39"/>
      <c r="AJ796" s="39"/>
      <c r="AK796" s="39"/>
      <c r="AL796" s="39"/>
    </row>
    <row r="797" ht="58.5" customHeight="1">
      <c r="A797" s="39"/>
      <c r="B797" s="70"/>
      <c r="C797" s="70"/>
      <c r="D797" s="70"/>
      <c r="E797" s="70"/>
      <c r="F797" s="70"/>
      <c r="G797" s="70"/>
      <c r="H797" s="70"/>
      <c r="I797" s="70"/>
      <c r="J797" s="70"/>
      <c r="K797" s="70"/>
      <c r="L797" s="39"/>
      <c r="N797" s="14"/>
      <c r="AD797" s="39"/>
      <c r="AE797" s="39"/>
      <c r="AF797" s="39"/>
      <c r="AG797" s="39"/>
      <c r="AH797" s="39"/>
      <c r="AI797" s="39"/>
      <c r="AJ797" s="39"/>
      <c r="AK797" s="39"/>
      <c r="AL797" s="39"/>
    </row>
    <row r="798" ht="58.5" customHeight="1">
      <c r="A798" s="39"/>
      <c r="B798" s="70"/>
      <c r="C798" s="70"/>
      <c r="D798" s="70"/>
      <c r="E798" s="70"/>
      <c r="F798" s="70"/>
      <c r="G798" s="70"/>
      <c r="H798" s="70"/>
      <c r="I798" s="70"/>
      <c r="J798" s="70"/>
      <c r="K798" s="70"/>
      <c r="L798" s="39"/>
      <c r="N798" s="14"/>
      <c r="AD798" s="39"/>
      <c r="AE798" s="39"/>
      <c r="AF798" s="39"/>
      <c r="AG798" s="39"/>
      <c r="AH798" s="39"/>
      <c r="AI798" s="39"/>
      <c r="AJ798" s="39"/>
      <c r="AK798" s="39"/>
      <c r="AL798" s="39"/>
    </row>
    <row r="799" ht="58.5" customHeight="1">
      <c r="A799" s="39"/>
      <c r="B799" s="70"/>
      <c r="C799" s="70"/>
      <c r="D799" s="70"/>
      <c r="E799" s="70"/>
      <c r="F799" s="70"/>
      <c r="G799" s="70"/>
      <c r="H799" s="70"/>
      <c r="I799" s="70"/>
      <c r="J799" s="70"/>
      <c r="K799" s="70"/>
      <c r="L799" s="39"/>
      <c r="N799" s="14"/>
      <c r="AD799" s="39"/>
      <c r="AE799" s="39"/>
      <c r="AF799" s="39"/>
      <c r="AG799" s="39"/>
      <c r="AH799" s="39"/>
      <c r="AI799" s="39"/>
      <c r="AJ799" s="39"/>
      <c r="AK799" s="39"/>
      <c r="AL799" s="39"/>
    </row>
    <row r="800" ht="58.5" customHeight="1">
      <c r="A800" s="39"/>
      <c r="B800" s="70"/>
      <c r="C800" s="70"/>
      <c r="D800" s="70"/>
      <c r="E800" s="70"/>
      <c r="F800" s="70"/>
      <c r="G800" s="70"/>
      <c r="H800" s="70"/>
      <c r="I800" s="70"/>
      <c r="J800" s="70"/>
      <c r="K800" s="70"/>
      <c r="L800" s="39"/>
      <c r="N800" s="14"/>
      <c r="AD800" s="39"/>
      <c r="AE800" s="39"/>
      <c r="AF800" s="39"/>
      <c r="AG800" s="39"/>
      <c r="AH800" s="39"/>
      <c r="AI800" s="39"/>
      <c r="AJ800" s="39"/>
      <c r="AK800" s="39"/>
      <c r="AL800" s="39"/>
    </row>
    <row r="801" ht="58.5" customHeight="1">
      <c r="A801" s="39"/>
      <c r="B801" s="70"/>
      <c r="C801" s="70"/>
      <c r="D801" s="70"/>
      <c r="E801" s="70"/>
      <c r="F801" s="70"/>
      <c r="G801" s="70"/>
      <c r="H801" s="70"/>
      <c r="I801" s="70"/>
      <c r="J801" s="70"/>
      <c r="K801" s="70"/>
      <c r="L801" s="39"/>
      <c r="N801" s="14"/>
      <c r="AD801" s="39"/>
      <c r="AE801" s="39"/>
      <c r="AF801" s="39"/>
      <c r="AG801" s="39"/>
      <c r="AH801" s="39"/>
      <c r="AI801" s="39"/>
      <c r="AJ801" s="39"/>
      <c r="AK801" s="39"/>
      <c r="AL801" s="39"/>
    </row>
    <row r="802" ht="58.5" customHeight="1">
      <c r="A802" s="39"/>
      <c r="B802" s="70"/>
      <c r="C802" s="70"/>
      <c r="D802" s="70"/>
      <c r="E802" s="70"/>
      <c r="F802" s="70"/>
      <c r="G802" s="70"/>
      <c r="H802" s="70"/>
      <c r="I802" s="70"/>
      <c r="J802" s="70"/>
      <c r="K802" s="70"/>
      <c r="L802" s="39"/>
      <c r="N802" s="14"/>
      <c r="AD802" s="39"/>
      <c r="AE802" s="39"/>
      <c r="AF802" s="39"/>
      <c r="AG802" s="39"/>
      <c r="AH802" s="39"/>
      <c r="AI802" s="39"/>
      <c r="AJ802" s="39"/>
      <c r="AK802" s="39"/>
      <c r="AL802" s="39"/>
    </row>
    <row r="803" ht="58.5" customHeight="1">
      <c r="A803" s="39"/>
      <c r="B803" s="70"/>
      <c r="C803" s="70"/>
      <c r="D803" s="70"/>
      <c r="E803" s="70"/>
      <c r="F803" s="70"/>
      <c r="G803" s="70"/>
      <c r="H803" s="70"/>
      <c r="I803" s="70"/>
      <c r="J803" s="70"/>
      <c r="K803" s="70"/>
      <c r="L803" s="39"/>
      <c r="N803" s="14"/>
      <c r="AD803" s="39"/>
      <c r="AE803" s="39"/>
      <c r="AF803" s="39"/>
      <c r="AG803" s="39"/>
      <c r="AH803" s="39"/>
      <c r="AI803" s="39"/>
      <c r="AJ803" s="39"/>
      <c r="AK803" s="39"/>
      <c r="AL803" s="39"/>
    </row>
    <row r="804" ht="58.5" customHeight="1">
      <c r="A804" s="39"/>
      <c r="B804" s="70"/>
      <c r="C804" s="70"/>
      <c r="D804" s="70"/>
      <c r="E804" s="70"/>
      <c r="F804" s="70"/>
      <c r="G804" s="70"/>
      <c r="H804" s="70"/>
      <c r="I804" s="70"/>
      <c r="J804" s="70"/>
      <c r="K804" s="70"/>
      <c r="L804" s="39"/>
      <c r="N804" s="14"/>
      <c r="AD804" s="39"/>
      <c r="AE804" s="39"/>
      <c r="AF804" s="39"/>
      <c r="AG804" s="39"/>
      <c r="AH804" s="39"/>
      <c r="AI804" s="39"/>
      <c r="AJ804" s="39"/>
      <c r="AK804" s="39"/>
      <c r="AL804" s="39"/>
    </row>
    <row r="805" ht="58.5" customHeight="1">
      <c r="A805" s="39"/>
      <c r="B805" s="70"/>
      <c r="C805" s="70"/>
      <c r="D805" s="70"/>
      <c r="E805" s="70"/>
      <c r="F805" s="70"/>
      <c r="G805" s="70"/>
      <c r="H805" s="70"/>
      <c r="I805" s="70"/>
      <c r="J805" s="70"/>
      <c r="K805" s="70"/>
      <c r="L805" s="39"/>
      <c r="N805" s="14"/>
      <c r="AD805" s="39"/>
      <c r="AE805" s="39"/>
      <c r="AF805" s="39"/>
      <c r="AG805" s="39"/>
      <c r="AH805" s="39"/>
      <c r="AI805" s="39"/>
      <c r="AJ805" s="39"/>
      <c r="AK805" s="39"/>
      <c r="AL805" s="39"/>
    </row>
    <row r="806" ht="58.5" customHeight="1">
      <c r="A806" s="39"/>
      <c r="B806" s="70"/>
      <c r="C806" s="70"/>
      <c r="D806" s="70"/>
      <c r="E806" s="70"/>
      <c r="F806" s="70"/>
      <c r="G806" s="70"/>
      <c r="H806" s="70"/>
      <c r="I806" s="70"/>
      <c r="J806" s="70"/>
      <c r="K806" s="70"/>
      <c r="L806" s="39"/>
      <c r="N806" s="14"/>
      <c r="AD806" s="39"/>
      <c r="AE806" s="39"/>
      <c r="AF806" s="39"/>
      <c r="AG806" s="39"/>
      <c r="AH806" s="39"/>
      <c r="AI806" s="39"/>
      <c r="AJ806" s="39"/>
      <c r="AK806" s="39"/>
      <c r="AL806" s="39"/>
    </row>
    <row r="807" ht="58.5" customHeight="1">
      <c r="A807" s="39"/>
      <c r="B807" s="70"/>
      <c r="C807" s="70"/>
      <c r="D807" s="70"/>
      <c r="E807" s="70"/>
      <c r="F807" s="70"/>
      <c r="G807" s="70"/>
      <c r="H807" s="70"/>
      <c r="I807" s="70"/>
      <c r="J807" s="70"/>
      <c r="K807" s="70"/>
      <c r="L807" s="39"/>
      <c r="N807" s="14"/>
      <c r="AD807" s="39"/>
      <c r="AE807" s="39"/>
      <c r="AF807" s="39"/>
      <c r="AG807" s="39"/>
      <c r="AH807" s="39"/>
      <c r="AI807" s="39"/>
      <c r="AJ807" s="39"/>
      <c r="AK807" s="39"/>
      <c r="AL807" s="39"/>
    </row>
    <row r="808" ht="58.5" customHeight="1">
      <c r="A808" s="39"/>
      <c r="B808" s="70"/>
      <c r="C808" s="70"/>
      <c r="D808" s="70"/>
      <c r="E808" s="70"/>
      <c r="F808" s="70"/>
      <c r="G808" s="70"/>
      <c r="H808" s="70"/>
      <c r="I808" s="70"/>
      <c r="J808" s="70"/>
      <c r="K808" s="70"/>
      <c r="L808" s="39"/>
      <c r="N808" s="14"/>
      <c r="AD808" s="39"/>
      <c r="AE808" s="39"/>
      <c r="AF808" s="39"/>
      <c r="AG808" s="39"/>
      <c r="AH808" s="39"/>
      <c r="AI808" s="39"/>
      <c r="AJ808" s="39"/>
      <c r="AK808" s="39"/>
      <c r="AL808" s="39"/>
    </row>
    <row r="809" ht="58.5" customHeight="1">
      <c r="A809" s="39"/>
      <c r="B809" s="70"/>
      <c r="C809" s="70"/>
      <c r="D809" s="70"/>
      <c r="E809" s="70"/>
      <c r="F809" s="70"/>
      <c r="G809" s="70"/>
      <c r="H809" s="70"/>
      <c r="I809" s="70"/>
      <c r="J809" s="70"/>
      <c r="K809" s="70"/>
      <c r="L809" s="39"/>
      <c r="N809" s="14"/>
      <c r="AD809" s="39"/>
      <c r="AE809" s="39"/>
      <c r="AF809" s="39"/>
      <c r="AG809" s="39"/>
      <c r="AH809" s="39"/>
      <c r="AI809" s="39"/>
      <c r="AJ809" s="39"/>
      <c r="AK809" s="39"/>
      <c r="AL809" s="39"/>
    </row>
    <row r="810" ht="58.5" customHeight="1">
      <c r="A810" s="39"/>
      <c r="B810" s="70"/>
      <c r="C810" s="70"/>
      <c r="D810" s="70"/>
      <c r="E810" s="70"/>
      <c r="F810" s="70"/>
      <c r="G810" s="70"/>
      <c r="H810" s="70"/>
      <c r="I810" s="70"/>
      <c r="J810" s="70"/>
      <c r="K810" s="70"/>
      <c r="L810" s="39"/>
      <c r="N810" s="14"/>
      <c r="AD810" s="39"/>
      <c r="AE810" s="39"/>
      <c r="AF810" s="39"/>
      <c r="AG810" s="39"/>
      <c r="AH810" s="39"/>
      <c r="AI810" s="39"/>
      <c r="AJ810" s="39"/>
      <c r="AK810" s="39"/>
      <c r="AL810" s="39"/>
    </row>
    <row r="811" ht="58.5" customHeight="1">
      <c r="A811" s="39"/>
      <c r="B811" s="70"/>
      <c r="C811" s="70"/>
      <c r="D811" s="70"/>
      <c r="E811" s="70"/>
      <c r="F811" s="70"/>
      <c r="G811" s="70"/>
      <c r="H811" s="70"/>
      <c r="I811" s="70"/>
      <c r="J811" s="70"/>
      <c r="K811" s="70"/>
      <c r="L811" s="39"/>
      <c r="N811" s="14"/>
      <c r="AD811" s="39"/>
      <c r="AE811" s="39"/>
      <c r="AF811" s="39"/>
      <c r="AG811" s="39"/>
      <c r="AH811" s="39"/>
      <c r="AI811" s="39"/>
      <c r="AJ811" s="39"/>
      <c r="AK811" s="39"/>
      <c r="AL811" s="39"/>
    </row>
    <row r="812" ht="58.5" customHeight="1">
      <c r="A812" s="39"/>
      <c r="B812" s="70"/>
      <c r="C812" s="70"/>
      <c r="D812" s="70"/>
      <c r="E812" s="70"/>
      <c r="F812" s="70"/>
      <c r="G812" s="70"/>
      <c r="H812" s="70"/>
      <c r="I812" s="70"/>
      <c r="J812" s="70"/>
      <c r="K812" s="70"/>
      <c r="L812" s="39"/>
      <c r="N812" s="14"/>
      <c r="AD812" s="39"/>
      <c r="AE812" s="39"/>
      <c r="AF812" s="39"/>
      <c r="AG812" s="39"/>
      <c r="AH812" s="39"/>
      <c r="AI812" s="39"/>
      <c r="AJ812" s="39"/>
      <c r="AK812" s="39"/>
      <c r="AL812" s="39"/>
    </row>
    <row r="813" ht="58.5" customHeight="1">
      <c r="A813" s="39"/>
      <c r="B813" s="70"/>
      <c r="C813" s="70"/>
      <c r="D813" s="70"/>
      <c r="E813" s="70"/>
      <c r="F813" s="70"/>
      <c r="G813" s="70"/>
      <c r="H813" s="70"/>
      <c r="I813" s="70"/>
      <c r="J813" s="70"/>
      <c r="K813" s="70"/>
      <c r="L813" s="39"/>
      <c r="N813" s="14"/>
      <c r="AD813" s="39"/>
      <c r="AE813" s="39"/>
      <c r="AF813" s="39"/>
      <c r="AG813" s="39"/>
      <c r="AH813" s="39"/>
      <c r="AI813" s="39"/>
      <c r="AJ813" s="39"/>
      <c r="AK813" s="39"/>
      <c r="AL813" s="39"/>
    </row>
    <row r="814" ht="58.5" customHeight="1">
      <c r="A814" s="39"/>
      <c r="B814" s="70"/>
      <c r="C814" s="70"/>
      <c r="D814" s="70"/>
      <c r="E814" s="70"/>
      <c r="F814" s="70"/>
      <c r="G814" s="70"/>
      <c r="H814" s="70"/>
      <c r="I814" s="70"/>
      <c r="J814" s="70"/>
      <c r="K814" s="70"/>
      <c r="L814" s="39"/>
      <c r="N814" s="14"/>
      <c r="AD814" s="39"/>
      <c r="AE814" s="39"/>
      <c r="AF814" s="39"/>
      <c r="AG814" s="39"/>
      <c r="AH814" s="39"/>
      <c r="AI814" s="39"/>
      <c r="AJ814" s="39"/>
      <c r="AK814" s="39"/>
      <c r="AL814" s="39"/>
    </row>
    <row r="815" ht="58.5" customHeight="1">
      <c r="A815" s="39"/>
      <c r="B815" s="70"/>
      <c r="C815" s="70"/>
      <c r="D815" s="70"/>
      <c r="E815" s="70"/>
      <c r="F815" s="70"/>
      <c r="G815" s="70"/>
      <c r="H815" s="70"/>
      <c r="I815" s="70"/>
      <c r="J815" s="70"/>
      <c r="K815" s="70"/>
      <c r="L815" s="39"/>
      <c r="N815" s="14"/>
      <c r="AD815" s="39"/>
      <c r="AE815" s="39"/>
      <c r="AF815" s="39"/>
      <c r="AG815" s="39"/>
      <c r="AH815" s="39"/>
      <c r="AI815" s="39"/>
      <c r="AJ815" s="39"/>
      <c r="AK815" s="39"/>
      <c r="AL815" s="39"/>
    </row>
    <row r="816" ht="58.5" customHeight="1">
      <c r="A816" s="39"/>
      <c r="B816" s="70"/>
      <c r="C816" s="70"/>
      <c r="D816" s="70"/>
      <c r="E816" s="70"/>
      <c r="F816" s="70"/>
      <c r="G816" s="70"/>
      <c r="H816" s="70"/>
      <c r="I816" s="70"/>
      <c r="J816" s="70"/>
      <c r="K816" s="70"/>
      <c r="L816" s="39"/>
      <c r="N816" s="14"/>
      <c r="AD816" s="39"/>
      <c r="AE816" s="39"/>
      <c r="AF816" s="39"/>
      <c r="AG816" s="39"/>
      <c r="AH816" s="39"/>
      <c r="AI816" s="39"/>
      <c r="AJ816" s="39"/>
      <c r="AK816" s="39"/>
      <c r="AL816" s="39"/>
    </row>
    <row r="817" ht="58.5" customHeight="1">
      <c r="A817" s="39"/>
      <c r="B817" s="70"/>
      <c r="C817" s="70"/>
      <c r="D817" s="70"/>
      <c r="E817" s="70"/>
      <c r="F817" s="70"/>
      <c r="G817" s="70"/>
      <c r="H817" s="70"/>
      <c r="I817" s="70"/>
      <c r="J817" s="70"/>
      <c r="K817" s="70"/>
      <c r="L817" s="39"/>
      <c r="N817" s="14"/>
      <c r="AD817" s="39"/>
      <c r="AE817" s="39"/>
      <c r="AF817" s="39"/>
      <c r="AG817" s="39"/>
      <c r="AH817" s="39"/>
      <c r="AI817" s="39"/>
      <c r="AJ817" s="39"/>
      <c r="AK817" s="39"/>
      <c r="AL817" s="39"/>
    </row>
    <row r="818" ht="58.5" customHeight="1">
      <c r="A818" s="39"/>
      <c r="B818" s="70"/>
      <c r="C818" s="70"/>
      <c r="D818" s="70"/>
      <c r="E818" s="70"/>
      <c r="F818" s="70"/>
      <c r="G818" s="70"/>
      <c r="H818" s="70"/>
      <c r="I818" s="70"/>
      <c r="J818" s="70"/>
      <c r="K818" s="70"/>
      <c r="L818" s="39"/>
      <c r="N818" s="14"/>
      <c r="AD818" s="39"/>
      <c r="AE818" s="39"/>
      <c r="AF818" s="39"/>
      <c r="AG818" s="39"/>
      <c r="AH818" s="39"/>
      <c r="AI818" s="39"/>
      <c r="AJ818" s="39"/>
      <c r="AK818" s="39"/>
      <c r="AL818" s="39"/>
    </row>
    <row r="819" ht="58.5" customHeight="1">
      <c r="A819" s="39"/>
      <c r="B819" s="70"/>
      <c r="C819" s="70"/>
      <c r="D819" s="70"/>
      <c r="E819" s="70"/>
      <c r="F819" s="70"/>
      <c r="G819" s="70"/>
      <c r="H819" s="70"/>
      <c r="I819" s="70"/>
      <c r="J819" s="70"/>
      <c r="K819" s="70"/>
      <c r="L819" s="39"/>
      <c r="N819" s="14"/>
      <c r="AD819" s="39"/>
      <c r="AE819" s="39"/>
      <c r="AF819" s="39"/>
      <c r="AG819" s="39"/>
      <c r="AH819" s="39"/>
      <c r="AI819" s="39"/>
      <c r="AJ819" s="39"/>
      <c r="AK819" s="39"/>
      <c r="AL819" s="39"/>
    </row>
    <row r="820" ht="58.5" customHeight="1">
      <c r="A820" s="39"/>
      <c r="B820" s="70"/>
      <c r="C820" s="70"/>
      <c r="D820" s="70"/>
      <c r="E820" s="70"/>
      <c r="F820" s="70"/>
      <c r="G820" s="70"/>
      <c r="H820" s="70"/>
      <c r="I820" s="70"/>
      <c r="J820" s="70"/>
      <c r="K820" s="70"/>
      <c r="L820" s="39"/>
      <c r="N820" s="14"/>
      <c r="AD820" s="39"/>
      <c r="AE820" s="39"/>
      <c r="AF820" s="39"/>
      <c r="AG820" s="39"/>
      <c r="AH820" s="39"/>
      <c r="AI820" s="39"/>
      <c r="AJ820" s="39"/>
      <c r="AK820" s="39"/>
      <c r="AL820" s="39"/>
    </row>
    <row r="821" ht="58.5" customHeight="1">
      <c r="A821" s="39"/>
      <c r="B821" s="70"/>
      <c r="C821" s="70"/>
      <c r="D821" s="70"/>
      <c r="E821" s="70"/>
      <c r="F821" s="70"/>
      <c r="G821" s="70"/>
      <c r="H821" s="70"/>
      <c r="I821" s="70"/>
      <c r="J821" s="70"/>
      <c r="K821" s="70"/>
      <c r="L821" s="39"/>
      <c r="N821" s="14"/>
      <c r="AD821" s="39"/>
      <c r="AE821" s="39"/>
      <c r="AF821" s="39"/>
      <c r="AG821" s="39"/>
      <c r="AH821" s="39"/>
      <c r="AI821" s="39"/>
      <c r="AJ821" s="39"/>
      <c r="AK821" s="39"/>
      <c r="AL821" s="39"/>
    </row>
    <row r="822" ht="58.5" customHeight="1">
      <c r="A822" s="39"/>
      <c r="B822" s="70"/>
      <c r="C822" s="70"/>
      <c r="D822" s="70"/>
      <c r="E822" s="70"/>
      <c r="F822" s="70"/>
      <c r="G822" s="70"/>
      <c r="H822" s="70"/>
      <c r="I822" s="70"/>
      <c r="J822" s="70"/>
      <c r="K822" s="70"/>
      <c r="L822" s="39"/>
      <c r="N822" s="14"/>
      <c r="AD822" s="39"/>
      <c r="AE822" s="39"/>
      <c r="AF822" s="39"/>
      <c r="AG822" s="39"/>
      <c r="AH822" s="39"/>
      <c r="AI822" s="39"/>
      <c r="AJ822" s="39"/>
      <c r="AK822" s="39"/>
      <c r="AL822" s="39"/>
    </row>
    <row r="823" ht="58.5" customHeight="1">
      <c r="A823" s="39"/>
      <c r="B823" s="70"/>
      <c r="C823" s="70"/>
      <c r="D823" s="70"/>
      <c r="E823" s="70"/>
      <c r="F823" s="70"/>
      <c r="G823" s="70"/>
      <c r="H823" s="70"/>
      <c r="I823" s="70"/>
      <c r="J823" s="70"/>
      <c r="K823" s="70"/>
      <c r="L823" s="39"/>
      <c r="N823" s="14"/>
      <c r="AD823" s="39"/>
      <c r="AE823" s="39"/>
      <c r="AF823" s="39"/>
      <c r="AG823" s="39"/>
      <c r="AH823" s="39"/>
      <c r="AI823" s="39"/>
      <c r="AJ823" s="39"/>
      <c r="AK823" s="39"/>
      <c r="AL823" s="39"/>
    </row>
    <row r="824" ht="58.5" customHeight="1">
      <c r="A824" s="39"/>
      <c r="B824" s="70"/>
      <c r="C824" s="70"/>
      <c r="D824" s="70"/>
      <c r="E824" s="70"/>
      <c r="F824" s="70"/>
      <c r="G824" s="70"/>
      <c r="H824" s="70"/>
      <c r="I824" s="70"/>
      <c r="J824" s="70"/>
      <c r="K824" s="70"/>
      <c r="L824" s="39"/>
      <c r="N824" s="14"/>
      <c r="AD824" s="39"/>
      <c r="AE824" s="39"/>
      <c r="AF824" s="39"/>
      <c r="AG824" s="39"/>
      <c r="AH824" s="39"/>
      <c r="AI824" s="39"/>
      <c r="AJ824" s="39"/>
      <c r="AK824" s="39"/>
      <c r="AL824" s="39"/>
    </row>
    <row r="825" ht="58.5" customHeight="1">
      <c r="A825" s="39"/>
      <c r="B825" s="70"/>
      <c r="C825" s="70"/>
      <c r="D825" s="70"/>
      <c r="E825" s="70"/>
      <c r="F825" s="70"/>
      <c r="G825" s="70"/>
      <c r="H825" s="70"/>
      <c r="I825" s="70"/>
      <c r="J825" s="70"/>
      <c r="K825" s="70"/>
      <c r="L825" s="39"/>
      <c r="N825" s="14"/>
      <c r="AD825" s="39"/>
      <c r="AE825" s="39"/>
      <c r="AF825" s="39"/>
      <c r="AG825" s="39"/>
      <c r="AH825" s="39"/>
      <c r="AI825" s="39"/>
      <c r="AJ825" s="39"/>
      <c r="AK825" s="39"/>
      <c r="AL825" s="39"/>
    </row>
    <row r="826" ht="58.5" customHeight="1">
      <c r="A826" s="39"/>
      <c r="B826" s="70"/>
      <c r="C826" s="70"/>
      <c r="D826" s="70"/>
      <c r="E826" s="70"/>
      <c r="F826" s="70"/>
      <c r="G826" s="70"/>
      <c r="H826" s="70"/>
      <c r="I826" s="70"/>
      <c r="J826" s="70"/>
      <c r="K826" s="70"/>
      <c r="L826" s="39"/>
      <c r="N826" s="14"/>
      <c r="AD826" s="39"/>
      <c r="AE826" s="39"/>
      <c r="AF826" s="39"/>
      <c r="AG826" s="39"/>
      <c r="AH826" s="39"/>
      <c r="AI826" s="39"/>
      <c r="AJ826" s="39"/>
      <c r="AK826" s="39"/>
      <c r="AL826" s="39"/>
    </row>
    <row r="827" ht="58.5" customHeight="1">
      <c r="A827" s="39"/>
      <c r="B827" s="70"/>
      <c r="C827" s="70"/>
      <c r="D827" s="70"/>
      <c r="E827" s="70"/>
      <c r="F827" s="70"/>
      <c r="G827" s="70"/>
      <c r="H827" s="70"/>
      <c r="I827" s="70"/>
      <c r="J827" s="70"/>
      <c r="K827" s="70"/>
      <c r="L827" s="39"/>
      <c r="N827" s="14"/>
      <c r="AD827" s="39"/>
      <c r="AE827" s="39"/>
      <c r="AF827" s="39"/>
      <c r="AG827" s="39"/>
      <c r="AH827" s="39"/>
      <c r="AI827" s="39"/>
      <c r="AJ827" s="39"/>
      <c r="AK827" s="39"/>
      <c r="AL827" s="39"/>
    </row>
    <row r="828" ht="58.5" customHeight="1">
      <c r="A828" s="39"/>
      <c r="B828" s="70"/>
      <c r="C828" s="70"/>
      <c r="D828" s="70"/>
      <c r="E828" s="70"/>
      <c r="F828" s="70"/>
      <c r="G828" s="70"/>
      <c r="H828" s="70"/>
      <c r="I828" s="70"/>
      <c r="J828" s="70"/>
      <c r="K828" s="70"/>
      <c r="L828" s="39"/>
      <c r="N828" s="14"/>
      <c r="AD828" s="39"/>
      <c r="AE828" s="39"/>
      <c r="AF828" s="39"/>
      <c r="AG828" s="39"/>
      <c r="AH828" s="39"/>
      <c r="AI828" s="39"/>
      <c r="AJ828" s="39"/>
      <c r="AK828" s="39"/>
      <c r="AL828" s="39"/>
    </row>
    <row r="829" ht="58.5" customHeight="1">
      <c r="A829" s="39"/>
      <c r="B829" s="70"/>
      <c r="C829" s="70"/>
      <c r="D829" s="70"/>
      <c r="E829" s="70"/>
      <c r="F829" s="70"/>
      <c r="G829" s="70"/>
      <c r="H829" s="70"/>
      <c r="I829" s="70"/>
      <c r="J829" s="70"/>
      <c r="K829" s="70"/>
      <c r="L829" s="39"/>
      <c r="N829" s="14"/>
      <c r="AD829" s="39"/>
      <c r="AE829" s="39"/>
      <c r="AF829" s="39"/>
      <c r="AG829" s="39"/>
      <c r="AH829" s="39"/>
      <c r="AI829" s="39"/>
      <c r="AJ829" s="39"/>
      <c r="AK829" s="39"/>
      <c r="AL829" s="39"/>
    </row>
    <row r="830" ht="58.5" customHeight="1">
      <c r="A830" s="39"/>
      <c r="B830" s="70"/>
      <c r="C830" s="70"/>
      <c r="D830" s="70"/>
      <c r="E830" s="70"/>
      <c r="F830" s="70"/>
      <c r="G830" s="70"/>
      <c r="H830" s="70"/>
      <c r="I830" s="70"/>
      <c r="J830" s="70"/>
      <c r="K830" s="70"/>
      <c r="L830" s="39"/>
      <c r="N830" s="14"/>
      <c r="AD830" s="39"/>
      <c r="AE830" s="39"/>
      <c r="AF830" s="39"/>
      <c r="AG830" s="39"/>
      <c r="AH830" s="39"/>
      <c r="AI830" s="39"/>
      <c r="AJ830" s="39"/>
      <c r="AK830" s="39"/>
      <c r="AL830" s="39"/>
    </row>
    <row r="831" ht="58.5" customHeight="1">
      <c r="A831" s="39"/>
      <c r="B831" s="70"/>
      <c r="C831" s="70"/>
      <c r="D831" s="70"/>
      <c r="E831" s="70"/>
      <c r="F831" s="70"/>
      <c r="G831" s="70"/>
      <c r="H831" s="70"/>
      <c r="I831" s="70"/>
      <c r="J831" s="70"/>
      <c r="K831" s="70"/>
      <c r="L831" s="39"/>
      <c r="N831" s="14"/>
      <c r="AD831" s="39"/>
      <c r="AE831" s="39"/>
      <c r="AF831" s="39"/>
      <c r="AG831" s="39"/>
      <c r="AH831" s="39"/>
      <c r="AI831" s="39"/>
      <c r="AJ831" s="39"/>
      <c r="AK831" s="39"/>
      <c r="AL831" s="39"/>
    </row>
    <row r="832" ht="58.5" customHeight="1">
      <c r="A832" s="39"/>
      <c r="B832" s="70"/>
      <c r="C832" s="70"/>
      <c r="D832" s="70"/>
      <c r="E832" s="70"/>
      <c r="F832" s="70"/>
      <c r="G832" s="70"/>
      <c r="H832" s="70"/>
      <c r="I832" s="70"/>
      <c r="J832" s="70"/>
      <c r="K832" s="70"/>
      <c r="L832" s="39"/>
      <c r="N832" s="14"/>
      <c r="AD832" s="39"/>
      <c r="AE832" s="39"/>
      <c r="AF832" s="39"/>
      <c r="AG832" s="39"/>
      <c r="AH832" s="39"/>
      <c r="AI832" s="39"/>
      <c r="AJ832" s="39"/>
      <c r="AK832" s="39"/>
      <c r="AL832" s="39"/>
    </row>
    <row r="833" ht="58.5" customHeight="1">
      <c r="A833" s="39"/>
      <c r="B833" s="70"/>
      <c r="C833" s="70"/>
      <c r="D833" s="70"/>
      <c r="E833" s="70"/>
      <c r="F833" s="70"/>
      <c r="G833" s="70"/>
      <c r="H833" s="70"/>
      <c r="I833" s="70"/>
      <c r="J833" s="70"/>
      <c r="K833" s="70"/>
      <c r="L833" s="39"/>
      <c r="N833" s="14"/>
      <c r="AD833" s="39"/>
      <c r="AE833" s="39"/>
      <c r="AF833" s="39"/>
      <c r="AG833" s="39"/>
      <c r="AH833" s="39"/>
      <c r="AI833" s="39"/>
      <c r="AJ833" s="39"/>
      <c r="AK833" s="39"/>
      <c r="AL833" s="39"/>
    </row>
    <row r="834" ht="58.5" customHeight="1">
      <c r="A834" s="39"/>
      <c r="B834" s="70"/>
      <c r="C834" s="70"/>
      <c r="D834" s="70"/>
      <c r="E834" s="70"/>
      <c r="F834" s="70"/>
      <c r="G834" s="70"/>
      <c r="H834" s="70"/>
      <c r="I834" s="70"/>
      <c r="J834" s="70"/>
      <c r="K834" s="70"/>
      <c r="L834" s="39"/>
      <c r="N834" s="14"/>
      <c r="AD834" s="39"/>
      <c r="AE834" s="39"/>
      <c r="AF834" s="39"/>
      <c r="AG834" s="39"/>
      <c r="AH834" s="39"/>
      <c r="AI834" s="39"/>
      <c r="AJ834" s="39"/>
      <c r="AK834" s="39"/>
      <c r="AL834" s="39"/>
    </row>
    <row r="835" ht="58.5" customHeight="1">
      <c r="A835" s="39"/>
      <c r="B835" s="70"/>
      <c r="C835" s="70"/>
      <c r="D835" s="70"/>
      <c r="E835" s="70"/>
      <c r="F835" s="70"/>
      <c r="G835" s="70"/>
      <c r="H835" s="70"/>
      <c r="I835" s="70"/>
      <c r="J835" s="70"/>
      <c r="K835" s="70"/>
      <c r="L835" s="39"/>
      <c r="N835" s="14"/>
      <c r="AD835" s="39"/>
      <c r="AE835" s="39"/>
      <c r="AF835" s="39"/>
      <c r="AG835" s="39"/>
      <c r="AH835" s="39"/>
      <c r="AI835" s="39"/>
      <c r="AJ835" s="39"/>
      <c r="AK835" s="39"/>
      <c r="AL835" s="39"/>
    </row>
    <row r="836" ht="58.5" customHeight="1">
      <c r="A836" s="39"/>
      <c r="B836" s="70"/>
      <c r="C836" s="70"/>
      <c r="D836" s="70"/>
      <c r="E836" s="70"/>
      <c r="F836" s="70"/>
      <c r="G836" s="70"/>
      <c r="H836" s="70"/>
      <c r="I836" s="70"/>
      <c r="J836" s="70"/>
      <c r="K836" s="70"/>
      <c r="L836" s="39"/>
      <c r="N836" s="14"/>
      <c r="AD836" s="39"/>
      <c r="AE836" s="39"/>
      <c r="AF836" s="39"/>
      <c r="AG836" s="39"/>
      <c r="AH836" s="39"/>
      <c r="AI836" s="39"/>
      <c r="AJ836" s="39"/>
      <c r="AK836" s="39"/>
      <c r="AL836" s="39"/>
    </row>
    <row r="837" ht="58.5" customHeight="1">
      <c r="A837" s="39"/>
      <c r="B837" s="70"/>
      <c r="C837" s="70"/>
      <c r="D837" s="70"/>
      <c r="E837" s="70"/>
      <c r="F837" s="70"/>
      <c r="G837" s="70"/>
      <c r="H837" s="70"/>
      <c r="I837" s="70"/>
      <c r="J837" s="70"/>
      <c r="K837" s="70"/>
      <c r="L837" s="39"/>
      <c r="N837" s="14"/>
      <c r="AD837" s="39"/>
      <c r="AE837" s="39"/>
      <c r="AF837" s="39"/>
      <c r="AG837" s="39"/>
      <c r="AH837" s="39"/>
      <c r="AI837" s="39"/>
      <c r="AJ837" s="39"/>
      <c r="AK837" s="39"/>
      <c r="AL837" s="39"/>
    </row>
    <row r="838" ht="58.5" customHeight="1">
      <c r="A838" s="39"/>
      <c r="B838" s="70"/>
      <c r="C838" s="70"/>
      <c r="D838" s="70"/>
      <c r="E838" s="70"/>
      <c r="F838" s="70"/>
      <c r="G838" s="70"/>
      <c r="H838" s="70"/>
      <c r="I838" s="70"/>
      <c r="J838" s="70"/>
      <c r="K838" s="70"/>
      <c r="L838" s="39"/>
      <c r="N838" s="14"/>
      <c r="AD838" s="39"/>
      <c r="AE838" s="39"/>
      <c r="AF838" s="39"/>
      <c r="AG838" s="39"/>
      <c r="AH838" s="39"/>
      <c r="AI838" s="39"/>
      <c r="AJ838" s="39"/>
      <c r="AK838" s="39"/>
      <c r="AL838" s="39"/>
    </row>
    <row r="839" ht="58.5" customHeight="1">
      <c r="A839" s="39"/>
      <c r="B839" s="70"/>
      <c r="C839" s="70"/>
      <c r="D839" s="70"/>
      <c r="E839" s="70"/>
      <c r="F839" s="70"/>
      <c r="G839" s="70"/>
      <c r="H839" s="70"/>
      <c r="I839" s="70"/>
      <c r="J839" s="70"/>
      <c r="K839" s="70"/>
      <c r="L839" s="39"/>
      <c r="N839" s="14"/>
      <c r="AD839" s="39"/>
      <c r="AE839" s="39"/>
      <c r="AF839" s="39"/>
      <c r="AG839" s="39"/>
      <c r="AH839" s="39"/>
      <c r="AI839" s="39"/>
      <c r="AJ839" s="39"/>
      <c r="AK839" s="39"/>
      <c r="AL839" s="39"/>
    </row>
    <row r="840" ht="58.5" customHeight="1">
      <c r="A840" s="39"/>
      <c r="B840" s="70"/>
      <c r="C840" s="70"/>
      <c r="D840" s="70"/>
      <c r="E840" s="70"/>
      <c r="F840" s="70"/>
      <c r="G840" s="70"/>
      <c r="H840" s="70"/>
      <c r="I840" s="70"/>
      <c r="J840" s="70"/>
      <c r="K840" s="70"/>
      <c r="L840" s="39"/>
      <c r="N840" s="14"/>
      <c r="AD840" s="39"/>
      <c r="AE840" s="39"/>
      <c r="AF840" s="39"/>
      <c r="AG840" s="39"/>
      <c r="AH840" s="39"/>
      <c r="AI840" s="39"/>
      <c r="AJ840" s="39"/>
      <c r="AK840" s="39"/>
      <c r="AL840" s="39"/>
    </row>
    <row r="841" ht="58.5" customHeight="1">
      <c r="A841" s="39"/>
      <c r="B841" s="70"/>
      <c r="C841" s="70"/>
      <c r="D841" s="70"/>
      <c r="E841" s="70"/>
      <c r="F841" s="70"/>
      <c r="G841" s="70"/>
      <c r="H841" s="70"/>
      <c r="I841" s="70"/>
      <c r="J841" s="70"/>
      <c r="K841" s="70"/>
      <c r="L841" s="39"/>
      <c r="N841" s="14"/>
      <c r="AD841" s="39"/>
      <c r="AE841" s="39"/>
      <c r="AF841" s="39"/>
      <c r="AG841" s="39"/>
      <c r="AH841" s="39"/>
      <c r="AI841" s="39"/>
      <c r="AJ841" s="39"/>
      <c r="AK841" s="39"/>
      <c r="AL841" s="39"/>
    </row>
    <row r="842" ht="58.5" customHeight="1">
      <c r="A842" s="39"/>
      <c r="B842" s="70"/>
      <c r="C842" s="70"/>
      <c r="D842" s="70"/>
      <c r="E842" s="70"/>
      <c r="F842" s="70"/>
      <c r="G842" s="70"/>
      <c r="H842" s="70"/>
      <c r="I842" s="70"/>
      <c r="J842" s="70"/>
      <c r="K842" s="70"/>
      <c r="L842" s="39"/>
      <c r="N842" s="14"/>
      <c r="AD842" s="39"/>
      <c r="AE842" s="39"/>
      <c r="AF842" s="39"/>
      <c r="AG842" s="39"/>
      <c r="AH842" s="39"/>
      <c r="AI842" s="39"/>
      <c r="AJ842" s="39"/>
      <c r="AK842" s="39"/>
      <c r="AL842" s="39"/>
    </row>
    <row r="843" ht="58.5" customHeight="1">
      <c r="A843" s="39"/>
      <c r="B843" s="70"/>
      <c r="C843" s="70"/>
      <c r="D843" s="70"/>
      <c r="E843" s="70"/>
      <c r="F843" s="70"/>
      <c r="G843" s="70"/>
      <c r="H843" s="70"/>
      <c r="I843" s="70"/>
      <c r="J843" s="70"/>
      <c r="K843" s="70"/>
      <c r="L843" s="39"/>
      <c r="N843" s="14"/>
      <c r="AD843" s="39"/>
      <c r="AE843" s="39"/>
      <c r="AF843" s="39"/>
      <c r="AG843" s="39"/>
      <c r="AH843" s="39"/>
      <c r="AI843" s="39"/>
      <c r="AJ843" s="39"/>
      <c r="AK843" s="39"/>
      <c r="AL843" s="39"/>
    </row>
    <row r="844" ht="58.5" customHeight="1">
      <c r="A844" s="39"/>
      <c r="B844" s="70"/>
      <c r="C844" s="70"/>
      <c r="D844" s="70"/>
      <c r="E844" s="70"/>
      <c r="F844" s="70"/>
      <c r="G844" s="70"/>
      <c r="H844" s="70"/>
      <c r="I844" s="70"/>
      <c r="J844" s="70"/>
      <c r="K844" s="70"/>
      <c r="L844" s="39"/>
      <c r="N844" s="14"/>
      <c r="AD844" s="39"/>
      <c r="AE844" s="39"/>
      <c r="AF844" s="39"/>
      <c r="AG844" s="39"/>
      <c r="AH844" s="39"/>
      <c r="AI844" s="39"/>
      <c r="AJ844" s="39"/>
      <c r="AK844" s="39"/>
      <c r="AL844" s="39"/>
    </row>
    <row r="845" ht="58.5" customHeight="1">
      <c r="A845" s="39"/>
      <c r="B845" s="70"/>
      <c r="C845" s="70"/>
      <c r="D845" s="70"/>
      <c r="E845" s="70"/>
      <c r="F845" s="70"/>
      <c r="G845" s="70"/>
      <c r="H845" s="70"/>
      <c r="I845" s="70"/>
      <c r="J845" s="70"/>
      <c r="K845" s="70"/>
      <c r="L845" s="39"/>
      <c r="N845" s="14"/>
      <c r="AD845" s="39"/>
      <c r="AE845" s="39"/>
      <c r="AF845" s="39"/>
      <c r="AG845" s="39"/>
      <c r="AH845" s="39"/>
      <c r="AI845" s="39"/>
      <c r="AJ845" s="39"/>
      <c r="AK845" s="39"/>
      <c r="AL845" s="39"/>
    </row>
    <row r="846" ht="58.5" customHeight="1">
      <c r="A846" s="39"/>
      <c r="B846" s="70"/>
      <c r="C846" s="70"/>
      <c r="D846" s="70"/>
      <c r="E846" s="70"/>
      <c r="F846" s="70"/>
      <c r="G846" s="70"/>
      <c r="H846" s="70"/>
      <c r="I846" s="70"/>
      <c r="J846" s="70"/>
      <c r="K846" s="70"/>
      <c r="L846" s="39"/>
      <c r="N846" s="14"/>
      <c r="AD846" s="39"/>
      <c r="AE846" s="39"/>
      <c r="AF846" s="39"/>
      <c r="AG846" s="39"/>
      <c r="AH846" s="39"/>
      <c r="AI846" s="39"/>
      <c r="AJ846" s="39"/>
      <c r="AK846" s="39"/>
      <c r="AL846" s="39"/>
    </row>
    <row r="847" ht="58.5" customHeight="1">
      <c r="A847" s="39"/>
      <c r="B847" s="70"/>
      <c r="C847" s="70"/>
      <c r="D847" s="70"/>
      <c r="E847" s="70"/>
      <c r="F847" s="70"/>
      <c r="G847" s="70"/>
      <c r="H847" s="70"/>
      <c r="I847" s="70"/>
      <c r="J847" s="70"/>
      <c r="K847" s="70"/>
      <c r="L847" s="39"/>
      <c r="N847" s="14"/>
      <c r="AD847" s="39"/>
      <c r="AE847" s="39"/>
      <c r="AF847" s="39"/>
      <c r="AG847" s="39"/>
      <c r="AH847" s="39"/>
      <c r="AI847" s="39"/>
      <c r="AJ847" s="39"/>
      <c r="AK847" s="39"/>
      <c r="AL847" s="39"/>
    </row>
    <row r="848" ht="58.5" customHeight="1">
      <c r="A848" s="39"/>
      <c r="B848" s="70"/>
      <c r="C848" s="70"/>
      <c r="D848" s="70"/>
      <c r="E848" s="70"/>
      <c r="F848" s="70"/>
      <c r="G848" s="70"/>
      <c r="H848" s="70"/>
      <c r="I848" s="70"/>
      <c r="J848" s="70"/>
      <c r="K848" s="70"/>
      <c r="L848" s="39"/>
      <c r="N848" s="14"/>
      <c r="AD848" s="39"/>
      <c r="AE848" s="39"/>
      <c r="AF848" s="39"/>
      <c r="AG848" s="39"/>
      <c r="AH848" s="39"/>
      <c r="AI848" s="39"/>
      <c r="AJ848" s="39"/>
      <c r="AK848" s="39"/>
      <c r="AL848" s="39"/>
    </row>
    <row r="849" ht="58.5" customHeight="1">
      <c r="A849" s="39"/>
      <c r="B849" s="70"/>
      <c r="C849" s="70"/>
      <c r="D849" s="70"/>
      <c r="E849" s="70"/>
      <c r="F849" s="70"/>
      <c r="G849" s="70"/>
      <c r="H849" s="70"/>
      <c r="I849" s="70"/>
      <c r="J849" s="70"/>
      <c r="K849" s="70"/>
      <c r="L849" s="39"/>
      <c r="N849" s="14"/>
      <c r="AD849" s="39"/>
      <c r="AE849" s="39"/>
      <c r="AF849" s="39"/>
      <c r="AG849" s="39"/>
      <c r="AH849" s="39"/>
      <c r="AI849" s="39"/>
      <c r="AJ849" s="39"/>
      <c r="AK849" s="39"/>
      <c r="AL849" s="39"/>
    </row>
    <row r="850" ht="58.5" customHeight="1">
      <c r="A850" s="39"/>
      <c r="B850" s="70"/>
      <c r="C850" s="70"/>
      <c r="D850" s="70"/>
      <c r="E850" s="70"/>
      <c r="F850" s="70"/>
      <c r="G850" s="70"/>
      <c r="H850" s="70"/>
      <c r="I850" s="70"/>
      <c r="J850" s="70"/>
      <c r="K850" s="70"/>
      <c r="L850" s="39"/>
      <c r="N850" s="14"/>
      <c r="AD850" s="39"/>
      <c r="AE850" s="39"/>
      <c r="AF850" s="39"/>
      <c r="AG850" s="39"/>
      <c r="AH850" s="39"/>
      <c r="AI850" s="39"/>
      <c r="AJ850" s="39"/>
      <c r="AK850" s="39"/>
      <c r="AL850" s="39"/>
    </row>
    <row r="851" ht="58.5" customHeight="1">
      <c r="A851" s="39"/>
      <c r="B851" s="70"/>
      <c r="C851" s="70"/>
      <c r="D851" s="70"/>
      <c r="E851" s="70"/>
      <c r="F851" s="70"/>
      <c r="G851" s="70"/>
      <c r="H851" s="70"/>
      <c r="I851" s="70"/>
      <c r="J851" s="70"/>
      <c r="K851" s="70"/>
      <c r="L851" s="39"/>
      <c r="N851" s="14"/>
      <c r="AD851" s="39"/>
      <c r="AE851" s="39"/>
      <c r="AF851" s="39"/>
      <c r="AG851" s="39"/>
      <c r="AH851" s="39"/>
      <c r="AI851" s="39"/>
      <c r="AJ851" s="39"/>
      <c r="AK851" s="39"/>
      <c r="AL851" s="39"/>
    </row>
    <row r="852" ht="58.5" customHeight="1">
      <c r="A852" s="39"/>
      <c r="B852" s="70"/>
      <c r="C852" s="70"/>
      <c r="D852" s="70"/>
      <c r="E852" s="70"/>
      <c r="F852" s="70"/>
      <c r="G852" s="70"/>
      <c r="H852" s="70"/>
      <c r="I852" s="70"/>
      <c r="J852" s="70"/>
      <c r="K852" s="70"/>
      <c r="L852" s="39"/>
      <c r="N852" s="14"/>
      <c r="AD852" s="39"/>
      <c r="AE852" s="39"/>
      <c r="AF852" s="39"/>
      <c r="AG852" s="39"/>
      <c r="AH852" s="39"/>
      <c r="AI852" s="39"/>
      <c r="AJ852" s="39"/>
      <c r="AK852" s="39"/>
      <c r="AL852" s="39"/>
    </row>
    <row r="853" ht="58.5" customHeight="1">
      <c r="A853" s="39"/>
      <c r="B853" s="70"/>
      <c r="C853" s="70"/>
      <c r="D853" s="70"/>
      <c r="E853" s="70"/>
      <c r="F853" s="70"/>
      <c r="G853" s="70"/>
      <c r="H853" s="70"/>
      <c r="I853" s="70"/>
      <c r="J853" s="70"/>
      <c r="K853" s="70"/>
      <c r="L853" s="39"/>
      <c r="N853" s="14"/>
      <c r="AD853" s="39"/>
      <c r="AE853" s="39"/>
      <c r="AF853" s="39"/>
      <c r="AG853" s="39"/>
      <c r="AH853" s="39"/>
      <c r="AI853" s="39"/>
      <c r="AJ853" s="39"/>
      <c r="AK853" s="39"/>
      <c r="AL853" s="39"/>
    </row>
    <row r="854" ht="58.5" customHeight="1">
      <c r="A854" s="39"/>
      <c r="B854" s="70"/>
      <c r="C854" s="70"/>
      <c r="D854" s="70"/>
      <c r="E854" s="70"/>
      <c r="F854" s="70"/>
      <c r="G854" s="70"/>
      <c r="H854" s="70"/>
      <c r="I854" s="70"/>
      <c r="J854" s="70"/>
      <c r="K854" s="70"/>
      <c r="L854" s="39"/>
      <c r="N854" s="14"/>
      <c r="AD854" s="39"/>
      <c r="AE854" s="39"/>
      <c r="AF854" s="39"/>
      <c r="AG854" s="39"/>
      <c r="AH854" s="39"/>
      <c r="AI854" s="39"/>
      <c r="AJ854" s="39"/>
      <c r="AK854" s="39"/>
      <c r="AL854" s="39"/>
    </row>
    <row r="855" ht="58.5" customHeight="1">
      <c r="A855" s="39"/>
      <c r="B855" s="70"/>
      <c r="C855" s="70"/>
      <c r="D855" s="70"/>
      <c r="E855" s="70"/>
      <c r="F855" s="70"/>
      <c r="G855" s="70"/>
      <c r="H855" s="70"/>
      <c r="I855" s="70"/>
      <c r="J855" s="70"/>
      <c r="K855" s="70"/>
      <c r="L855" s="39"/>
      <c r="N855" s="14"/>
      <c r="AD855" s="39"/>
      <c r="AE855" s="39"/>
      <c r="AF855" s="39"/>
      <c r="AG855" s="39"/>
      <c r="AH855" s="39"/>
      <c r="AI855" s="39"/>
      <c r="AJ855" s="39"/>
      <c r="AK855" s="39"/>
      <c r="AL855" s="39"/>
    </row>
    <row r="856" ht="58.5" customHeight="1">
      <c r="A856" s="39"/>
      <c r="B856" s="70"/>
      <c r="C856" s="70"/>
      <c r="D856" s="70"/>
      <c r="E856" s="70"/>
      <c r="F856" s="70"/>
      <c r="G856" s="70"/>
      <c r="H856" s="70"/>
      <c r="I856" s="70"/>
      <c r="J856" s="70"/>
      <c r="K856" s="70"/>
      <c r="L856" s="39"/>
      <c r="N856" s="14"/>
      <c r="AD856" s="39"/>
      <c r="AE856" s="39"/>
      <c r="AF856" s="39"/>
      <c r="AG856" s="39"/>
      <c r="AH856" s="39"/>
      <c r="AI856" s="39"/>
      <c r="AJ856" s="39"/>
      <c r="AK856" s="39"/>
      <c r="AL856" s="39"/>
    </row>
    <row r="857" ht="58.5" customHeight="1">
      <c r="A857" s="39"/>
      <c r="B857" s="70"/>
      <c r="C857" s="70"/>
      <c r="D857" s="70"/>
      <c r="E857" s="70"/>
      <c r="F857" s="70"/>
      <c r="G857" s="70"/>
      <c r="H857" s="70"/>
      <c r="I857" s="70"/>
      <c r="J857" s="70"/>
      <c r="K857" s="70"/>
      <c r="L857" s="39"/>
      <c r="N857" s="14"/>
      <c r="AD857" s="39"/>
      <c r="AE857" s="39"/>
      <c r="AF857" s="39"/>
      <c r="AG857" s="39"/>
      <c r="AH857" s="39"/>
      <c r="AI857" s="39"/>
      <c r="AJ857" s="39"/>
      <c r="AK857" s="39"/>
      <c r="AL857" s="39"/>
    </row>
    <row r="858" ht="58.5" customHeight="1">
      <c r="A858" s="39"/>
      <c r="B858" s="70"/>
      <c r="C858" s="70"/>
      <c r="D858" s="70"/>
      <c r="E858" s="70"/>
      <c r="F858" s="70"/>
      <c r="G858" s="70"/>
      <c r="H858" s="70"/>
      <c r="I858" s="70"/>
      <c r="J858" s="70"/>
      <c r="K858" s="70"/>
      <c r="L858" s="39"/>
      <c r="N858" s="14"/>
      <c r="AD858" s="39"/>
      <c r="AE858" s="39"/>
      <c r="AF858" s="39"/>
      <c r="AG858" s="39"/>
      <c r="AH858" s="39"/>
      <c r="AI858" s="39"/>
      <c r="AJ858" s="39"/>
      <c r="AK858" s="39"/>
      <c r="AL858" s="39"/>
    </row>
    <row r="859" ht="58.5" customHeight="1">
      <c r="A859" s="39"/>
      <c r="B859" s="70"/>
      <c r="C859" s="70"/>
      <c r="D859" s="70"/>
      <c r="E859" s="70"/>
      <c r="F859" s="70"/>
      <c r="G859" s="70"/>
      <c r="H859" s="70"/>
      <c r="I859" s="70"/>
      <c r="J859" s="70"/>
      <c r="K859" s="70"/>
      <c r="L859" s="39"/>
      <c r="N859" s="14"/>
      <c r="AD859" s="39"/>
      <c r="AE859" s="39"/>
      <c r="AF859" s="39"/>
      <c r="AG859" s="39"/>
      <c r="AH859" s="39"/>
      <c r="AI859" s="39"/>
      <c r="AJ859" s="39"/>
      <c r="AK859" s="39"/>
      <c r="AL859" s="39"/>
    </row>
    <row r="860" ht="58.5" customHeight="1">
      <c r="A860" s="39"/>
      <c r="B860" s="70"/>
      <c r="C860" s="70"/>
      <c r="D860" s="70"/>
      <c r="E860" s="70"/>
      <c r="F860" s="70"/>
      <c r="G860" s="70"/>
      <c r="H860" s="70"/>
      <c r="I860" s="70"/>
      <c r="J860" s="70"/>
      <c r="K860" s="70"/>
      <c r="L860" s="39"/>
      <c r="N860" s="14"/>
      <c r="AD860" s="39"/>
      <c r="AE860" s="39"/>
      <c r="AF860" s="39"/>
      <c r="AG860" s="39"/>
      <c r="AH860" s="39"/>
      <c r="AI860" s="39"/>
      <c r="AJ860" s="39"/>
      <c r="AK860" s="39"/>
      <c r="AL860" s="39"/>
    </row>
    <row r="861" ht="58.5" customHeight="1">
      <c r="A861" s="39"/>
      <c r="B861" s="70"/>
      <c r="C861" s="70"/>
      <c r="D861" s="70"/>
      <c r="E861" s="70"/>
      <c r="F861" s="70"/>
      <c r="G861" s="70"/>
      <c r="H861" s="70"/>
      <c r="I861" s="70"/>
      <c r="J861" s="70"/>
      <c r="K861" s="70"/>
      <c r="L861" s="39"/>
      <c r="N861" s="14"/>
      <c r="AD861" s="39"/>
      <c r="AE861" s="39"/>
      <c r="AF861" s="39"/>
      <c r="AG861" s="39"/>
      <c r="AH861" s="39"/>
      <c r="AI861" s="39"/>
      <c r="AJ861" s="39"/>
      <c r="AK861" s="39"/>
      <c r="AL861" s="39"/>
    </row>
    <row r="862" ht="58.5" customHeight="1">
      <c r="A862" s="39"/>
      <c r="B862" s="70"/>
      <c r="C862" s="70"/>
      <c r="D862" s="70"/>
      <c r="E862" s="70"/>
      <c r="F862" s="70"/>
      <c r="G862" s="70"/>
      <c r="H862" s="70"/>
      <c r="I862" s="70"/>
      <c r="J862" s="70"/>
      <c r="K862" s="70"/>
      <c r="L862" s="39"/>
      <c r="N862" s="14"/>
      <c r="AD862" s="39"/>
      <c r="AE862" s="39"/>
      <c r="AF862" s="39"/>
      <c r="AG862" s="39"/>
      <c r="AH862" s="39"/>
      <c r="AI862" s="39"/>
      <c r="AJ862" s="39"/>
      <c r="AK862" s="39"/>
      <c r="AL862" s="39"/>
    </row>
    <row r="863" ht="58.5" customHeight="1">
      <c r="A863" s="39"/>
      <c r="B863" s="70"/>
      <c r="C863" s="70"/>
      <c r="D863" s="70"/>
      <c r="E863" s="70"/>
      <c r="F863" s="70"/>
      <c r="G863" s="70"/>
      <c r="H863" s="70"/>
      <c r="I863" s="70"/>
      <c r="J863" s="70"/>
      <c r="K863" s="70"/>
      <c r="L863" s="39"/>
      <c r="N863" s="14"/>
      <c r="AD863" s="39"/>
      <c r="AE863" s="39"/>
      <c r="AF863" s="39"/>
      <c r="AG863" s="39"/>
      <c r="AH863" s="39"/>
      <c r="AI863" s="39"/>
      <c r="AJ863" s="39"/>
      <c r="AK863" s="39"/>
      <c r="AL863" s="39"/>
    </row>
    <row r="864" ht="58.5" customHeight="1">
      <c r="A864" s="39"/>
      <c r="B864" s="70"/>
      <c r="C864" s="70"/>
      <c r="D864" s="70"/>
      <c r="E864" s="70"/>
      <c r="F864" s="70"/>
      <c r="G864" s="70"/>
      <c r="H864" s="70"/>
      <c r="I864" s="70"/>
      <c r="J864" s="70"/>
      <c r="K864" s="70"/>
      <c r="L864" s="39"/>
      <c r="N864" s="14"/>
      <c r="AD864" s="39"/>
      <c r="AE864" s="39"/>
      <c r="AF864" s="39"/>
      <c r="AG864" s="39"/>
      <c r="AH864" s="39"/>
      <c r="AI864" s="39"/>
      <c r="AJ864" s="39"/>
      <c r="AK864" s="39"/>
      <c r="AL864" s="39"/>
    </row>
    <row r="865" ht="58.5" customHeight="1">
      <c r="A865" s="39"/>
      <c r="B865" s="70"/>
      <c r="C865" s="70"/>
      <c r="D865" s="70"/>
      <c r="E865" s="70"/>
      <c r="F865" s="70"/>
      <c r="G865" s="70"/>
      <c r="H865" s="70"/>
      <c r="I865" s="70"/>
      <c r="J865" s="70"/>
      <c r="K865" s="70"/>
      <c r="L865" s="39"/>
      <c r="N865" s="14"/>
      <c r="AD865" s="39"/>
      <c r="AE865" s="39"/>
      <c r="AF865" s="39"/>
      <c r="AG865" s="39"/>
      <c r="AH865" s="39"/>
      <c r="AI865" s="39"/>
      <c r="AJ865" s="39"/>
      <c r="AK865" s="39"/>
      <c r="AL865" s="39"/>
    </row>
    <row r="866" ht="58.5" customHeight="1">
      <c r="A866" s="39"/>
      <c r="B866" s="70"/>
      <c r="C866" s="70"/>
      <c r="D866" s="70"/>
      <c r="E866" s="70"/>
      <c r="F866" s="70"/>
      <c r="G866" s="70"/>
      <c r="H866" s="70"/>
      <c r="I866" s="70"/>
      <c r="J866" s="70"/>
      <c r="K866" s="70"/>
      <c r="L866" s="39"/>
      <c r="N866" s="14"/>
      <c r="AD866" s="39"/>
      <c r="AE866" s="39"/>
      <c r="AF866" s="39"/>
      <c r="AG866" s="39"/>
      <c r="AH866" s="39"/>
      <c r="AI866" s="39"/>
      <c r="AJ866" s="39"/>
      <c r="AK866" s="39"/>
      <c r="AL866" s="39"/>
    </row>
    <row r="867" ht="58.5" customHeight="1">
      <c r="A867" s="39"/>
      <c r="B867" s="70"/>
      <c r="C867" s="70"/>
      <c r="D867" s="70"/>
      <c r="E867" s="70"/>
      <c r="F867" s="70"/>
      <c r="G867" s="70"/>
      <c r="H867" s="70"/>
      <c r="I867" s="70"/>
      <c r="J867" s="70"/>
      <c r="K867" s="70"/>
      <c r="L867" s="39"/>
      <c r="N867" s="14"/>
      <c r="AD867" s="39"/>
      <c r="AE867" s="39"/>
      <c r="AF867" s="39"/>
      <c r="AG867" s="39"/>
      <c r="AH867" s="39"/>
      <c r="AI867" s="39"/>
      <c r="AJ867" s="39"/>
      <c r="AK867" s="39"/>
      <c r="AL867" s="39"/>
    </row>
    <row r="868" ht="58.5" customHeight="1">
      <c r="A868" s="39"/>
      <c r="B868" s="70"/>
      <c r="C868" s="70"/>
      <c r="D868" s="70"/>
      <c r="E868" s="70"/>
      <c r="F868" s="70"/>
      <c r="G868" s="70"/>
      <c r="H868" s="70"/>
      <c r="I868" s="70"/>
      <c r="J868" s="70"/>
      <c r="K868" s="70"/>
      <c r="L868" s="39"/>
      <c r="N868" s="14"/>
      <c r="AD868" s="39"/>
      <c r="AE868" s="39"/>
      <c r="AF868" s="39"/>
      <c r="AG868" s="39"/>
      <c r="AH868" s="39"/>
      <c r="AI868" s="39"/>
      <c r="AJ868" s="39"/>
      <c r="AK868" s="39"/>
      <c r="AL868" s="39"/>
    </row>
    <row r="869" ht="58.5" customHeight="1">
      <c r="A869" s="39"/>
      <c r="B869" s="70"/>
      <c r="C869" s="70"/>
      <c r="D869" s="70"/>
      <c r="E869" s="70"/>
      <c r="F869" s="70"/>
      <c r="G869" s="70"/>
      <c r="H869" s="70"/>
      <c r="I869" s="70"/>
      <c r="J869" s="70"/>
      <c r="K869" s="70"/>
      <c r="L869" s="39"/>
      <c r="N869" s="14"/>
      <c r="AD869" s="39"/>
      <c r="AE869" s="39"/>
      <c r="AF869" s="39"/>
      <c r="AG869" s="39"/>
      <c r="AH869" s="39"/>
      <c r="AI869" s="39"/>
      <c r="AJ869" s="39"/>
      <c r="AK869" s="39"/>
      <c r="AL869" s="39"/>
    </row>
    <row r="870" ht="58.5" customHeight="1">
      <c r="A870" s="39"/>
      <c r="B870" s="70"/>
      <c r="C870" s="70"/>
      <c r="D870" s="70"/>
      <c r="E870" s="70"/>
      <c r="F870" s="70"/>
      <c r="G870" s="70"/>
      <c r="H870" s="70"/>
      <c r="I870" s="70"/>
      <c r="J870" s="70"/>
      <c r="K870" s="70"/>
      <c r="L870" s="39"/>
      <c r="N870" s="14"/>
      <c r="AD870" s="39"/>
      <c r="AE870" s="39"/>
      <c r="AF870" s="39"/>
      <c r="AG870" s="39"/>
      <c r="AH870" s="39"/>
      <c r="AI870" s="39"/>
      <c r="AJ870" s="39"/>
      <c r="AK870" s="39"/>
      <c r="AL870" s="39"/>
    </row>
    <row r="871" ht="58.5" customHeight="1">
      <c r="A871" s="39"/>
      <c r="B871" s="70"/>
      <c r="C871" s="70"/>
      <c r="D871" s="70"/>
      <c r="E871" s="70"/>
      <c r="F871" s="70"/>
      <c r="G871" s="70"/>
      <c r="H871" s="70"/>
      <c r="I871" s="70"/>
      <c r="J871" s="70"/>
      <c r="K871" s="70"/>
      <c r="L871" s="39"/>
      <c r="N871" s="14"/>
      <c r="AD871" s="39"/>
      <c r="AE871" s="39"/>
      <c r="AF871" s="39"/>
      <c r="AG871" s="39"/>
      <c r="AH871" s="39"/>
      <c r="AI871" s="39"/>
      <c r="AJ871" s="39"/>
      <c r="AK871" s="39"/>
      <c r="AL871" s="39"/>
    </row>
    <row r="872" ht="58.5" customHeight="1">
      <c r="A872" s="39"/>
      <c r="B872" s="70"/>
      <c r="C872" s="70"/>
      <c r="D872" s="70"/>
      <c r="E872" s="70"/>
      <c r="F872" s="70"/>
      <c r="G872" s="70"/>
      <c r="H872" s="70"/>
      <c r="I872" s="70"/>
      <c r="J872" s="70"/>
      <c r="K872" s="70"/>
      <c r="L872" s="39"/>
      <c r="N872" s="14"/>
      <c r="AD872" s="39"/>
      <c r="AE872" s="39"/>
      <c r="AF872" s="39"/>
      <c r="AG872" s="39"/>
      <c r="AH872" s="39"/>
      <c r="AI872" s="39"/>
      <c r="AJ872" s="39"/>
      <c r="AK872" s="39"/>
      <c r="AL872" s="39"/>
    </row>
    <row r="873" ht="58.5" customHeight="1">
      <c r="A873" s="39"/>
      <c r="B873" s="70"/>
      <c r="C873" s="70"/>
      <c r="D873" s="70"/>
      <c r="E873" s="70"/>
      <c r="F873" s="70"/>
      <c r="G873" s="70"/>
      <c r="H873" s="70"/>
      <c r="I873" s="70"/>
      <c r="J873" s="70"/>
      <c r="K873" s="70"/>
      <c r="L873" s="39"/>
      <c r="N873" s="14"/>
      <c r="AD873" s="39"/>
      <c r="AE873" s="39"/>
      <c r="AF873" s="39"/>
      <c r="AG873" s="39"/>
      <c r="AH873" s="39"/>
      <c r="AI873" s="39"/>
      <c r="AJ873" s="39"/>
      <c r="AK873" s="39"/>
      <c r="AL873" s="39"/>
    </row>
    <row r="874" ht="58.5" customHeight="1">
      <c r="A874" s="39"/>
      <c r="B874" s="70"/>
      <c r="C874" s="70"/>
      <c r="D874" s="70"/>
      <c r="E874" s="70"/>
      <c r="F874" s="70"/>
      <c r="G874" s="70"/>
      <c r="H874" s="70"/>
      <c r="I874" s="70"/>
      <c r="J874" s="70"/>
      <c r="K874" s="70"/>
      <c r="L874" s="39"/>
      <c r="N874" s="14"/>
      <c r="AD874" s="39"/>
      <c r="AE874" s="39"/>
      <c r="AF874" s="39"/>
      <c r="AG874" s="39"/>
      <c r="AH874" s="39"/>
      <c r="AI874" s="39"/>
      <c r="AJ874" s="39"/>
      <c r="AK874" s="39"/>
      <c r="AL874" s="39"/>
    </row>
    <row r="875" ht="58.5" customHeight="1">
      <c r="A875" s="39"/>
      <c r="B875" s="70"/>
      <c r="C875" s="70"/>
      <c r="D875" s="70"/>
      <c r="E875" s="70"/>
      <c r="F875" s="70"/>
      <c r="G875" s="70"/>
      <c r="H875" s="70"/>
      <c r="I875" s="70"/>
      <c r="J875" s="70"/>
      <c r="K875" s="70"/>
      <c r="L875" s="39"/>
      <c r="N875" s="14"/>
      <c r="AD875" s="39"/>
      <c r="AE875" s="39"/>
      <c r="AF875" s="39"/>
      <c r="AG875" s="39"/>
      <c r="AH875" s="39"/>
      <c r="AI875" s="39"/>
      <c r="AJ875" s="39"/>
      <c r="AK875" s="39"/>
      <c r="AL875" s="39"/>
    </row>
    <row r="876" ht="58.5" customHeight="1">
      <c r="A876" s="39"/>
      <c r="B876" s="70"/>
      <c r="C876" s="70"/>
      <c r="D876" s="70"/>
      <c r="E876" s="70"/>
      <c r="F876" s="70"/>
      <c r="G876" s="70"/>
      <c r="H876" s="70"/>
      <c r="I876" s="70"/>
      <c r="J876" s="70"/>
      <c r="K876" s="70"/>
      <c r="L876" s="39"/>
      <c r="N876" s="14"/>
      <c r="AD876" s="39"/>
      <c r="AE876" s="39"/>
      <c r="AF876" s="39"/>
      <c r="AG876" s="39"/>
      <c r="AH876" s="39"/>
      <c r="AI876" s="39"/>
      <c r="AJ876" s="39"/>
      <c r="AK876" s="39"/>
      <c r="AL876" s="39"/>
    </row>
    <row r="877" ht="58.5" customHeight="1">
      <c r="A877" s="39"/>
      <c r="B877" s="70"/>
      <c r="C877" s="70"/>
      <c r="D877" s="70"/>
      <c r="E877" s="70"/>
      <c r="F877" s="70"/>
      <c r="G877" s="70"/>
      <c r="H877" s="70"/>
      <c r="I877" s="70"/>
      <c r="J877" s="70"/>
      <c r="K877" s="70"/>
      <c r="L877" s="39"/>
      <c r="N877" s="14"/>
      <c r="AD877" s="39"/>
      <c r="AE877" s="39"/>
      <c r="AF877" s="39"/>
      <c r="AG877" s="39"/>
      <c r="AH877" s="39"/>
      <c r="AI877" s="39"/>
      <c r="AJ877" s="39"/>
      <c r="AK877" s="39"/>
      <c r="AL877" s="39"/>
    </row>
    <row r="878" ht="58.5" customHeight="1">
      <c r="A878" s="39"/>
      <c r="B878" s="70"/>
      <c r="C878" s="70"/>
      <c r="D878" s="70"/>
      <c r="E878" s="70"/>
      <c r="F878" s="70"/>
      <c r="G878" s="70"/>
      <c r="H878" s="70"/>
      <c r="I878" s="70"/>
      <c r="J878" s="70"/>
      <c r="K878" s="70"/>
      <c r="L878" s="39"/>
      <c r="N878" s="14"/>
      <c r="AD878" s="39"/>
      <c r="AE878" s="39"/>
      <c r="AF878" s="39"/>
      <c r="AG878" s="39"/>
      <c r="AH878" s="39"/>
      <c r="AI878" s="39"/>
      <c r="AJ878" s="39"/>
      <c r="AK878" s="39"/>
      <c r="AL878" s="39"/>
    </row>
    <row r="879" ht="58.5" customHeight="1">
      <c r="A879" s="39"/>
      <c r="B879" s="70"/>
      <c r="C879" s="70"/>
      <c r="D879" s="70"/>
      <c r="E879" s="70"/>
      <c r="F879" s="70"/>
      <c r="G879" s="70"/>
      <c r="H879" s="70"/>
      <c r="I879" s="70"/>
      <c r="J879" s="70"/>
      <c r="K879" s="70"/>
      <c r="L879" s="39"/>
      <c r="N879" s="14"/>
      <c r="AD879" s="39"/>
      <c r="AE879" s="39"/>
      <c r="AF879" s="39"/>
      <c r="AG879" s="39"/>
      <c r="AH879" s="39"/>
      <c r="AI879" s="39"/>
      <c r="AJ879" s="39"/>
      <c r="AK879" s="39"/>
      <c r="AL879" s="39"/>
    </row>
    <row r="880" ht="58.5" customHeight="1">
      <c r="A880" s="39"/>
      <c r="B880" s="70"/>
      <c r="C880" s="70"/>
      <c r="D880" s="70"/>
      <c r="E880" s="70"/>
      <c r="F880" s="70"/>
      <c r="G880" s="70"/>
      <c r="H880" s="70"/>
      <c r="I880" s="70"/>
      <c r="J880" s="70"/>
      <c r="K880" s="70"/>
      <c r="L880" s="39"/>
      <c r="N880" s="14"/>
      <c r="AD880" s="39"/>
      <c r="AE880" s="39"/>
      <c r="AF880" s="39"/>
      <c r="AG880" s="39"/>
      <c r="AH880" s="39"/>
      <c r="AI880" s="39"/>
      <c r="AJ880" s="39"/>
      <c r="AK880" s="39"/>
      <c r="AL880" s="39"/>
    </row>
    <row r="881" ht="58.5" customHeight="1">
      <c r="A881" s="39"/>
      <c r="B881" s="70"/>
      <c r="C881" s="70"/>
      <c r="D881" s="70"/>
      <c r="E881" s="70"/>
      <c r="F881" s="70"/>
      <c r="G881" s="70"/>
      <c r="H881" s="70"/>
      <c r="I881" s="70"/>
      <c r="J881" s="70"/>
      <c r="K881" s="70"/>
      <c r="L881" s="39"/>
      <c r="N881" s="14"/>
      <c r="AD881" s="39"/>
      <c r="AE881" s="39"/>
      <c r="AF881" s="39"/>
      <c r="AG881" s="39"/>
      <c r="AH881" s="39"/>
      <c r="AI881" s="39"/>
      <c r="AJ881" s="39"/>
      <c r="AK881" s="39"/>
      <c r="AL881" s="39"/>
    </row>
    <row r="882" ht="58.5" customHeight="1">
      <c r="A882" s="39"/>
      <c r="B882" s="70"/>
      <c r="C882" s="70"/>
      <c r="D882" s="70"/>
      <c r="E882" s="70"/>
      <c r="F882" s="70"/>
      <c r="G882" s="70"/>
      <c r="H882" s="70"/>
      <c r="I882" s="70"/>
      <c r="J882" s="70"/>
      <c r="K882" s="70"/>
      <c r="L882" s="39"/>
      <c r="N882" s="14"/>
      <c r="AD882" s="39"/>
      <c r="AE882" s="39"/>
      <c r="AF882" s="39"/>
      <c r="AG882" s="39"/>
      <c r="AH882" s="39"/>
      <c r="AI882" s="39"/>
      <c r="AJ882" s="39"/>
      <c r="AK882" s="39"/>
      <c r="AL882" s="39"/>
    </row>
    <row r="883" ht="58.5" customHeight="1">
      <c r="A883" s="39"/>
      <c r="B883" s="70"/>
      <c r="C883" s="70"/>
      <c r="D883" s="70"/>
      <c r="E883" s="70"/>
      <c r="F883" s="70"/>
      <c r="G883" s="70"/>
      <c r="H883" s="70"/>
      <c r="I883" s="70"/>
      <c r="J883" s="70"/>
      <c r="K883" s="70"/>
      <c r="L883" s="39"/>
      <c r="N883" s="14"/>
      <c r="AD883" s="39"/>
      <c r="AE883" s="39"/>
      <c r="AF883" s="39"/>
      <c r="AG883" s="39"/>
      <c r="AH883" s="39"/>
      <c r="AI883" s="39"/>
      <c r="AJ883" s="39"/>
      <c r="AK883" s="39"/>
      <c r="AL883" s="39"/>
    </row>
    <row r="884" ht="58.5" customHeight="1">
      <c r="A884" s="39"/>
      <c r="B884" s="70"/>
      <c r="C884" s="70"/>
      <c r="D884" s="70"/>
      <c r="E884" s="70"/>
      <c r="F884" s="70"/>
      <c r="G884" s="70"/>
      <c r="H884" s="70"/>
      <c r="I884" s="70"/>
      <c r="J884" s="70"/>
      <c r="K884" s="70"/>
      <c r="L884" s="39"/>
      <c r="N884" s="14"/>
      <c r="AD884" s="39"/>
      <c r="AE884" s="39"/>
      <c r="AF884" s="39"/>
      <c r="AG884" s="39"/>
      <c r="AH884" s="39"/>
      <c r="AI884" s="39"/>
      <c r="AJ884" s="39"/>
      <c r="AK884" s="39"/>
      <c r="AL884" s="39"/>
    </row>
    <row r="885" ht="58.5" customHeight="1">
      <c r="A885" s="39"/>
      <c r="B885" s="70"/>
      <c r="C885" s="70"/>
      <c r="D885" s="70"/>
      <c r="E885" s="70"/>
      <c r="F885" s="70"/>
      <c r="G885" s="70"/>
      <c r="H885" s="70"/>
      <c r="I885" s="70"/>
      <c r="J885" s="70"/>
      <c r="K885" s="70"/>
      <c r="L885" s="39"/>
      <c r="N885" s="14"/>
      <c r="AD885" s="39"/>
      <c r="AE885" s="39"/>
      <c r="AF885" s="39"/>
      <c r="AG885" s="39"/>
      <c r="AH885" s="39"/>
      <c r="AI885" s="39"/>
      <c r="AJ885" s="39"/>
      <c r="AK885" s="39"/>
      <c r="AL885" s="39"/>
    </row>
    <row r="886" ht="58.5" customHeight="1">
      <c r="A886" s="39"/>
      <c r="B886" s="70"/>
      <c r="C886" s="70"/>
      <c r="D886" s="70"/>
      <c r="E886" s="70"/>
      <c r="F886" s="70"/>
      <c r="G886" s="70"/>
      <c r="H886" s="70"/>
      <c r="I886" s="70"/>
      <c r="J886" s="70"/>
      <c r="K886" s="70"/>
      <c r="L886" s="39"/>
      <c r="N886" s="14"/>
      <c r="AD886" s="39"/>
      <c r="AE886" s="39"/>
      <c r="AF886" s="39"/>
      <c r="AG886" s="39"/>
      <c r="AH886" s="39"/>
      <c r="AI886" s="39"/>
      <c r="AJ886" s="39"/>
      <c r="AK886" s="39"/>
      <c r="AL886" s="39"/>
    </row>
    <row r="887" ht="58.5" customHeight="1">
      <c r="A887" s="39"/>
      <c r="B887" s="70"/>
      <c r="C887" s="70"/>
      <c r="D887" s="70"/>
      <c r="E887" s="70"/>
      <c r="F887" s="70"/>
      <c r="G887" s="70"/>
      <c r="H887" s="70"/>
      <c r="I887" s="70"/>
      <c r="J887" s="70"/>
      <c r="K887" s="70"/>
      <c r="L887" s="39"/>
      <c r="N887" s="14"/>
      <c r="AD887" s="39"/>
      <c r="AE887" s="39"/>
      <c r="AF887" s="39"/>
      <c r="AG887" s="39"/>
      <c r="AH887" s="39"/>
      <c r="AI887" s="39"/>
      <c r="AJ887" s="39"/>
      <c r="AK887" s="39"/>
      <c r="AL887" s="39"/>
    </row>
    <row r="888" ht="58.5" customHeight="1">
      <c r="A888" s="39"/>
      <c r="B888" s="70"/>
      <c r="C888" s="70"/>
      <c r="D888" s="70"/>
      <c r="E888" s="70"/>
      <c r="F888" s="70"/>
      <c r="G888" s="70"/>
      <c r="H888" s="70"/>
      <c r="I888" s="70"/>
      <c r="J888" s="70"/>
      <c r="K888" s="70"/>
      <c r="L888" s="39"/>
      <c r="N888" s="14"/>
      <c r="AD888" s="39"/>
      <c r="AE888" s="39"/>
      <c r="AF888" s="39"/>
      <c r="AG888" s="39"/>
      <c r="AH888" s="39"/>
      <c r="AI888" s="39"/>
      <c r="AJ888" s="39"/>
      <c r="AK888" s="39"/>
      <c r="AL888" s="39"/>
    </row>
    <row r="889" ht="58.5" customHeight="1">
      <c r="A889" s="39"/>
      <c r="B889" s="70"/>
      <c r="C889" s="70"/>
      <c r="D889" s="70"/>
      <c r="E889" s="70"/>
      <c r="F889" s="70"/>
      <c r="G889" s="70"/>
      <c r="H889" s="70"/>
      <c r="I889" s="70"/>
      <c r="J889" s="70"/>
      <c r="K889" s="70"/>
      <c r="L889" s="39"/>
      <c r="N889" s="14"/>
      <c r="AD889" s="39"/>
      <c r="AE889" s="39"/>
      <c r="AF889" s="39"/>
      <c r="AG889" s="39"/>
      <c r="AH889" s="39"/>
      <c r="AI889" s="39"/>
      <c r="AJ889" s="39"/>
      <c r="AK889" s="39"/>
      <c r="AL889" s="39"/>
    </row>
    <row r="890" ht="58.5" customHeight="1">
      <c r="A890" s="39"/>
      <c r="B890" s="70"/>
      <c r="C890" s="70"/>
      <c r="D890" s="70"/>
      <c r="E890" s="70"/>
      <c r="F890" s="70"/>
      <c r="G890" s="70"/>
      <c r="H890" s="70"/>
      <c r="I890" s="70"/>
      <c r="J890" s="70"/>
      <c r="K890" s="70"/>
      <c r="L890" s="39"/>
      <c r="N890" s="14"/>
      <c r="AD890" s="39"/>
      <c r="AE890" s="39"/>
      <c r="AF890" s="39"/>
      <c r="AG890" s="39"/>
      <c r="AH890" s="39"/>
      <c r="AI890" s="39"/>
      <c r="AJ890" s="39"/>
      <c r="AK890" s="39"/>
      <c r="AL890" s="39"/>
    </row>
    <row r="891" ht="58.5" customHeight="1">
      <c r="A891" s="39"/>
      <c r="B891" s="70"/>
      <c r="C891" s="70"/>
      <c r="D891" s="70"/>
      <c r="E891" s="70"/>
      <c r="F891" s="70"/>
      <c r="G891" s="70"/>
      <c r="H891" s="70"/>
      <c r="I891" s="70"/>
      <c r="J891" s="70"/>
      <c r="K891" s="70"/>
      <c r="L891" s="39"/>
      <c r="N891" s="14"/>
      <c r="AD891" s="39"/>
      <c r="AE891" s="39"/>
      <c r="AF891" s="39"/>
      <c r="AG891" s="39"/>
      <c r="AH891" s="39"/>
      <c r="AI891" s="39"/>
      <c r="AJ891" s="39"/>
      <c r="AK891" s="39"/>
      <c r="AL891" s="39"/>
    </row>
    <row r="892" ht="58.5" customHeight="1">
      <c r="A892" s="39"/>
      <c r="B892" s="70"/>
      <c r="C892" s="70"/>
      <c r="D892" s="70"/>
      <c r="E892" s="70"/>
      <c r="F892" s="70"/>
      <c r="G892" s="70"/>
      <c r="H892" s="70"/>
      <c r="I892" s="70"/>
      <c r="J892" s="70"/>
      <c r="K892" s="70"/>
      <c r="L892" s="39"/>
      <c r="N892" s="14"/>
      <c r="AD892" s="39"/>
      <c r="AE892" s="39"/>
      <c r="AF892" s="39"/>
      <c r="AG892" s="39"/>
      <c r="AH892" s="39"/>
      <c r="AI892" s="39"/>
      <c r="AJ892" s="39"/>
      <c r="AK892" s="39"/>
      <c r="AL892" s="39"/>
    </row>
    <row r="893" ht="58.5" customHeight="1">
      <c r="A893" s="39"/>
      <c r="B893" s="70"/>
      <c r="C893" s="70"/>
      <c r="D893" s="70"/>
      <c r="E893" s="70"/>
      <c r="F893" s="70"/>
      <c r="G893" s="70"/>
      <c r="H893" s="70"/>
      <c r="I893" s="70"/>
      <c r="J893" s="70"/>
      <c r="K893" s="70"/>
      <c r="L893" s="39"/>
      <c r="N893" s="14"/>
      <c r="AD893" s="39"/>
      <c r="AE893" s="39"/>
      <c r="AF893" s="39"/>
      <c r="AG893" s="39"/>
      <c r="AH893" s="39"/>
      <c r="AI893" s="39"/>
      <c r="AJ893" s="39"/>
      <c r="AK893" s="39"/>
      <c r="AL893" s="39"/>
    </row>
    <row r="894" ht="58.5" customHeight="1">
      <c r="A894" s="39"/>
      <c r="B894" s="70"/>
      <c r="C894" s="70"/>
      <c r="D894" s="70"/>
      <c r="E894" s="70"/>
      <c r="F894" s="70"/>
      <c r="G894" s="70"/>
      <c r="H894" s="70"/>
      <c r="I894" s="70"/>
      <c r="J894" s="70"/>
      <c r="K894" s="70"/>
      <c r="L894" s="39"/>
      <c r="N894" s="14"/>
      <c r="AD894" s="39"/>
      <c r="AE894" s="39"/>
      <c r="AF894" s="39"/>
      <c r="AG894" s="39"/>
      <c r="AH894" s="39"/>
      <c r="AI894" s="39"/>
      <c r="AJ894" s="39"/>
      <c r="AK894" s="39"/>
      <c r="AL894" s="39"/>
    </row>
    <row r="895" ht="58.5" customHeight="1">
      <c r="A895" s="39"/>
      <c r="B895" s="70"/>
      <c r="C895" s="70"/>
      <c r="D895" s="70"/>
      <c r="E895" s="70"/>
      <c r="F895" s="70"/>
      <c r="G895" s="70"/>
      <c r="H895" s="70"/>
      <c r="I895" s="70"/>
      <c r="J895" s="70"/>
      <c r="K895" s="70"/>
      <c r="L895" s="39"/>
      <c r="N895" s="14"/>
      <c r="AD895" s="39"/>
      <c r="AE895" s="39"/>
      <c r="AF895" s="39"/>
      <c r="AG895" s="39"/>
      <c r="AH895" s="39"/>
      <c r="AI895" s="39"/>
      <c r="AJ895" s="39"/>
      <c r="AK895" s="39"/>
      <c r="AL895" s="39"/>
    </row>
    <row r="896" ht="58.5" customHeight="1">
      <c r="A896" s="39"/>
      <c r="B896" s="70"/>
      <c r="C896" s="70"/>
      <c r="D896" s="70"/>
      <c r="E896" s="70"/>
      <c r="F896" s="70"/>
      <c r="G896" s="70"/>
      <c r="H896" s="70"/>
      <c r="I896" s="70"/>
      <c r="J896" s="70"/>
      <c r="K896" s="70"/>
      <c r="L896" s="39"/>
      <c r="N896" s="14"/>
      <c r="AD896" s="39"/>
      <c r="AE896" s="39"/>
      <c r="AF896" s="39"/>
      <c r="AG896" s="39"/>
      <c r="AH896" s="39"/>
      <c r="AI896" s="39"/>
      <c r="AJ896" s="39"/>
      <c r="AK896" s="39"/>
      <c r="AL896" s="39"/>
    </row>
    <row r="897" ht="58.5" customHeight="1">
      <c r="A897" s="39"/>
      <c r="B897" s="70"/>
      <c r="C897" s="70"/>
      <c r="D897" s="70"/>
      <c r="E897" s="70"/>
      <c r="F897" s="70"/>
      <c r="G897" s="70"/>
      <c r="H897" s="70"/>
      <c r="I897" s="70"/>
      <c r="J897" s="70"/>
      <c r="K897" s="70"/>
      <c r="L897" s="39"/>
      <c r="N897" s="14"/>
      <c r="AD897" s="39"/>
      <c r="AE897" s="39"/>
      <c r="AF897" s="39"/>
      <c r="AG897" s="39"/>
      <c r="AH897" s="39"/>
      <c r="AI897" s="39"/>
      <c r="AJ897" s="39"/>
      <c r="AK897" s="39"/>
      <c r="AL897" s="39"/>
    </row>
    <row r="898" ht="58.5" customHeight="1">
      <c r="A898" s="39"/>
      <c r="B898" s="70"/>
      <c r="C898" s="70"/>
      <c r="D898" s="70"/>
      <c r="E898" s="70"/>
      <c r="F898" s="70"/>
      <c r="G898" s="70"/>
      <c r="H898" s="70"/>
      <c r="I898" s="70"/>
      <c r="J898" s="70"/>
      <c r="K898" s="70"/>
      <c r="L898" s="39"/>
      <c r="N898" s="14"/>
      <c r="AD898" s="39"/>
      <c r="AE898" s="39"/>
      <c r="AF898" s="39"/>
      <c r="AG898" s="39"/>
      <c r="AH898" s="39"/>
      <c r="AI898" s="39"/>
      <c r="AJ898" s="39"/>
      <c r="AK898" s="39"/>
      <c r="AL898" s="39"/>
    </row>
    <row r="899" ht="58.5" customHeight="1">
      <c r="A899" s="39"/>
      <c r="B899" s="70"/>
      <c r="C899" s="70"/>
      <c r="D899" s="70"/>
      <c r="E899" s="70"/>
      <c r="F899" s="70"/>
      <c r="G899" s="70"/>
      <c r="H899" s="70"/>
      <c r="I899" s="70"/>
      <c r="J899" s="70"/>
      <c r="K899" s="70"/>
      <c r="L899" s="39"/>
      <c r="N899" s="14"/>
      <c r="AD899" s="39"/>
      <c r="AE899" s="39"/>
      <c r="AF899" s="39"/>
      <c r="AG899" s="39"/>
      <c r="AH899" s="39"/>
      <c r="AI899" s="39"/>
      <c r="AJ899" s="39"/>
      <c r="AK899" s="39"/>
      <c r="AL899" s="39"/>
    </row>
    <row r="900" ht="58.5" customHeight="1">
      <c r="A900" s="39"/>
      <c r="B900" s="70"/>
      <c r="C900" s="70"/>
      <c r="D900" s="70"/>
      <c r="E900" s="70"/>
      <c r="F900" s="70"/>
      <c r="G900" s="70"/>
      <c r="H900" s="70"/>
      <c r="I900" s="70"/>
      <c r="J900" s="70"/>
      <c r="K900" s="70"/>
      <c r="L900" s="39"/>
      <c r="N900" s="14"/>
      <c r="AD900" s="39"/>
      <c r="AE900" s="39"/>
      <c r="AF900" s="39"/>
      <c r="AG900" s="39"/>
      <c r="AH900" s="39"/>
      <c r="AI900" s="39"/>
      <c r="AJ900" s="39"/>
      <c r="AK900" s="39"/>
      <c r="AL900" s="39"/>
    </row>
    <row r="901" ht="58.5" customHeight="1">
      <c r="A901" s="39"/>
      <c r="B901" s="70"/>
      <c r="C901" s="70"/>
      <c r="D901" s="70"/>
      <c r="E901" s="70"/>
      <c r="F901" s="70"/>
      <c r="G901" s="70"/>
      <c r="H901" s="70"/>
      <c r="I901" s="70"/>
      <c r="J901" s="70"/>
      <c r="K901" s="70"/>
      <c r="L901" s="39"/>
      <c r="N901" s="14"/>
      <c r="AD901" s="39"/>
      <c r="AE901" s="39"/>
      <c r="AF901" s="39"/>
      <c r="AG901" s="39"/>
      <c r="AH901" s="39"/>
      <c r="AI901" s="39"/>
      <c r="AJ901" s="39"/>
      <c r="AK901" s="39"/>
      <c r="AL901" s="39"/>
    </row>
    <row r="902" ht="58.5" customHeight="1">
      <c r="A902" s="39"/>
      <c r="B902" s="70"/>
      <c r="C902" s="70"/>
      <c r="D902" s="70"/>
      <c r="E902" s="70"/>
      <c r="F902" s="70"/>
      <c r="G902" s="70"/>
      <c r="H902" s="70"/>
      <c r="I902" s="70"/>
      <c r="J902" s="70"/>
      <c r="K902" s="70"/>
      <c r="L902" s="39"/>
      <c r="N902" s="14"/>
      <c r="AD902" s="39"/>
      <c r="AE902" s="39"/>
      <c r="AF902" s="39"/>
      <c r="AG902" s="39"/>
      <c r="AH902" s="39"/>
      <c r="AI902" s="39"/>
      <c r="AJ902" s="39"/>
      <c r="AK902" s="39"/>
      <c r="AL902" s="39"/>
    </row>
    <row r="903" ht="58.5" customHeight="1">
      <c r="A903" s="39"/>
      <c r="B903" s="70"/>
      <c r="C903" s="70"/>
      <c r="D903" s="70"/>
      <c r="E903" s="70"/>
      <c r="F903" s="70"/>
      <c r="G903" s="70"/>
      <c r="H903" s="70"/>
      <c r="I903" s="70"/>
      <c r="J903" s="70"/>
      <c r="K903" s="70"/>
      <c r="L903" s="39"/>
      <c r="N903" s="14"/>
      <c r="AD903" s="39"/>
      <c r="AE903" s="39"/>
      <c r="AF903" s="39"/>
      <c r="AG903" s="39"/>
      <c r="AH903" s="39"/>
      <c r="AI903" s="39"/>
      <c r="AJ903" s="39"/>
      <c r="AK903" s="39"/>
      <c r="AL903" s="39"/>
    </row>
    <row r="904" ht="58.5" customHeight="1">
      <c r="A904" s="39"/>
      <c r="B904" s="70"/>
      <c r="C904" s="70"/>
      <c r="D904" s="70"/>
      <c r="E904" s="70"/>
      <c r="F904" s="70"/>
      <c r="G904" s="70"/>
      <c r="H904" s="70"/>
      <c r="I904" s="70"/>
      <c r="J904" s="70"/>
      <c r="K904" s="70"/>
      <c r="L904" s="39"/>
      <c r="N904" s="14"/>
      <c r="AD904" s="39"/>
      <c r="AE904" s="39"/>
      <c r="AF904" s="39"/>
      <c r="AG904" s="39"/>
      <c r="AH904" s="39"/>
      <c r="AI904" s="39"/>
      <c r="AJ904" s="39"/>
      <c r="AK904" s="39"/>
      <c r="AL904" s="39"/>
    </row>
    <row r="905" ht="58.5" customHeight="1">
      <c r="A905" s="39"/>
      <c r="B905" s="70"/>
      <c r="C905" s="70"/>
      <c r="D905" s="70"/>
      <c r="E905" s="70"/>
      <c r="F905" s="70"/>
      <c r="G905" s="70"/>
      <c r="H905" s="70"/>
      <c r="I905" s="70"/>
      <c r="J905" s="70"/>
      <c r="K905" s="70"/>
      <c r="L905" s="39"/>
      <c r="N905" s="14"/>
      <c r="AD905" s="39"/>
      <c r="AE905" s="39"/>
      <c r="AF905" s="39"/>
      <c r="AG905" s="39"/>
      <c r="AH905" s="39"/>
      <c r="AI905" s="39"/>
      <c r="AJ905" s="39"/>
      <c r="AK905" s="39"/>
      <c r="AL905" s="39"/>
    </row>
    <row r="906" ht="58.5" customHeight="1">
      <c r="A906" s="39"/>
      <c r="B906" s="70"/>
      <c r="C906" s="70"/>
      <c r="D906" s="70"/>
      <c r="E906" s="70"/>
      <c r="F906" s="70"/>
      <c r="G906" s="70"/>
      <c r="H906" s="70"/>
      <c r="I906" s="70"/>
      <c r="J906" s="70"/>
      <c r="K906" s="70"/>
      <c r="L906" s="39"/>
      <c r="N906" s="14"/>
      <c r="AD906" s="39"/>
      <c r="AE906" s="39"/>
      <c r="AF906" s="39"/>
      <c r="AG906" s="39"/>
      <c r="AH906" s="39"/>
      <c r="AI906" s="39"/>
      <c r="AJ906" s="39"/>
      <c r="AK906" s="39"/>
      <c r="AL906" s="39"/>
    </row>
    <row r="907" ht="58.5" customHeight="1">
      <c r="A907" s="39"/>
      <c r="B907" s="70"/>
      <c r="C907" s="70"/>
      <c r="D907" s="70"/>
      <c r="E907" s="70"/>
      <c r="F907" s="70"/>
      <c r="G907" s="70"/>
      <c r="H907" s="70"/>
      <c r="I907" s="70"/>
      <c r="J907" s="70"/>
      <c r="K907" s="70"/>
      <c r="L907" s="39"/>
      <c r="N907" s="14"/>
      <c r="AD907" s="39"/>
      <c r="AE907" s="39"/>
      <c r="AF907" s="39"/>
      <c r="AG907" s="39"/>
      <c r="AH907" s="39"/>
      <c r="AI907" s="39"/>
      <c r="AJ907" s="39"/>
      <c r="AK907" s="39"/>
      <c r="AL907" s="39"/>
    </row>
    <row r="908" ht="58.5" customHeight="1">
      <c r="A908" s="39"/>
      <c r="B908" s="70"/>
      <c r="C908" s="70"/>
      <c r="D908" s="70"/>
      <c r="E908" s="70"/>
      <c r="F908" s="70"/>
      <c r="G908" s="70"/>
      <c r="H908" s="70"/>
      <c r="I908" s="70"/>
      <c r="J908" s="70"/>
      <c r="K908" s="70"/>
      <c r="L908" s="39"/>
      <c r="N908" s="14"/>
      <c r="AD908" s="39"/>
      <c r="AE908" s="39"/>
      <c r="AF908" s="39"/>
      <c r="AG908" s="39"/>
      <c r="AH908" s="39"/>
      <c r="AI908" s="39"/>
      <c r="AJ908" s="39"/>
      <c r="AK908" s="39"/>
      <c r="AL908" s="39"/>
    </row>
    <row r="909" ht="58.5" customHeight="1">
      <c r="A909" s="39"/>
      <c r="B909" s="70"/>
      <c r="C909" s="70"/>
      <c r="D909" s="70"/>
      <c r="E909" s="70"/>
      <c r="F909" s="70"/>
      <c r="G909" s="70"/>
      <c r="H909" s="70"/>
      <c r="I909" s="70"/>
      <c r="J909" s="70"/>
      <c r="K909" s="70"/>
      <c r="L909" s="39"/>
      <c r="N909" s="14"/>
      <c r="AD909" s="39"/>
      <c r="AE909" s="39"/>
      <c r="AF909" s="39"/>
      <c r="AG909" s="39"/>
      <c r="AH909" s="39"/>
      <c r="AI909" s="39"/>
      <c r="AJ909" s="39"/>
      <c r="AK909" s="39"/>
      <c r="AL909" s="39"/>
    </row>
    <row r="910" ht="58.5" customHeight="1">
      <c r="A910" s="39"/>
      <c r="B910" s="70"/>
      <c r="C910" s="70"/>
      <c r="D910" s="70"/>
      <c r="E910" s="70"/>
      <c r="F910" s="70"/>
      <c r="G910" s="70"/>
      <c r="H910" s="70"/>
      <c r="I910" s="70"/>
      <c r="J910" s="70"/>
      <c r="K910" s="70"/>
      <c r="L910" s="39"/>
      <c r="N910" s="14"/>
      <c r="AD910" s="39"/>
      <c r="AE910" s="39"/>
      <c r="AF910" s="39"/>
      <c r="AG910" s="39"/>
      <c r="AH910" s="39"/>
      <c r="AI910" s="39"/>
      <c r="AJ910" s="39"/>
      <c r="AK910" s="39"/>
      <c r="AL910" s="39"/>
    </row>
    <row r="911" ht="58.5" customHeight="1">
      <c r="A911" s="39"/>
      <c r="B911" s="70"/>
      <c r="C911" s="70"/>
      <c r="D911" s="70"/>
      <c r="E911" s="70"/>
      <c r="F911" s="70"/>
      <c r="G911" s="70"/>
      <c r="H911" s="70"/>
      <c r="I911" s="70"/>
      <c r="J911" s="70"/>
      <c r="K911" s="70"/>
      <c r="L911" s="39"/>
      <c r="N911" s="14"/>
      <c r="AD911" s="39"/>
      <c r="AE911" s="39"/>
      <c r="AF911" s="39"/>
      <c r="AG911" s="39"/>
      <c r="AH911" s="39"/>
      <c r="AI911" s="39"/>
      <c r="AJ911" s="39"/>
      <c r="AK911" s="39"/>
      <c r="AL911" s="39"/>
    </row>
    <row r="912" ht="58.5" customHeight="1">
      <c r="A912" s="39"/>
      <c r="B912" s="70"/>
      <c r="C912" s="70"/>
      <c r="D912" s="70"/>
      <c r="E912" s="70"/>
      <c r="F912" s="70"/>
      <c r="G912" s="70"/>
      <c r="H912" s="70"/>
      <c r="I912" s="70"/>
      <c r="J912" s="70"/>
      <c r="K912" s="70"/>
      <c r="L912" s="39"/>
      <c r="N912" s="14"/>
      <c r="AD912" s="39"/>
      <c r="AE912" s="39"/>
      <c r="AF912" s="39"/>
      <c r="AG912" s="39"/>
      <c r="AH912" s="39"/>
      <c r="AI912" s="39"/>
      <c r="AJ912" s="39"/>
      <c r="AK912" s="39"/>
      <c r="AL912" s="39"/>
    </row>
    <row r="913" ht="58.5" customHeight="1">
      <c r="A913" s="39"/>
      <c r="B913" s="70"/>
      <c r="C913" s="70"/>
      <c r="D913" s="70"/>
      <c r="E913" s="70"/>
      <c r="F913" s="70"/>
      <c r="G913" s="70"/>
      <c r="H913" s="70"/>
      <c r="I913" s="70"/>
      <c r="J913" s="70"/>
      <c r="K913" s="70"/>
      <c r="L913" s="39"/>
      <c r="N913" s="14"/>
      <c r="AD913" s="39"/>
      <c r="AE913" s="39"/>
      <c r="AF913" s="39"/>
      <c r="AG913" s="39"/>
      <c r="AH913" s="39"/>
      <c r="AI913" s="39"/>
      <c r="AJ913" s="39"/>
      <c r="AK913" s="39"/>
      <c r="AL913" s="39"/>
    </row>
    <row r="914" ht="58.5" customHeight="1">
      <c r="A914" s="39"/>
      <c r="B914" s="70"/>
      <c r="C914" s="70"/>
      <c r="D914" s="70"/>
      <c r="E914" s="70"/>
      <c r="F914" s="70"/>
      <c r="G914" s="70"/>
      <c r="H914" s="70"/>
      <c r="I914" s="70"/>
      <c r="J914" s="70"/>
      <c r="K914" s="70"/>
      <c r="L914" s="39"/>
      <c r="N914" s="14"/>
      <c r="AD914" s="39"/>
      <c r="AE914" s="39"/>
      <c r="AF914" s="39"/>
      <c r="AG914" s="39"/>
      <c r="AH914" s="39"/>
      <c r="AI914" s="39"/>
      <c r="AJ914" s="39"/>
      <c r="AK914" s="39"/>
      <c r="AL914" s="39"/>
    </row>
    <row r="915" ht="58.5" customHeight="1">
      <c r="A915" s="39"/>
      <c r="B915" s="70"/>
      <c r="C915" s="70"/>
      <c r="D915" s="70"/>
      <c r="E915" s="70"/>
      <c r="F915" s="70"/>
      <c r="G915" s="70"/>
      <c r="H915" s="70"/>
      <c r="I915" s="70"/>
      <c r="J915" s="70"/>
      <c r="K915" s="70"/>
      <c r="L915" s="39"/>
      <c r="N915" s="14"/>
      <c r="AD915" s="39"/>
      <c r="AE915" s="39"/>
      <c r="AF915" s="39"/>
      <c r="AG915" s="39"/>
      <c r="AH915" s="39"/>
      <c r="AI915" s="39"/>
      <c r="AJ915" s="39"/>
      <c r="AK915" s="39"/>
      <c r="AL915" s="39"/>
    </row>
    <row r="916" ht="58.5" customHeight="1">
      <c r="A916" s="39"/>
      <c r="B916" s="70"/>
      <c r="C916" s="70"/>
      <c r="D916" s="70"/>
      <c r="E916" s="70"/>
      <c r="F916" s="70"/>
      <c r="G916" s="70"/>
      <c r="H916" s="70"/>
      <c r="I916" s="70"/>
      <c r="J916" s="70"/>
      <c r="K916" s="70"/>
      <c r="L916" s="39"/>
      <c r="N916" s="14"/>
      <c r="AD916" s="39"/>
      <c r="AE916" s="39"/>
      <c r="AF916" s="39"/>
      <c r="AG916" s="39"/>
      <c r="AH916" s="39"/>
      <c r="AI916" s="39"/>
      <c r="AJ916" s="39"/>
      <c r="AK916" s="39"/>
      <c r="AL916" s="39"/>
    </row>
    <row r="917" ht="58.5" customHeight="1">
      <c r="A917" s="39"/>
      <c r="B917" s="70"/>
      <c r="C917" s="70"/>
      <c r="D917" s="70"/>
      <c r="E917" s="70"/>
      <c r="F917" s="70"/>
      <c r="G917" s="70"/>
      <c r="H917" s="70"/>
      <c r="I917" s="70"/>
      <c r="J917" s="70"/>
      <c r="K917" s="70"/>
      <c r="L917" s="39"/>
      <c r="N917" s="14"/>
      <c r="AD917" s="39"/>
      <c r="AE917" s="39"/>
      <c r="AF917" s="39"/>
      <c r="AG917" s="39"/>
      <c r="AH917" s="39"/>
      <c r="AI917" s="39"/>
      <c r="AJ917" s="39"/>
      <c r="AK917" s="39"/>
      <c r="AL917" s="39"/>
    </row>
    <row r="918" ht="58.5" customHeight="1">
      <c r="A918" s="39"/>
      <c r="B918" s="70"/>
      <c r="C918" s="70"/>
      <c r="D918" s="70"/>
      <c r="E918" s="70"/>
      <c r="F918" s="70"/>
      <c r="G918" s="70"/>
      <c r="H918" s="70"/>
      <c r="I918" s="70"/>
      <c r="J918" s="70"/>
      <c r="K918" s="70"/>
      <c r="L918" s="39"/>
      <c r="N918" s="14"/>
      <c r="AD918" s="39"/>
      <c r="AE918" s="39"/>
      <c r="AF918" s="39"/>
      <c r="AG918" s="39"/>
      <c r="AH918" s="39"/>
      <c r="AI918" s="39"/>
      <c r="AJ918" s="39"/>
      <c r="AK918" s="39"/>
      <c r="AL918" s="39"/>
    </row>
    <row r="919" ht="58.5" customHeight="1">
      <c r="A919" s="39"/>
      <c r="B919" s="70"/>
      <c r="C919" s="70"/>
      <c r="D919" s="70"/>
      <c r="E919" s="70"/>
      <c r="F919" s="70"/>
      <c r="G919" s="70"/>
      <c r="H919" s="70"/>
      <c r="I919" s="70"/>
      <c r="J919" s="70"/>
      <c r="K919" s="70"/>
      <c r="L919" s="39"/>
      <c r="N919" s="14"/>
      <c r="AD919" s="39"/>
      <c r="AE919" s="39"/>
      <c r="AF919" s="39"/>
      <c r="AG919" s="39"/>
      <c r="AH919" s="39"/>
      <c r="AI919" s="39"/>
      <c r="AJ919" s="39"/>
      <c r="AK919" s="39"/>
      <c r="AL919" s="39"/>
    </row>
    <row r="920" ht="58.5" customHeight="1">
      <c r="A920" s="39"/>
      <c r="B920" s="70"/>
      <c r="C920" s="70"/>
      <c r="D920" s="70"/>
      <c r="E920" s="70"/>
      <c r="F920" s="70"/>
      <c r="G920" s="70"/>
      <c r="H920" s="70"/>
      <c r="I920" s="70"/>
      <c r="J920" s="70"/>
      <c r="K920" s="70"/>
      <c r="L920" s="39"/>
      <c r="N920" s="14"/>
      <c r="AD920" s="39"/>
      <c r="AE920" s="39"/>
      <c r="AF920" s="39"/>
      <c r="AG920" s="39"/>
      <c r="AH920" s="39"/>
      <c r="AI920" s="39"/>
      <c r="AJ920" s="39"/>
      <c r="AK920" s="39"/>
      <c r="AL920" s="39"/>
    </row>
    <row r="921" ht="58.5" customHeight="1">
      <c r="A921" s="39"/>
      <c r="B921" s="70"/>
      <c r="C921" s="70"/>
      <c r="D921" s="70"/>
      <c r="E921" s="70"/>
      <c r="F921" s="70"/>
      <c r="G921" s="70"/>
      <c r="H921" s="70"/>
      <c r="I921" s="70"/>
      <c r="J921" s="70"/>
      <c r="K921" s="70"/>
      <c r="L921" s="39"/>
      <c r="N921" s="14"/>
      <c r="AD921" s="39"/>
      <c r="AE921" s="39"/>
      <c r="AF921" s="39"/>
      <c r="AG921" s="39"/>
      <c r="AH921" s="39"/>
      <c r="AI921" s="39"/>
      <c r="AJ921" s="39"/>
      <c r="AK921" s="39"/>
      <c r="AL921" s="39"/>
    </row>
    <row r="922" ht="58.5" customHeight="1">
      <c r="A922" s="39"/>
      <c r="B922" s="70"/>
      <c r="C922" s="70"/>
      <c r="D922" s="70"/>
      <c r="E922" s="70"/>
      <c r="F922" s="70"/>
      <c r="G922" s="70"/>
      <c r="H922" s="70"/>
      <c r="I922" s="70"/>
      <c r="J922" s="70"/>
      <c r="K922" s="70"/>
      <c r="L922" s="39"/>
      <c r="N922" s="14"/>
      <c r="AD922" s="39"/>
      <c r="AE922" s="39"/>
      <c r="AF922" s="39"/>
      <c r="AG922" s="39"/>
      <c r="AH922" s="39"/>
      <c r="AI922" s="39"/>
      <c r="AJ922" s="39"/>
      <c r="AK922" s="39"/>
      <c r="AL922" s="39"/>
    </row>
    <row r="923" ht="58.5" customHeight="1">
      <c r="A923" s="39"/>
      <c r="B923" s="70"/>
      <c r="C923" s="70"/>
      <c r="D923" s="70"/>
      <c r="E923" s="70"/>
      <c r="F923" s="70"/>
      <c r="G923" s="70"/>
      <c r="H923" s="70"/>
      <c r="I923" s="70"/>
      <c r="J923" s="70"/>
      <c r="K923" s="70"/>
      <c r="L923" s="39"/>
      <c r="N923" s="14"/>
      <c r="AD923" s="39"/>
      <c r="AE923" s="39"/>
      <c r="AF923" s="39"/>
      <c r="AG923" s="39"/>
      <c r="AH923" s="39"/>
      <c r="AI923" s="39"/>
      <c r="AJ923" s="39"/>
      <c r="AK923" s="39"/>
      <c r="AL923" s="39"/>
    </row>
    <row r="924" ht="58.5" customHeight="1">
      <c r="A924" s="39"/>
      <c r="B924" s="70"/>
      <c r="C924" s="70"/>
      <c r="D924" s="70"/>
      <c r="E924" s="70"/>
      <c r="F924" s="70"/>
      <c r="G924" s="70"/>
      <c r="H924" s="70"/>
      <c r="I924" s="70"/>
      <c r="J924" s="70"/>
      <c r="K924" s="70"/>
      <c r="L924" s="39"/>
      <c r="N924" s="14"/>
      <c r="AD924" s="39"/>
      <c r="AE924" s="39"/>
      <c r="AF924" s="39"/>
      <c r="AG924" s="39"/>
      <c r="AH924" s="39"/>
      <c r="AI924" s="39"/>
      <c r="AJ924" s="39"/>
      <c r="AK924" s="39"/>
      <c r="AL924" s="39"/>
    </row>
    <row r="925" ht="58.5" customHeight="1">
      <c r="A925" s="39"/>
      <c r="B925" s="70"/>
      <c r="C925" s="70"/>
      <c r="D925" s="70"/>
      <c r="E925" s="70"/>
      <c r="F925" s="70"/>
      <c r="G925" s="70"/>
      <c r="H925" s="70"/>
      <c r="I925" s="70"/>
      <c r="J925" s="70"/>
      <c r="K925" s="70"/>
      <c r="L925" s="39"/>
      <c r="N925" s="14"/>
      <c r="AD925" s="39"/>
      <c r="AE925" s="39"/>
      <c r="AF925" s="39"/>
      <c r="AG925" s="39"/>
      <c r="AH925" s="39"/>
      <c r="AI925" s="39"/>
      <c r="AJ925" s="39"/>
      <c r="AK925" s="39"/>
      <c r="AL925" s="39"/>
    </row>
    <row r="926" ht="58.5" customHeight="1">
      <c r="A926" s="39"/>
      <c r="B926" s="70"/>
      <c r="C926" s="70"/>
      <c r="D926" s="70"/>
      <c r="E926" s="70"/>
      <c r="F926" s="70"/>
      <c r="G926" s="70"/>
      <c r="H926" s="70"/>
      <c r="I926" s="70"/>
      <c r="J926" s="70"/>
      <c r="K926" s="70"/>
      <c r="L926" s="39"/>
      <c r="N926" s="14"/>
      <c r="AD926" s="39"/>
      <c r="AE926" s="39"/>
      <c r="AF926" s="39"/>
      <c r="AG926" s="39"/>
      <c r="AH926" s="39"/>
      <c r="AI926" s="39"/>
      <c r="AJ926" s="39"/>
      <c r="AK926" s="39"/>
      <c r="AL926" s="39"/>
    </row>
    <row r="927" ht="58.5" customHeight="1">
      <c r="A927" s="39"/>
      <c r="B927" s="70"/>
      <c r="C927" s="70"/>
      <c r="D927" s="70"/>
      <c r="E927" s="70"/>
      <c r="F927" s="70"/>
      <c r="G927" s="70"/>
      <c r="H927" s="70"/>
      <c r="I927" s="70"/>
      <c r="J927" s="70"/>
      <c r="K927" s="70"/>
      <c r="L927" s="39"/>
      <c r="N927" s="14"/>
      <c r="AD927" s="39"/>
      <c r="AE927" s="39"/>
      <c r="AF927" s="39"/>
      <c r="AG927" s="39"/>
      <c r="AH927" s="39"/>
      <c r="AI927" s="39"/>
      <c r="AJ927" s="39"/>
      <c r="AK927" s="39"/>
      <c r="AL927" s="39"/>
    </row>
    <row r="928" ht="58.5" customHeight="1">
      <c r="A928" s="39"/>
      <c r="B928" s="70"/>
      <c r="C928" s="70"/>
      <c r="D928" s="70"/>
      <c r="E928" s="70"/>
      <c r="F928" s="70"/>
      <c r="G928" s="70"/>
      <c r="H928" s="70"/>
      <c r="I928" s="70"/>
      <c r="J928" s="70"/>
      <c r="K928" s="70"/>
      <c r="L928" s="39"/>
      <c r="N928" s="14"/>
      <c r="AD928" s="39"/>
      <c r="AE928" s="39"/>
      <c r="AF928" s="39"/>
      <c r="AG928" s="39"/>
      <c r="AH928" s="39"/>
      <c r="AI928" s="39"/>
      <c r="AJ928" s="39"/>
      <c r="AK928" s="39"/>
      <c r="AL928" s="39"/>
    </row>
    <row r="929" ht="58.5" customHeight="1">
      <c r="A929" s="39"/>
      <c r="B929" s="70"/>
      <c r="C929" s="70"/>
      <c r="D929" s="70"/>
      <c r="E929" s="70"/>
      <c r="F929" s="70"/>
      <c r="G929" s="70"/>
      <c r="H929" s="70"/>
      <c r="I929" s="70"/>
      <c r="J929" s="70"/>
      <c r="K929" s="70"/>
      <c r="L929" s="39"/>
      <c r="N929" s="14"/>
      <c r="AD929" s="39"/>
      <c r="AE929" s="39"/>
      <c r="AF929" s="39"/>
      <c r="AG929" s="39"/>
      <c r="AH929" s="39"/>
      <c r="AI929" s="39"/>
      <c r="AJ929" s="39"/>
      <c r="AK929" s="39"/>
      <c r="AL929" s="39"/>
    </row>
    <row r="930" ht="58.5" customHeight="1">
      <c r="A930" s="39"/>
      <c r="B930" s="70"/>
      <c r="C930" s="70"/>
      <c r="D930" s="70"/>
      <c r="E930" s="70"/>
      <c r="F930" s="70"/>
      <c r="G930" s="70"/>
      <c r="H930" s="70"/>
      <c r="I930" s="70"/>
      <c r="J930" s="70"/>
      <c r="K930" s="70"/>
      <c r="L930" s="39"/>
      <c r="N930" s="14"/>
      <c r="AD930" s="39"/>
      <c r="AE930" s="39"/>
      <c r="AF930" s="39"/>
      <c r="AG930" s="39"/>
      <c r="AH930" s="39"/>
      <c r="AI930" s="39"/>
      <c r="AJ930" s="39"/>
      <c r="AK930" s="39"/>
      <c r="AL930" s="39"/>
    </row>
    <row r="931" ht="58.5" customHeight="1">
      <c r="A931" s="39"/>
      <c r="B931" s="70"/>
      <c r="C931" s="70"/>
      <c r="D931" s="70"/>
      <c r="E931" s="70"/>
      <c r="F931" s="70"/>
      <c r="G931" s="70"/>
      <c r="H931" s="70"/>
      <c r="I931" s="70"/>
      <c r="J931" s="70"/>
      <c r="K931" s="70"/>
      <c r="L931" s="39"/>
      <c r="N931" s="14"/>
      <c r="AD931" s="39"/>
      <c r="AE931" s="39"/>
      <c r="AF931" s="39"/>
      <c r="AG931" s="39"/>
      <c r="AH931" s="39"/>
      <c r="AI931" s="39"/>
      <c r="AJ931" s="39"/>
      <c r="AK931" s="39"/>
      <c r="AL931" s="39"/>
    </row>
    <row r="932" ht="58.5" customHeight="1">
      <c r="A932" s="39"/>
      <c r="B932" s="70"/>
      <c r="C932" s="70"/>
      <c r="D932" s="70"/>
      <c r="E932" s="70"/>
      <c r="F932" s="70"/>
      <c r="G932" s="70"/>
      <c r="H932" s="70"/>
      <c r="I932" s="70"/>
      <c r="J932" s="70"/>
      <c r="K932" s="70"/>
      <c r="L932" s="39"/>
      <c r="N932" s="14"/>
      <c r="AD932" s="39"/>
      <c r="AE932" s="39"/>
      <c r="AF932" s="39"/>
      <c r="AG932" s="39"/>
      <c r="AH932" s="39"/>
      <c r="AI932" s="39"/>
      <c r="AJ932" s="39"/>
      <c r="AK932" s="39"/>
      <c r="AL932" s="39"/>
    </row>
    <row r="933" ht="58.5" customHeight="1">
      <c r="A933" s="39"/>
      <c r="B933" s="70"/>
      <c r="C933" s="70"/>
      <c r="D933" s="70"/>
      <c r="E933" s="70"/>
      <c r="F933" s="70"/>
      <c r="G933" s="70"/>
      <c r="H933" s="70"/>
      <c r="I933" s="70"/>
      <c r="J933" s="70"/>
      <c r="K933" s="70"/>
      <c r="L933" s="39"/>
      <c r="N933" s="14"/>
      <c r="AD933" s="39"/>
      <c r="AE933" s="39"/>
      <c r="AF933" s="39"/>
      <c r="AG933" s="39"/>
      <c r="AH933" s="39"/>
      <c r="AI933" s="39"/>
      <c r="AJ933" s="39"/>
      <c r="AK933" s="39"/>
      <c r="AL933" s="39"/>
    </row>
    <row r="934" ht="58.5" customHeight="1">
      <c r="A934" s="39"/>
      <c r="B934" s="70"/>
      <c r="C934" s="70"/>
      <c r="D934" s="70"/>
      <c r="E934" s="70"/>
      <c r="F934" s="70"/>
      <c r="G934" s="70"/>
      <c r="H934" s="70"/>
      <c r="I934" s="70"/>
      <c r="J934" s="70"/>
      <c r="K934" s="70"/>
      <c r="L934" s="39"/>
      <c r="N934" s="14"/>
      <c r="AD934" s="39"/>
      <c r="AE934" s="39"/>
      <c r="AF934" s="39"/>
      <c r="AG934" s="39"/>
      <c r="AH934" s="39"/>
      <c r="AI934" s="39"/>
      <c r="AJ934" s="39"/>
      <c r="AK934" s="39"/>
      <c r="AL934" s="39"/>
    </row>
    <row r="935" ht="58.5" customHeight="1">
      <c r="A935" s="39"/>
      <c r="B935" s="70"/>
      <c r="C935" s="70"/>
      <c r="D935" s="70"/>
      <c r="E935" s="70"/>
      <c r="F935" s="70"/>
      <c r="G935" s="70"/>
      <c r="H935" s="70"/>
      <c r="I935" s="70"/>
      <c r="J935" s="70"/>
      <c r="K935" s="70"/>
      <c r="L935" s="39"/>
      <c r="N935" s="14"/>
      <c r="AD935" s="39"/>
      <c r="AE935" s="39"/>
      <c r="AF935" s="39"/>
      <c r="AG935" s="39"/>
      <c r="AH935" s="39"/>
      <c r="AI935" s="39"/>
      <c r="AJ935" s="39"/>
      <c r="AK935" s="39"/>
      <c r="AL935" s="39"/>
    </row>
    <row r="936" ht="58.5" customHeight="1">
      <c r="A936" s="39"/>
      <c r="B936" s="70"/>
      <c r="C936" s="70"/>
      <c r="D936" s="70"/>
      <c r="E936" s="70"/>
      <c r="F936" s="70"/>
      <c r="G936" s="70"/>
      <c r="H936" s="70"/>
      <c r="I936" s="70"/>
      <c r="J936" s="70"/>
      <c r="K936" s="70"/>
      <c r="L936" s="39"/>
      <c r="N936" s="14"/>
      <c r="AD936" s="39"/>
      <c r="AE936" s="39"/>
      <c r="AF936" s="39"/>
      <c r="AG936" s="39"/>
      <c r="AH936" s="39"/>
      <c r="AI936" s="39"/>
      <c r="AJ936" s="39"/>
      <c r="AK936" s="39"/>
      <c r="AL936" s="39"/>
    </row>
    <row r="937" ht="58.5" customHeight="1">
      <c r="A937" s="39"/>
      <c r="B937" s="70"/>
      <c r="C937" s="70"/>
      <c r="D937" s="70"/>
      <c r="E937" s="70"/>
      <c r="F937" s="70"/>
      <c r="G937" s="70"/>
      <c r="H937" s="70"/>
      <c r="I937" s="70"/>
      <c r="J937" s="70"/>
      <c r="K937" s="70"/>
      <c r="L937" s="39"/>
      <c r="N937" s="14"/>
      <c r="AD937" s="39"/>
      <c r="AE937" s="39"/>
      <c r="AF937" s="39"/>
      <c r="AG937" s="39"/>
      <c r="AH937" s="39"/>
      <c r="AI937" s="39"/>
      <c r="AJ937" s="39"/>
      <c r="AK937" s="39"/>
      <c r="AL937" s="39"/>
    </row>
    <row r="938" ht="58.5" customHeight="1">
      <c r="A938" s="39"/>
      <c r="B938" s="70"/>
      <c r="C938" s="70"/>
      <c r="D938" s="70"/>
      <c r="E938" s="70"/>
      <c r="F938" s="70"/>
      <c r="G938" s="70"/>
      <c r="H938" s="70"/>
      <c r="I938" s="70"/>
      <c r="J938" s="70"/>
      <c r="K938" s="70"/>
      <c r="L938" s="39"/>
      <c r="N938" s="14"/>
      <c r="AD938" s="39"/>
      <c r="AE938" s="39"/>
      <c r="AF938" s="39"/>
      <c r="AG938" s="39"/>
      <c r="AH938" s="39"/>
      <c r="AI938" s="39"/>
      <c r="AJ938" s="39"/>
      <c r="AK938" s="39"/>
      <c r="AL938" s="39"/>
    </row>
    <row r="939" ht="58.5" customHeight="1">
      <c r="A939" s="39"/>
      <c r="B939" s="70"/>
      <c r="C939" s="70"/>
      <c r="D939" s="70"/>
      <c r="E939" s="70"/>
      <c r="F939" s="70"/>
      <c r="G939" s="70"/>
      <c r="H939" s="70"/>
      <c r="I939" s="70"/>
      <c r="J939" s="70"/>
      <c r="K939" s="70"/>
      <c r="L939" s="39"/>
      <c r="N939" s="14"/>
      <c r="AD939" s="39"/>
      <c r="AE939" s="39"/>
      <c r="AF939" s="39"/>
      <c r="AG939" s="39"/>
      <c r="AH939" s="39"/>
      <c r="AI939" s="39"/>
      <c r="AJ939" s="39"/>
      <c r="AK939" s="39"/>
      <c r="AL939" s="39"/>
    </row>
    <row r="940" ht="58.5" customHeight="1">
      <c r="A940" s="39"/>
      <c r="B940" s="70"/>
      <c r="C940" s="70"/>
      <c r="D940" s="70"/>
      <c r="E940" s="70"/>
      <c r="F940" s="70"/>
      <c r="G940" s="70"/>
      <c r="H940" s="70"/>
      <c r="I940" s="70"/>
      <c r="J940" s="70"/>
      <c r="K940" s="70"/>
      <c r="L940" s="39"/>
      <c r="N940" s="14"/>
      <c r="AD940" s="39"/>
      <c r="AE940" s="39"/>
      <c r="AF940" s="39"/>
      <c r="AG940" s="39"/>
      <c r="AH940" s="39"/>
      <c r="AI940" s="39"/>
      <c r="AJ940" s="39"/>
      <c r="AK940" s="39"/>
      <c r="AL940" s="39"/>
    </row>
    <row r="941" ht="58.5" customHeight="1">
      <c r="A941" s="39"/>
      <c r="B941" s="70"/>
      <c r="C941" s="70"/>
      <c r="D941" s="70"/>
      <c r="E941" s="70"/>
      <c r="F941" s="70"/>
      <c r="G941" s="70"/>
      <c r="H941" s="70"/>
      <c r="I941" s="70"/>
      <c r="J941" s="70"/>
      <c r="K941" s="70"/>
      <c r="L941" s="39"/>
      <c r="N941" s="14"/>
      <c r="AD941" s="39"/>
      <c r="AE941" s="39"/>
      <c r="AF941" s="39"/>
      <c r="AG941" s="39"/>
      <c r="AH941" s="39"/>
      <c r="AI941" s="39"/>
      <c r="AJ941" s="39"/>
      <c r="AK941" s="39"/>
      <c r="AL941" s="39"/>
    </row>
    <row r="942" ht="58.5" customHeight="1">
      <c r="A942" s="39"/>
      <c r="B942" s="70"/>
      <c r="C942" s="70"/>
      <c r="D942" s="70"/>
      <c r="E942" s="70"/>
      <c r="F942" s="70"/>
      <c r="G942" s="70"/>
      <c r="H942" s="70"/>
      <c r="I942" s="70"/>
      <c r="J942" s="70"/>
      <c r="K942" s="70"/>
      <c r="L942" s="39"/>
      <c r="N942" s="14"/>
      <c r="AD942" s="39"/>
      <c r="AE942" s="39"/>
      <c r="AF942" s="39"/>
      <c r="AG942" s="39"/>
      <c r="AH942" s="39"/>
      <c r="AI942" s="39"/>
      <c r="AJ942" s="39"/>
      <c r="AK942" s="39"/>
      <c r="AL942" s="39"/>
    </row>
    <row r="943" ht="58.5" customHeight="1">
      <c r="A943" s="39"/>
      <c r="B943" s="70"/>
      <c r="C943" s="70"/>
      <c r="D943" s="70"/>
      <c r="E943" s="70"/>
      <c r="F943" s="70"/>
      <c r="G943" s="70"/>
      <c r="H943" s="70"/>
      <c r="I943" s="70"/>
      <c r="J943" s="70"/>
      <c r="K943" s="70"/>
      <c r="L943" s="39"/>
      <c r="N943" s="14"/>
      <c r="AD943" s="39"/>
      <c r="AE943" s="39"/>
      <c r="AF943" s="39"/>
      <c r="AG943" s="39"/>
      <c r="AH943" s="39"/>
      <c r="AI943" s="39"/>
      <c r="AJ943" s="39"/>
      <c r="AK943" s="39"/>
      <c r="AL943" s="39"/>
    </row>
    <row r="944" ht="58.5" customHeight="1">
      <c r="A944" s="39"/>
      <c r="B944" s="70"/>
      <c r="C944" s="70"/>
      <c r="D944" s="70"/>
      <c r="E944" s="70"/>
      <c r="F944" s="70"/>
      <c r="G944" s="70"/>
      <c r="H944" s="70"/>
      <c r="I944" s="70"/>
      <c r="J944" s="70"/>
      <c r="K944" s="70"/>
      <c r="L944" s="39"/>
      <c r="N944" s="14"/>
      <c r="AD944" s="39"/>
      <c r="AE944" s="39"/>
      <c r="AF944" s="39"/>
      <c r="AG944" s="39"/>
      <c r="AH944" s="39"/>
      <c r="AI944" s="39"/>
      <c r="AJ944" s="39"/>
      <c r="AK944" s="39"/>
      <c r="AL944" s="39"/>
    </row>
    <row r="945" ht="58.5" customHeight="1">
      <c r="A945" s="39"/>
      <c r="B945" s="70"/>
      <c r="C945" s="70"/>
      <c r="D945" s="70"/>
      <c r="E945" s="70"/>
      <c r="F945" s="70"/>
      <c r="G945" s="70"/>
      <c r="H945" s="70"/>
      <c r="I945" s="70"/>
      <c r="J945" s="70"/>
      <c r="K945" s="70"/>
      <c r="L945" s="39"/>
      <c r="N945" s="14"/>
      <c r="AD945" s="39"/>
      <c r="AE945" s="39"/>
      <c r="AF945" s="39"/>
      <c r="AG945" s="39"/>
      <c r="AH945" s="39"/>
      <c r="AI945" s="39"/>
      <c r="AJ945" s="39"/>
      <c r="AK945" s="39"/>
      <c r="AL945" s="39"/>
    </row>
    <row r="946" ht="58.5" customHeight="1">
      <c r="A946" s="39"/>
      <c r="B946" s="70"/>
      <c r="C946" s="70"/>
      <c r="D946" s="70"/>
      <c r="E946" s="70"/>
      <c r="F946" s="70"/>
      <c r="G946" s="70"/>
      <c r="H946" s="70"/>
      <c r="I946" s="70"/>
      <c r="J946" s="70"/>
      <c r="K946" s="70"/>
      <c r="L946" s="39"/>
      <c r="N946" s="14"/>
      <c r="AD946" s="39"/>
      <c r="AE946" s="39"/>
      <c r="AF946" s="39"/>
      <c r="AG946" s="39"/>
      <c r="AH946" s="39"/>
      <c r="AI946" s="39"/>
      <c r="AJ946" s="39"/>
      <c r="AK946" s="39"/>
      <c r="AL946" s="39"/>
    </row>
    <row r="947" ht="58.5" customHeight="1">
      <c r="A947" s="39"/>
      <c r="B947" s="70"/>
      <c r="C947" s="70"/>
      <c r="D947" s="70"/>
      <c r="E947" s="70"/>
      <c r="F947" s="70"/>
      <c r="G947" s="70"/>
      <c r="H947" s="70"/>
      <c r="I947" s="70"/>
      <c r="J947" s="70"/>
      <c r="K947" s="70"/>
      <c r="L947" s="39"/>
      <c r="N947" s="14"/>
      <c r="AD947" s="39"/>
      <c r="AE947" s="39"/>
      <c r="AF947" s="39"/>
      <c r="AG947" s="39"/>
      <c r="AH947" s="39"/>
      <c r="AI947" s="39"/>
      <c r="AJ947" s="39"/>
      <c r="AK947" s="39"/>
      <c r="AL947" s="39"/>
    </row>
    <row r="948" ht="58.5" customHeight="1">
      <c r="A948" s="39"/>
      <c r="B948" s="70"/>
      <c r="C948" s="70"/>
      <c r="D948" s="70"/>
      <c r="E948" s="70"/>
      <c r="F948" s="70"/>
      <c r="G948" s="70"/>
      <c r="H948" s="70"/>
      <c r="I948" s="70"/>
      <c r="J948" s="70"/>
      <c r="K948" s="70"/>
      <c r="L948" s="39"/>
      <c r="N948" s="14"/>
      <c r="AD948" s="39"/>
      <c r="AE948" s="39"/>
      <c r="AF948" s="39"/>
      <c r="AG948" s="39"/>
      <c r="AH948" s="39"/>
      <c r="AI948" s="39"/>
      <c r="AJ948" s="39"/>
      <c r="AK948" s="39"/>
      <c r="AL948" s="39"/>
    </row>
    <row r="949" ht="58.5" customHeight="1">
      <c r="A949" s="39"/>
      <c r="B949" s="70"/>
      <c r="C949" s="70"/>
      <c r="D949" s="70"/>
      <c r="E949" s="70"/>
      <c r="F949" s="70"/>
      <c r="G949" s="70"/>
      <c r="H949" s="70"/>
      <c r="I949" s="70"/>
      <c r="J949" s="70"/>
      <c r="K949" s="70"/>
      <c r="L949" s="39"/>
      <c r="N949" s="14"/>
      <c r="AD949" s="39"/>
      <c r="AE949" s="39"/>
      <c r="AF949" s="39"/>
      <c r="AG949" s="39"/>
      <c r="AH949" s="39"/>
      <c r="AI949" s="39"/>
      <c r="AJ949" s="39"/>
      <c r="AK949" s="39"/>
      <c r="AL949" s="39"/>
    </row>
    <row r="950" ht="58.5" customHeight="1">
      <c r="A950" s="39"/>
      <c r="B950" s="70"/>
      <c r="C950" s="70"/>
      <c r="D950" s="70"/>
      <c r="E950" s="70"/>
      <c r="F950" s="70"/>
      <c r="G950" s="70"/>
      <c r="H950" s="70"/>
      <c r="I950" s="70"/>
      <c r="J950" s="70"/>
      <c r="K950" s="70"/>
      <c r="L950" s="39"/>
      <c r="N950" s="14"/>
      <c r="AD950" s="39"/>
      <c r="AE950" s="39"/>
      <c r="AF950" s="39"/>
      <c r="AG950" s="39"/>
      <c r="AH950" s="39"/>
      <c r="AI950" s="39"/>
      <c r="AJ950" s="39"/>
      <c r="AK950" s="39"/>
      <c r="AL950" s="39"/>
    </row>
    <row r="951" ht="58.5" customHeight="1">
      <c r="A951" s="39"/>
      <c r="B951" s="70"/>
      <c r="C951" s="70"/>
      <c r="D951" s="70"/>
      <c r="E951" s="70"/>
      <c r="F951" s="70"/>
      <c r="G951" s="70"/>
      <c r="H951" s="70"/>
      <c r="I951" s="70"/>
      <c r="J951" s="70"/>
      <c r="K951" s="70"/>
      <c r="L951" s="39"/>
      <c r="N951" s="14"/>
      <c r="AD951" s="39"/>
      <c r="AE951" s="39"/>
      <c r="AF951" s="39"/>
      <c r="AG951" s="39"/>
      <c r="AH951" s="39"/>
      <c r="AI951" s="39"/>
      <c r="AJ951" s="39"/>
      <c r="AK951" s="39"/>
      <c r="AL951" s="39"/>
    </row>
    <row r="952" ht="58.5" customHeight="1">
      <c r="A952" s="39"/>
      <c r="B952" s="70"/>
      <c r="C952" s="70"/>
      <c r="D952" s="70"/>
      <c r="E952" s="70"/>
      <c r="F952" s="70"/>
      <c r="G952" s="70"/>
      <c r="H952" s="70"/>
      <c r="I952" s="70"/>
      <c r="J952" s="70"/>
      <c r="K952" s="70"/>
      <c r="L952" s="39"/>
      <c r="N952" s="14"/>
      <c r="AD952" s="39"/>
      <c r="AE952" s="39"/>
      <c r="AF952" s="39"/>
      <c r="AG952" s="39"/>
      <c r="AH952" s="39"/>
      <c r="AI952" s="39"/>
      <c r="AJ952" s="39"/>
      <c r="AK952" s="39"/>
      <c r="AL952" s="39"/>
    </row>
    <row r="953" ht="58.5" customHeight="1">
      <c r="A953" s="39"/>
      <c r="B953" s="70"/>
      <c r="C953" s="70"/>
      <c r="D953" s="70"/>
      <c r="E953" s="70"/>
      <c r="F953" s="70"/>
      <c r="G953" s="70"/>
      <c r="H953" s="70"/>
      <c r="I953" s="70"/>
      <c r="J953" s="70"/>
      <c r="K953" s="70"/>
      <c r="L953" s="39"/>
      <c r="N953" s="14"/>
      <c r="AD953" s="39"/>
      <c r="AE953" s="39"/>
      <c r="AF953" s="39"/>
      <c r="AG953" s="39"/>
      <c r="AH953" s="39"/>
      <c r="AI953" s="39"/>
      <c r="AJ953" s="39"/>
      <c r="AK953" s="39"/>
      <c r="AL953" s="39"/>
    </row>
    <row r="954" ht="58.5" customHeight="1">
      <c r="A954" s="39"/>
      <c r="B954" s="70"/>
      <c r="C954" s="70"/>
      <c r="D954" s="70"/>
      <c r="E954" s="70"/>
      <c r="F954" s="70"/>
      <c r="G954" s="70"/>
      <c r="H954" s="70"/>
      <c r="I954" s="70"/>
      <c r="J954" s="70"/>
      <c r="K954" s="70"/>
      <c r="L954" s="39"/>
      <c r="N954" s="14"/>
      <c r="AD954" s="39"/>
      <c r="AE954" s="39"/>
      <c r="AF954" s="39"/>
      <c r="AG954" s="39"/>
      <c r="AH954" s="39"/>
      <c r="AI954" s="39"/>
      <c r="AJ954" s="39"/>
      <c r="AK954" s="39"/>
      <c r="AL954" s="39"/>
    </row>
    <row r="955" ht="58.5" customHeight="1">
      <c r="A955" s="39"/>
      <c r="B955" s="70"/>
      <c r="C955" s="70"/>
      <c r="D955" s="70"/>
      <c r="E955" s="70"/>
      <c r="F955" s="70"/>
      <c r="G955" s="70"/>
      <c r="H955" s="70"/>
      <c r="I955" s="70"/>
      <c r="J955" s="70"/>
      <c r="K955" s="70"/>
      <c r="L955" s="39"/>
      <c r="N955" s="14"/>
      <c r="AD955" s="39"/>
      <c r="AE955" s="39"/>
      <c r="AF955" s="39"/>
      <c r="AG955" s="39"/>
      <c r="AH955" s="39"/>
      <c r="AI955" s="39"/>
      <c r="AJ955" s="39"/>
      <c r="AK955" s="39"/>
      <c r="AL955" s="39"/>
    </row>
    <row r="956" ht="58.5" customHeight="1">
      <c r="A956" s="39"/>
      <c r="B956" s="70"/>
      <c r="C956" s="70"/>
      <c r="D956" s="70"/>
      <c r="E956" s="70"/>
      <c r="F956" s="70"/>
      <c r="G956" s="70"/>
      <c r="H956" s="70"/>
      <c r="I956" s="70"/>
      <c r="J956" s="70"/>
      <c r="K956" s="70"/>
      <c r="L956" s="39"/>
      <c r="N956" s="14"/>
      <c r="AD956" s="39"/>
      <c r="AE956" s="39"/>
      <c r="AF956" s="39"/>
      <c r="AG956" s="39"/>
      <c r="AH956" s="39"/>
      <c r="AI956" s="39"/>
      <c r="AJ956" s="39"/>
      <c r="AK956" s="39"/>
      <c r="AL956" s="39"/>
    </row>
    <row r="957" ht="58.5" customHeight="1">
      <c r="A957" s="39"/>
      <c r="B957" s="70"/>
      <c r="C957" s="70"/>
      <c r="D957" s="70"/>
      <c r="E957" s="70"/>
      <c r="F957" s="70"/>
      <c r="G957" s="70"/>
      <c r="H957" s="70"/>
      <c r="I957" s="70"/>
      <c r="J957" s="70"/>
      <c r="K957" s="70"/>
      <c r="L957" s="39"/>
      <c r="N957" s="14"/>
      <c r="AD957" s="39"/>
      <c r="AE957" s="39"/>
      <c r="AF957" s="39"/>
      <c r="AG957" s="39"/>
      <c r="AH957" s="39"/>
      <c r="AI957" s="39"/>
      <c r="AJ957" s="39"/>
      <c r="AK957" s="39"/>
      <c r="AL957" s="39"/>
    </row>
    <row r="958" ht="58.5" customHeight="1">
      <c r="A958" s="39"/>
      <c r="B958" s="70"/>
      <c r="C958" s="70"/>
      <c r="D958" s="70"/>
      <c r="E958" s="70"/>
      <c r="F958" s="70"/>
      <c r="G958" s="70"/>
      <c r="H958" s="70"/>
      <c r="I958" s="70"/>
      <c r="J958" s="70"/>
      <c r="K958" s="70"/>
      <c r="L958" s="39"/>
      <c r="N958" s="14"/>
      <c r="AD958" s="39"/>
      <c r="AE958" s="39"/>
      <c r="AF958" s="39"/>
      <c r="AG958" s="39"/>
      <c r="AH958" s="39"/>
      <c r="AI958" s="39"/>
      <c r="AJ958" s="39"/>
      <c r="AK958" s="39"/>
      <c r="AL958" s="39"/>
    </row>
    <row r="959" ht="58.5" customHeight="1">
      <c r="A959" s="39"/>
      <c r="B959" s="70"/>
      <c r="C959" s="70"/>
      <c r="D959" s="70"/>
      <c r="E959" s="70"/>
      <c r="F959" s="70"/>
      <c r="G959" s="70"/>
      <c r="H959" s="70"/>
      <c r="I959" s="70"/>
      <c r="J959" s="70"/>
      <c r="K959" s="70"/>
      <c r="L959" s="39"/>
      <c r="N959" s="14"/>
      <c r="AD959" s="39"/>
      <c r="AE959" s="39"/>
      <c r="AF959" s="39"/>
      <c r="AG959" s="39"/>
      <c r="AH959" s="39"/>
      <c r="AI959" s="39"/>
      <c r="AJ959" s="39"/>
      <c r="AK959" s="39"/>
      <c r="AL959" s="39"/>
    </row>
    <row r="960" ht="58.5" customHeight="1">
      <c r="A960" s="39"/>
      <c r="B960" s="70"/>
      <c r="C960" s="70"/>
      <c r="D960" s="70"/>
      <c r="E960" s="70"/>
      <c r="F960" s="70"/>
      <c r="G960" s="70"/>
      <c r="H960" s="70"/>
      <c r="I960" s="70"/>
      <c r="J960" s="70"/>
      <c r="K960" s="70"/>
      <c r="L960" s="39"/>
      <c r="N960" s="14"/>
      <c r="AD960" s="39"/>
      <c r="AE960" s="39"/>
      <c r="AF960" s="39"/>
      <c r="AG960" s="39"/>
      <c r="AH960" s="39"/>
      <c r="AI960" s="39"/>
      <c r="AJ960" s="39"/>
      <c r="AK960" s="39"/>
      <c r="AL960" s="39"/>
    </row>
    <row r="961" ht="58.5" customHeight="1">
      <c r="A961" s="39"/>
      <c r="B961" s="70"/>
      <c r="C961" s="70"/>
      <c r="D961" s="70"/>
      <c r="E961" s="70"/>
      <c r="F961" s="70"/>
      <c r="G961" s="70"/>
      <c r="H961" s="70"/>
      <c r="I961" s="70"/>
      <c r="J961" s="70"/>
      <c r="K961" s="70"/>
      <c r="L961" s="39"/>
      <c r="N961" s="14"/>
      <c r="AD961" s="39"/>
      <c r="AE961" s="39"/>
      <c r="AF961" s="39"/>
      <c r="AG961" s="39"/>
      <c r="AH961" s="39"/>
      <c r="AI961" s="39"/>
      <c r="AJ961" s="39"/>
      <c r="AK961" s="39"/>
      <c r="AL961" s="39"/>
    </row>
    <row r="962" ht="58.5" customHeight="1">
      <c r="A962" s="39"/>
      <c r="B962" s="70"/>
      <c r="C962" s="70"/>
      <c r="D962" s="70"/>
      <c r="E962" s="70"/>
      <c r="F962" s="70"/>
      <c r="G962" s="70"/>
      <c r="H962" s="70"/>
      <c r="I962" s="70"/>
      <c r="J962" s="70"/>
      <c r="K962" s="70"/>
      <c r="L962" s="39"/>
      <c r="N962" s="14"/>
      <c r="AD962" s="39"/>
      <c r="AE962" s="39"/>
      <c r="AF962" s="39"/>
      <c r="AG962" s="39"/>
      <c r="AH962" s="39"/>
      <c r="AI962" s="39"/>
      <c r="AJ962" s="39"/>
      <c r="AK962" s="39"/>
      <c r="AL962" s="39"/>
    </row>
    <row r="963" ht="58.5" customHeight="1">
      <c r="A963" s="39"/>
      <c r="B963" s="70"/>
      <c r="C963" s="70"/>
      <c r="D963" s="70"/>
      <c r="E963" s="70"/>
      <c r="F963" s="70"/>
      <c r="G963" s="70"/>
      <c r="H963" s="70"/>
      <c r="I963" s="70"/>
      <c r="J963" s="70"/>
      <c r="K963" s="70"/>
      <c r="L963" s="39"/>
      <c r="N963" s="14"/>
      <c r="AD963" s="39"/>
      <c r="AE963" s="39"/>
      <c r="AF963" s="39"/>
      <c r="AG963" s="39"/>
      <c r="AH963" s="39"/>
      <c r="AI963" s="39"/>
      <c r="AJ963" s="39"/>
      <c r="AK963" s="39"/>
      <c r="AL963" s="39"/>
    </row>
    <row r="964" ht="58.5" customHeight="1">
      <c r="A964" s="39"/>
      <c r="B964" s="70"/>
      <c r="C964" s="70"/>
      <c r="D964" s="70"/>
      <c r="E964" s="70"/>
      <c r="F964" s="70"/>
      <c r="G964" s="70"/>
      <c r="H964" s="70"/>
      <c r="I964" s="70"/>
      <c r="J964" s="70"/>
      <c r="K964" s="70"/>
      <c r="L964" s="39"/>
      <c r="N964" s="14"/>
      <c r="AD964" s="39"/>
      <c r="AE964" s="39"/>
      <c r="AF964" s="39"/>
      <c r="AG964" s="39"/>
      <c r="AH964" s="39"/>
      <c r="AI964" s="39"/>
      <c r="AJ964" s="39"/>
      <c r="AK964" s="39"/>
      <c r="AL964" s="39"/>
    </row>
    <row r="965" ht="58.5" customHeight="1">
      <c r="A965" s="39"/>
      <c r="B965" s="70"/>
      <c r="C965" s="70"/>
      <c r="D965" s="70"/>
      <c r="E965" s="70"/>
      <c r="F965" s="70"/>
      <c r="G965" s="70"/>
      <c r="H965" s="70"/>
      <c r="I965" s="70"/>
      <c r="J965" s="70"/>
      <c r="K965" s="70"/>
      <c r="L965" s="39"/>
      <c r="N965" s="14"/>
      <c r="AD965" s="39"/>
      <c r="AE965" s="39"/>
      <c r="AF965" s="39"/>
      <c r="AG965" s="39"/>
      <c r="AH965" s="39"/>
      <c r="AI965" s="39"/>
      <c r="AJ965" s="39"/>
      <c r="AK965" s="39"/>
      <c r="AL965" s="39"/>
    </row>
    <row r="966" ht="58.5" customHeight="1">
      <c r="A966" s="39"/>
      <c r="B966" s="70"/>
      <c r="C966" s="70"/>
      <c r="D966" s="70"/>
      <c r="E966" s="70"/>
      <c r="F966" s="70"/>
      <c r="G966" s="70"/>
      <c r="H966" s="70"/>
      <c r="I966" s="70"/>
      <c r="J966" s="70"/>
      <c r="K966" s="70"/>
      <c r="L966" s="39"/>
      <c r="N966" s="14"/>
      <c r="AD966" s="39"/>
      <c r="AE966" s="39"/>
      <c r="AF966" s="39"/>
      <c r="AG966" s="39"/>
      <c r="AH966" s="39"/>
      <c r="AI966" s="39"/>
      <c r="AJ966" s="39"/>
      <c r="AK966" s="39"/>
      <c r="AL966" s="39"/>
    </row>
    <row r="967" ht="58.5" customHeight="1">
      <c r="A967" s="39"/>
      <c r="B967" s="70"/>
      <c r="C967" s="70"/>
      <c r="D967" s="70"/>
      <c r="E967" s="70"/>
      <c r="F967" s="70"/>
      <c r="G967" s="70"/>
      <c r="H967" s="70"/>
      <c r="I967" s="70"/>
      <c r="J967" s="70"/>
      <c r="K967" s="70"/>
      <c r="L967" s="39"/>
      <c r="N967" s="14"/>
      <c r="AD967" s="39"/>
      <c r="AE967" s="39"/>
      <c r="AF967" s="39"/>
      <c r="AG967" s="39"/>
      <c r="AH967" s="39"/>
      <c r="AI967" s="39"/>
      <c r="AJ967" s="39"/>
      <c r="AK967" s="39"/>
      <c r="AL967" s="39"/>
    </row>
    <row r="968" ht="58.5" customHeight="1">
      <c r="A968" s="39"/>
      <c r="B968" s="70"/>
      <c r="C968" s="70"/>
      <c r="D968" s="70"/>
      <c r="E968" s="70"/>
      <c r="F968" s="70"/>
      <c r="G968" s="70"/>
      <c r="H968" s="70"/>
      <c r="I968" s="70"/>
      <c r="J968" s="70"/>
      <c r="K968" s="70"/>
      <c r="L968" s="39"/>
      <c r="N968" s="14"/>
      <c r="AD968" s="39"/>
      <c r="AE968" s="39"/>
      <c r="AF968" s="39"/>
      <c r="AG968" s="39"/>
      <c r="AH968" s="39"/>
      <c r="AI968" s="39"/>
      <c r="AJ968" s="39"/>
      <c r="AK968" s="39"/>
      <c r="AL968" s="39"/>
    </row>
    <row r="969" ht="58.5" customHeight="1">
      <c r="A969" s="39"/>
      <c r="B969" s="70"/>
      <c r="C969" s="70"/>
      <c r="D969" s="70"/>
      <c r="E969" s="70"/>
      <c r="F969" s="70"/>
      <c r="G969" s="70"/>
      <c r="H969" s="70"/>
      <c r="I969" s="70"/>
      <c r="J969" s="70"/>
      <c r="K969" s="70"/>
      <c r="L969" s="39"/>
      <c r="N969" s="14"/>
      <c r="AD969" s="39"/>
      <c r="AE969" s="39"/>
      <c r="AF969" s="39"/>
      <c r="AG969" s="39"/>
      <c r="AH969" s="39"/>
      <c r="AI969" s="39"/>
      <c r="AJ969" s="39"/>
      <c r="AK969" s="39"/>
      <c r="AL969" s="39"/>
    </row>
    <row r="970" ht="58.5" customHeight="1">
      <c r="A970" s="39"/>
      <c r="B970" s="70"/>
      <c r="C970" s="70"/>
      <c r="D970" s="70"/>
      <c r="E970" s="70"/>
      <c r="F970" s="70"/>
      <c r="G970" s="70"/>
      <c r="H970" s="70"/>
      <c r="I970" s="70"/>
      <c r="J970" s="70"/>
      <c r="K970" s="70"/>
      <c r="L970" s="39"/>
      <c r="N970" s="14"/>
      <c r="AD970" s="39"/>
      <c r="AE970" s="39"/>
      <c r="AF970" s="39"/>
      <c r="AG970" s="39"/>
      <c r="AH970" s="39"/>
      <c r="AI970" s="39"/>
      <c r="AJ970" s="39"/>
      <c r="AK970" s="39"/>
      <c r="AL970" s="39"/>
    </row>
    <row r="971" ht="58.5" customHeight="1">
      <c r="A971" s="39"/>
      <c r="B971" s="70"/>
      <c r="C971" s="70"/>
      <c r="D971" s="70"/>
      <c r="E971" s="70"/>
      <c r="F971" s="70"/>
      <c r="G971" s="70"/>
      <c r="H971" s="70"/>
      <c r="I971" s="70"/>
      <c r="J971" s="70"/>
      <c r="K971" s="70"/>
      <c r="L971" s="39"/>
      <c r="N971" s="14"/>
      <c r="AD971" s="39"/>
      <c r="AE971" s="39"/>
      <c r="AF971" s="39"/>
      <c r="AG971" s="39"/>
      <c r="AH971" s="39"/>
      <c r="AI971" s="39"/>
      <c r="AJ971" s="39"/>
      <c r="AK971" s="39"/>
      <c r="AL971" s="39"/>
    </row>
    <row r="972" ht="58.5" customHeight="1">
      <c r="A972" s="39"/>
      <c r="B972" s="70"/>
      <c r="C972" s="70"/>
      <c r="D972" s="70"/>
      <c r="E972" s="70"/>
      <c r="F972" s="70"/>
      <c r="G972" s="70"/>
      <c r="H972" s="70"/>
      <c r="I972" s="70"/>
      <c r="J972" s="70"/>
      <c r="K972" s="70"/>
      <c r="L972" s="39"/>
      <c r="N972" s="14"/>
      <c r="AD972" s="39"/>
      <c r="AE972" s="39"/>
      <c r="AF972" s="39"/>
      <c r="AG972" s="39"/>
      <c r="AH972" s="39"/>
      <c r="AI972" s="39"/>
      <c r="AJ972" s="39"/>
      <c r="AK972" s="39"/>
      <c r="AL972" s="39"/>
    </row>
    <row r="973" ht="58.5" customHeight="1">
      <c r="A973" s="39"/>
      <c r="B973" s="70"/>
      <c r="C973" s="70"/>
      <c r="D973" s="70"/>
      <c r="E973" s="70"/>
      <c r="F973" s="70"/>
      <c r="G973" s="70"/>
      <c r="H973" s="70"/>
      <c r="I973" s="70"/>
      <c r="J973" s="70"/>
      <c r="K973" s="70"/>
      <c r="L973" s="39"/>
      <c r="N973" s="14"/>
      <c r="AD973" s="39"/>
      <c r="AE973" s="39"/>
      <c r="AF973" s="39"/>
      <c r="AG973" s="39"/>
      <c r="AH973" s="39"/>
      <c r="AI973" s="39"/>
      <c r="AJ973" s="39"/>
      <c r="AK973" s="39"/>
      <c r="AL973" s="39"/>
    </row>
    <row r="974" ht="58.5" customHeight="1">
      <c r="A974" s="39"/>
      <c r="B974" s="70"/>
      <c r="C974" s="70"/>
      <c r="D974" s="70"/>
      <c r="E974" s="70"/>
      <c r="F974" s="70"/>
      <c r="G974" s="70"/>
      <c r="H974" s="70"/>
      <c r="I974" s="70"/>
      <c r="J974" s="70"/>
      <c r="K974" s="70"/>
      <c r="L974" s="39"/>
      <c r="N974" s="14"/>
      <c r="AD974" s="39"/>
      <c r="AE974" s="39"/>
      <c r="AF974" s="39"/>
      <c r="AG974" s="39"/>
      <c r="AH974" s="39"/>
      <c r="AI974" s="39"/>
      <c r="AJ974" s="39"/>
      <c r="AK974" s="39"/>
      <c r="AL974" s="39"/>
    </row>
    <row r="975" ht="58.5" customHeight="1">
      <c r="A975" s="39"/>
      <c r="B975" s="70"/>
      <c r="C975" s="70"/>
      <c r="D975" s="70"/>
      <c r="E975" s="70"/>
      <c r="F975" s="70"/>
      <c r="G975" s="70"/>
      <c r="H975" s="70"/>
      <c r="I975" s="70"/>
      <c r="J975" s="70"/>
      <c r="K975" s="70"/>
      <c r="L975" s="39"/>
      <c r="N975" s="14"/>
      <c r="AD975" s="39"/>
      <c r="AE975" s="39"/>
      <c r="AF975" s="39"/>
      <c r="AG975" s="39"/>
      <c r="AH975" s="39"/>
      <c r="AI975" s="39"/>
      <c r="AJ975" s="39"/>
      <c r="AK975" s="39"/>
      <c r="AL975" s="39"/>
    </row>
    <row r="976" ht="58.5" customHeight="1">
      <c r="A976" s="39"/>
      <c r="B976" s="70"/>
      <c r="C976" s="70"/>
      <c r="D976" s="70"/>
      <c r="E976" s="70"/>
      <c r="F976" s="70"/>
      <c r="G976" s="70"/>
      <c r="H976" s="70"/>
      <c r="I976" s="70"/>
      <c r="J976" s="70"/>
      <c r="K976" s="70"/>
      <c r="L976" s="39"/>
      <c r="N976" s="14"/>
      <c r="AD976" s="39"/>
      <c r="AE976" s="39"/>
      <c r="AF976" s="39"/>
      <c r="AG976" s="39"/>
      <c r="AH976" s="39"/>
      <c r="AI976" s="39"/>
      <c r="AJ976" s="39"/>
      <c r="AK976" s="39"/>
      <c r="AL976" s="39"/>
    </row>
    <row r="977" ht="58.5" customHeight="1">
      <c r="A977" s="39"/>
      <c r="B977" s="70"/>
      <c r="C977" s="70"/>
      <c r="D977" s="70"/>
      <c r="E977" s="70"/>
      <c r="F977" s="70"/>
      <c r="G977" s="70"/>
      <c r="H977" s="70"/>
      <c r="I977" s="70"/>
      <c r="J977" s="70"/>
      <c r="K977" s="70"/>
      <c r="L977" s="39"/>
      <c r="N977" s="14"/>
      <c r="AD977" s="39"/>
      <c r="AE977" s="39"/>
      <c r="AF977" s="39"/>
      <c r="AG977" s="39"/>
      <c r="AH977" s="39"/>
      <c r="AI977" s="39"/>
      <c r="AJ977" s="39"/>
      <c r="AK977" s="39"/>
      <c r="AL977" s="39"/>
    </row>
    <row r="978" ht="58.5" customHeight="1">
      <c r="A978" s="39"/>
      <c r="B978" s="70"/>
      <c r="C978" s="70"/>
      <c r="D978" s="70"/>
      <c r="E978" s="70"/>
      <c r="F978" s="70"/>
      <c r="G978" s="70"/>
      <c r="H978" s="70"/>
      <c r="I978" s="70"/>
      <c r="J978" s="70"/>
      <c r="K978" s="70"/>
      <c r="L978" s="39"/>
      <c r="N978" s="14"/>
      <c r="AD978" s="39"/>
      <c r="AE978" s="39"/>
      <c r="AF978" s="39"/>
      <c r="AG978" s="39"/>
      <c r="AH978" s="39"/>
      <c r="AI978" s="39"/>
      <c r="AJ978" s="39"/>
      <c r="AK978" s="39"/>
      <c r="AL978" s="39"/>
    </row>
    <row r="979" ht="58.5" customHeight="1">
      <c r="A979" s="39"/>
      <c r="B979" s="70"/>
      <c r="C979" s="70"/>
      <c r="D979" s="70"/>
      <c r="E979" s="70"/>
      <c r="F979" s="70"/>
      <c r="G979" s="70"/>
      <c r="H979" s="70"/>
      <c r="I979" s="70"/>
      <c r="J979" s="70"/>
      <c r="K979" s="70"/>
      <c r="L979" s="39"/>
      <c r="N979" s="14"/>
      <c r="AD979" s="39"/>
      <c r="AE979" s="39"/>
      <c r="AF979" s="39"/>
      <c r="AG979" s="39"/>
      <c r="AH979" s="39"/>
      <c r="AI979" s="39"/>
      <c r="AJ979" s="39"/>
      <c r="AK979" s="39"/>
      <c r="AL979" s="39"/>
    </row>
    <row r="980" ht="58.5" customHeight="1">
      <c r="A980" s="39"/>
      <c r="B980" s="70"/>
      <c r="C980" s="70"/>
      <c r="D980" s="70"/>
      <c r="E980" s="70"/>
      <c r="F980" s="70"/>
      <c r="G980" s="70"/>
      <c r="H980" s="70"/>
      <c r="I980" s="70"/>
      <c r="J980" s="70"/>
      <c r="K980" s="70"/>
      <c r="L980" s="39"/>
      <c r="N980" s="14"/>
      <c r="AD980" s="39"/>
      <c r="AE980" s="39"/>
      <c r="AF980" s="39"/>
      <c r="AG980" s="39"/>
      <c r="AH980" s="39"/>
      <c r="AI980" s="39"/>
      <c r="AJ980" s="39"/>
      <c r="AK980" s="39"/>
      <c r="AL980" s="39"/>
    </row>
    <row r="981" ht="58.5" customHeight="1">
      <c r="A981" s="39"/>
      <c r="B981" s="70"/>
      <c r="C981" s="70"/>
      <c r="D981" s="70"/>
      <c r="E981" s="70"/>
      <c r="F981" s="70"/>
      <c r="G981" s="70"/>
      <c r="H981" s="70"/>
      <c r="I981" s="70"/>
      <c r="J981" s="70"/>
      <c r="K981" s="70"/>
      <c r="L981" s="39"/>
      <c r="N981" s="14"/>
      <c r="AD981" s="39"/>
      <c r="AE981" s="39"/>
      <c r="AF981" s="39"/>
      <c r="AG981" s="39"/>
      <c r="AH981" s="39"/>
      <c r="AI981" s="39"/>
      <c r="AJ981" s="39"/>
      <c r="AK981" s="39"/>
      <c r="AL981" s="39"/>
    </row>
    <row r="982" ht="58.5" customHeight="1">
      <c r="A982" s="39"/>
      <c r="B982" s="70"/>
      <c r="C982" s="70"/>
      <c r="D982" s="70"/>
      <c r="E982" s="70"/>
      <c r="F982" s="70"/>
      <c r="G982" s="70"/>
      <c r="H982" s="70"/>
      <c r="I982" s="70"/>
      <c r="J982" s="70"/>
      <c r="K982" s="70"/>
      <c r="L982" s="39"/>
      <c r="N982" s="14"/>
      <c r="AD982" s="39"/>
      <c r="AE982" s="39"/>
      <c r="AF982" s="39"/>
      <c r="AG982" s="39"/>
      <c r="AH982" s="39"/>
      <c r="AI982" s="39"/>
      <c r="AJ982" s="39"/>
      <c r="AK982" s="39"/>
      <c r="AL982" s="39"/>
    </row>
    <row r="983" ht="58.5" customHeight="1">
      <c r="A983" s="39"/>
      <c r="B983" s="70"/>
      <c r="C983" s="70"/>
      <c r="D983" s="70"/>
      <c r="E983" s="70"/>
      <c r="F983" s="70"/>
      <c r="G983" s="70"/>
      <c r="H983" s="70"/>
      <c r="I983" s="70"/>
      <c r="J983" s="70"/>
      <c r="K983" s="70"/>
      <c r="L983" s="39"/>
      <c r="N983" s="14"/>
      <c r="AD983" s="39"/>
      <c r="AE983" s="39"/>
      <c r="AF983" s="39"/>
      <c r="AG983" s="39"/>
      <c r="AH983" s="39"/>
      <c r="AI983" s="39"/>
      <c r="AJ983" s="39"/>
      <c r="AK983" s="39"/>
      <c r="AL983" s="39"/>
    </row>
    <row r="984" ht="58.5" customHeight="1">
      <c r="A984" s="39"/>
      <c r="B984" s="70"/>
      <c r="C984" s="70"/>
      <c r="D984" s="70"/>
      <c r="E984" s="70"/>
      <c r="F984" s="70"/>
      <c r="G984" s="70"/>
      <c r="H984" s="70"/>
      <c r="I984" s="70"/>
      <c r="J984" s="70"/>
      <c r="K984" s="70"/>
      <c r="L984" s="39"/>
      <c r="N984" s="14"/>
      <c r="AD984" s="39"/>
      <c r="AE984" s="39"/>
      <c r="AF984" s="39"/>
      <c r="AG984" s="39"/>
      <c r="AH984" s="39"/>
      <c r="AI984" s="39"/>
      <c r="AJ984" s="39"/>
      <c r="AK984" s="39"/>
      <c r="AL984" s="39"/>
    </row>
    <row r="985" ht="58.5" customHeight="1">
      <c r="A985" s="39"/>
      <c r="B985" s="70"/>
      <c r="C985" s="70"/>
      <c r="D985" s="70"/>
      <c r="E985" s="70"/>
      <c r="F985" s="70"/>
      <c r="G985" s="70"/>
      <c r="H985" s="70"/>
      <c r="I985" s="70"/>
      <c r="J985" s="70"/>
      <c r="K985" s="70"/>
      <c r="L985" s="39"/>
      <c r="N985" s="14"/>
      <c r="AD985" s="39"/>
      <c r="AE985" s="39"/>
      <c r="AF985" s="39"/>
      <c r="AG985" s="39"/>
      <c r="AH985" s="39"/>
      <c r="AI985" s="39"/>
      <c r="AJ985" s="39"/>
      <c r="AK985" s="39"/>
      <c r="AL985" s="39"/>
    </row>
    <row r="986" ht="58.5" customHeight="1">
      <c r="A986" s="39"/>
      <c r="B986" s="70"/>
      <c r="C986" s="70"/>
      <c r="D986" s="70"/>
      <c r="E986" s="70"/>
      <c r="F986" s="70"/>
      <c r="G986" s="70"/>
      <c r="H986" s="70"/>
      <c r="I986" s="70"/>
      <c r="J986" s="70"/>
      <c r="K986" s="70"/>
      <c r="L986" s="39"/>
      <c r="N986" s="14"/>
      <c r="AD986" s="39"/>
      <c r="AE986" s="39"/>
      <c r="AF986" s="39"/>
      <c r="AG986" s="39"/>
      <c r="AH986" s="39"/>
      <c r="AI986" s="39"/>
      <c r="AJ986" s="39"/>
      <c r="AK986" s="39"/>
      <c r="AL986" s="39"/>
    </row>
    <row r="987" ht="58.5" customHeight="1">
      <c r="A987" s="39"/>
      <c r="B987" s="70"/>
      <c r="C987" s="70"/>
      <c r="D987" s="70"/>
      <c r="E987" s="70"/>
      <c r="F987" s="70"/>
      <c r="G987" s="70"/>
      <c r="H987" s="70"/>
      <c r="I987" s="70"/>
      <c r="J987" s="70"/>
      <c r="K987" s="70"/>
      <c r="L987" s="39"/>
      <c r="N987" s="14"/>
      <c r="AD987" s="39"/>
      <c r="AE987" s="39"/>
      <c r="AF987" s="39"/>
      <c r="AG987" s="39"/>
      <c r="AH987" s="39"/>
      <c r="AI987" s="39"/>
      <c r="AJ987" s="39"/>
      <c r="AK987" s="39"/>
      <c r="AL987" s="39"/>
    </row>
    <row r="988" ht="58.5" customHeight="1">
      <c r="A988" s="39"/>
      <c r="B988" s="70"/>
      <c r="C988" s="70"/>
      <c r="D988" s="70"/>
      <c r="E988" s="70"/>
      <c r="F988" s="70"/>
      <c r="G988" s="70"/>
      <c r="H988" s="70"/>
      <c r="I988" s="70"/>
      <c r="J988" s="70"/>
      <c r="K988" s="70"/>
      <c r="L988" s="39"/>
      <c r="N988" s="14"/>
      <c r="AD988" s="39"/>
      <c r="AE988" s="39"/>
      <c r="AF988" s="39"/>
      <c r="AG988" s="39"/>
      <c r="AH988" s="39"/>
      <c r="AI988" s="39"/>
      <c r="AJ988" s="39"/>
      <c r="AK988" s="39"/>
      <c r="AL988" s="39"/>
    </row>
    <row r="989" ht="58.5" customHeight="1">
      <c r="A989" s="39"/>
      <c r="B989" s="70"/>
      <c r="C989" s="70"/>
      <c r="D989" s="70"/>
      <c r="E989" s="70"/>
      <c r="F989" s="70"/>
      <c r="G989" s="70"/>
      <c r="H989" s="70"/>
      <c r="I989" s="70"/>
      <c r="J989" s="70"/>
      <c r="K989" s="70"/>
      <c r="L989" s="39"/>
      <c r="N989" s="14"/>
      <c r="AD989" s="39"/>
      <c r="AE989" s="39"/>
      <c r="AF989" s="39"/>
      <c r="AG989" s="39"/>
      <c r="AH989" s="39"/>
      <c r="AI989" s="39"/>
      <c r="AJ989" s="39"/>
      <c r="AK989" s="39"/>
      <c r="AL989" s="39"/>
    </row>
    <row r="990" ht="58.5" customHeight="1">
      <c r="A990" s="39"/>
      <c r="B990" s="70"/>
      <c r="C990" s="70"/>
      <c r="D990" s="70"/>
      <c r="E990" s="70"/>
      <c r="F990" s="70"/>
      <c r="G990" s="70"/>
      <c r="H990" s="70"/>
      <c r="I990" s="70"/>
      <c r="J990" s="70"/>
      <c r="K990" s="70"/>
      <c r="L990" s="39"/>
      <c r="N990" s="14"/>
      <c r="AD990" s="39"/>
      <c r="AE990" s="39"/>
      <c r="AF990" s="39"/>
      <c r="AG990" s="39"/>
      <c r="AH990" s="39"/>
      <c r="AI990" s="39"/>
      <c r="AJ990" s="39"/>
      <c r="AK990" s="39"/>
      <c r="AL990" s="39"/>
    </row>
    <row r="991" ht="58.5" customHeight="1">
      <c r="A991" s="39"/>
      <c r="B991" s="70"/>
      <c r="C991" s="70"/>
      <c r="D991" s="70"/>
      <c r="E991" s="70"/>
      <c r="F991" s="70"/>
      <c r="G991" s="70"/>
      <c r="H991" s="70"/>
      <c r="I991" s="70"/>
      <c r="J991" s="70"/>
      <c r="K991" s="70"/>
      <c r="L991" s="39"/>
      <c r="N991" s="14"/>
      <c r="AD991" s="39"/>
      <c r="AE991" s="39"/>
      <c r="AF991" s="39"/>
      <c r="AG991" s="39"/>
      <c r="AH991" s="39"/>
      <c r="AI991" s="39"/>
      <c r="AJ991" s="39"/>
      <c r="AK991" s="39"/>
      <c r="AL991" s="39"/>
    </row>
    <row r="992" ht="58.5" customHeight="1">
      <c r="A992" s="39"/>
      <c r="B992" s="70"/>
      <c r="C992" s="70"/>
      <c r="D992" s="70"/>
      <c r="E992" s="70"/>
      <c r="F992" s="70"/>
      <c r="G992" s="70"/>
      <c r="H992" s="70"/>
      <c r="I992" s="70"/>
      <c r="J992" s="70"/>
      <c r="K992" s="70"/>
      <c r="L992" s="39"/>
      <c r="N992" s="14"/>
      <c r="AD992" s="39"/>
      <c r="AE992" s="39"/>
      <c r="AF992" s="39"/>
      <c r="AG992" s="39"/>
      <c r="AH992" s="39"/>
      <c r="AI992" s="39"/>
      <c r="AJ992" s="39"/>
      <c r="AK992" s="39"/>
      <c r="AL992" s="39"/>
    </row>
    <row r="993" ht="58.5" customHeight="1">
      <c r="A993" s="39"/>
      <c r="B993" s="70"/>
      <c r="C993" s="70"/>
      <c r="D993" s="70"/>
      <c r="E993" s="70"/>
      <c r="F993" s="70"/>
      <c r="G993" s="70"/>
      <c r="H993" s="70"/>
      <c r="I993" s="70"/>
      <c r="J993" s="70"/>
      <c r="K993" s="70"/>
      <c r="L993" s="39"/>
      <c r="N993" s="14"/>
      <c r="AD993" s="39"/>
      <c r="AE993" s="39"/>
      <c r="AF993" s="39"/>
      <c r="AG993" s="39"/>
      <c r="AH993" s="39"/>
      <c r="AI993" s="39"/>
      <c r="AJ993" s="39"/>
      <c r="AK993" s="39"/>
      <c r="AL993" s="39"/>
    </row>
    <row r="994" ht="58.5" customHeight="1">
      <c r="A994" s="39"/>
      <c r="B994" s="70"/>
      <c r="C994" s="70"/>
      <c r="D994" s="70"/>
      <c r="E994" s="70"/>
      <c r="F994" s="70"/>
      <c r="G994" s="70"/>
      <c r="H994" s="70"/>
      <c r="I994" s="70"/>
      <c r="J994" s="70"/>
      <c r="K994" s="70"/>
      <c r="L994" s="39"/>
      <c r="N994" s="14"/>
      <c r="AD994" s="39"/>
      <c r="AE994" s="39"/>
      <c r="AF994" s="39"/>
      <c r="AG994" s="39"/>
      <c r="AH994" s="39"/>
      <c r="AI994" s="39"/>
      <c r="AJ994" s="39"/>
      <c r="AK994" s="39"/>
      <c r="AL994" s="39"/>
    </row>
    <row r="995" ht="58.5" customHeight="1">
      <c r="A995" s="39"/>
      <c r="B995" s="70"/>
      <c r="C995" s="70"/>
      <c r="D995" s="70"/>
      <c r="E995" s="70"/>
      <c r="F995" s="70"/>
      <c r="G995" s="70"/>
      <c r="H995" s="70"/>
      <c r="I995" s="70"/>
      <c r="J995" s="70"/>
      <c r="K995" s="70"/>
      <c r="L995" s="39"/>
      <c r="N995" s="14"/>
      <c r="AD995" s="39"/>
      <c r="AE995" s="39"/>
      <c r="AF995" s="39"/>
      <c r="AG995" s="39"/>
      <c r="AH995" s="39"/>
      <c r="AI995" s="39"/>
      <c r="AJ995" s="39"/>
      <c r="AK995" s="39"/>
      <c r="AL995" s="39"/>
    </row>
    <row r="996" ht="58.5" customHeight="1">
      <c r="A996" s="39"/>
      <c r="B996" s="70"/>
      <c r="C996" s="70"/>
      <c r="D996" s="70"/>
      <c r="E996" s="70"/>
      <c r="F996" s="70"/>
      <c r="G996" s="70"/>
      <c r="H996" s="70"/>
      <c r="I996" s="70"/>
      <c r="J996" s="70"/>
      <c r="K996" s="70"/>
      <c r="L996" s="39"/>
      <c r="N996" s="14"/>
      <c r="AD996" s="39"/>
      <c r="AE996" s="39"/>
      <c r="AF996" s="39"/>
      <c r="AG996" s="39"/>
      <c r="AH996" s="39"/>
      <c r="AI996" s="39"/>
      <c r="AJ996" s="39"/>
      <c r="AK996" s="39"/>
      <c r="AL996" s="39"/>
    </row>
    <row r="997" ht="58.5" customHeight="1">
      <c r="A997" s="39"/>
      <c r="B997" s="70"/>
      <c r="C997" s="70"/>
      <c r="D997" s="70"/>
      <c r="E997" s="70"/>
      <c r="F997" s="70"/>
      <c r="G997" s="70"/>
      <c r="H997" s="70"/>
      <c r="I997" s="70"/>
      <c r="J997" s="70"/>
      <c r="K997" s="70"/>
      <c r="L997" s="39"/>
      <c r="N997" s="14"/>
      <c r="AD997" s="39"/>
      <c r="AE997" s="39"/>
      <c r="AF997" s="39"/>
      <c r="AG997" s="39"/>
      <c r="AH997" s="39"/>
      <c r="AI997" s="39"/>
      <c r="AJ997" s="39"/>
      <c r="AK997" s="39"/>
      <c r="AL997" s="39"/>
    </row>
    <row r="998" ht="58.5" customHeight="1">
      <c r="A998" s="39"/>
      <c r="B998" s="70"/>
      <c r="C998" s="70"/>
      <c r="D998" s="70"/>
      <c r="E998" s="70"/>
      <c r="F998" s="70"/>
      <c r="G998" s="70"/>
      <c r="H998" s="70"/>
      <c r="I998" s="70"/>
      <c r="J998" s="70"/>
      <c r="K998" s="70"/>
      <c r="L998" s="39"/>
      <c r="N998" s="14"/>
      <c r="AD998" s="39"/>
      <c r="AE998" s="39"/>
      <c r="AF998" s="39"/>
      <c r="AG998" s="39"/>
      <c r="AH998" s="39"/>
      <c r="AI998" s="39"/>
      <c r="AJ998" s="39"/>
      <c r="AK998" s="39"/>
      <c r="AL998" s="39"/>
    </row>
    <row r="999" ht="58.5" customHeight="1">
      <c r="A999" s="39"/>
      <c r="B999" s="70"/>
      <c r="C999" s="70"/>
      <c r="D999" s="70"/>
      <c r="E999" s="70"/>
      <c r="F999" s="70"/>
      <c r="G999" s="70"/>
      <c r="H999" s="70"/>
      <c r="I999" s="70"/>
      <c r="J999" s="70"/>
      <c r="K999" s="70"/>
      <c r="L999" s="39"/>
      <c r="N999" s="14"/>
      <c r="AD999" s="39"/>
      <c r="AE999" s="39"/>
      <c r="AF999" s="39"/>
      <c r="AG999" s="39"/>
      <c r="AH999" s="39"/>
      <c r="AI999" s="39"/>
      <c r="AJ999" s="39"/>
      <c r="AK999" s="39"/>
      <c r="AL999" s="39"/>
    </row>
    <row r="1000" ht="58.5" customHeight="1">
      <c r="A1000" s="39"/>
      <c r="B1000" s="70"/>
      <c r="C1000" s="70"/>
      <c r="D1000" s="70"/>
      <c r="E1000" s="70"/>
      <c r="F1000" s="70"/>
      <c r="G1000" s="70"/>
      <c r="H1000" s="70"/>
      <c r="I1000" s="70"/>
      <c r="J1000" s="70"/>
      <c r="K1000" s="70"/>
      <c r="L1000" s="39"/>
      <c r="N1000" s="14"/>
      <c r="AD1000" s="39"/>
      <c r="AE1000" s="39"/>
      <c r="AF1000" s="39"/>
      <c r="AG1000" s="39"/>
      <c r="AH1000" s="39"/>
      <c r="AI1000" s="39"/>
      <c r="AJ1000" s="39"/>
      <c r="AK1000" s="39"/>
      <c r="AL1000" s="39"/>
    </row>
    <row r="1001" ht="58.5" customHeight="1">
      <c r="A1001" s="39"/>
      <c r="B1001" s="70"/>
      <c r="C1001" s="70"/>
      <c r="D1001" s="70"/>
      <c r="E1001" s="70"/>
      <c r="F1001" s="70"/>
      <c r="G1001" s="70"/>
      <c r="H1001" s="70"/>
      <c r="I1001" s="70"/>
      <c r="J1001" s="70"/>
      <c r="K1001" s="70"/>
      <c r="L1001" s="39"/>
      <c r="N1001" s="14"/>
      <c r="AD1001" s="39"/>
      <c r="AE1001" s="39"/>
      <c r="AF1001" s="39"/>
      <c r="AG1001" s="39"/>
      <c r="AH1001" s="39"/>
      <c r="AI1001" s="39"/>
      <c r="AJ1001" s="39"/>
      <c r="AK1001" s="39"/>
      <c r="AL1001" s="39"/>
    </row>
    <row r="1002" ht="58.5" customHeight="1">
      <c r="A1002" s="39"/>
      <c r="B1002" s="70"/>
      <c r="C1002" s="70"/>
      <c r="D1002" s="70"/>
      <c r="E1002" s="70"/>
      <c r="F1002" s="70"/>
      <c r="G1002" s="70"/>
      <c r="H1002" s="70"/>
      <c r="I1002" s="70"/>
      <c r="J1002" s="70"/>
      <c r="K1002" s="70"/>
      <c r="L1002" s="39"/>
      <c r="N1002" s="14"/>
      <c r="AD1002" s="39"/>
      <c r="AE1002" s="39"/>
      <c r="AF1002" s="39"/>
      <c r="AG1002" s="39"/>
      <c r="AH1002" s="39"/>
      <c r="AI1002" s="39"/>
      <c r="AJ1002" s="39"/>
      <c r="AK1002" s="39"/>
      <c r="AL1002" s="39"/>
    </row>
    <row r="1003" ht="58.5" customHeight="1">
      <c r="A1003" s="39"/>
      <c r="B1003" s="70"/>
      <c r="C1003" s="70"/>
      <c r="D1003" s="70"/>
      <c r="E1003" s="70"/>
      <c r="F1003" s="70"/>
      <c r="G1003" s="70"/>
      <c r="H1003" s="70"/>
      <c r="I1003" s="70"/>
      <c r="J1003" s="70"/>
      <c r="K1003" s="70"/>
      <c r="L1003" s="39"/>
      <c r="N1003" s="14"/>
      <c r="AD1003" s="39"/>
      <c r="AE1003" s="39"/>
      <c r="AF1003" s="39"/>
      <c r="AG1003" s="39"/>
      <c r="AH1003" s="39"/>
      <c r="AI1003" s="39"/>
      <c r="AJ1003" s="39"/>
      <c r="AK1003" s="39"/>
      <c r="AL1003" s="39"/>
    </row>
    <row r="1004" ht="58.5" customHeight="1">
      <c r="A1004" s="39"/>
      <c r="B1004" s="70"/>
      <c r="C1004" s="70"/>
      <c r="D1004" s="70"/>
      <c r="E1004" s="70"/>
      <c r="F1004" s="70"/>
      <c r="G1004" s="70"/>
      <c r="H1004" s="70"/>
      <c r="I1004" s="70"/>
      <c r="J1004" s="70"/>
      <c r="K1004" s="70"/>
      <c r="L1004" s="39"/>
      <c r="N1004" s="14"/>
      <c r="AD1004" s="39"/>
      <c r="AE1004" s="39"/>
      <c r="AF1004" s="39"/>
      <c r="AG1004" s="39"/>
      <c r="AH1004" s="39"/>
      <c r="AI1004" s="39"/>
      <c r="AJ1004" s="39"/>
      <c r="AK1004" s="39"/>
      <c r="AL1004" s="39"/>
    </row>
    <row r="1005" ht="58.5" customHeight="1">
      <c r="A1005" s="39"/>
      <c r="B1005" s="70"/>
      <c r="C1005" s="70"/>
      <c r="D1005" s="70"/>
      <c r="E1005" s="70"/>
      <c r="F1005" s="70"/>
      <c r="G1005" s="70"/>
      <c r="H1005" s="70"/>
      <c r="I1005" s="70"/>
      <c r="J1005" s="70"/>
      <c r="K1005" s="70"/>
      <c r="L1005" s="39"/>
      <c r="N1005" s="14"/>
      <c r="AD1005" s="39"/>
      <c r="AE1005" s="39"/>
      <c r="AF1005" s="39"/>
      <c r="AG1005" s="39"/>
      <c r="AH1005" s="39"/>
      <c r="AI1005" s="39"/>
      <c r="AJ1005" s="39"/>
      <c r="AK1005" s="39"/>
      <c r="AL1005" s="39"/>
    </row>
    <row r="1006" ht="58.5" customHeight="1">
      <c r="A1006" s="39"/>
      <c r="B1006" s="70"/>
      <c r="C1006" s="70"/>
      <c r="D1006" s="70"/>
      <c r="E1006" s="70"/>
      <c r="F1006" s="70"/>
      <c r="G1006" s="70"/>
      <c r="H1006" s="70"/>
      <c r="I1006" s="70"/>
      <c r="J1006" s="70"/>
      <c r="K1006" s="70"/>
      <c r="L1006" s="39"/>
      <c r="N1006" s="14"/>
      <c r="AD1006" s="39"/>
      <c r="AE1006" s="39"/>
      <c r="AF1006" s="39"/>
      <c r="AG1006" s="39"/>
      <c r="AH1006" s="39"/>
      <c r="AI1006" s="39"/>
      <c r="AJ1006" s="39"/>
      <c r="AK1006" s="39"/>
      <c r="AL1006" s="39"/>
    </row>
    <row r="1007" ht="58.5" customHeight="1">
      <c r="A1007" s="39"/>
      <c r="B1007" s="70"/>
      <c r="C1007" s="70"/>
      <c r="D1007" s="70"/>
      <c r="E1007" s="70"/>
      <c r="F1007" s="70"/>
      <c r="G1007" s="70"/>
      <c r="H1007" s="70"/>
      <c r="I1007" s="70"/>
      <c r="J1007" s="70"/>
      <c r="K1007" s="70"/>
      <c r="L1007" s="39"/>
      <c r="N1007" s="14"/>
      <c r="AD1007" s="39"/>
      <c r="AE1007" s="39"/>
      <c r="AF1007" s="39"/>
      <c r="AG1007" s="39"/>
      <c r="AH1007" s="39"/>
      <c r="AI1007" s="39"/>
      <c r="AJ1007" s="39"/>
      <c r="AK1007" s="39"/>
      <c r="AL1007" s="39"/>
    </row>
    <row r="1008" ht="58.5" customHeight="1">
      <c r="A1008" s="39"/>
      <c r="B1008" s="70"/>
      <c r="C1008" s="70"/>
      <c r="D1008" s="70"/>
      <c r="E1008" s="70"/>
      <c r="F1008" s="70"/>
      <c r="G1008" s="70"/>
      <c r="H1008" s="70"/>
      <c r="I1008" s="70"/>
      <c r="J1008" s="70"/>
      <c r="K1008" s="70"/>
      <c r="L1008" s="39"/>
      <c r="N1008" s="14"/>
      <c r="AD1008" s="39"/>
      <c r="AE1008" s="39"/>
      <c r="AF1008" s="39"/>
      <c r="AG1008" s="39"/>
      <c r="AH1008" s="39"/>
      <c r="AI1008" s="39"/>
      <c r="AJ1008" s="39"/>
      <c r="AK1008" s="39"/>
      <c r="AL1008" s="39"/>
    </row>
    <row r="1009" ht="58.5" customHeight="1">
      <c r="A1009" s="39"/>
      <c r="B1009" s="70"/>
      <c r="C1009" s="70"/>
      <c r="D1009" s="70"/>
      <c r="E1009" s="70"/>
      <c r="F1009" s="70"/>
      <c r="G1009" s="70"/>
      <c r="H1009" s="70"/>
      <c r="I1009" s="70"/>
      <c r="J1009" s="70"/>
      <c r="K1009" s="70"/>
      <c r="L1009" s="39"/>
      <c r="N1009" s="14"/>
      <c r="AD1009" s="39"/>
      <c r="AE1009" s="39"/>
      <c r="AF1009" s="39"/>
      <c r="AG1009" s="39"/>
      <c r="AH1009" s="39"/>
      <c r="AI1009" s="39"/>
      <c r="AJ1009" s="39"/>
      <c r="AK1009" s="39"/>
      <c r="AL1009" s="39"/>
    </row>
    <row r="1010" ht="58.5" customHeight="1">
      <c r="A1010" s="39"/>
      <c r="B1010" s="70"/>
      <c r="C1010" s="70"/>
      <c r="D1010" s="70"/>
      <c r="E1010" s="70"/>
      <c r="F1010" s="70"/>
      <c r="G1010" s="70"/>
      <c r="H1010" s="70"/>
      <c r="I1010" s="70"/>
      <c r="J1010" s="70"/>
      <c r="K1010" s="70"/>
      <c r="L1010" s="39"/>
      <c r="N1010" s="14"/>
      <c r="AD1010" s="39"/>
      <c r="AE1010" s="39"/>
      <c r="AF1010" s="39"/>
      <c r="AG1010" s="39"/>
      <c r="AH1010" s="39"/>
      <c r="AI1010" s="39"/>
      <c r="AJ1010" s="39"/>
      <c r="AK1010" s="39"/>
      <c r="AL1010" s="39"/>
    </row>
    <row r="1011" ht="58.5" customHeight="1">
      <c r="A1011" s="39"/>
      <c r="B1011" s="70"/>
      <c r="C1011" s="70"/>
      <c r="D1011" s="70"/>
      <c r="E1011" s="70"/>
      <c r="F1011" s="70"/>
      <c r="G1011" s="70"/>
      <c r="H1011" s="70"/>
      <c r="I1011" s="70"/>
      <c r="J1011" s="70"/>
      <c r="K1011" s="70"/>
      <c r="L1011" s="39"/>
      <c r="N1011" s="14"/>
      <c r="AD1011" s="39"/>
      <c r="AE1011" s="39"/>
      <c r="AF1011" s="39"/>
      <c r="AG1011" s="39"/>
      <c r="AH1011" s="39"/>
      <c r="AI1011" s="39"/>
      <c r="AJ1011" s="39"/>
      <c r="AK1011" s="39"/>
      <c r="AL1011" s="39"/>
    </row>
    <row r="1012" ht="58.5" customHeight="1">
      <c r="A1012" s="39"/>
      <c r="B1012" s="70"/>
      <c r="C1012" s="70"/>
      <c r="D1012" s="70"/>
      <c r="E1012" s="70"/>
      <c r="F1012" s="70"/>
      <c r="G1012" s="70"/>
      <c r="H1012" s="70"/>
      <c r="I1012" s="70"/>
      <c r="J1012" s="70"/>
      <c r="K1012" s="70"/>
      <c r="L1012" s="39"/>
      <c r="N1012" s="14"/>
      <c r="AD1012" s="39"/>
      <c r="AE1012" s="39"/>
      <c r="AF1012" s="39"/>
      <c r="AG1012" s="39"/>
      <c r="AH1012" s="39"/>
      <c r="AI1012" s="39"/>
      <c r="AJ1012" s="39"/>
      <c r="AK1012" s="39"/>
      <c r="AL1012" s="39"/>
    </row>
    <row r="1013" ht="58.5" customHeight="1">
      <c r="A1013" s="39"/>
      <c r="B1013" s="70"/>
      <c r="C1013" s="70"/>
      <c r="D1013" s="70"/>
      <c r="E1013" s="70"/>
      <c r="F1013" s="70"/>
      <c r="G1013" s="70"/>
      <c r="H1013" s="70"/>
      <c r="I1013" s="70"/>
      <c r="J1013" s="70"/>
      <c r="K1013" s="70"/>
      <c r="L1013" s="39"/>
      <c r="N1013" s="14"/>
      <c r="AD1013" s="39"/>
      <c r="AE1013" s="39"/>
      <c r="AF1013" s="39"/>
      <c r="AG1013" s="39"/>
      <c r="AH1013" s="39"/>
      <c r="AI1013" s="39"/>
      <c r="AJ1013" s="39"/>
      <c r="AK1013" s="39"/>
      <c r="AL1013" s="39"/>
    </row>
    <row r="1014" ht="58.5" customHeight="1">
      <c r="A1014" s="39"/>
      <c r="B1014" s="70"/>
      <c r="C1014" s="70"/>
      <c r="D1014" s="70"/>
      <c r="E1014" s="70"/>
      <c r="F1014" s="70"/>
      <c r="G1014" s="70"/>
      <c r="H1014" s="70"/>
      <c r="I1014" s="70"/>
      <c r="J1014" s="70"/>
      <c r="K1014" s="70"/>
      <c r="L1014" s="39"/>
      <c r="N1014" s="14"/>
      <c r="AD1014" s="39"/>
      <c r="AE1014" s="39"/>
      <c r="AF1014" s="39"/>
      <c r="AG1014" s="39"/>
      <c r="AH1014" s="39"/>
      <c r="AI1014" s="39"/>
      <c r="AJ1014" s="39"/>
      <c r="AK1014" s="39"/>
      <c r="AL1014" s="39"/>
    </row>
    <row r="1015" ht="58.5" customHeight="1">
      <c r="A1015" s="39"/>
      <c r="B1015" s="70"/>
      <c r="C1015" s="70"/>
      <c r="D1015" s="70"/>
      <c r="E1015" s="70"/>
      <c r="F1015" s="70"/>
      <c r="G1015" s="70"/>
      <c r="H1015" s="70"/>
      <c r="I1015" s="70"/>
      <c r="J1015" s="70"/>
      <c r="K1015" s="70"/>
      <c r="L1015" s="39"/>
      <c r="N1015" s="14"/>
      <c r="AD1015" s="39"/>
      <c r="AE1015" s="39"/>
      <c r="AF1015" s="39"/>
      <c r="AG1015" s="39"/>
      <c r="AH1015" s="39"/>
      <c r="AI1015" s="39"/>
      <c r="AJ1015" s="39"/>
      <c r="AK1015" s="39"/>
      <c r="AL1015" s="39"/>
    </row>
    <row r="1016" ht="58.5" customHeight="1">
      <c r="A1016" s="39"/>
      <c r="B1016" s="70"/>
      <c r="C1016" s="70"/>
      <c r="D1016" s="70"/>
      <c r="E1016" s="70"/>
      <c r="F1016" s="70"/>
      <c r="G1016" s="70"/>
      <c r="H1016" s="70"/>
      <c r="I1016" s="70"/>
      <c r="J1016" s="70"/>
      <c r="K1016" s="70"/>
      <c r="L1016" s="39"/>
      <c r="N1016" s="14"/>
      <c r="AD1016" s="39"/>
      <c r="AE1016" s="39"/>
      <c r="AF1016" s="39"/>
      <c r="AG1016" s="39"/>
      <c r="AH1016" s="39"/>
      <c r="AI1016" s="39"/>
      <c r="AJ1016" s="39"/>
      <c r="AK1016" s="39"/>
      <c r="AL1016" s="39"/>
    </row>
    <row r="1017" ht="58.5" customHeight="1">
      <c r="A1017" s="39"/>
      <c r="B1017" s="70"/>
      <c r="C1017" s="70"/>
      <c r="D1017" s="70"/>
      <c r="E1017" s="70"/>
      <c r="F1017" s="70"/>
      <c r="G1017" s="70"/>
      <c r="H1017" s="70"/>
      <c r="I1017" s="70"/>
      <c r="J1017" s="70"/>
      <c r="K1017" s="70"/>
      <c r="L1017" s="39"/>
      <c r="N1017" s="14"/>
      <c r="AD1017" s="39"/>
      <c r="AE1017" s="39"/>
      <c r="AF1017" s="39"/>
      <c r="AG1017" s="39"/>
      <c r="AH1017" s="39"/>
      <c r="AI1017" s="39"/>
      <c r="AJ1017" s="39"/>
      <c r="AK1017" s="39"/>
      <c r="AL1017" s="39"/>
    </row>
    <row r="1018" ht="58.5" customHeight="1">
      <c r="A1018" s="39"/>
      <c r="B1018" s="70"/>
      <c r="C1018" s="70"/>
      <c r="D1018" s="70"/>
      <c r="E1018" s="70"/>
      <c r="F1018" s="70"/>
      <c r="G1018" s="70"/>
      <c r="H1018" s="70"/>
      <c r="I1018" s="70"/>
      <c r="J1018" s="70"/>
      <c r="K1018" s="70"/>
      <c r="L1018" s="39"/>
      <c r="N1018" s="14"/>
      <c r="AD1018" s="39"/>
      <c r="AE1018" s="39"/>
      <c r="AF1018" s="39"/>
      <c r="AG1018" s="39"/>
      <c r="AH1018" s="39"/>
      <c r="AI1018" s="39"/>
      <c r="AJ1018" s="39"/>
      <c r="AK1018" s="39"/>
      <c r="AL1018" s="39"/>
    </row>
    <row r="1019" ht="58.5" customHeight="1">
      <c r="A1019" s="39"/>
      <c r="B1019" s="70"/>
      <c r="C1019" s="70"/>
      <c r="D1019" s="70"/>
      <c r="E1019" s="70"/>
      <c r="F1019" s="70"/>
      <c r="G1019" s="70"/>
      <c r="H1019" s="70"/>
      <c r="I1019" s="70"/>
      <c r="J1019" s="70"/>
      <c r="K1019" s="70"/>
      <c r="L1019" s="39"/>
      <c r="N1019" s="14"/>
      <c r="AD1019" s="39"/>
      <c r="AE1019" s="39"/>
      <c r="AF1019" s="39"/>
      <c r="AG1019" s="39"/>
      <c r="AH1019" s="39"/>
      <c r="AI1019" s="39"/>
      <c r="AJ1019" s="39"/>
      <c r="AK1019" s="39"/>
      <c r="AL1019" s="39"/>
    </row>
    <row r="1020" ht="58.5" customHeight="1">
      <c r="A1020" s="39"/>
      <c r="B1020" s="70"/>
      <c r="C1020" s="70"/>
      <c r="D1020" s="70"/>
      <c r="E1020" s="70"/>
      <c r="F1020" s="70"/>
      <c r="G1020" s="70"/>
      <c r="H1020" s="70"/>
      <c r="I1020" s="70"/>
      <c r="J1020" s="70"/>
      <c r="K1020" s="70"/>
      <c r="L1020" s="39"/>
      <c r="N1020" s="14"/>
      <c r="AD1020" s="39"/>
      <c r="AE1020" s="39"/>
      <c r="AF1020" s="39"/>
      <c r="AG1020" s="39"/>
      <c r="AH1020" s="39"/>
      <c r="AI1020" s="39"/>
      <c r="AJ1020" s="39"/>
      <c r="AK1020" s="39"/>
      <c r="AL1020" s="39"/>
    </row>
    <row r="1021" ht="58.5" customHeight="1">
      <c r="A1021" s="39"/>
      <c r="B1021" s="70"/>
      <c r="C1021" s="70"/>
      <c r="D1021" s="70"/>
      <c r="E1021" s="70"/>
      <c r="F1021" s="70"/>
      <c r="G1021" s="70"/>
      <c r="H1021" s="70"/>
      <c r="I1021" s="70"/>
      <c r="J1021" s="70"/>
      <c r="K1021" s="70"/>
      <c r="L1021" s="39"/>
      <c r="N1021" s="14"/>
      <c r="AD1021" s="39"/>
      <c r="AE1021" s="39"/>
      <c r="AF1021" s="39"/>
      <c r="AG1021" s="39"/>
      <c r="AH1021" s="39"/>
      <c r="AI1021" s="39"/>
      <c r="AJ1021" s="39"/>
      <c r="AK1021" s="39"/>
      <c r="AL1021" s="39"/>
    </row>
    <row r="1022" ht="58.5" customHeight="1">
      <c r="A1022" s="39"/>
      <c r="B1022" s="70"/>
      <c r="C1022" s="70"/>
      <c r="D1022" s="70"/>
      <c r="E1022" s="70"/>
      <c r="F1022" s="70"/>
      <c r="G1022" s="70"/>
      <c r="H1022" s="70"/>
      <c r="I1022" s="70"/>
      <c r="J1022" s="70"/>
      <c r="K1022" s="70"/>
      <c r="L1022" s="39"/>
      <c r="N1022" s="14"/>
      <c r="AD1022" s="39"/>
      <c r="AE1022" s="39"/>
      <c r="AF1022" s="39"/>
      <c r="AG1022" s="39"/>
      <c r="AH1022" s="39"/>
      <c r="AI1022" s="39"/>
      <c r="AJ1022" s="39"/>
      <c r="AK1022" s="39"/>
      <c r="AL1022" s="39"/>
    </row>
    <row r="1023" ht="58.5" customHeight="1">
      <c r="A1023" s="39"/>
      <c r="B1023" s="70"/>
      <c r="C1023" s="70"/>
      <c r="D1023" s="70"/>
      <c r="E1023" s="70"/>
      <c r="F1023" s="70"/>
      <c r="G1023" s="70"/>
      <c r="H1023" s="70"/>
      <c r="I1023" s="70"/>
      <c r="J1023" s="70"/>
      <c r="K1023" s="70"/>
      <c r="L1023" s="39"/>
      <c r="N1023" s="14"/>
      <c r="AD1023" s="39"/>
      <c r="AE1023" s="39"/>
      <c r="AF1023" s="39"/>
      <c r="AG1023" s="39"/>
      <c r="AH1023" s="39"/>
      <c r="AI1023" s="39"/>
      <c r="AJ1023" s="39"/>
      <c r="AK1023" s="39"/>
      <c r="AL1023" s="39"/>
    </row>
    <row r="1024" ht="58.5" customHeight="1">
      <c r="A1024" s="39"/>
      <c r="B1024" s="70"/>
      <c r="C1024" s="70"/>
      <c r="D1024" s="70"/>
      <c r="E1024" s="70"/>
      <c r="F1024" s="70"/>
      <c r="G1024" s="70"/>
      <c r="H1024" s="70"/>
      <c r="I1024" s="70"/>
      <c r="J1024" s="70"/>
      <c r="K1024" s="70"/>
      <c r="L1024" s="39"/>
      <c r="N1024" s="14"/>
      <c r="AD1024" s="39"/>
      <c r="AE1024" s="39"/>
      <c r="AF1024" s="39"/>
      <c r="AG1024" s="39"/>
      <c r="AH1024" s="39"/>
      <c r="AI1024" s="39"/>
      <c r="AJ1024" s="39"/>
      <c r="AK1024" s="39"/>
      <c r="AL1024" s="39"/>
    </row>
    <row r="1025" ht="58.5" customHeight="1">
      <c r="A1025" s="39"/>
      <c r="B1025" s="70"/>
      <c r="C1025" s="70"/>
      <c r="D1025" s="70"/>
      <c r="E1025" s="70"/>
      <c r="F1025" s="70"/>
      <c r="G1025" s="70"/>
      <c r="H1025" s="70"/>
      <c r="I1025" s="70"/>
      <c r="J1025" s="70"/>
      <c r="K1025" s="70"/>
      <c r="L1025" s="39"/>
      <c r="N1025" s="14"/>
      <c r="AD1025" s="39"/>
      <c r="AE1025" s="39"/>
      <c r="AF1025" s="39"/>
      <c r="AG1025" s="39"/>
      <c r="AH1025" s="39"/>
      <c r="AI1025" s="39"/>
      <c r="AJ1025" s="39"/>
      <c r="AK1025" s="39"/>
      <c r="AL1025" s="39"/>
    </row>
    <row r="1026" ht="58.5" customHeight="1">
      <c r="A1026" s="39"/>
      <c r="B1026" s="70"/>
      <c r="C1026" s="70"/>
      <c r="D1026" s="70"/>
      <c r="E1026" s="70"/>
      <c r="F1026" s="70"/>
      <c r="G1026" s="70"/>
      <c r="H1026" s="70"/>
      <c r="I1026" s="70"/>
      <c r="J1026" s="70"/>
      <c r="K1026" s="70"/>
      <c r="L1026" s="39"/>
      <c r="N1026" s="14"/>
      <c r="AD1026" s="39"/>
      <c r="AE1026" s="39"/>
      <c r="AF1026" s="39"/>
      <c r="AG1026" s="39"/>
      <c r="AH1026" s="39"/>
      <c r="AI1026" s="39"/>
      <c r="AJ1026" s="39"/>
      <c r="AK1026" s="39"/>
      <c r="AL1026" s="39"/>
    </row>
    <row r="1027" ht="58.5" customHeight="1">
      <c r="A1027" s="39"/>
      <c r="B1027" s="70"/>
      <c r="C1027" s="70"/>
      <c r="D1027" s="70"/>
      <c r="E1027" s="70"/>
      <c r="F1027" s="70"/>
      <c r="G1027" s="70"/>
      <c r="H1027" s="70"/>
      <c r="I1027" s="70"/>
      <c r="J1027" s="70"/>
      <c r="K1027" s="70"/>
      <c r="L1027" s="39"/>
      <c r="N1027" s="14"/>
      <c r="AD1027" s="39"/>
      <c r="AE1027" s="39"/>
      <c r="AF1027" s="39"/>
      <c r="AG1027" s="39"/>
      <c r="AH1027" s="39"/>
      <c r="AI1027" s="39"/>
      <c r="AJ1027" s="39"/>
      <c r="AK1027" s="39"/>
      <c r="AL1027" s="39"/>
    </row>
    <row r="1028" ht="58.5" customHeight="1">
      <c r="A1028" s="39"/>
      <c r="B1028" s="70"/>
      <c r="C1028" s="70"/>
      <c r="D1028" s="70"/>
      <c r="E1028" s="70"/>
      <c r="F1028" s="70"/>
      <c r="G1028" s="70"/>
      <c r="H1028" s="70"/>
      <c r="I1028" s="70"/>
      <c r="J1028" s="70"/>
      <c r="K1028" s="70"/>
      <c r="L1028" s="39"/>
      <c r="N1028" s="14"/>
      <c r="AD1028" s="39"/>
      <c r="AE1028" s="39"/>
      <c r="AF1028" s="39"/>
      <c r="AG1028" s="39"/>
      <c r="AH1028" s="39"/>
      <c r="AI1028" s="39"/>
      <c r="AJ1028" s="39"/>
      <c r="AK1028" s="39"/>
      <c r="AL1028" s="39"/>
    </row>
    <row r="1029" ht="58.5" customHeight="1">
      <c r="A1029" s="39"/>
      <c r="B1029" s="70"/>
      <c r="C1029" s="70"/>
      <c r="D1029" s="70"/>
      <c r="E1029" s="70"/>
      <c r="F1029" s="70"/>
      <c r="G1029" s="70"/>
      <c r="H1029" s="70"/>
      <c r="I1029" s="70"/>
      <c r="J1029" s="70"/>
      <c r="K1029" s="70"/>
      <c r="L1029" s="39"/>
      <c r="N1029" s="14"/>
      <c r="AD1029" s="39"/>
      <c r="AE1029" s="39"/>
      <c r="AF1029" s="39"/>
      <c r="AG1029" s="39"/>
      <c r="AH1029" s="39"/>
      <c r="AI1029" s="39"/>
      <c r="AJ1029" s="39"/>
      <c r="AK1029" s="39"/>
      <c r="AL1029" s="39"/>
    </row>
    <row r="1030" ht="58.5" customHeight="1">
      <c r="A1030" s="39"/>
      <c r="B1030" s="70"/>
      <c r="C1030" s="70"/>
      <c r="D1030" s="70"/>
      <c r="E1030" s="70"/>
      <c r="F1030" s="70"/>
      <c r="G1030" s="70"/>
      <c r="H1030" s="70"/>
      <c r="I1030" s="70"/>
      <c r="J1030" s="70"/>
      <c r="K1030" s="70"/>
      <c r="L1030" s="39"/>
      <c r="N1030" s="14"/>
      <c r="AD1030" s="39"/>
      <c r="AE1030" s="39"/>
      <c r="AF1030" s="39"/>
      <c r="AG1030" s="39"/>
      <c r="AH1030" s="39"/>
      <c r="AI1030" s="39"/>
      <c r="AJ1030" s="39"/>
      <c r="AK1030" s="39"/>
      <c r="AL1030" s="39"/>
    </row>
    <row r="1031" ht="58.5" customHeight="1">
      <c r="A1031" s="39"/>
      <c r="B1031" s="70"/>
      <c r="C1031" s="70"/>
      <c r="D1031" s="70"/>
      <c r="E1031" s="70"/>
      <c r="F1031" s="70"/>
      <c r="G1031" s="70"/>
      <c r="H1031" s="70"/>
      <c r="I1031" s="70"/>
      <c r="J1031" s="70"/>
      <c r="K1031" s="70"/>
      <c r="L1031" s="39"/>
      <c r="N1031" s="14"/>
      <c r="AD1031" s="39"/>
      <c r="AE1031" s="39"/>
      <c r="AF1031" s="39"/>
      <c r="AG1031" s="39"/>
      <c r="AH1031" s="39"/>
      <c r="AI1031" s="39"/>
      <c r="AJ1031" s="39"/>
      <c r="AK1031" s="39"/>
      <c r="AL1031" s="39"/>
    </row>
    <row r="1032" ht="58.5" customHeight="1">
      <c r="A1032" s="39"/>
      <c r="B1032" s="70"/>
      <c r="C1032" s="70"/>
      <c r="D1032" s="70"/>
      <c r="E1032" s="70"/>
      <c r="F1032" s="70"/>
      <c r="G1032" s="70"/>
      <c r="H1032" s="70"/>
      <c r="I1032" s="70"/>
      <c r="J1032" s="70"/>
      <c r="K1032" s="70"/>
      <c r="L1032" s="39"/>
      <c r="N1032" s="14"/>
      <c r="AD1032" s="39"/>
      <c r="AE1032" s="39"/>
      <c r="AF1032" s="39"/>
      <c r="AG1032" s="39"/>
      <c r="AH1032" s="39"/>
      <c r="AI1032" s="39"/>
      <c r="AJ1032" s="39"/>
      <c r="AK1032" s="39"/>
      <c r="AL1032" s="39"/>
    </row>
    <row r="1033" ht="58.5" customHeight="1">
      <c r="A1033" s="39"/>
      <c r="B1033" s="70"/>
      <c r="C1033" s="70"/>
      <c r="D1033" s="70"/>
      <c r="E1033" s="70"/>
      <c r="F1033" s="70"/>
      <c r="G1033" s="70"/>
      <c r="H1033" s="70"/>
      <c r="I1033" s="70"/>
      <c r="J1033" s="70"/>
      <c r="K1033" s="70"/>
      <c r="L1033" s="39"/>
      <c r="N1033" s="14"/>
      <c r="AD1033" s="39"/>
      <c r="AE1033" s="39"/>
      <c r="AF1033" s="39"/>
      <c r="AG1033" s="39"/>
      <c r="AH1033" s="39"/>
      <c r="AI1033" s="39"/>
      <c r="AJ1033" s="39"/>
      <c r="AK1033" s="39"/>
      <c r="AL1033" s="39"/>
    </row>
    <row r="1034" ht="58.5" customHeight="1">
      <c r="A1034" s="39"/>
      <c r="B1034" s="70"/>
      <c r="C1034" s="70"/>
      <c r="D1034" s="70"/>
      <c r="E1034" s="70"/>
      <c r="F1034" s="70"/>
      <c r="G1034" s="70"/>
      <c r="H1034" s="70"/>
      <c r="I1034" s="70"/>
      <c r="J1034" s="70"/>
      <c r="K1034" s="70"/>
      <c r="L1034" s="39"/>
      <c r="N1034" s="14"/>
      <c r="AD1034" s="39"/>
      <c r="AE1034" s="39"/>
      <c r="AF1034" s="39"/>
      <c r="AG1034" s="39"/>
      <c r="AH1034" s="39"/>
      <c r="AI1034" s="39"/>
      <c r="AJ1034" s="39"/>
      <c r="AK1034" s="39"/>
      <c r="AL1034" s="39"/>
    </row>
    <row r="1035" ht="58.5" customHeight="1">
      <c r="A1035" s="39"/>
      <c r="B1035" s="70"/>
      <c r="C1035" s="70"/>
      <c r="D1035" s="70"/>
      <c r="E1035" s="70"/>
      <c r="F1035" s="70"/>
      <c r="G1035" s="70"/>
      <c r="H1035" s="70"/>
      <c r="I1035" s="70"/>
      <c r="J1035" s="70"/>
      <c r="K1035" s="70"/>
      <c r="L1035" s="39"/>
      <c r="N1035" s="14"/>
      <c r="AD1035" s="39"/>
      <c r="AE1035" s="39"/>
      <c r="AF1035" s="39"/>
      <c r="AG1035" s="39"/>
      <c r="AH1035" s="39"/>
      <c r="AI1035" s="39"/>
      <c r="AJ1035" s="39"/>
      <c r="AK1035" s="39"/>
      <c r="AL1035" s="39"/>
    </row>
    <row r="1036" ht="58.5" customHeight="1">
      <c r="A1036" s="39"/>
      <c r="B1036" s="70"/>
      <c r="C1036" s="70"/>
      <c r="D1036" s="70"/>
      <c r="E1036" s="70"/>
      <c r="F1036" s="70"/>
      <c r="G1036" s="70"/>
      <c r="H1036" s="70"/>
      <c r="I1036" s="70"/>
      <c r="J1036" s="70"/>
      <c r="K1036" s="70"/>
      <c r="L1036" s="39"/>
      <c r="N1036" s="14"/>
      <c r="AD1036" s="39"/>
      <c r="AE1036" s="39"/>
      <c r="AF1036" s="39"/>
      <c r="AG1036" s="39"/>
      <c r="AH1036" s="39"/>
      <c r="AI1036" s="39"/>
      <c r="AJ1036" s="39"/>
      <c r="AK1036" s="39"/>
      <c r="AL1036" s="39"/>
    </row>
    <row r="1037" ht="58.5" customHeight="1">
      <c r="A1037" s="39"/>
      <c r="B1037" s="70"/>
      <c r="C1037" s="70"/>
      <c r="D1037" s="70"/>
      <c r="E1037" s="70"/>
      <c r="F1037" s="70"/>
      <c r="G1037" s="70"/>
      <c r="H1037" s="70"/>
      <c r="I1037" s="70"/>
      <c r="J1037" s="70"/>
      <c r="K1037" s="70"/>
      <c r="L1037" s="39"/>
      <c r="N1037" s="14"/>
      <c r="AD1037" s="39"/>
      <c r="AE1037" s="39"/>
      <c r="AF1037" s="39"/>
      <c r="AG1037" s="39"/>
      <c r="AH1037" s="39"/>
      <c r="AI1037" s="39"/>
      <c r="AJ1037" s="39"/>
      <c r="AK1037" s="39"/>
      <c r="AL1037" s="39"/>
    </row>
    <row r="1038" ht="58.5" customHeight="1">
      <c r="A1038" s="39"/>
      <c r="B1038" s="70"/>
      <c r="C1038" s="70"/>
      <c r="D1038" s="70"/>
      <c r="E1038" s="70"/>
      <c r="F1038" s="70"/>
      <c r="G1038" s="70"/>
      <c r="H1038" s="70"/>
      <c r="I1038" s="70"/>
      <c r="J1038" s="70"/>
      <c r="K1038" s="70"/>
      <c r="L1038" s="39"/>
      <c r="N1038" s="14"/>
      <c r="AD1038" s="39"/>
      <c r="AE1038" s="39"/>
      <c r="AF1038" s="39"/>
      <c r="AG1038" s="39"/>
      <c r="AH1038" s="39"/>
      <c r="AI1038" s="39"/>
      <c r="AJ1038" s="39"/>
      <c r="AK1038" s="39"/>
      <c r="AL1038" s="39"/>
    </row>
    <row r="1039" ht="58.5" customHeight="1">
      <c r="A1039" s="39"/>
      <c r="B1039" s="70"/>
      <c r="C1039" s="70"/>
      <c r="D1039" s="70"/>
      <c r="E1039" s="70"/>
      <c r="F1039" s="70"/>
      <c r="G1039" s="70"/>
      <c r="H1039" s="70"/>
      <c r="I1039" s="70"/>
      <c r="J1039" s="70"/>
      <c r="K1039" s="70"/>
      <c r="L1039" s="39"/>
      <c r="N1039" s="14"/>
      <c r="AD1039" s="39"/>
      <c r="AE1039" s="39"/>
      <c r="AF1039" s="39"/>
      <c r="AG1039" s="39"/>
      <c r="AH1039" s="39"/>
      <c r="AI1039" s="39"/>
      <c r="AJ1039" s="39"/>
      <c r="AK1039" s="39"/>
      <c r="AL1039" s="39"/>
    </row>
    <row r="1040" ht="58.5" customHeight="1">
      <c r="A1040" s="39"/>
      <c r="B1040" s="70"/>
      <c r="C1040" s="70"/>
      <c r="D1040" s="70"/>
      <c r="E1040" s="70"/>
      <c r="F1040" s="70"/>
      <c r="G1040" s="70"/>
      <c r="H1040" s="70"/>
      <c r="I1040" s="70"/>
      <c r="J1040" s="70"/>
      <c r="K1040" s="70"/>
      <c r="L1040" s="39"/>
      <c r="N1040" s="14"/>
      <c r="AD1040" s="39"/>
      <c r="AE1040" s="39"/>
      <c r="AF1040" s="39"/>
      <c r="AG1040" s="39"/>
      <c r="AH1040" s="39"/>
      <c r="AI1040" s="39"/>
      <c r="AJ1040" s="39"/>
      <c r="AK1040" s="39"/>
      <c r="AL1040" s="39"/>
    </row>
    <row r="1041" ht="58.5" customHeight="1">
      <c r="A1041" s="39"/>
      <c r="B1041" s="70"/>
      <c r="C1041" s="70"/>
      <c r="D1041" s="70"/>
      <c r="E1041" s="70"/>
      <c r="F1041" s="70"/>
      <c r="G1041" s="70"/>
      <c r="H1041" s="70"/>
      <c r="I1041" s="70"/>
      <c r="J1041" s="70"/>
      <c r="K1041" s="70"/>
      <c r="L1041" s="39"/>
      <c r="N1041" s="14"/>
      <c r="AD1041" s="39"/>
      <c r="AE1041" s="39"/>
      <c r="AF1041" s="39"/>
      <c r="AG1041" s="39"/>
      <c r="AH1041" s="39"/>
      <c r="AI1041" s="39"/>
      <c r="AJ1041" s="39"/>
      <c r="AK1041" s="39"/>
      <c r="AL1041" s="39"/>
    </row>
    <row r="1042" ht="58.5" customHeight="1">
      <c r="A1042" s="39"/>
      <c r="B1042" s="70"/>
      <c r="C1042" s="70"/>
      <c r="D1042" s="70"/>
      <c r="E1042" s="70"/>
      <c r="F1042" s="70"/>
      <c r="G1042" s="70"/>
      <c r="H1042" s="70"/>
      <c r="I1042" s="70"/>
      <c r="J1042" s="70"/>
      <c r="K1042" s="70"/>
      <c r="L1042" s="39"/>
      <c r="N1042" s="14"/>
      <c r="AD1042" s="39"/>
      <c r="AE1042" s="39"/>
      <c r="AF1042" s="39"/>
      <c r="AG1042" s="39"/>
      <c r="AH1042" s="39"/>
      <c r="AI1042" s="39"/>
      <c r="AJ1042" s="39"/>
      <c r="AK1042" s="39"/>
      <c r="AL1042" s="39"/>
    </row>
    <row r="1043" ht="58.5" customHeight="1">
      <c r="A1043" s="39"/>
      <c r="B1043" s="70"/>
      <c r="C1043" s="70"/>
      <c r="D1043" s="70"/>
      <c r="E1043" s="70"/>
      <c r="F1043" s="70"/>
      <c r="G1043" s="70"/>
      <c r="H1043" s="70"/>
      <c r="I1043" s="70"/>
      <c r="J1043" s="70"/>
      <c r="K1043" s="70"/>
      <c r="L1043" s="39"/>
      <c r="N1043" s="14"/>
      <c r="AD1043" s="39"/>
      <c r="AE1043" s="39"/>
      <c r="AF1043" s="39"/>
      <c r="AG1043" s="39"/>
      <c r="AH1043" s="39"/>
      <c r="AI1043" s="39"/>
      <c r="AJ1043" s="39"/>
      <c r="AK1043" s="39"/>
      <c r="AL1043" s="39"/>
    </row>
    <row r="1044" ht="58.5" customHeight="1">
      <c r="A1044" s="39"/>
      <c r="B1044" s="70"/>
      <c r="C1044" s="70"/>
      <c r="D1044" s="70"/>
      <c r="E1044" s="70"/>
      <c r="F1044" s="70"/>
      <c r="G1044" s="70"/>
      <c r="H1044" s="70"/>
      <c r="I1044" s="70"/>
      <c r="J1044" s="70"/>
      <c r="K1044" s="70"/>
      <c r="L1044" s="39"/>
      <c r="N1044" s="14"/>
      <c r="AD1044" s="39"/>
      <c r="AE1044" s="39"/>
      <c r="AF1044" s="39"/>
      <c r="AG1044" s="39"/>
      <c r="AH1044" s="39"/>
      <c r="AI1044" s="39"/>
      <c r="AJ1044" s="39"/>
      <c r="AK1044" s="39"/>
      <c r="AL1044" s="39"/>
    </row>
    <row r="1045" ht="58.5" customHeight="1">
      <c r="A1045" s="39"/>
      <c r="B1045" s="70"/>
      <c r="C1045" s="70"/>
      <c r="D1045" s="70"/>
      <c r="E1045" s="70"/>
      <c r="F1045" s="70"/>
      <c r="G1045" s="70"/>
      <c r="H1045" s="70"/>
      <c r="I1045" s="70"/>
      <c r="J1045" s="70"/>
      <c r="K1045" s="70"/>
      <c r="L1045" s="39"/>
      <c r="N1045" s="14"/>
      <c r="AD1045" s="39"/>
      <c r="AE1045" s="39"/>
      <c r="AF1045" s="39"/>
      <c r="AG1045" s="39"/>
      <c r="AH1045" s="39"/>
      <c r="AI1045" s="39"/>
      <c r="AJ1045" s="39"/>
      <c r="AK1045" s="39"/>
      <c r="AL1045" s="39"/>
    </row>
    <row r="1046" ht="58.5" customHeight="1">
      <c r="A1046" s="39"/>
      <c r="B1046" s="70"/>
      <c r="C1046" s="70"/>
      <c r="D1046" s="70"/>
      <c r="E1046" s="70"/>
      <c r="F1046" s="70"/>
      <c r="G1046" s="70"/>
      <c r="H1046" s="70"/>
      <c r="I1046" s="70"/>
      <c r="J1046" s="70"/>
      <c r="K1046" s="70"/>
      <c r="L1046" s="39"/>
      <c r="N1046" s="14"/>
      <c r="AD1046" s="39"/>
      <c r="AE1046" s="39"/>
      <c r="AF1046" s="39"/>
      <c r="AG1046" s="39"/>
      <c r="AH1046" s="39"/>
      <c r="AI1046" s="39"/>
      <c r="AJ1046" s="39"/>
      <c r="AK1046" s="39"/>
      <c r="AL1046" s="39"/>
    </row>
    <row r="1047" ht="58.5" customHeight="1">
      <c r="A1047" s="39"/>
      <c r="B1047" s="70"/>
      <c r="C1047" s="70"/>
      <c r="D1047" s="70"/>
      <c r="E1047" s="70"/>
      <c r="F1047" s="70"/>
      <c r="G1047" s="70"/>
      <c r="H1047" s="70"/>
      <c r="I1047" s="70"/>
      <c r="J1047" s="70"/>
      <c r="K1047" s="70"/>
      <c r="L1047" s="39"/>
      <c r="N1047" s="14"/>
      <c r="AD1047" s="39"/>
      <c r="AE1047" s="39"/>
      <c r="AF1047" s="39"/>
      <c r="AG1047" s="39"/>
      <c r="AH1047" s="39"/>
      <c r="AI1047" s="39"/>
      <c r="AJ1047" s="39"/>
      <c r="AK1047" s="39"/>
      <c r="AL1047" s="39"/>
    </row>
    <row r="1048" ht="58.5" customHeight="1">
      <c r="A1048" s="39"/>
      <c r="B1048" s="70"/>
      <c r="C1048" s="70"/>
      <c r="D1048" s="70"/>
      <c r="E1048" s="70"/>
      <c r="F1048" s="70"/>
      <c r="G1048" s="70"/>
      <c r="H1048" s="70"/>
      <c r="I1048" s="70"/>
      <c r="J1048" s="70"/>
      <c r="K1048" s="70"/>
      <c r="L1048" s="39"/>
      <c r="N1048" s="14"/>
      <c r="AD1048" s="39"/>
      <c r="AE1048" s="39"/>
      <c r="AF1048" s="39"/>
      <c r="AG1048" s="39"/>
      <c r="AH1048" s="39"/>
      <c r="AI1048" s="39"/>
      <c r="AJ1048" s="39"/>
      <c r="AK1048" s="39"/>
      <c r="AL1048" s="39"/>
    </row>
    <row r="1049" ht="58.5" customHeight="1">
      <c r="A1049" s="39"/>
      <c r="B1049" s="70"/>
      <c r="C1049" s="70"/>
      <c r="D1049" s="70"/>
      <c r="E1049" s="70"/>
      <c r="F1049" s="70"/>
      <c r="G1049" s="70"/>
      <c r="H1049" s="70"/>
      <c r="I1049" s="70"/>
      <c r="J1049" s="70"/>
      <c r="K1049" s="70"/>
      <c r="L1049" s="39"/>
      <c r="N1049" s="14"/>
      <c r="AD1049" s="39"/>
      <c r="AE1049" s="39"/>
      <c r="AF1049" s="39"/>
      <c r="AG1049" s="39"/>
      <c r="AH1049" s="39"/>
      <c r="AI1049" s="39"/>
      <c r="AJ1049" s="39"/>
      <c r="AK1049" s="39"/>
      <c r="AL1049" s="39"/>
    </row>
    <row r="1050" ht="58.5" customHeight="1">
      <c r="A1050" s="39"/>
      <c r="B1050" s="70"/>
      <c r="C1050" s="70"/>
      <c r="D1050" s="70"/>
      <c r="E1050" s="70"/>
      <c r="F1050" s="70"/>
      <c r="G1050" s="70"/>
      <c r="H1050" s="70"/>
      <c r="I1050" s="70"/>
      <c r="J1050" s="70"/>
      <c r="K1050" s="70"/>
      <c r="L1050" s="39"/>
      <c r="N1050" s="14"/>
      <c r="AD1050" s="39"/>
      <c r="AE1050" s="39"/>
      <c r="AF1050" s="39"/>
      <c r="AG1050" s="39"/>
      <c r="AH1050" s="39"/>
      <c r="AI1050" s="39"/>
      <c r="AJ1050" s="39"/>
      <c r="AK1050" s="39"/>
      <c r="AL1050" s="39"/>
    </row>
    <row r="1051" ht="58.5" customHeight="1">
      <c r="A1051" s="39"/>
      <c r="B1051" s="70"/>
      <c r="C1051" s="70"/>
      <c r="D1051" s="70"/>
      <c r="E1051" s="70"/>
      <c r="F1051" s="70"/>
      <c r="G1051" s="70"/>
      <c r="H1051" s="70"/>
      <c r="I1051" s="70"/>
      <c r="J1051" s="70"/>
      <c r="K1051" s="70"/>
      <c r="L1051" s="39"/>
      <c r="N1051" s="14"/>
      <c r="AD1051" s="39"/>
      <c r="AE1051" s="39"/>
      <c r="AF1051" s="39"/>
      <c r="AG1051" s="39"/>
      <c r="AH1051" s="39"/>
      <c r="AI1051" s="39"/>
      <c r="AJ1051" s="39"/>
      <c r="AK1051" s="39"/>
      <c r="AL1051" s="39"/>
    </row>
    <row r="1052" ht="58.5" customHeight="1">
      <c r="A1052" s="39"/>
      <c r="B1052" s="70"/>
      <c r="C1052" s="70"/>
      <c r="D1052" s="70"/>
      <c r="E1052" s="70"/>
      <c r="F1052" s="70"/>
      <c r="G1052" s="70"/>
      <c r="H1052" s="70"/>
      <c r="I1052" s="70"/>
      <c r="J1052" s="70"/>
      <c r="K1052" s="70"/>
      <c r="L1052" s="39"/>
      <c r="N1052" s="14"/>
      <c r="AD1052" s="39"/>
      <c r="AE1052" s="39"/>
      <c r="AF1052" s="39"/>
      <c r="AG1052" s="39"/>
      <c r="AH1052" s="39"/>
      <c r="AI1052" s="39"/>
      <c r="AJ1052" s="39"/>
      <c r="AK1052" s="39"/>
      <c r="AL1052" s="39"/>
    </row>
    <row r="1053" ht="58.5" customHeight="1">
      <c r="A1053" s="39"/>
      <c r="B1053" s="70"/>
      <c r="C1053" s="70"/>
      <c r="D1053" s="70"/>
      <c r="E1053" s="70"/>
      <c r="F1053" s="70"/>
      <c r="G1053" s="70"/>
      <c r="H1053" s="70"/>
      <c r="I1053" s="70"/>
      <c r="J1053" s="70"/>
      <c r="K1053" s="70"/>
      <c r="L1053" s="39"/>
      <c r="N1053" s="14"/>
      <c r="AD1053" s="39"/>
      <c r="AE1053" s="39"/>
      <c r="AF1053" s="39"/>
      <c r="AG1053" s="39"/>
      <c r="AH1053" s="39"/>
      <c r="AI1053" s="39"/>
      <c r="AJ1053" s="39"/>
      <c r="AK1053" s="39"/>
      <c r="AL1053" s="39"/>
    </row>
    <row r="1054" ht="58.5" customHeight="1">
      <c r="A1054" s="39"/>
      <c r="B1054" s="70"/>
      <c r="C1054" s="70"/>
      <c r="D1054" s="70"/>
      <c r="E1054" s="70"/>
      <c r="F1054" s="70"/>
      <c r="G1054" s="70"/>
      <c r="H1054" s="70"/>
      <c r="I1054" s="70"/>
      <c r="J1054" s="70"/>
      <c r="K1054" s="70"/>
      <c r="L1054" s="39"/>
      <c r="N1054" s="14"/>
      <c r="AD1054" s="39"/>
      <c r="AE1054" s="39"/>
      <c r="AF1054" s="39"/>
      <c r="AG1054" s="39"/>
      <c r="AH1054" s="39"/>
      <c r="AI1054" s="39"/>
      <c r="AJ1054" s="39"/>
      <c r="AK1054" s="39"/>
      <c r="AL1054" s="39"/>
    </row>
    <row r="1055" ht="58.5" customHeight="1">
      <c r="A1055" s="39"/>
      <c r="B1055" s="70"/>
      <c r="C1055" s="70"/>
      <c r="D1055" s="70"/>
      <c r="E1055" s="70"/>
      <c r="F1055" s="70"/>
      <c r="G1055" s="70"/>
      <c r="H1055" s="70"/>
      <c r="I1055" s="70"/>
      <c r="J1055" s="70"/>
      <c r="K1055" s="70"/>
      <c r="L1055" s="39"/>
      <c r="N1055" s="14"/>
      <c r="AD1055" s="39"/>
      <c r="AE1055" s="39"/>
      <c r="AF1055" s="39"/>
      <c r="AG1055" s="39"/>
      <c r="AH1055" s="39"/>
      <c r="AI1055" s="39"/>
      <c r="AJ1055" s="39"/>
      <c r="AK1055" s="39"/>
      <c r="AL1055" s="39"/>
    </row>
    <row r="1056" ht="58.5" customHeight="1">
      <c r="A1056" s="39"/>
      <c r="B1056" s="70"/>
      <c r="C1056" s="70"/>
      <c r="D1056" s="70"/>
      <c r="E1056" s="70"/>
      <c r="F1056" s="70"/>
      <c r="G1056" s="70"/>
      <c r="H1056" s="70"/>
      <c r="I1056" s="70"/>
      <c r="J1056" s="70"/>
      <c r="K1056" s="70"/>
      <c r="L1056" s="39"/>
      <c r="N1056" s="14"/>
      <c r="AD1056" s="39"/>
      <c r="AE1056" s="39"/>
      <c r="AF1056" s="39"/>
      <c r="AG1056" s="39"/>
      <c r="AH1056" s="39"/>
      <c r="AI1056" s="39"/>
      <c r="AJ1056" s="39"/>
      <c r="AK1056" s="39"/>
      <c r="AL1056" s="39"/>
    </row>
    <row r="1057" ht="58.5" customHeight="1">
      <c r="A1057" s="39"/>
      <c r="B1057" s="70"/>
      <c r="C1057" s="70"/>
      <c r="D1057" s="70"/>
      <c r="E1057" s="70"/>
      <c r="F1057" s="70"/>
      <c r="G1057" s="70"/>
      <c r="H1057" s="70"/>
      <c r="I1057" s="70"/>
      <c r="J1057" s="70"/>
      <c r="K1057" s="70"/>
      <c r="L1057" s="39"/>
      <c r="N1057" s="14"/>
      <c r="AD1057" s="39"/>
      <c r="AE1057" s="39"/>
      <c r="AF1057" s="39"/>
      <c r="AG1057" s="39"/>
      <c r="AH1057" s="39"/>
      <c r="AI1057" s="39"/>
      <c r="AJ1057" s="39"/>
      <c r="AK1057" s="39"/>
      <c r="AL1057" s="39"/>
    </row>
    <row r="1058" ht="58.5" customHeight="1">
      <c r="A1058" s="39"/>
      <c r="B1058" s="70"/>
      <c r="C1058" s="70"/>
      <c r="D1058" s="70"/>
      <c r="E1058" s="70"/>
      <c r="F1058" s="70"/>
      <c r="G1058" s="70"/>
      <c r="H1058" s="70"/>
      <c r="I1058" s="70"/>
      <c r="J1058" s="70"/>
      <c r="K1058" s="70"/>
      <c r="L1058" s="39"/>
      <c r="N1058" s="14"/>
      <c r="AD1058" s="39"/>
      <c r="AE1058" s="39"/>
      <c r="AF1058" s="39"/>
      <c r="AG1058" s="39"/>
      <c r="AH1058" s="39"/>
      <c r="AI1058" s="39"/>
      <c r="AJ1058" s="39"/>
      <c r="AK1058" s="39"/>
      <c r="AL1058" s="39"/>
    </row>
    <row r="1059" ht="58.5" customHeight="1">
      <c r="A1059" s="39"/>
      <c r="B1059" s="70"/>
      <c r="C1059" s="70"/>
      <c r="D1059" s="70"/>
      <c r="E1059" s="70"/>
      <c r="F1059" s="70"/>
      <c r="G1059" s="70"/>
      <c r="H1059" s="70"/>
      <c r="I1059" s="70"/>
      <c r="J1059" s="70"/>
      <c r="K1059" s="70"/>
      <c r="L1059" s="39"/>
      <c r="N1059" s="14"/>
      <c r="AD1059" s="39"/>
      <c r="AE1059" s="39"/>
      <c r="AF1059" s="39"/>
      <c r="AG1059" s="39"/>
      <c r="AH1059" s="39"/>
      <c r="AI1059" s="39"/>
      <c r="AJ1059" s="39"/>
      <c r="AK1059" s="39"/>
      <c r="AL1059" s="39"/>
    </row>
    <row r="1060" ht="58.5" customHeight="1">
      <c r="A1060" s="39"/>
      <c r="B1060" s="70"/>
      <c r="C1060" s="70"/>
      <c r="D1060" s="70"/>
      <c r="E1060" s="70"/>
      <c r="F1060" s="70"/>
      <c r="G1060" s="70"/>
      <c r="H1060" s="70"/>
      <c r="I1060" s="70"/>
      <c r="J1060" s="70"/>
      <c r="K1060" s="70"/>
      <c r="L1060" s="39"/>
      <c r="N1060" s="14"/>
      <c r="AD1060" s="39"/>
      <c r="AE1060" s="39"/>
      <c r="AF1060" s="39"/>
      <c r="AG1060" s="39"/>
      <c r="AH1060" s="39"/>
      <c r="AI1060" s="39"/>
      <c r="AJ1060" s="39"/>
      <c r="AK1060" s="39"/>
      <c r="AL1060" s="39"/>
    </row>
    <row r="1061" ht="58.5" customHeight="1">
      <c r="A1061" s="39"/>
      <c r="B1061" s="70"/>
      <c r="C1061" s="70"/>
      <c r="D1061" s="70"/>
      <c r="E1061" s="70"/>
      <c r="F1061" s="70"/>
      <c r="G1061" s="70"/>
      <c r="H1061" s="70"/>
      <c r="I1061" s="70"/>
      <c r="J1061" s="70"/>
      <c r="K1061" s="70"/>
      <c r="L1061" s="39"/>
      <c r="N1061" s="14"/>
      <c r="AD1061" s="39"/>
      <c r="AE1061" s="39"/>
      <c r="AF1061" s="39"/>
      <c r="AG1061" s="39"/>
      <c r="AH1061" s="39"/>
      <c r="AI1061" s="39"/>
      <c r="AJ1061" s="39"/>
      <c r="AK1061" s="39"/>
      <c r="AL1061" s="39"/>
    </row>
    <row r="1062" ht="58.5" customHeight="1">
      <c r="A1062" s="39"/>
      <c r="B1062" s="70"/>
      <c r="C1062" s="70"/>
      <c r="D1062" s="70"/>
      <c r="E1062" s="70"/>
      <c r="F1062" s="70"/>
      <c r="G1062" s="70"/>
      <c r="H1062" s="70"/>
      <c r="I1062" s="70"/>
      <c r="J1062" s="70"/>
      <c r="K1062" s="70"/>
      <c r="L1062" s="39"/>
      <c r="N1062" s="14"/>
      <c r="AD1062" s="39"/>
      <c r="AE1062" s="39"/>
      <c r="AF1062" s="39"/>
      <c r="AG1062" s="39"/>
      <c r="AH1062" s="39"/>
      <c r="AI1062" s="39"/>
      <c r="AJ1062" s="39"/>
      <c r="AK1062" s="39"/>
      <c r="AL1062" s="39"/>
    </row>
    <row r="1063" ht="58.5" customHeight="1">
      <c r="A1063" s="39"/>
      <c r="B1063" s="70"/>
      <c r="C1063" s="70"/>
      <c r="D1063" s="70"/>
      <c r="E1063" s="70"/>
      <c r="F1063" s="70"/>
      <c r="G1063" s="70"/>
      <c r="H1063" s="70"/>
      <c r="I1063" s="70"/>
      <c r="J1063" s="70"/>
      <c r="K1063" s="70"/>
      <c r="L1063" s="39"/>
      <c r="N1063" s="14"/>
      <c r="AD1063" s="39"/>
      <c r="AE1063" s="39"/>
      <c r="AF1063" s="39"/>
      <c r="AG1063" s="39"/>
      <c r="AH1063" s="39"/>
      <c r="AI1063" s="39"/>
      <c r="AJ1063" s="39"/>
      <c r="AK1063" s="39"/>
      <c r="AL1063" s="39"/>
    </row>
    <row r="1064" ht="58.5" customHeight="1">
      <c r="A1064" s="39"/>
      <c r="B1064" s="70"/>
      <c r="C1064" s="70"/>
      <c r="D1064" s="70"/>
      <c r="E1064" s="70"/>
      <c r="F1064" s="70"/>
      <c r="G1064" s="70"/>
      <c r="H1064" s="70"/>
      <c r="I1064" s="70"/>
      <c r="J1064" s="70"/>
      <c r="K1064" s="70"/>
      <c r="L1064" s="39"/>
      <c r="N1064" s="14"/>
      <c r="AD1064" s="39"/>
      <c r="AE1064" s="39"/>
      <c r="AF1064" s="39"/>
      <c r="AG1064" s="39"/>
      <c r="AH1064" s="39"/>
      <c r="AI1064" s="39"/>
      <c r="AJ1064" s="39"/>
      <c r="AK1064" s="39"/>
      <c r="AL1064" s="39"/>
    </row>
    <row r="1065" ht="58.5" customHeight="1">
      <c r="A1065" s="39"/>
      <c r="B1065" s="70"/>
      <c r="C1065" s="70"/>
      <c r="D1065" s="70"/>
      <c r="E1065" s="70"/>
      <c r="F1065" s="70"/>
      <c r="G1065" s="70"/>
      <c r="H1065" s="70"/>
      <c r="I1065" s="70"/>
      <c r="J1065" s="70"/>
      <c r="K1065" s="70"/>
      <c r="L1065" s="39"/>
      <c r="N1065" s="14"/>
      <c r="AD1065" s="39"/>
      <c r="AE1065" s="39"/>
      <c r="AF1065" s="39"/>
      <c r="AG1065" s="39"/>
      <c r="AH1065" s="39"/>
      <c r="AI1065" s="39"/>
      <c r="AJ1065" s="39"/>
      <c r="AK1065" s="39"/>
      <c r="AL1065" s="39"/>
    </row>
    <row r="1066" ht="58.5" customHeight="1">
      <c r="A1066" s="39"/>
      <c r="B1066" s="70"/>
      <c r="C1066" s="70"/>
      <c r="D1066" s="70"/>
      <c r="E1066" s="70"/>
      <c r="F1066" s="70"/>
      <c r="G1066" s="70"/>
      <c r="H1066" s="70"/>
      <c r="I1066" s="70"/>
      <c r="J1066" s="70"/>
      <c r="K1066" s="70"/>
      <c r="L1066" s="39"/>
      <c r="N1066" s="14"/>
      <c r="AD1066" s="39"/>
      <c r="AE1066" s="39"/>
      <c r="AF1066" s="39"/>
      <c r="AG1066" s="39"/>
      <c r="AH1066" s="39"/>
      <c r="AI1066" s="39"/>
      <c r="AJ1066" s="39"/>
      <c r="AK1066" s="39"/>
      <c r="AL1066" s="39"/>
    </row>
    <row r="1067" ht="58.5" customHeight="1">
      <c r="A1067" s="39"/>
      <c r="B1067" s="70"/>
      <c r="C1067" s="70"/>
      <c r="D1067" s="70"/>
      <c r="E1067" s="70"/>
      <c r="F1067" s="70"/>
      <c r="G1067" s="70"/>
      <c r="H1067" s="70"/>
      <c r="I1067" s="70"/>
      <c r="J1067" s="70"/>
      <c r="K1067" s="70"/>
      <c r="L1067" s="39"/>
      <c r="N1067" s="14"/>
      <c r="AD1067" s="39"/>
      <c r="AE1067" s="39"/>
      <c r="AF1067" s="39"/>
      <c r="AG1067" s="39"/>
      <c r="AH1067" s="39"/>
      <c r="AI1067" s="39"/>
      <c r="AJ1067" s="39"/>
      <c r="AK1067" s="39"/>
      <c r="AL1067" s="39"/>
    </row>
    <row r="1068" ht="58.5" customHeight="1">
      <c r="A1068" s="39"/>
      <c r="B1068" s="70"/>
      <c r="C1068" s="70"/>
      <c r="D1068" s="70"/>
      <c r="E1068" s="70"/>
      <c r="F1068" s="70"/>
      <c r="G1068" s="70"/>
      <c r="H1068" s="70"/>
      <c r="I1068" s="70"/>
      <c r="J1068" s="70"/>
      <c r="K1068" s="70"/>
      <c r="L1068" s="39"/>
      <c r="N1068" s="14"/>
      <c r="AD1068" s="39"/>
      <c r="AE1068" s="39"/>
      <c r="AF1068" s="39"/>
      <c r="AG1068" s="39"/>
      <c r="AH1068" s="39"/>
      <c r="AI1068" s="39"/>
      <c r="AJ1068" s="39"/>
      <c r="AK1068" s="39"/>
      <c r="AL1068" s="39"/>
    </row>
    <row r="1069" ht="58.5" customHeight="1">
      <c r="A1069" s="39"/>
      <c r="B1069" s="70"/>
      <c r="C1069" s="70"/>
      <c r="D1069" s="70"/>
      <c r="E1069" s="70"/>
      <c r="F1069" s="70"/>
      <c r="G1069" s="70"/>
      <c r="H1069" s="70"/>
      <c r="I1069" s="70"/>
      <c r="J1069" s="70"/>
      <c r="K1069" s="70"/>
      <c r="L1069" s="39"/>
      <c r="N1069" s="14"/>
      <c r="AD1069" s="39"/>
      <c r="AE1069" s="39"/>
      <c r="AF1069" s="39"/>
      <c r="AG1069" s="39"/>
      <c r="AH1069" s="39"/>
      <c r="AI1069" s="39"/>
      <c r="AJ1069" s="39"/>
      <c r="AK1069" s="39"/>
      <c r="AL1069" s="39"/>
    </row>
    <row r="1070" ht="58.5" customHeight="1">
      <c r="A1070" s="39"/>
      <c r="B1070" s="70"/>
      <c r="C1070" s="70"/>
      <c r="D1070" s="70"/>
      <c r="E1070" s="70"/>
      <c r="F1070" s="70"/>
      <c r="G1070" s="70"/>
      <c r="H1070" s="70"/>
      <c r="I1070" s="70"/>
      <c r="J1070" s="70"/>
      <c r="K1070" s="70"/>
      <c r="L1070" s="39"/>
      <c r="N1070" s="14"/>
      <c r="AD1070" s="39"/>
      <c r="AE1070" s="39"/>
      <c r="AF1070" s="39"/>
      <c r="AG1070" s="39"/>
      <c r="AH1070" s="39"/>
      <c r="AI1070" s="39"/>
      <c r="AJ1070" s="39"/>
      <c r="AK1070" s="39"/>
      <c r="AL1070" s="39"/>
    </row>
    <row r="1071" ht="58.5" customHeight="1">
      <c r="A1071" s="39"/>
      <c r="B1071" s="70"/>
      <c r="C1071" s="70"/>
      <c r="D1071" s="70"/>
      <c r="E1071" s="70"/>
      <c r="F1071" s="70"/>
      <c r="G1071" s="70"/>
      <c r="H1071" s="70"/>
      <c r="I1071" s="70"/>
      <c r="J1071" s="70"/>
      <c r="K1071" s="70"/>
      <c r="L1071" s="39"/>
      <c r="N1071" s="14"/>
      <c r="AD1071" s="39"/>
      <c r="AE1071" s="39"/>
      <c r="AF1071" s="39"/>
      <c r="AG1071" s="39"/>
      <c r="AH1071" s="39"/>
      <c r="AI1071" s="39"/>
      <c r="AJ1071" s="39"/>
      <c r="AK1071" s="39"/>
      <c r="AL1071" s="39"/>
    </row>
    <row r="1072" ht="58.5" customHeight="1">
      <c r="A1072" s="39"/>
      <c r="B1072" s="70"/>
      <c r="C1072" s="70"/>
      <c r="D1072" s="70"/>
      <c r="E1072" s="70"/>
      <c r="F1072" s="70"/>
      <c r="G1072" s="70"/>
      <c r="H1072" s="70"/>
      <c r="I1072" s="70"/>
      <c r="J1072" s="70"/>
      <c r="K1072" s="70"/>
      <c r="L1072" s="39"/>
      <c r="N1072" s="14"/>
      <c r="AD1072" s="39"/>
      <c r="AE1072" s="39"/>
      <c r="AF1072" s="39"/>
      <c r="AG1072" s="39"/>
      <c r="AH1072" s="39"/>
      <c r="AI1072" s="39"/>
      <c r="AJ1072" s="39"/>
      <c r="AK1072" s="39"/>
      <c r="AL1072" s="39"/>
    </row>
    <row r="1073" ht="58.5" customHeight="1">
      <c r="A1073" s="39"/>
      <c r="B1073" s="70"/>
      <c r="C1073" s="70"/>
      <c r="D1073" s="70"/>
      <c r="E1073" s="70"/>
      <c r="F1073" s="70"/>
      <c r="G1073" s="70"/>
      <c r="H1073" s="70"/>
      <c r="I1073" s="70"/>
      <c r="J1073" s="70"/>
      <c r="K1073" s="70"/>
      <c r="L1073" s="39"/>
      <c r="N1073" s="14"/>
      <c r="AD1073" s="39"/>
      <c r="AE1073" s="39"/>
      <c r="AF1073" s="39"/>
      <c r="AG1073" s="39"/>
      <c r="AH1073" s="39"/>
      <c r="AI1073" s="39"/>
      <c r="AJ1073" s="39"/>
      <c r="AK1073" s="39"/>
      <c r="AL1073" s="39"/>
    </row>
    <row r="1074" ht="58.5" customHeight="1">
      <c r="A1074" s="39"/>
      <c r="B1074" s="70"/>
      <c r="C1074" s="70"/>
      <c r="D1074" s="70"/>
      <c r="E1074" s="70"/>
      <c r="F1074" s="70"/>
      <c r="G1074" s="70"/>
      <c r="H1074" s="70"/>
      <c r="I1074" s="70"/>
      <c r="J1074" s="70"/>
      <c r="K1074" s="70"/>
      <c r="L1074" s="39"/>
      <c r="N1074" s="14"/>
      <c r="AD1074" s="39"/>
      <c r="AE1074" s="39"/>
      <c r="AF1074" s="39"/>
      <c r="AG1074" s="39"/>
      <c r="AH1074" s="39"/>
      <c r="AI1074" s="39"/>
      <c r="AJ1074" s="39"/>
      <c r="AK1074" s="39"/>
      <c r="AL1074" s="39"/>
    </row>
    <row r="1075" ht="58.5" customHeight="1">
      <c r="A1075" s="39"/>
      <c r="B1075" s="70"/>
      <c r="C1075" s="70"/>
      <c r="D1075" s="70"/>
      <c r="E1075" s="70"/>
      <c r="F1075" s="70"/>
      <c r="G1075" s="70"/>
      <c r="H1075" s="70"/>
      <c r="I1075" s="70"/>
      <c r="J1075" s="70"/>
      <c r="K1075" s="70"/>
      <c r="L1075" s="39"/>
      <c r="N1075" s="14"/>
      <c r="AD1075" s="39"/>
      <c r="AE1075" s="39"/>
      <c r="AF1075" s="39"/>
      <c r="AG1075" s="39"/>
      <c r="AH1075" s="39"/>
      <c r="AI1075" s="39"/>
      <c r="AJ1075" s="39"/>
      <c r="AK1075" s="39"/>
      <c r="AL1075" s="39"/>
    </row>
    <row r="1076" ht="58.5" customHeight="1">
      <c r="A1076" s="39"/>
      <c r="B1076" s="70"/>
      <c r="C1076" s="70"/>
      <c r="D1076" s="70"/>
      <c r="E1076" s="70"/>
      <c r="F1076" s="70"/>
      <c r="G1076" s="70"/>
      <c r="H1076" s="70"/>
      <c r="I1076" s="70"/>
      <c r="J1076" s="70"/>
      <c r="K1076" s="70"/>
      <c r="L1076" s="39"/>
      <c r="N1076" s="14"/>
      <c r="AD1076" s="39"/>
      <c r="AE1076" s="39"/>
      <c r="AF1076" s="39"/>
      <c r="AG1076" s="39"/>
      <c r="AH1076" s="39"/>
      <c r="AI1076" s="39"/>
      <c r="AJ1076" s="39"/>
      <c r="AK1076" s="39"/>
      <c r="AL1076" s="39"/>
    </row>
    <row r="1077" ht="58.5" customHeight="1">
      <c r="A1077" s="39"/>
      <c r="B1077" s="70"/>
      <c r="C1077" s="70"/>
      <c r="D1077" s="70"/>
      <c r="E1077" s="70"/>
      <c r="F1077" s="70"/>
      <c r="G1077" s="70"/>
      <c r="H1077" s="70"/>
      <c r="I1077" s="70"/>
      <c r="J1077" s="70"/>
      <c r="K1077" s="70"/>
      <c r="L1077" s="39"/>
      <c r="N1077" s="14"/>
      <c r="AD1077" s="39"/>
      <c r="AE1077" s="39"/>
      <c r="AF1077" s="39"/>
      <c r="AG1077" s="39"/>
      <c r="AH1077" s="39"/>
      <c r="AI1077" s="39"/>
      <c r="AJ1077" s="39"/>
      <c r="AK1077" s="39"/>
      <c r="AL1077" s="39"/>
    </row>
    <row r="1078" ht="58.5" customHeight="1">
      <c r="A1078" s="39"/>
      <c r="B1078" s="70"/>
      <c r="C1078" s="70"/>
      <c r="D1078" s="70"/>
      <c r="E1078" s="70"/>
      <c r="F1078" s="70"/>
      <c r="G1078" s="70"/>
      <c r="H1078" s="70"/>
      <c r="I1078" s="70"/>
      <c r="J1078" s="70"/>
      <c r="K1078" s="70"/>
      <c r="L1078" s="39"/>
      <c r="N1078" s="14"/>
      <c r="AD1078" s="39"/>
      <c r="AE1078" s="39"/>
      <c r="AF1078" s="39"/>
      <c r="AG1078" s="39"/>
      <c r="AH1078" s="39"/>
      <c r="AI1078" s="39"/>
      <c r="AJ1078" s="39"/>
      <c r="AK1078" s="39"/>
      <c r="AL1078" s="39"/>
    </row>
    <row r="1079" ht="58.5" customHeight="1">
      <c r="A1079" s="39"/>
      <c r="B1079" s="70"/>
      <c r="C1079" s="70"/>
      <c r="D1079" s="70"/>
      <c r="E1079" s="70"/>
      <c r="F1079" s="70"/>
      <c r="G1079" s="70"/>
      <c r="H1079" s="70"/>
      <c r="I1079" s="70"/>
      <c r="J1079" s="70"/>
      <c r="K1079" s="70"/>
      <c r="L1079" s="39"/>
      <c r="N1079" s="14"/>
      <c r="AD1079" s="39"/>
      <c r="AE1079" s="39"/>
      <c r="AF1079" s="39"/>
      <c r="AG1079" s="39"/>
      <c r="AH1079" s="39"/>
      <c r="AI1079" s="39"/>
      <c r="AJ1079" s="39"/>
      <c r="AK1079" s="39"/>
      <c r="AL1079" s="39"/>
    </row>
    <row r="1080" ht="58.5" customHeight="1">
      <c r="A1080" s="39"/>
      <c r="B1080" s="70"/>
      <c r="C1080" s="70"/>
      <c r="D1080" s="70"/>
      <c r="E1080" s="70"/>
      <c r="F1080" s="70"/>
      <c r="G1080" s="70"/>
      <c r="H1080" s="70"/>
      <c r="I1080" s="70"/>
      <c r="J1080" s="70"/>
      <c r="K1080" s="70"/>
      <c r="L1080" s="39"/>
      <c r="N1080" s="14"/>
      <c r="AD1080" s="39"/>
      <c r="AE1080" s="39"/>
      <c r="AF1080" s="39"/>
      <c r="AG1080" s="39"/>
      <c r="AH1080" s="39"/>
      <c r="AI1080" s="39"/>
      <c r="AJ1080" s="39"/>
      <c r="AK1080" s="39"/>
      <c r="AL1080" s="39"/>
    </row>
    <row r="1081" ht="58.5" customHeight="1">
      <c r="A1081" s="39"/>
      <c r="B1081" s="70"/>
      <c r="C1081" s="70"/>
      <c r="D1081" s="70"/>
      <c r="E1081" s="70"/>
      <c r="F1081" s="70"/>
      <c r="G1081" s="70"/>
      <c r="H1081" s="70"/>
      <c r="I1081" s="70"/>
      <c r="J1081" s="70"/>
      <c r="K1081" s="70"/>
      <c r="L1081" s="39"/>
      <c r="N1081" s="14"/>
      <c r="AD1081" s="39"/>
      <c r="AE1081" s="39"/>
      <c r="AF1081" s="39"/>
      <c r="AG1081" s="39"/>
      <c r="AH1081" s="39"/>
      <c r="AI1081" s="39"/>
      <c r="AJ1081" s="39"/>
      <c r="AK1081" s="39"/>
      <c r="AL1081" s="39"/>
    </row>
    <row r="1082" ht="58.5" customHeight="1">
      <c r="A1082" s="39"/>
      <c r="B1082" s="70"/>
      <c r="C1082" s="70"/>
      <c r="D1082" s="70"/>
      <c r="E1082" s="70"/>
      <c r="F1082" s="70"/>
      <c r="G1082" s="70"/>
      <c r="H1082" s="70"/>
      <c r="I1082" s="70"/>
      <c r="J1082" s="70"/>
      <c r="K1082" s="70"/>
      <c r="L1082" s="39"/>
      <c r="N1082" s="14"/>
      <c r="AD1082" s="39"/>
      <c r="AE1082" s="39"/>
      <c r="AF1082" s="39"/>
      <c r="AG1082" s="39"/>
      <c r="AH1082" s="39"/>
      <c r="AI1082" s="39"/>
      <c r="AJ1082" s="39"/>
      <c r="AK1082" s="39"/>
      <c r="AL1082" s="39"/>
    </row>
    <row r="1083" ht="58.5" customHeight="1">
      <c r="A1083" s="39"/>
      <c r="B1083" s="70"/>
      <c r="C1083" s="70"/>
      <c r="D1083" s="70"/>
      <c r="E1083" s="70"/>
      <c r="F1083" s="70"/>
      <c r="G1083" s="70"/>
      <c r="H1083" s="70"/>
      <c r="I1083" s="70"/>
      <c r="J1083" s="70"/>
      <c r="K1083" s="70"/>
      <c r="L1083" s="39"/>
      <c r="N1083" s="14"/>
      <c r="AD1083" s="39"/>
      <c r="AE1083" s="39"/>
      <c r="AF1083" s="39"/>
      <c r="AG1083" s="39"/>
      <c r="AH1083" s="39"/>
      <c r="AI1083" s="39"/>
      <c r="AJ1083" s="39"/>
      <c r="AK1083" s="39"/>
      <c r="AL1083" s="39"/>
    </row>
    <row r="1084" ht="58.5" customHeight="1">
      <c r="A1084" s="39"/>
      <c r="B1084" s="70"/>
      <c r="C1084" s="70"/>
      <c r="D1084" s="70"/>
      <c r="E1084" s="70"/>
      <c r="F1084" s="70"/>
      <c r="G1084" s="70"/>
      <c r="H1084" s="70"/>
      <c r="I1084" s="70"/>
      <c r="J1084" s="70"/>
      <c r="K1084" s="70"/>
      <c r="L1084" s="39"/>
      <c r="N1084" s="14"/>
      <c r="AD1084" s="39"/>
      <c r="AE1084" s="39"/>
      <c r="AF1084" s="39"/>
      <c r="AG1084" s="39"/>
      <c r="AH1084" s="39"/>
      <c r="AI1084" s="39"/>
      <c r="AJ1084" s="39"/>
      <c r="AK1084" s="39"/>
      <c r="AL1084" s="39"/>
    </row>
    <row r="1085" ht="58.5" customHeight="1">
      <c r="A1085" s="39"/>
      <c r="B1085" s="70"/>
      <c r="C1085" s="70"/>
      <c r="D1085" s="70"/>
      <c r="E1085" s="70"/>
      <c r="F1085" s="70"/>
      <c r="G1085" s="70"/>
      <c r="H1085" s="70"/>
      <c r="I1085" s="70"/>
      <c r="J1085" s="70"/>
      <c r="K1085" s="70"/>
      <c r="L1085" s="39"/>
      <c r="N1085" s="14"/>
      <c r="AD1085" s="39"/>
      <c r="AE1085" s="39"/>
      <c r="AF1085" s="39"/>
      <c r="AG1085" s="39"/>
      <c r="AH1085" s="39"/>
      <c r="AI1085" s="39"/>
      <c r="AJ1085" s="39"/>
      <c r="AK1085" s="39"/>
      <c r="AL1085" s="39"/>
    </row>
    <row r="1086" ht="58.5" customHeight="1">
      <c r="A1086" s="39"/>
      <c r="B1086" s="70"/>
      <c r="C1086" s="70"/>
      <c r="D1086" s="70"/>
      <c r="E1086" s="70"/>
      <c r="F1086" s="70"/>
      <c r="G1086" s="70"/>
      <c r="H1086" s="70"/>
      <c r="I1086" s="70"/>
      <c r="J1086" s="70"/>
      <c r="K1086" s="70"/>
      <c r="L1086" s="39"/>
      <c r="N1086" s="14"/>
      <c r="AD1086" s="39"/>
      <c r="AE1086" s="39"/>
      <c r="AF1086" s="39"/>
      <c r="AG1086" s="39"/>
      <c r="AH1086" s="39"/>
      <c r="AI1086" s="39"/>
      <c r="AJ1086" s="39"/>
      <c r="AK1086" s="39"/>
      <c r="AL1086" s="39"/>
    </row>
    <row r="1087" ht="58.5" customHeight="1">
      <c r="A1087" s="39"/>
      <c r="B1087" s="70"/>
      <c r="C1087" s="70"/>
      <c r="D1087" s="70"/>
      <c r="E1087" s="70"/>
      <c r="F1087" s="70"/>
      <c r="G1087" s="70"/>
      <c r="H1087" s="70"/>
      <c r="I1087" s="70"/>
      <c r="J1087" s="70"/>
      <c r="K1087" s="70"/>
      <c r="L1087" s="39"/>
      <c r="N1087" s="14"/>
      <c r="AD1087" s="39"/>
      <c r="AE1087" s="39"/>
      <c r="AF1087" s="39"/>
      <c r="AG1087" s="39"/>
      <c r="AH1087" s="39"/>
      <c r="AI1087" s="39"/>
      <c r="AJ1087" s="39"/>
      <c r="AK1087" s="39"/>
      <c r="AL1087" s="39"/>
    </row>
    <row r="1088" ht="58.5" customHeight="1">
      <c r="A1088" s="39"/>
      <c r="B1088" s="70"/>
      <c r="C1088" s="70"/>
      <c r="D1088" s="70"/>
      <c r="E1088" s="70"/>
      <c r="F1088" s="70"/>
      <c r="G1088" s="70"/>
      <c r="H1088" s="70"/>
      <c r="I1088" s="70"/>
      <c r="J1088" s="70"/>
      <c r="K1088" s="70"/>
      <c r="L1088" s="39"/>
      <c r="N1088" s="14"/>
      <c r="AD1088" s="39"/>
      <c r="AE1088" s="39"/>
      <c r="AF1088" s="39"/>
      <c r="AG1088" s="39"/>
      <c r="AH1088" s="39"/>
      <c r="AI1088" s="39"/>
      <c r="AJ1088" s="39"/>
      <c r="AK1088" s="39"/>
      <c r="AL1088" s="39"/>
    </row>
    <row r="1089" ht="58.5" customHeight="1">
      <c r="A1089" s="39"/>
      <c r="B1089" s="70"/>
      <c r="C1089" s="70"/>
      <c r="D1089" s="70"/>
      <c r="E1089" s="70"/>
      <c r="F1089" s="70"/>
      <c r="G1089" s="70"/>
      <c r="H1089" s="70"/>
      <c r="I1089" s="70"/>
      <c r="J1089" s="70"/>
      <c r="K1089" s="70"/>
      <c r="L1089" s="39"/>
      <c r="N1089" s="14"/>
      <c r="AD1089" s="39"/>
      <c r="AE1089" s="39"/>
      <c r="AF1089" s="39"/>
      <c r="AG1089" s="39"/>
      <c r="AH1089" s="39"/>
      <c r="AI1089" s="39"/>
      <c r="AJ1089" s="39"/>
      <c r="AK1089" s="39"/>
      <c r="AL1089" s="39"/>
    </row>
    <row r="1090" ht="58.5" customHeight="1">
      <c r="A1090" s="39"/>
      <c r="B1090" s="70"/>
      <c r="C1090" s="70"/>
      <c r="D1090" s="70"/>
      <c r="E1090" s="70"/>
      <c r="F1090" s="70"/>
      <c r="G1090" s="70"/>
      <c r="H1090" s="70"/>
      <c r="I1090" s="70"/>
      <c r="J1090" s="70"/>
      <c r="K1090" s="70"/>
      <c r="L1090" s="39"/>
      <c r="N1090" s="14"/>
      <c r="AD1090" s="39"/>
      <c r="AE1090" s="39"/>
      <c r="AF1090" s="39"/>
      <c r="AG1090" s="39"/>
      <c r="AH1090" s="39"/>
      <c r="AI1090" s="39"/>
      <c r="AJ1090" s="39"/>
      <c r="AK1090" s="39"/>
      <c r="AL1090" s="39"/>
    </row>
    <row r="1091" ht="58.5" customHeight="1">
      <c r="A1091" s="39"/>
      <c r="B1091" s="70"/>
      <c r="C1091" s="70"/>
      <c r="D1091" s="70"/>
      <c r="E1091" s="70"/>
      <c r="F1091" s="70"/>
      <c r="G1091" s="70"/>
      <c r="H1091" s="70"/>
      <c r="I1091" s="70"/>
      <c r="J1091" s="70"/>
      <c r="K1091" s="70"/>
      <c r="L1091" s="39"/>
      <c r="N1091" s="14"/>
      <c r="AD1091" s="39"/>
      <c r="AE1091" s="39"/>
      <c r="AF1091" s="39"/>
      <c r="AG1091" s="39"/>
      <c r="AH1091" s="39"/>
      <c r="AI1091" s="39"/>
      <c r="AJ1091" s="39"/>
      <c r="AK1091" s="39"/>
      <c r="AL1091" s="39"/>
    </row>
    <row r="1092" ht="58.5" customHeight="1">
      <c r="A1092" s="39"/>
      <c r="B1092" s="70"/>
      <c r="C1092" s="70"/>
      <c r="D1092" s="70"/>
      <c r="E1092" s="70"/>
      <c r="F1092" s="70"/>
      <c r="G1092" s="70"/>
      <c r="H1092" s="70"/>
      <c r="I1092" s="70"/>
      <c r="J1092" s="70"/>
      <c r="K1092" s="70"/>
      <c r="L1092" s="39"/>
      <c r="N1092" s="14"/>
      <c r="AD1092" s="39"/>
      <c r="AE1092" s="39"/>
      <c r="AF1092" s="39"/>
      <c r="AG1092" s="39"/>
      <c r="AH1092" s="39"/>
      <c r="AI1092" s="39"/>
      <c r="AJ1092" s="39"/>
      <c r="AK1092" s="39"/>
      <c r="AL1092" s="39"/>
    </row>
    <row r="1093" ht="58.5" customHeight="1">
      <c r="A1093" s="39"/>
      <c r="B1093" s="70"/>
      <c r="C1093" s="70"/>
      <c r="D1093" s="70"/>
      <c r="E1093" s="70"/>
      <c r="F1093" s="70"/>
      <c r="G1093" s="70"/>
      <c r="H1093" s="70"/>
      <c r="I1093" s="70"/>
      <c r="J1093" s="70"/>
      <c r="K1093" s="70"/>
      <c r="L1093" s="39"/>
      <c r="N1093" s="14"/>
      <c r="AD1093" s="39"/>
      <c r="AE1093" s="39"/>
      <c r="AF1093" s="39"/>
      <c r="AG1093" s="39"/>
      <c r="AH1093" s="39"/>
      <c r="AI1093" s="39"/>
      <c r="AJ1093" s="39"/>
      <c r="AK1093" s="39"/>
      <c r="AL1093" s="39"/>
    </row>
    <row r="1094" ht="58.5" customHeight="1">
      <c r="A1094" s="39"/>
      <c r="B1094" s="70"/>
      <c r="C1094" s="70"/>
      <c r="D1094" s="70"/>
      <c r="E1094" s="70"/>
      <c r="F1094" s="70"/>
      <c r="G1094" s="70"/>
      <c r="H1094" s="70"/>
      <c r="I1094" s="70"/>
      <c r="J1094" s="70"/>
      <c r="K1094" s="70"/>
      <c r="L1094" s="39"/>
      <c r="N1094" s="14"/>
      <c r="AD1094" s="39"/>
      <c r="AE1094" s="39"/>
      <c r="AF1094" s="39"/>
      <c r="AG1094" s="39"/>
      <c r="AH1094" s="39"/>
      <c r="AI1094" s="39"/>
      <c r="AJ1094" s="39"/>
      <c r="AK1094" s="39"/>
      <c r="AL1094" s="39"/>
    </row>
    <row r="1095" ht="58.5" customHeight="1">
      <c r="A1095" s="39"/>
      <c r="B1095" s="70"/>
      <c r="C1095" s="70"/>
      <c r="D1095" s="70"/>
      <c r="E1095" s="70"/>
      <c r="F1095" s="70"/>
      <c r="G1095" s="70"/>
      <c r="H1095" s="70"/>
      <c r="I1095" s="70"/>
      <c r="J1095" s="70"/>
      <c r="K1095" s="70"/>
      <c r="L1095" s="39"/>
      <c r="N1095" s="14"/>
      <c r="AD1095" s="39"/>
      <c r="AE1095" s="39"/>
      <c r="AF1095" s="39"/>
      <c r="AG1095" s="39"/>
      <c r="AH1095" s="39"/>
      <c r="AI1095" s="39"/>
      <c r="AJ1095" s="39"/>
      <c r="AK1095" s="39"/>
      <c r="AL1095" s="39"/>
    </row>
    <row r="1096" ht="58.5" customHeight="1">
      <c r="A1096" s="39"/>
      <c r="B1096" s="70"/>
      <c r="C1096" s="70"/>
      <c r="D1096" s="70"/>
      <c r="E1096" s="70"/>
      <c r="F1096" s="70"/>
      <c r="G1096" s="70"/>
      <c r="H1096" s="70"/>
      <c r="I1096" s="70"/>
      <c r="J1096" s="70"/>
      <c r="K1096" s="70"/>
      <c r="L1096" s="39"/>
      <c r="N1096" s="14"/>
      <c r="AD1096" s="39"/>
      <c r="AE1096" s="39"/>
      <c r="AF1096" s="39"/>
      <c r="AG1096" s="39"/>
      <c r="AH1096" s="39"/>
      <c r="AI1096" s="39"/>
      <c r="AJ1096" s="39"/>
      <c r="AK1096" s="39"/>
      <c r="AL1096" s="39"/>
    </row>
    <row r="1097" ht="58.5" customHeight="1">
      <c r="A1097" s="39"/>
      <c r="B1097" s="70"/>
      <c r="C1097" s="70"/>
      <c r="D1097" s="70"/>
      <c r="E1097" s="70"/>
      <c r="F1097" s="70"/>
      <c r="G1097" s="70"/>
      <c r="H1097" s="70"/>
      <c r="I1097" s="70"/>
      <c r="J1097" s="70"/>
      <c r="K1097" s="70"/>
      <c r="L1097" s="39"/>
      <c r="N1097" s="14"/>
      <c r="AD1097" s="39"/>
      <c r="AE1097" s="39"/>
      <c r="AF1097" s="39"/>
      <c r="AG1097" s="39"/>
      <c r="AH1097" s="39"/>
      <c r="AI1097" s="39"/>
      <c r="AJ1097" s="39"/>
      <c r="AK1097" s="39"/>
      <c r="AL1097" s="39"/>
    </row>
    <row r="1098" ht="58.5" customHeight="1">
      <c r="A1098" s="39"/>
      <c r="B1098" s="70"/>
      <c r="C1098" s="70"/>
      <c r="D1098" s="70"/>
      <c r="E1098" s="70"/>
      <c r="F1098" s="70"/>
      <c r="G1098" s="70"/>
      <c r="H1098" s="70"/>
      <c r="I1098" s="70"/>
      <c r="J1098" s="70"/>
      <c r="K1098" s="70"/>
      <c r="L1098" s="39"/>
      <c r="N1098" s="14"/>
      <c r="AD1098" s="39"/>
      <c r="AE1098" s="39"/>
      <c r="AF1098" s="39"/>
      <c r="AG1098" s="39"/>
      <c r="AH1098" s="39"/>
      <c r="AI1098" s="39"/>
      <c r="AJ1098" s="39"/>
      <c r="AK1098" s="39"/>
      <c r="AL1098" s="39"/>
    </row>
    <row r="1099" ht="58.5" customHeight="1">
      <c r="A1099" s="39"/>
      <c r="B1099" s="70"/>
      <c r="C1099" s="70"/>
      <c r="D1099" s="70"/>
      <c r="E1099" s="70"/>
      <c r="F1099" s="70"/>
      <c r="G1099" s="70"/>
      <c r="H1099" s="70"/>
      <c r="I1099" s="70"/>
      <c r="J1099" s="70"/>
      <c r="K1099" s="70"/>
      <c r="L1099" s="39"/>
      <c r="N1099" s="14"/>
      <c r="AD1099" s="39"/>
      <c r="AE1099" s="39"/>
      <c r="AF1099" s="39"/>
      <c r="AG1099" s="39"/>
      <c r="AH1099" s="39"/>
      <c r="AI1099" s="39"/>
      <c r="AJ1099" s="39"/>
      <c r="AK1099" s="39"/>
      <c r="AL1099" s="39"/>
    </row>
    <row r="1100" ht="58.5" customHeight="1">
      <c r="A1100" s="39"/>
      <c r="B1100" s="70"/>
      <c r="C1100" s="70"/>
      <c r="D1100" s="70"/>
      <c r="E1100" s="70"/>
      <c r="F1100" s="70"/>
      <c r="G1100" s="70"/>
      <c r="H1100" s="70"/>
      <c r="I1100" s="70"/>
      <c r="J1100" s="70"/>
      <c r="K1100" s="70"/>
      <c r="L1100" s="39"/>
      <c r="N1100" s="14"/>
      <c r="AD1100" s="39"/>
      <c r="AE1100" s="39"/>
      <c r="AF1100" s="39"/>
      <c r="AG1100" s="39"/>
      <c r="AH1100" s="39"/>
      <c r="AI1100" s="39"/>
      <c r="AJ1100" s="39"/>
      <c r="AK1100" s="39"/>
      <c r="AL1100" s="39"/>
    </row>
    <row r="1101" ht="58.5" customHeight="1">
      <c r="A1101" s="39"/>
      <c r="B1101" s="70"/>
      <c r="C1101" s="70"/>
      <c r="D1101" s="70"/>
      <c r="E1101" s="70"/>
      <c r="F1101" s="70"/>
      <c r="G1101" s="70"/>
      <c r="H1101" s="70"/>
      <c r="I1101" s="70"/>
      <c r="J1101" s="70"/>
      <c r="K1101" s="70"/>
      <c r="L1101" s="39"/>
      <c r="N1101" s="14"/>
      <c r="AD1101" s="39"/>
      <c r="AE1101" s="39"/>
      <c r="AF1101" s="39"/>
      <c r="AG1101" s="39"/>
      <c r="AH1101" s="39"/>
      <c r="AI1101" s="39"/>
      <c r="AJ1101" s="39"/>
      <c r="AK1101" s="39"/>
      <c r="AL1101" s="39"/>
    </row>
    <row r="1102" ht="58.5" customHeight="1">
      <c r="A1102" s="39"/>
      <c r="B1102" s="70"/>
      <c r="C1102" s="70"/>
      <c r="D1102" s="70"/>
      <c r="E1102" s="70"/>
      <c r="F1102" s="70"/>
      <c r="G1102" s="70"/>
      <c r="H1102" s="70"/>
      <c r="I1102" s="70"/>
      <c r="J1102" s="70"/>
      <c r="K1102" s="70"/>
      <c r="L1102" s="39"/>
      <c r="N1102" s="14"/>
      <c r="AD1102" s="39"/>
      <c r="AE1102" s="39"/>
      <c r="AF1102" s="39"/>
      <c r="AG1102" s="39"/>
      <c r="AH1102" s="39"/>
      <c r="AI1102" s="39"/>
      <c r="AJ1102" s="39"/>
      <c r="AK1102" s="39"/>
      <c r="AL1102" s="39"/>
    </row>
    <row r="1103" ht="58.5" customHeight="1">
      <c r="A1103" s="39"/>
      <c r="B1103" s="70"/>
      <c r="C1103" s="70"/>
      <c r="D1103" s="70"/>
      <c r="E1103" s="70"/>
      <c r="F1103" s="70"/>
      <c r="G1103" s="70"/>
      <c r="H1103" s="70"/>
      <c r="I1103" s="70"/>
      <c r="J1103" s="70"/>
      <c r="K1103" s="70"/>
      <c r="L1103" s="39"/>
      <c r="N1103" s="14"/>
      <c r="AD1103" s="39"/>
      <c r="AE1103" s="39"/>
      <c r="AF1103" s="39"/>
      <c r="AG1103" s="39"/>
      <c r="AH1103" s="39"/>
      <c r="AI1103" s="39"/>
      <c r="AJ1103" s="39"/>
      <c r="AK1103" s="39"/>
      <c r="AL1103" s="39"/>
    </row>
    <row r="1104" ht="58.5" customHeight="1">
      <c r="A1104" s="39"/>
      <c r="B1104" s="70"/>
      <c r="C1104" s="70"/>
      <c r="D1104" s="70"/>
      <c r="E1104" s="70"/>
      <c r="F1104" s="70"/>
      <c r="G1104" s="70"/>
      <c r="H1104" s="70"/>
      <c r="I1104" s="70"/>
      <c r="J1104" s="70"/>
      <c r="K1104" s="70"/>
      <c r="L1104" s="39"/>
      <c r="N1104" s="14"/>
      <c r="AD1104" s="39"/>
      <c r="AE1104" s="39"/>
      <c r="AF1104" s="39"/>
      <c r="AG1104" s="39"/>
      <c r="AH1104" s="39"/>
      <c r="AI1104" s="39"/>
      <c r="AJ1104" s="39"/>
      <c r="AK1104" s="39"/>
      <c r="AL1104" s="39"/>
    </row>
    <row r="1105" ht="58.5" customHeight="1">
      <c r="A1105" s="39"/>
      <c r="B1105" s="70"/>
      <c r="C1105" s="70"/>
      <c r="D1105" s="70"/>
      <c r="E1105" s="70"/>
      <c r="F1105" s="70"/>
      <c r="G1105" s="70"/>
      <c r="H1105" s="70"/>
      <c r="I1105" s="70"/>
      <c r="J1105" s="70"/>
      <c r="K1105" s="70"/>
      <c r="L1105" s="39"/>
      <c r="N1105" s="14"/>
      <c r="AD1105" s="39"/>
      <c r="AE1105" s="39"/>
      <c r="AF1105" s="39"/>
      <c r="AG1105" s="39"/>
      <c r="AH1105" s="39"/>
      <c r="AI1105" s="39"/>
      <c r="AJ1105" s="39"/>
      <c r="AK1105" s="39"/>
      <c r="AL1105" s="39"/>
    </row>
    <row r="1106" ht="58.5" customHeight="1">
      <c r="A1106" s="39"/>
      <c r="B1106" s="70"/>
      <c r="C1106" s="70"/>
      <c r="D1106" s="70"/>
      <c r="E1106" s="70"/>
      <c r="F1106" s="70"/>
      <c r="G1106" s="70"/>
      <c r="H1106" s="70"/>
      <c r="I1106" s="70"/>
      <c r="J1106" s="70"/>
      <c r="K1106" s="70"/>
      <c r="L1106" s="39"/>
      <c r="N1106" s="14"/>
      <c r="AD1106" s="39"/>
      <c r="AE1106" s="39"/>
      <c r="AF1106" s="39"/>
      <c r="AG1106" s="39"/>
      <c r="AH1106" s="39"/>
      <c r="AI1106" s="39"/>
      <c r="AJ1106" s="39"/>
      <c r="AK1106" s="39"/>
      <c r="AL1106" s="39"/>
    </row>
    <row r="1107" ht="58.5" customHeight="1">
      <c r="A1107" s="39"/>
      <c r="B1107" s="70"/>
      <c r="C1107" s="70"/>
      <c r="D1107" s="70"/>
      <c r="E1107" s="70"/>
      <c r="F1107" s="70"/>
      <c r="G1107" s="70"/>
      <c r="H1107" s="70"/>
      <c r="I1107" s="70"/>
      <c r="J1107" s="70"/>
      <c r="K1107" s="70"/>
      <c r="L1107" s="39"/>
      <c r="N1107" s="14"/>
      <c r="AD1107" s="39"/>
      <c r="AE1107" s="39"/>
      <c r="AF1107" s="39"/>
      <c r="AG1107" s="39"/>
      <c r="AH1107" s="39"/>
      <c r="AI1107" s="39"/>
      <c r="AJ1107" s="39"/>
      <c r="AK1107" s="39"/>
      <c r="AL1107" s="39"/>
    </row>
    <row r="1108" ht="58.5" customHeight="1">
      <c r="A1108" s="39"/>
      <c r="B1108" s="70"/>
      <c r="C1108" s="70"/>
      <c r="D1108" s="70"/>
      <c r="E1108" s="70"/>
      <c r="F1108" s="70"/>
      <c r="G1108" s="70"/>
      <c r="H1108" s="70"/>
      <c r="I1108" s="70"/>
      <c r="J1108" s="70"/>
      <c r="K1108" s="70"/>
      <c r="L1108" s="39"/>
      <c r="N1108" s="14"/>
      <c r="AD1108" s="39"/>
      <c r="AE1108" s="39"/>
      <c r="AF1108" s="39"/>
      <c r="AG1108" s="39"/>
      <c r="AH1108" s="39"/>
      <c r="AI1108" s="39"/>
      <c r="AJ1108" s="39"/>
      <c r="AK1108" s="39"/>
      <c r="AL1108" s="39"/>
    </row>
    <row r="1109" ht="58.5" customHeight="1">
      <c r="A1109" s="39"/>
      <c r="B1109" s="70"/>
      <c r="C1109" s="70"/>
      <c r="D1109" s="70"/>
      <c r="E1109" s="70"/>
      <c r="F1109" s="70"/>
      <c r="G1109" s="70"/>
      <c r="H1109" s="70"/>
      <c r="I1109" s="70"/>
      <c r="J1109" s="70"/>
      <c r="K1109" s="70"/>
      <c r="L1109" s="39"/>
      <c r="N1109" s="14"/>
      <c r="AD1109" s="39"/>
      <c r="AE1109" s="39"/>
      <c r="AF1109" s="39"/>
      <c r="AG1109" s="39"/>
      <c r="AH1109" s="39"/>
      <c r="AI1109" s="39"/>
      <c r="AJ1109" s="39"/>
      <c r="AK1109" s="39"/>
      <c r="AL1109" s="39"/>
    </row>
    <row r="1110" ht="58.5" customHeight="1">
      <c r="A1110" s="39"/>
      <c r="B1110" s="70"/>
      <c r="C1110" s="70"/>
      <c r="D1110" s="70"/>
      <c r="E1110" s="70"/>
      <c r="F1110" s="70"/>
      <c r="G1110" s="70"/>
      <c r="H1110" s="70"/>
      <c r="I1110" s="70"/>
      <c r="J1110" s="70"/>
      <c r="K1110" s="70"/>
      <c r="L1110" s="39"/>
      <c r="N1110" s="14"/>
      <c r="AD1110" s="39"/>
      <c r="AE1110" s="39"/>
      <c r="AF1110" s="39"/>
      <c r="AG1110" s="39"/>
      <c r="AH1110" s="39"/>
      <c r="AI1110" s="39"/>
      <c r="AJ1110" s="39"/>
      <c r="AK1110" s="39"/>
      <c r="AL1110" s="39"/>
    </row>
    <row r="1111" ht="58.5" customHeight="1">
      <c r="A1111" s="39"/>
      <c r="B1111" s="70"/>
      <c r="C1111" s="70"/>
      <c r="D1111" s="70"/>
      <c r="E1111" s="70"/>
      <c r="F1111" s="70"/>
      <c r="G1111" s="70"/>
      <c r="H1111" s="70"/>
      <c r="I1111" s="70"/>
      <c r="J1111" s="70"/>
      <c r="K1111" s="70"/>
      <c r="L1111" s="39"/>
      <c r="N1111" s="14"/>
      <c r="AD1111" s="39"/>
      <c r="AE1111" s="39"/>
      <c r="AF1111" s="39"/>
      <c r="AG1111" s="39"/>
      <c r="AH1111" s="39"/>
      <c r="AI1111" s="39"/>
      <c r="AJ1111" s="39"/>
      <c r="AK1111" s="39"/>
      <c r="AL1111" s="39"/>
    </row>
    <row r="1112" ht="58.5" customHeight="1">
      <c r="A1112" s="39"/>
      <c r="B1112" s="70"/>
      <c r="C1112" s="70"/>
      <c r="D1112" s="70"/>
      <c r="E1112" s="70"/>
      <c r="F1112" s="70"/>
      <c r="G1112" s="70"/>
      <c r="H1112" s="70"/>
      <c r="I1112" s="70"/>
      <c r="J1112" s="70"/>
      <c r="K1112" s="70"/>
      <c r="L1112" s="39"/>
      <c r="N1112" s="14"/>
      <c r="AD1112" s="39"/>
      <c r="AE1112" s="39"/>
      <c r="AF1112" s="39"/>
      <c r="AG1112" s="39"/>
      <c r="AH1112" s="39"/>
      <c r="AI1112" s="39"/>
      <c r="AJ1112" s="39"/>
      <c r="AK1112" s="39"/>
      <c r="AL1112" s="39"/>
    </row>
    <row r="1113" ht="58.5" customHeight="1">
      <c r="A1113" s="39"/>
      <c r="B1113" s="70"/>
      <c r="C1113" s="70"/>
      <c r="D1113" s="70"/>
      <c r="E1113" s="70"/>
      <c r="F1113" s="70"/>
      <c r="G1113" s="70"/>
      <c r="H1113" s="70"/>
      <c r="I1113" s="70"/>
      <c r="J1113" s="70"/>
      <c r="K1113" s="70"/>
      <c r="L1113" s="39"/>
      <c r="N1113" s="14"/>
      <c r="AD1113" s="39"/>
      <c r="AE1113" s="39"/>
      <c r="AF1113" s="39"/>
      <c r="AG1113" s="39"/>
      <c r="AH1113" s="39"/>
      <c r="AI1113" s="39"/>
      <c r="AJ1113" s="39"/>
      <c r="AK1113" s="39"/>
      <c r="AL1113" s="39"/>
    </row>
    <row r="1114" ht="58.5" customHeight="1">
      <c r="A1114" s="39"/>
      <c r="B1114" s="70"/>
      <c r="C1114" s="70"/>
      <c r="D1114" s="70"/>
      <c r="E1114" s="70"/>
      <c r="F1114" s="70"/>
      <c r="G1114" s="70"/>
      <c r="H1114" s="70"/>
      <c r="I1114" s="70"/>
      <c r="J1114" s="70"/>
      <c r="K1114" s="70"/>
      <c r="L1114" s="39"/>
      <c r="N1114" s="14"/>
      <c r="AD1114" s="39"/>
      <c r="AE1114" s="39"/>
      <c r="AF1114" s="39"/>
      <c r="AG1114" s="39"/>
      <c r="AH1114" s="39"/>
      <c r="AI1114" s="39"/>
      <c r="AJ1114" s="39"/>
      <c r="AK1114" s="39"/>
      <c r="AL1114" s="39"/>
    </row>
    <row r="1115" ht="58.5" customHeight="1">
      <c r="A1115" s="39"/>
      <c r="B1115" s="70"/>
      <c r="C1115" s="70"/>
      <c r="D1115" s="70"/>
      <c r="E1115" s="70"/>
      <c r="F1115" s="70"/>
      <c r="G1115" s="70"/>
      <c r="H1115" s="70"/>
      <c r="I1115" s="70"/>
      <c r="J1115" s="70"/>
      <c r="K1115" s="70"/>
      <c r="L1115" s="39"/>
      <c r="N1115" s="14"/>
      <c r="AD1115" s="39"/>
      <c r="AE1115" s="39"/>
      <c r="AF1115" s="39"/>
      <c r="AG1115" s="39"/>
      <c r="AH1115" s="39"/>
      <c r="AI1115" s="39"/>
      <c r="AJ1115" s="39"/>
      <c r="AK1115" s="39"/>
      <c r="AL1115" s="39"/>
    </row>
    <row r="1116" ht="58.5" customHeight="1">
      <c r="A1116" s="39"/>
      <c r="B1116" s="70"/>
      <c r="C1116" s="70"/>
      <c r="D1116" s="70"/>
      <c r="E1116" s="70"/>
      <c r="F1116" s="70"/>
      <c r="G1116" s="70"/>
      <c r="H1116" s="70"/>
      <c r="I1116" s="70"/>
      <c r="J1116" s="70"/>
      <c r="K1116" s="70"/>
      <c r="L1116" s="39"/>
      <c r="N1116" s="14"/>
      <c r="AD1116" s="39"/>
      <c r="AE1116" s="39"/>
      <c r="AF1116" s="39"/>
      <c r="AG1116" s="39"/>
      <c r="AH1116" s="39"/>
      <c r="AI1116" s="39"/>
      <c r="AJ1116" s="39"/>
      <c r="AK1116" s="39"/>
      <c r="AL1116" s="39"/>
    </row>
    <row r="1117" ht="58.5" customHeight="1">
      <c r="A1117" s="39"/>
      <c r="B1117" s="70"/>
      <c r="C1117" s="70"/>
      <c r="D1117" s="70"/>
      <c r="E1117" s="70"/>
      <c r="F1117" s="70"/>
      <c r="G1117" s="70"/>
      <c r="H1117" s="70"/>
      <c r="I1117" s="70"/>
      <c r="J1117" s="70"/>
      <c r="K1117" s="70"/>
      <c r="L1117" s="39"/>
      <c r="N1117" s="14"/>
      <c r="AD1117" s="39"/>
      <c r="AE1117" s="39"/>
      <c r="AF1117" s="39"/>
      <c r="AG1117" s="39"/>
      <c r="AH1117" s="39"/>
      <c r="AI1117" s="39"/>
      <c r="AJ1117" s="39"/>
      <c r="AK1117" s="39"/>
      <c r="AL1117" s="39"/>
    </row>
    <row r="1118" ht="58.5" customHeight="1">
      <c r="A1118" s="39"/>
      <c r="B1118" s="70"/>
      <c r="C1118" s="70"/>
      <c r="D1118" s="70"/>
      <c r="E1118" s="70"/>
      <c r="F1118" s="70"/>
      <c r="G1118" s="70"/>
      <c r="H1118" s="70"/>
      <c r="I1118" s="70"/>
      <c r="J1118" s="70"/>
      <c r="K1118" s="70"/>
      <c r="L1118" s="39"/>
      <c r="N1118" s="14"/>
      <c r="AD1118" s="39"/>
      <c r="AE1118" s="39"/>
      <c r="AF1118" s="39"/>
      <c r="AG1118" s="39"/>
      <c r="AH1118" s="39"/>
      <c r="AI1118" s="39"/>
      <c r="AJ1118" s="39"/>
      <c r="AK1118" s="39"/>
      <c r="AL1118" s="39"/>
    </row>
    <row r="1119" ht="58.5" customHeight="1">
      <c r="A1119" s="39"/>
      <c r="B1119" s="70"/>
      <c r="C1119" s="70"/>
      <c r="D1119" s="70"/>
      <c r="E1119" s="70"/>
      <c r="F1119" s="70"/>
      <c r="G1119" s="70"/>
      <c r="H1119" s="70"/>
      <c r="I1119" s="70"/>
      <c r="J1119" s="70"/>
      <c r="K1119" s="70"/>
      <c r="L1119" s="39"/>
      <c r="N1119" s="14"/>
      <c r="AD1119" s="39"/>
      <c r="AE1119" s="39"/>
      <c r="AF1119" s="39"/>
      <c r="AG1119" s="39"/>
      <c r="AH1119" s="39"/>
      <c r="AI1119" s="39"/>
      <c r="AJ1119" s="39"/>
      <c r="AK1119" s="39"/>
      <c r="AL1119" s="39"/>
    </row>
    <row r="1120" ht="58.5" customHeight="1">
      <c r="A1120" s="39"/>
      <c r="B1120" s="70"/>
      <c r="C1120" s="70"/>
      <c r="D1120" s="70"/>
      <c r="E1120" s="70"/>
      <c r="F1120" s="70"/>
      <c r="G1120" s="70"/>
      <c r="H1120" s="70"/>
      <c r="I1120" s="70"/>
      <c r="J1120" s="70"/>
      <c r="K1120" s="70"/>
      <c r="L1120" s="39"/>
      <c r="N1120" s="14"/>
      <c r="AD1120" s="39"/>
      <c r="AE1120" s="39"/>
      <c r="AF1120" s="39"/>
      <c r="AG1120" s="39"/>
      <c r="AH1120" s="39"/>
      <c r="AI1120" s="39"/>
      <c r="AJ1120" s="39"/>
      <c r="AK1120" s="39"/>
      <c r="AL1120" s="39"/>
    </row>
    <row r="1121" ht="58.5" customHeight="1">
      <c r="A1121" s="39"/>
      <c r="B1121" s="70"/>
      <c r="C1121" s="70"/>
      <c r="D1121" s="70"/>
      <c r="E1121" s="70"/>
      <c r="F1121" s="70"/>
      <c r="G1121" s="70"/>
      <c r="H1121" s="70"/>
      <c r="I1121" s="70"/>
      <c r="J1121" s="70"/>
      <c r="K1121" s="70"/>
      <c r="L1121" s="39"/>
      <c r="N1121" s="14"/>
      <c r="AD1121" s="39"/>
      <c r="AE1121" s="39"/>
      <c r="AF1121" s="39"/>
      <c r="AG1121" s="39"/>
      <c r="AH1121" s="39"/>
      <c r="AI1121" s="39"/>
      <c r="AJ1121" s="39"/>
      <c r="AK1121" s="39"/>
      <c r="AL1121" s="39"/>
    </row>
    <row r="1122" ht="58.5" customHeight="1">
      <c r="A1122" s="39"/>
      <c r="B1122" s="70"/>
      <c r="C1122" s="70"/>
      <c r="D1122" s="70"/>
      <c r="E1122" s="70"/>
      <c r="F1122" s="70"/>
      <c r="G1122" s="70"/>
      <c r="H1122" s="70"/>
      <c r="I1122" s="70"/>
      <c r="J1122" s="70"/>
      <c r="K1122" s="70"/>
      <c r="L1122" s="39"/>
      <c r="N1122" s="14"/>
      <c r="AD1122" s="39"/>
      <c r="AE1122" s="39"/>
      <c r="AF1122" s="39"/>
      <c r="AG1122" s="39"/>
      <c r="AH1122" s="39"/>
      <c r="AI1122" s="39"/>
      <c r="AJ1122" s="39"/>
      <c r="AK1122" s="39"/>
      <c r="AL1122" s="39"/>
    </row>
    <row r="1123" ht="58.5" customHeight="1">
      <c r="A1123" s="39"/>
      <c r="B1123" s="70"/>
      <c r="C1123" s="70"/>
      <c r="D1123" s="70"/>
      <c r="E1123" s="70"/>
      <c r="F1123" s="70"/>
      <c r="G1123" s="70"/>
      <c r="H1123" s="70"/>
      <c r="I1123" s="70"/>
      <c r="J1123" s="70"/>
      <c r="K1123" s="70"/>
      <c r="L1123" s="39"/>
      <c r="N1123" s="14"/>
      <c r="AD1123" s="39"/>
      <c r="AE1123" s="39"/>
      <c r="AF1123" s="39"/>
      <c r="AG1123" s="39"/>
      <c r="AH1123" s="39"/>
      <c r="AI1123" s="39"/>
      <c r="AJ1123" s="39"/>
      <c r="AK1123" s="39"/>
      <c r="AL1123" s="39"/>
    </row>
    <row r="1124" ht="58.5" customHeight="1">
      <c r="A1124" s="39"/>
      <c r="B1124" s="70"/>
      <c r="C1124" s="70"/>
      <c r="D1124" s="70"/>
      <c r="E1124" s="70"/>
      <c r="F1124" s="70"/>
      <c r="G1124" s="70"/>
      <c r="H1124" s="70"/>
      <c r="I1124" s="70"/>
      <c r="J1124" s="70"/>
      <c r="K1124" s="70"/>
      <c r="L1124" s="39"/>
      <c r="N1124" s="14"/>
      <c r="AD1124" s="39"/>
      <c r="AE1124" s="39"/>
      <c r="AF1124" s="39"/>
      <c r="AG1124" s="39"/>
      <c r="AH1124" s="39"/>
      <c r="AI1124" s="39"/>
      <c r="AJ1124" s="39"/>
      <c r="AK1124" s="39"/>
      <c r="AL1124" s="39"/>
    </row>
    <row r="1125" ht="58.5" customHeight="1">
      <c r="A1125" s="39"/>
      <c r="B1125" s="70"/>
      <c r="C1125" s="70"/>
      <c r="D1125" s="70"/>
      <c r="E1125" s="70"/>
      <c r="F1125" s="70"/>
      <c r="G1125" s="70"/>
      <c r="H1125" s="70"/>
      <c r="I1125" s="70"/>
      <c r="J1125" s="70"/>
      <c r="K1125" s="70"/>
      <c r="L1125" s="39"/>
      <c r="N1125" s="14"/>
      <c r="AD1125" s="39"/>
      <c r="AE1125" s="39"/>
      <c r="AF1125" s="39"/>
      <c r="AG1125" s="39"/>
      <c r="AH1125" s="39"/>
      <c r="AI1125" s="39"/>
      <c r="AJ1125" s="39"/>
      <c r="AK1125" s="39"/>
      <c r="AL1125" s="39"/>
    </row>
    <row r="1126" ht="58.5" customHeight="1">
      <c r="A1126" s="39"/>
      <c r="B1126" s="70"/>
      <c r="C1126" s="70"/>
      <c r="D1126" s="70"/>
      <c r="E1126" s="70"/>
      <c r="F1126" s="70"/>
      <c r="G1126" s="70"/>
      <c r="H1126" s="70"/>
      <c r="I1126" s="70"/>
      <c r="J1126" s="70"/>
      <c r="K1126" s="70"/>
      <c r="L1126" s="39"/>
      <c r="N1126" s="14"/>
      <c r="AD1126" s="39"/>
      <c r="AE1126" s="39"/>
      <c r="AF1126" s="39"/>
      <c r="AG1126" s="39"/>
      <c r="AH1126" s="39"/>
      <c r="AI1126" s="39"/>
      <c r="AJ1126" s="39"/>
      <c r="AK1126" s="39"/>
      <c r="AL1126" s="39"/>
    </row>
    <row r="1127" ht="58.5" customHeight="1">
      <c r="A1127" s="39"/>
      <c r="B1127" s="70"/>
      <c r="C1127" s="70"/>
      <c r="D1127" s="70"/>
      <c r="E1127" s="70"/>
      <c r="F1127" s="70"/>
      <c r="G1127" s="70"/>
      <c r="H1127" s="70"/>
      <c r="I1127" s="70"/>
      <c r="J1127" s="70"/>
      <c r="K1127" s="70"/>
      <c r="L1127" s="39"/>
      <c r="N1127" s="14"/>
      <c r="AD1127" s="39"/>
      <c r="AE1127" s="39"/>
      <c r="AF1127" s="39"/>
      <c r="AG1127" s="39"/>
      <c r="AH1127" s="39"/>
      <c r="AI1127" s="39"/>
      <c r="AJ1127" s="39"/>
      <c r="AK1127" s="39"/>
      <c r="AL1127" s="39"/>
    </row>
    <row r="1128" ht="58.5" customHeight="1">
      <c r="A1128" s="39"/>
      <c r="B1128" s="70"/>
      <c r="C1128" s="70"/>
      <c r="D1128" s="70"/>
      <c r="E1128" s="70"/>
      <c r="F1128" s="70"/>
      <c r="G1128" s="70"/>
      <c r="H1128" s="70"/>
      <c r="I1128" s="70"/>
      <c r="J1128" s="70"/>
      <c r="K1128" s="70"/>
      <c r="L1128" s="39"/>
      <c r="N1128" s="14"/>
      <c r="AD1128" s="39"/>
      <c r="AE1128" s="39"/>
      <c r="AF1128" s="39"/>
      <c r="AG1128" s="39"/>
      <c r="AH1128" s="39"/>
      <c r="AI1128" s="39"/>
      <c r="AJ1128" s="39"/>
      <c r="AK1128" s="39"/>
      <c r="AL1128" s="39"/>
    </row>
    <row r="1129" ht="58.5" customHeight="1">
      <c r="A1129" s="39"/>
      <c r="B1129" s="70"/>
      <c r="C1129" s="70"/>
      <c r="D1129" s="70"/>
      <c r="E1129" s="70"/>
      <c r="F1129" s="70"/>
      <c r="G1129" s="70"/>
      <c r="H1129" s="70"/>
      <c r="I1129" s="70"/>
      <c r="J1129" s="70"/>
      <c r="K1129" s="70"/>
      <c r="L1129" s="39"/>
      <c r="N1129" s="14"/>
      <c r="AD1129" s="39"/>
      <c r="AE1129" s="39"/>
      <c r="AF1129" s="39"/>
      <c r="AG1129" s="39"/>
      <c r="AH1129" s="39"/>
      <c r="AI1129" s="39"/>
      <c r="AJ1129" s="39"/>
      <c r="AK1129" s="39"/>
      <c r="AL1129" s="39"/>
    </row>
    <row r="1130" ht="58.5" customHeight="1">
      <c r="A1130" s="39"/>
      <c r="B1130" s="70"/>
      <c r="C1130" s="70"/>
      <c r="D1130" s="70"/>
      <c r="E1130" s="70"/>
      <c r="F1130" s="70"/>
      <c r="G1130" s="70"/>
      <c r="H1130" s="70"/>
      <c r="I1130" s="70"/>
      <c r="J1130" s="70"/>
      <c r="K1130" s="70"/>
      <c r="L1130" s="39"/>
      <c r="N1130" s="14"/>
      <c r="AD1130" s="39"/>
      <c r="AE1130" s="39"/>
      <c r="AF1130" s="39"/>
      <c r="AG1130" s="39"/>
      <c r="AH1130" s="39"/>
      <c r="AI1130" s="39"/>
      <c r="AJ1130" s="39"/>
      <c r="AK1130" s="39"/>
      <c r="AL1130" s="39"/>
    </row>
    <row r="1131" ht="58.5" customHeight="1">
      <c r="A1131" s="39"/>
      <c r="B1131" s="70"/>
      <c r="C1131" s="70"/>
      <c r="D1131" s="70"/>
      <c r="E1131" s="70"/>
      <c r="F1131" s="70"/>
      <c r="G1131" s="70"/>
      <c r="H1131" s="70"/>
      <c r="I1131" s="70"/>
      <c r="J1131" s="70"/>
      <c r="K1131" s="70"/>
      <c r="L1131" s="39"/>
      <c r="N1131" s="14"/>
      <c r="AD1131" s="39"/>
      <c r="AE1131" s="39"/>
      <c r="AF1131" s="39"/>
      <c r="AG1131" s="39"/>
      <c r="AH1131" s="39"/>
      <c r="AI1131" s="39"/>
      <c r="AJ1131" s="39"/>
      <c r="AK1131" s="39"/>
      <c r="AL1131" s="39"/>
    </row>
    <row r="1132" ht="58.5" customHeight="1">
      <c r="A1132" s="39"/>
      <c r="B1132" s="70"/>
      <c r="C1132" s="70"/>
      <c r="D1132" s="70"/>
      <c r="E1132" s="70"/>
      <c r="F1132" s="70"/>
      <c r="G1132" s="70"/>
      <c r="H1132" s="70"/>
      <c r="I1132" s="70"/>
      <c r="J1132" s="70"/>
      <c r="K1132" s="70"/>
      <c r="L1132" s="39"/>
      <c r="N1132" s="14"/>
      <c r="AD1132" s="39"/>
      <c r="AE1132" s="39"/>
      <c r="AF1132" s="39"/>
      <c r="AG1132" s="39"/>
      <c r="AH1132" s="39"/>
      <c r="AI1132" s="39"/>
      <c r="AJ1132" s="39"/>
      <c r="AK1132" s="39"/>
      <c r="AL1132" s="39"/>
    </row>
    <row r="1133" ht="58.5" customHeight="1">
      <c r="A1133" s="39"/>
      <c r="B1133" s="70"/>
      <c r="C1133" s="70"/>
      <c r="D1133" s="70"/>
      <c r="E1133" s="70"/>
      <c r="F1133" s="70"/>
      <c r="G1133" s="70"/>
      <c r="H1133" s="70"/>
      <c r="I1133" s="70"/>
      <c r="J1133" s="70"/>
      <c r="K1133" s="70"/>
      <c r="L1133" s="39"/>
      <c r="N1133" s="14"/>
      <c r="AD1133" s="39"/>
      <c r="AE1133" s="39"/>
      <c r="AF1133" s="39"/>
      <c r="AG1133" s="39"/>
      <c r="AH1133" s="39"/>
      <c r="AI1133" s="39"/>
      <c r="AJ1133" s="39"/>
      <c r="AK1133" s="39"/>
      <c r="AL1133" s="39"/>
    </row>
    <row r="1134" ht="58.5" customHeight="1">
      <c r="A1134" s="39"/>
      <c r="B1134" s="70"/>
      <c r="C1134" s="70"/>
      <c r="D1134" s="70"/>
      <c r="E1134" s="70"/>
      <c r="F1134" s="70"/>
      <c r="G1134" s="70"/>
      <c r="H1134" s="70"/>
      <c r="I1134" s="70"/>
      <c r="J1134" s="70"/>
      <c r="K1134" s="70"/>
      <c r="L1134" s="39"/>
      <c r="N1134" s="14"/>
      <c r="AD1134" s="39"/>
      <c r="AE1134" s="39"/>
      <c r="AF1134" s="39"/>
      <c r="AG1134" s="39"/>
      <c r="AH1134" s="39"/>
      <c r="AI1134" s="39"/>
      <c r="AJ1134" s="39"/>
      <c r="AK1134" s="39"/>
      <c r="AL1134" s="39"/>
    </row>
    <row r="1135" ht="58.5" customHeight="1">
      <c r="A1135" s="39"/>
      <c r="B1135" s="70"/>
      <c r="C1135" s="70"/>
      <c r="D1135" s="70"/>
      <c r="E1135" s="70"/>
      <c r="F1135" s="70"/>
      <c r="G1135" s="70"/>
      <c r="H1135" s="70"/>
      <c r="I1135" s="70"/>
      <c r="J1135" s="70"/>
      <c r="K1135" s="70"/>
      <c r="L1135" s="39"/>
      <c r="N1135" s="14"/>
      <c r="AD1135" s="39"/>
      <c r="AE1135" s="39"/>
      <c r="AF1135" s="39"/>
      <c r="AG1135" s="39"/>
      <c r="AH1135" s="39"/>
      <c r="AI1135" s="39"/>
      <c r="AJ1135" s="39"/>
      <c r="AK1135" s="39"/>
      <c r="AL1135" s="39"/>
    </row>
    <row r="1136" ht="58.5" customHeight="1">
      <c r="A1136" s="39"/>
      <c r="B1136" s="70"/>
      <c r="C1136" s="70"/>
      <c r="D1136" s="70"/>
      <c r="E1136" s="70"/>
      <c r="F1136" s="70"/>
      <c r="G1136" s="70"/>
      <c r="H1136" s="70"/>
      <c r="I1136" s="70"/>
      <c r="J1136" s="70"/>
      <c r="K1136" s="70"/>
      <c r="L1136" s="39"/>
      <c r="N1136" s="14"/>
      <c r="AD1136" s="39"/>
      <c r="AE1136" s="39"/>
      <c r="AF1136" s="39"/>
      <c r="AG1136" s="39"/>
      <c r="AH1136" s="39"/>
      <c r="AI1136" s="39"/>
      <c r="AJ1136" s="39"/>
      <c r="AK1136" s="39"/>
      <c r="AL1136" s="39"/>
    </row>
    <row r="1137" ht="58.5" customHeight="1">
      <c r="A1137" s="39"/>
      <c r="B1137" s="70"/>
      <c r="C1137" s="70"/>
      <c r="D1137" s="70"/>
      <c r="E1137" s="70"/>
      <c r="F1137" s="70"/>
      <c r="G1137" s="70"/>
      <c r="H1137" s="70"/>
      <c r="I1137" s="70"/>
      <c r="J1137" s="70"/>
      <c r="K1137" s="70"/>
      <c r="L1137" s="39"/>
      <c r="N1137" s="14"/>
      <c r="AD1137" s="39"/>
      <c r="AE1137" s="39"/>
      <c r="AF1137" s="39"/>
      <c r="AG1137" s="39"/>
      <c r="AH1137" s="39"/>
      <c r="AI1137" s="39"/>
      <c r="AJ1137" s="39"/>
      <c r="AK1137" s="39"/>
      <c r="AL1137" s="39"/>
    </row>
    <row r="1138" ht="58.5" customHeight="1">
      <c r="A1138" s="39"/>
      <c r="B1138" s="70"/>
      <c r="C1138" s="70"/>
      <c r="D1138" s="70"/>
      <c r="E1138" s="70"/>
      <c r="F1138" s="70"/>
      <c r="G1138" s="70"/>
      <c r="H1138" s="70"/>
      <c r="I1138" s="70"/>
      <c r="J1138" s="70"/>
      <c r="K1138" s="70"/>
      <c r="L1138" s="39"/>
      <c r="N1138" s="14"/>
      <c r="AD1138" s="39"/>
      <c r="AE1138" s="39"/>
      <c r="AF1138" s="39"/>
      <c r="AG1138" s="39"/>
      <c r="AH1138" s="39"/>
      <c r="AI1138" s="39"/>
      <c r="AJ1138" s="39"/>
      <c r="AK1138" s="39"/>
      <c r="AL1138" s="39"/>
    </row>
    <row r="1139" ht="58.5" customHeight="1">
      <c r="A1139" s="39"/>
      <c r="B1139" s="70"/>
      <c r="C1139" s="70"/>
      <c r="D1139" s="70"/>
      <c r="E1139" s="70"/>
      <c r="F1139" s="70"/>
      <c r="G1139" s="70"/>
      <c r="H1139" s="70"/>
      <c r="I1139" s="70"/>
      <c r="J1139" s="70"/>
      <c r="K1139" s="70"/>
      <c r="L1139" s="39"/>
      <c r="N1139" s="14"/>
      <c r="AD1139" s="39"/>
      <c r="AE1139" s="39"/>
      <c r="AF1139" s="39"/>
      <c r="AG1139" s="39"/>
      <c r="AH1139" s="39"/>
      <c r="AI1139" s="39"/>
      <c r="AJ1139" s="39"/>
      <c r="AK1139" s="39"/>
      <c r="AL1139" s="39"/>
    </row>
    <row r="1140" ht="58.5" customHeight="1">
      <c r="A1140" s="39"/>
      <c r="B1140" s="70"/>
      <c r="C1140" s="70"/>
      <c r="D1140" s="70"/>
      <c r="E1140" s="70"/>
      <c r="F1140" s="70"/>
      <c r="G1140" s="70"/>
      <c r="H1140" s="70"/>
      <c r="I1140" s="70"/>
      <c r="J1140" s="70"/>
      <c r="K1140" s="70"/>
      <c r="L1140" s="39"/>
      <c r="N1140" s="14"/>
      <c r="AD1140" s="39"/>
      <c r="AE1140" s="39"/>
      <c r="AF1140" s="39"/>
      <c r="AG1140" s="39"/>
      <c r="AH1140" s="39"/>
      <c r="AI1140" s="39"/>
      <c r="AJ1140" s="39"/>
      <c r="AK1140" s="39"/>
      <c r="AL1140" s="39"/>
    </row>
    <row r="1141" ht="58.5" customHeight="1">
      <c r="A1141" s="39"/>
      <c r="B1141" s="70"/>
      <c r="C1141" s="70"/>
      <c r="D1141" s="70"/>
      <c r="E1141" s="70"/>
      <c r="F1141" s="70"/>
      <c r="G1141" s="70"/>
      <c r="H1141" s="70"/>
      <c r="I1141" s="70"/>
      <c r="J1141" s="70"/>
      <c r="K1141" s="70"/>
      <c r="L1141" s="39"/>
      <c r="N1141" s="14"/>
      <c r="AD1141" s="39"/>
      <c r="AE1141" s="39"/>
      <c r="AF1141" s="39"/>
      <c r="AG1141" s="39"/>
      <c r="AH1141" s="39"/>
      <c r="AI1141" s="39"/>
      <c r="AJ1141" s="39"/>
      <c r="AK1141" s="39"/>
      <c r="AL1141" s="39"/>
    </row>
    <row r="1142" ht="58.5" customHeight="1">
      <c r="A1142" s="39"/>
      <c r="B1142" s="70"/>
      <c r="C1142" s="70"/>
      <c r="D1142" s="70"/>
      <c r="E1142" s="70"/>
      <c r="F1142" s="70"/>
      <c r="G1142" s="70"/>
      <c r="H1142" s="70"/>
      <c r="I1142" s="70"/>
      <c r="J1142" s="70"/>
      <c r="K1142" s="70"/>
      <c r="L1142" s="39"/>
      <c r="N1142" s="14"/>
      <c r="AD1142" s="39"/>
      <c r="AE1142" s="39"/>
      <c r="AF1142" s="39"/>
      <c r="AG1142" s="39"/>
      <c r="AH1142" s="39"/>
      <c r="AI1142" s="39"/>
      <c r="AJ1142" s="39"/>
      <c r="AK1142" s="39"/>
      <c r="AL1142" s="39"/>
    </row>
    <row r="1143" ht="58.5" customHeight="1">
      <c r="A1143" s="39"/>
      <c r="B1143" s="70"/>
      <c r="C1143" s="70"/>
      <c r="D1143" s="70"/>
      <c r="E1143" s="70"/>
      <c r="F1143" s="70"/>
      <c r="G1143" s="70"/>
      <c r="H1143" s="70"/>
      <c r="I1143" s="70"/>
      <c r="J1143" s="70"/>
      <c r="K1143" s="70"/>
      <c r="L1143" s="39"/>
      <c r="N1143" s="14"/>
      <c r="AD1143" s="39"/>
      <c r="AE1143" s="39"/>
      <c r="AF1143" s="39"/>
      <c r="AG1143" s="39"/>
      <c r="AH1143" s="39"/>
      <c r="AI1143" s="39"/>
      <c r="AJ1143" s="39"/>
      <c r="AK1143" s="39"/>
      <c r="AL1143" s="39"/>
    </row>
    <row r="1144" ht="58.5" customHeight="1">
      <c r="A1144" s="39"/>
      <c r="B1144" s="70"/>
      <c r="C1144" s="70"/>
      <c r="D1144" s="70"/>
      <c r="E1144" s="70"/>
      <c r="F1144" s="70"/>
      <c r="G1144" s="70"/>
      <c r="H1144" s="70"/>
      <c r="I1144" s="70"/>
      <c r="J1144" s="70"/>
      <c r="K1144" s="70"/>
      <c r="L1144" s="39"/>
      <c r="N1144" s="14"/>
      <c r="AD1144" s="39"/>
      <c r="AE1144" s="39"/>
      <c r="AF1144" s="39"/>
      <c r="AG1144" s="39"/>
      <c r="AH1144" s="39"/>
      <c r="AI1144" s="39"/>
      <c r="AJ1144" s="39"/>
      <c r="AK1144" s="39"/>
      <c r="AL1144" s="39"/>
    </row>
    <row r="1145" ht="58.5" customHeight="1">
      <c r="A1145" s="39"/>
      <c r="B1145" s="70"/>
      <c r="C1145" s="70"/>
      <c r="D1145" s="70"/>
      <c r="E1145" s="70"/>
      <c r="F1145" s="70"/>
      <c r="G1145" s="70"/>
      <c r="H1145" s="70"/>
      <c r="I1145" s="70"/>
      <c r="J1145" s="70"/>
      <c r="K1145" s="70"/>
      <c r="L1145" s="39"/>
      <c r="N1145" s="14"/>
      <c r="AD1145" s="39"/>
      <c r="AE1145" s="39"/>
      <c r="AF1145" s="39"/>
      <c r="AG1145" s="39"/>
      <c r="AH1145" s="39"/>
      <c r="AI1145" s="39"/>
      <c r="AJ1145" s="39"/>
      <c r="AK1145" s="39"/>
      <c r="AL1145" s="39"/>
    </row>
    <row r="1146" ht="58.5" customHeight="1">
      <c r="A1146" s="39"/>
      <c r="B1146" s="70"/>
      <c r="C1146" s="70"/>
      <c r="D1146" s="70"/>
      <c r="E1146" s="70"/>
      <c r="F1146" s="70"/>
      <c r="G1146" s="70"/>
      <c r="H1146" s="70"/>
      <c r="I1146" s="70"/>
      <c r="J1146" s="70"/>
      <c r="K1146" s="70"/>
      <c r="L1146" s="39"/>
      <c r="N1146" s="14"/>
      <c r="AD1146" s="39"/>
      <c r="AE1146" s="39"/>
      <c r="AF1146" s="39"/>
      <c r="AG1146" s="39"/>
      <c r="AH1146" s="39"/>
      <c r="AI1146" s="39"/>
      <c r="AJ1146" s="39"/>
      <c r="AK1146" s="39"/>
      <c r="AL1146" s="39"/>
    </row>
    <row r="1147" ht="58.5" customHeight="1">
      <c r="A1147" s="39"/>
      <c r="B1147" s="70"/>
      <c r="C1147" s="70"/>
      <c r="D1147" s="70"/>
      <c r="E1147" s="70"/>
      <c r="F1147" s="70"/>
      <c r="G1147" s="70"/>
      <c r="H1147" s="70"/>
      <c r="I1147" s="70"/>
      <c r="J1147" s="70"/>
      <c r="K1147" s="70"/>
      <c r="L1147" s="39"/>
      <c r="N1147" s="14"/>
      <c r="AD1147" s="39"/>
      <c r="AE1147" s="39"/>
      <c r="AF1147" s="39"/>
      <c r="AG1147" s="39"/>
      <c r="AH1147" s="39"/>
      <c r="AI1147" s="39"/>
      <c r="AJ1147" s="39"/>
      <c r="AK1147" s="39"/>
      <c r="AL1147" s="39"/>
    </row>
    <row r="1148" ht="58.5" customHeight="1">
      <c r="A1148" s="39"/>
      <c r="B1148" s="70"/>
      <c r="C1148" s="70"/>
      <c r="D1148" s="70"/>
      <c r="E1148" s="70"/>
      <c r="F1148" s="70"/>
      <c r="G1148" s="70"/>
      <c r="H1148" s="70"/>
      <c r="I1148" s="70"/>
      <c r="J1148" s="70"/>
      <c r="K1148" s="70"/>
      <c r="L1148" s="39"/>
      <c r="N1148" s="14"/>
      <c r="AD1148" s="39"/>
      <c r="AE1148" s="39"/>
      <c r="AF1148" s="39"/>
      <c r="AG1148" s="39"/>
      <c r="AH1148" s="39"/>
      <c r="AI1148" s="39"/>
      <c r="AJ1148" s="39"/>
      <c r="AK1148" s="39"/>
      <c r="AL1148" s="39"/>
    </row>
    <row r="1149" ht="58.5" customHeight="1">
      <c r="A1149" s="39"/>
      <c r="B1149" s="70"/>
      <c r="C1149" s="70"/>
      <c r="D1149" s="70"/>
      <c r="E1149" s="70"/>
      <c r="F1149" s="70"/>
      <c r="G1149" s="70"/>
      <c r="H1149" s="70"/>
      <c r="I1149" s="70"/>
      <c r="J1149" s="70"/>
      <c r="K1149" s="70"/>
      <c r="L1149" s="39"/>
      <c r="N1149" s="14"/>
      <c r="AD1149" s="39"/>
      <c r="AE1149" s="39"/>
      <c r="AF1149" s="39"/>
      <c r="AG1149" s="39"/>
      <c r="AH1149" s="39"/>
      <c r="AI1149" s="39"/>
      <c r="AJ1149" s="39"/>
      <c r="AK1149" s="39"/>
      <c r="AL1149" s="39"/>
    </row>
    <row r="1150" ht="58.5" customHeight="1">
      <c r="A1150" s="39"/>
      <c r="B1150" s="70"/>
      <c r="C1150" s="70"/>
      <c r="D1150" s="70"/>
      <c r="E1150" s="70"/>
      <c r="F1150" s="70"/>
      <c r="G1150" s="70"/>
      <c r="H1150" s="70"/>
      <c r="I1150" s="70"/>
      <c r="J1150" s="70"/>
      <c r="K1150" s="70"/>
      <c r="L1150" s="39"/>
      <c r="N1150" s="14"/>
      <c r="AD1150" s="39"/>
      <c r="AE1150" s="39"/>
      <c r="AF1150" s="39"/>
      <c r="AG1150" s="39"/>
      <c r="AH1150" s="39"/>
      <c r="AI1150" s="39"/>
      <c r="AJ1150" s="39"/>
      <c r="AK1150" s="39"/>
      <c r="AL1150" s="39"/>
    </row>
    <row r="1151" ht="58.5" customHeight="1">
      <c r="A1151" s="39"/>
      <c r="B1151" s="70"/>
      <c r="C1151" s="70"/>
      <c r="D1151" s="70"/>
      <c r="E1151" s="70"/>
      <c r="F1151" s="70"/>
      <c r="G1151" s="70"/>
      <c r="H1151" s="70"/>
      <c r="I1151" s="70"/>
      <c r="J1151" s="70"/>
      <c r="K1151" s="70"/>
      <c r="L1151" s="39"/>
      <c r="N1151" s="14"/>
      <c r="AD1151" s="39"/>
      <c r="AE1151" s="39"/>
      <c r="AF1151" s="39"/>
      <c r="AG1151" s="39"/>
      <c r="AH1151" s="39"/>
      <c r="AI1151" s="39"/>
      <c r="AJ1151" s="39"/>
      <c r="AK1151" s="39"/>
      <c r="AL1151" s="39"/>
    </row>
    <row r="1152" ht="58.5" customHeight="1">
      <c r="A1152" s="39"/>
      <c r="B1152" s="70"/>
      <c r="C1152" s="70"/>
      <c r="D1152" s="70"/>
      <c r="E1152" s="70"/>
      <c r="F1152" s="70"/>
      <c r="G1152" s="70"/>
      <c r="H1152" s="70"/>
      <c r="I1152" s="70"/>
      <c r="J1152" s="70"/>
      <c r="K1152" s="70"/>
      <c r="L1152" s="39"/>
      <c r="N1152" s="14"/>
      <c r="AD1152" s="39"/>
      <c r="AE1152" s="39"/>
      <c r="AF1152" s="39"/>
      <c r="AG1152" s="39"/>
      <c r="AH1152" s="39"/>
      <c r="AI1152" s="39"/>
      <c r="AJ1152" s="39"/>
      <c r="AK1152" s="39"/>
      <c r="AL1152" s="39"/>
    </row>
    <row r="1153" ht="58.5" customHeight="1">
      <c r="A1153" s="39"/>
      <c r="B1153" s="70"/>
      <c r="C1153" s="70"/>
      <c r="D1153" s="70"/>
      <c r="E1153" s="70"/>
      <c r="F1153" s="70"/>
      <c r="G1153" s="70"/>
      <c r="H1153" s="70"/>
      <c r="I1153" s="70"/>
      <c r="J1153" s="70"/>
      <c r="K1153" s="70"/>
      <c r="L1153" s="39"/>
      <c r="N1153" s="14"/>
      <c r="AD1153" s="39"/>
      <c r="AE1153" s="39"/>
      <c r="AF1153" s="39"/>
      <c r="AG1153" s="39"/>
      <c r="AH1153" s="39"/>
      <c r="AI1153" s="39"/>
      <c r="AJ1153" s="39"/>
      <c r="AK1153" s="39"/>
      <c r="AL1153" s="39"/>
    </row>
    <row r="1154" ht="58.5" customHeight="1">
      <c r="A1154" s="39"/>
      <c r="B1154" s="70"/>
      <c r="C1154" s="70"/>
      <c r="D1154" s="70"/>
      <c r="E1154" s="70"/>
      <c r="F1154" s="70"/>
      <c r="G1154" s="70"/>
      <c r="H1154" s="70"/>
      <c r="I1154" s="70"/>
      <c r="J1154" s="70"/>
      <c r="K1154" s="70"/>
      <c r="L1154" s="39"/>
      <c r="N1154" s="14"/>
      <c r="AD1154" s="39"/>
      <c r="AE1154" s="39"/>
      <c r="AF1154" s="39"/>
      <c r="AG1154" s="39"/>
      <c r="AH1154" s="39"/>
      <c r="AI1154" s="39"/>
      <c r="AJ1154" s="39"/>
      <c r="AK1154" s="39"/>
      <c r="AL1154" s="39"/>
    </row>
    <row r="1155" ht="58.5" customHeight="1">
      <c r="A1155" s="39"/>
      <c r="B1155" s="70"/>
      <c r="C1155" s="70"/>
      <c r="D1155" s="70"/>
      <c r="E1155" s="70"/>
      <c r="F1155" s="70"/>
      <c r="G1155" s="70"/>
      <c r="H1155" s="70"/>
      <c r="I1155" s="70"/>
      <c r="J1155" s="70"/>
      <c r="K1155" s="70"/>
      <c r="L1155" s="39"/>
      <c r="N1155" s="14"/>
      <c r="AD1155" s="39"/>
      <c r="AE1155" s="39"/>
      <c r="AF1155" s="39"/>
      <c r="AG1155" s="39"/>
      <c r="AH1155" s="39"/>
      <c r="AI1155" s="39"/>
      <c r="AJ1155" s="39"/>
      <c r="AK1155" s="39"/>
      <c r="AL1155" s="39"/>
    </row>
    <row r="1156" ht="58.5" customHeight="1">
      <c r="A1156" s="39"/>
      <c r="B1156" s="70"/>
      <c r="C1156" s="70"/>
      <c r="D1156" s="70"/>
      <c r="E1156" s="70"/>
      <c r="F1156" s="70"/>
      <c r="G1156" s="70"/>
      <c r="H1156" s="70"/>
      <c r="I1156" s="70"/>
      <c r="J1156" s="70"/>
      <c r="K1156" s="70"/>
      <c r="L1156" s="39"/>
      <c r="N1156" s="14"/>
      <c r="AD1156" s="39"/>
      <c r="AE1156" s="39"/>
      <c r="AF1156" s="39"/>
      <c r="AG1156" s="39"/>
      <c r="AH1156" s="39"/>
      <c r="AI1156" s="39"/>
      <c r="AJ1156" s="39"/>
      <c r="AK1156" s="39"/>
      <c r="AL1156" s="39"/>
    </row>
    <row r="1157" ht="58.5" customHeight="1">
      <c r="A1157" s="39"/>
      <c r="B1157" s="70"/>
      <c r="C1157" s="70"/>
      <c r="D1157" s="70"/>
      <c r="E1157" s="70"/>
      <c r="F1157" s="70"/>
      <c r="G1157" s="70"/>
      <c r="H1157" s="70"/>
      <c r="I1157" s="70"/>
      <c r="J1157" s="70"/>
      <c r="K1157" s="70"/>
      <c r="L1157" s="39"/>
      <c r="N1157" s="14"/>
      <c r="AD1157" s="39"/>
      <c r="AE1157" s="39"/>
      <c r="AF1157" s="39"/>
      <c r="AG1157" s="39"/>
      <c r="AH1157" s="39"/>
      <c r="AI1157" s="39"/>
      <c r="AJ1157" s="39"/>
      <c r="AK1157" s="39"/>
      <c r="AL1157" s="39"/>
    </row>
    <row r="1158" ht="58.5" customHeight="1">
      <c r="A1158" s="39"/>
      <c r="B1158" s="70"/>
      <c r="C1158" s="70"/>
      <c r="D1158" s="70"/>
      <c r="E1158" s="70"/>
      <c r="F1158" s="70"/>
      <c r="G1158" s="70"/>
      <c r="H1158" s="70"/>
      <c r="I1158" s="70"/>
      <c r="J1158" s="70"/>
      <c r="K1158" s="70"/>
      <c r="L1158" s="39"/>
      <c r="N1158" s="14"/>
      <c r="AD1158" s="39"/>
      <c r="AE1158" s="39"/>
      <c r="AF1158" s="39"/>
      <c r="AG1158" s="39"/>
      <c r="AH1158" s="39"/>
      <c r="AI1158" s="39"/>
      <c r="AJ1158" s="39"/>
      <c r="AK1158" s="39"/>
      <c r="AL1158" s="39"/>
    </row>
    <row r="1159" ht="58.5" customHeight="1">
      <c r="A1159" s="39"/>
      <c r="B1159" s="70"/>
      <c r="C1159" s="70"/>
      <c r="D1159" s="70"/>
      <c r="E1159" s="70"/>
      <c r="F1159" s="70"/>
      <c r="G1159" s="70"/>
      <c r="H1159" s="70"/>
      <c r="I1159" s="70"/>
      <c r="J1159" s="70"/>
      <c r="K1159" s="70"/>
      <c r="L1159" s="39"/>
      <c r="N1159" s="14"/>
      <c r="AD1159" s="39"/>
      <c r="AE1159" s="39"/>
      <c r="AF1159" s="39"/>
      <c r="AG1159" s="39"/>
      <c r="AH1159" s="39"/>
      <c r="AI1159" s="39"/>
      <c r="AJ1159" s="39"/>
      <c r="AK1159" s="39"/>
      <c r="AL1159" s="39"/>
    </row>
    <row r="1160" ht="58.5" customHeight="1">
      <c r="A1160" s="39"/>
      <c r="B1160" s="70"/>
      <c r="C1160" s="70"/>
      <c r="D1160" s="70"/>
      <c r="E1160" s="70"/>
      <c r="F1160" s="70"/>
      <c r="G1160" s="70"/>
      <c r="H1160" s="70"/>
      <c r="I1160" s="70"/>
      <c r="J1160" s="70"/>
      <c r="K1160" s="70"/>
      <c r="L1160" s="39"/>
      <c r="N1160" s="14"/>
      <c r="AD1160" s="39"/>
      <c r="AE1160" s="39"/>
      <c r="AF1160" s="39"/>
      <c r="AG1160" s="39"/>
      <c r="AH1160" s="39"/>
      <c r="AI1160" s="39"/>
      <c r="AJ1160" s="39"/>
      <c r="AK1160" s="39"/>
      <c r="AL1160" s="39"/>
    </row>
    <row r="1161" ht="58.5" customHeight="1">
      <c r="A1161" s="39"/>
      <c r="B1161" s="70"/>
      <c r="C1161" s="70"/>
      <c r="D1161" s="70"/>
      <c r="E1161" s="70"/>
      <c r="F1161" s="70"/>
      <c r="G1161" s="70"/>
      <c r="H1161" s="70"/>
      <c r="I1161" s="70"/>
      <c r="J1161" s="70"/>
      <c r="K1161" s="70"/>
      <c r="L1161" s="39"/>
      <c r="N1161" s="14"/>
      <c r="AD1161" s="39"/>
      <c r="AE1161" s="39"/>
      <c r="AF1161" s="39"/>
      <c r="AG1161" s="39"/>
      <c r="AH1161" s="39"/>
      <c r="AI1161" s="39"/>
      <c r="AJ1161" s="39"/>
      <c r="AK1161" s="39"/>
      <c r="AL1161" s="39"/>
    </row>
    <row r="1162" ht="58.5" customHeight="1">
      <c r="A1162" s="39"/>
      <c r="B1162" s="70"/>
      <c r="C1162" s="70"/>
      <c r="D1162" s="70"/>
      <c r="E1162" s="70"/>
      <c r="F1162" s="70"/>
      <c r="G1162" s="70"/>
      <c r="H1162" s="70"/>
      <c r="I1162" s="70"/>
      <c r="J1162" s="70"/>
      <c r="K1162" s="70"/>
      <c r="L1162" s="39"/>
      <c r="N1162" s="14"/>
      <c r="AD1162" s="39"/>
      <c r="AE1162" s="39"/>
      <c r="AF1162" s="39"/>
      <c r="AG1162" s="39"/>
      <c r="AH1162" s="39"/>
      <c r="AI1162" s="39"/>
      <c r="AJ1162" s="39"/>
      <c r="AK1162" s="39"/>
      <c r="AL1162" s="39"/>
    </row>
    <row r="1163" ht="58.5" customHeight="1">
      <c r="A1163" s="39"/>
      <c r="B1163" s="70"/>
      <c r="C1163" s="70"/>
      <c r="D1163" s="70"/>
      <c r="E1163" s="70"/>
      <c r="F1163" s="70"/>
      <c r="G1163" s="70"/>
      <c r="H1163" s="70"/>
      <c r="I1163" s="70"/>
      <c r="J1163" s="70"/>
      <c r="K1163" s="70"/>
      <c r="L1163" s="39"/>
      <c r="N1163" s="14"/>
      <c r="AD1163" s="39"/>
      <c r="AE1163" s="39"/>
      <c r="AF1163" s="39"/>
      <c r="AG1163" s="39"/>
      <c r="AH1163" s="39"/>
      <c r="AI1163" s="39"/>
      <c r="AJ1163" s="39"/>
      <c r="AK1163" s="39"/>
      <c r="AL1163" s="39"/>
    </row>
    <row r="1164" ht="58.5" customHeight="1">
      <c r="A1164" s="39"/>
      <c r="B1164" s="70"/>
      <c r="C1164" s="70"/>
      <c r="D1164" s="70"/>
      <c r="E1164" s="70"/>
      <c r="F1164" s="70"/>
      <c r="G1164" s="70"/>
      <c r="H1164" s="70"/>
      <c r="I1164" s="70"/>
      <c r="J1164" s="70"/>
      <c r="K1164" s="70"/>
      <c r="L1164" s="39"/>
      <c r="N1164" s="14"/>
      <c r="AD1164" s="39"/>
      <c r="AE1164" s="39"/>
      <c r="AF1164" s="39"/>
      <c r="AG1164" s="39"/>
      <c r="AH1164" s="39"/>
      <c r="AI1164" s="39"/>
      <c r="AJ1164" s="39"/>
      <c r="AK1164" s="39"/>
      <c r="AL1164" s="39"/>
    </row>
    <row r="1165" ht="58.5" customHeight="1">
      <c r="A1165" s="39"/>
      <c r="B1165" s="70"/>
      <c r="C1165" s="70"/>
      <c r="D1165" s="70"/>
      <c r="E1165" s="70"/>
      <c r="F1165" s="70"/>
      <c r="G1165" s="70"/>
      <c r="H1165" s="70"/>
      <c r="I1165" s="70"/>
      <c r="J1165" s="70"/>
      <c r="K1165" s="70"/>
      <c r="L1165" s="39"/>
      <c r="N1165" s="14"/>
      <c r="AD1165" s="39"/>
      <c r="AE1165" s="39"/>
      <c r="AF1165" s="39"/>
      <c r="AG1165" s="39"/>
      <c r="AH1165" s="39"/>
      <c r="AI1165" s="39"/>
      <c r="AJ1165" s="39"/>
      <c r="AK1165" s="39"/>
      <c r="AL1165" s="39"/>
    </row>
    <row r="1166" ht="58.5" customHeight="1">
      <c r="A1166" s="39"/>
      <c r="B1166" s="70"/>
      <c r="C1166" s="70"/>
      <c r="D1166" s="70"/>
      <c r="E1166" s="70"/>
      <c r="F1166" s="70"/>
      <c r="G1166" s="70"/>
      <c r="H1166" s="70"/>
      <c r="I1166" s="70"/>
      <c r="J1166" s="70"/>
      <c r="K1166" s="70"/>
      <c r="L1166" s="39"/>
      <c r="N1166" s="14"/>
      <c r="AD1166" s="39"/>
      <c r="AE1166" s="39"/>
      <c r="AF1166" s="39"/>
      <c r="AG1166" s="39"/>
      <c r="AH1166" s="39"/>
      <c r="AI1166" s="39"/>
      <c r="AJ1166" s="39"/>
      <c r="AK1166" s="39"/>
      <c r="AL1166" s="39"/>
    </row>
    <row r="1167" ht="58.5" customHeight="1">
      <c r="A1167" s="39"/>
      <c r="B1167" s="70"/>
      <c r="C1167" s="70"/>
      <c r="D1167" s="70"/>
      <c r="E1167" s="70"/>
      <c r="F1167" s="70"/>
      <c r="G1167" s="70"/>
      <c r="H1167" s="70"/>
      <c r="I1167" s="70"/>
      <c r="J1167" s="70"/>
      <c r="K1167" s="70"/>
      <c r="L1167" s="39"/>
      <c r="N1167" s="14"/>
      <c r="AD1167" s="39"/>
      <c r="AE1167" s="39"/>
      <c r="AF1167" s="39"/>
      <c r="AG1167" s="39"/>
      <c r="AH1167" s="39"/>
      <c r="AI1167" s="39"/>
      <c r="AJ1167" s="39"/>
      <c r="AK1167" s="39"/>
      <c r="AL1167" s="39"/>
    </row>
    <row r="1168" ht="58.5" customHeight="1">
      <c r="A1168" s="39"/>
      <c r="B1168" s="70"/>
      <c r="C1168" s="70"/>
      <c r="D1168" s="70"/>
      <c r="E1168" s="70"/>
      <c r="F1168" s="70"/>
      <c r="G1168" s="70"/>
      <c r="H1168" s="70"/>
      <c r="I1168" s="70"/>
      <c r="J1168" s="70"/>
      <c r="K1168" s="70"/>
      <c r="L1168" s="39"/>
      <c r="N1168" s="14"/>
      <c r="AD1168" s="39"/>
      <c r="AE1168" s="39"/>
      <c r="AF1168" s="39"/>
      <c r="AG1168" s="39"/>
      <c r="AH1168" s="39"/>
      <c r="AI1168" s="39"/>
      <c r="AJ1168" s="39"/>
      <c r="AK1168" s="39"/>
      <c r="AL1168" s="39"/>
    </row>
    <row r="1169" ht="58.5" customHeight="1">
      <c r="A1169" s="39"/>
      <c r="B1169" s="70"/>
      <c r="C1169" s="70"/>
      <c r="D1169" s="70"/>
      <c r="E1169" s="70"/>
      <c r="F1169" s="70"/>
      <c r="G1169" s="70"/>
      <c r="H1169" s="70"/>
      <c r="I1169" s="70"/>
      <c r="J1169" s="70"/>
      <c r="K1169" s="70"/>
      <c r="L1169" s="39"/>
      <c r="N1169" s="14"/>
      <c r="AD1169" s="39"/>
      <c r="AE1169" s="39"/>
      <c r="AF1169" s="39"/>
      <c r="AG1169" s="39"/>
      <c r="AH1169" s="39"/>
      <c r="AI1169" s="39"/>
      <c r="AJ1169" s="39"/>
      <c r="AK1169" s="39"/>
      <c r="AL1169" s="39"/>
    </row>
    <row r="1170" ht="58.5" customHeight="1">
      <c r="A1170" s="39"/>
      <c r="B1170" s="70"/>
      <c r="C1170" s="70"/>
      <c r="D1170" s="70"/>
      <c r="E1170" s="70"/>
      <c r="F1170" s="70"/>
      <c r="G1170" s="70"/>
      <c r="H1170" s="70"/>
      <c r="I1170" s="70"/>
      <c r="J1170" s="70"/>
      <c r="K1170" s="70"/>
      <c r="L1170" s="39"/>
      <c r="N1170" s="14"/>
      <c r="AD1170" s="39"/>
      <c r="AE1170" s="39"/>
      <c r="AF1170" s="39"/>
      <c r="AG1170" s="39"/>
      <c r="AH1170" s="39"/>
      <c r="AI1170" s="39"/>
      <c r="AJ1170" s="39"/>
      <c r="AK1170" s="39"/>
      <c r="AL1170" s="39"/>
    </row>
    <row r="1171" ht="58.5" customHeight="1">
      <c r="A1171" s="39"/>
      <c r="B1171" s="70"/>
      <c r="C1171" s="70"/>
      <c r="D1171" s="70"/>
      <c r="E1171" s="70"/>
      <c r="F1171" s="70"/>
      <c r="G1171" s="70"/>
      <c r="H1171" s="70"/>
      <c r="I1171" s="70"/>
      <c r="J1171" s="70"/>
      <c r="K1171" s="70"/>
      <c r="L1171" s="39"/>
      <c r="N1171" s="14"/>
      <c r="AD1171" s="39"/>
      <c r="AE1171" s="39"/>
      <c r="AF1171" s="39"/>
      <c r="AG1171" s="39"/>
      <c r="AH1171" s="39"/>
      <c r="AI1171" s="39"/>
      <c r="AJ1171" s="39"/>
      <c r="AK1171" s="39"/>
      <c r="AL1171" s="39"/>
    </row>
    <row r="1172" ht="58.5" customHeight="1">
      <c r="A1172" s="39"/>
      <c r="B1172" s="70"/>
      <c r="C1172" s="70"/>
      <c r="D1172" s="70"/>
      <c r="E1172" s="70"/>
      <c r="F1172" s="70"/>
      <c r="G1172" s="70"/>
      <c r="H1172" s="70"/>
      <c r="I1172" s="70"/>
      <c r="J1172" s="70"/>
      <c r="K1172" s="70"/>
      <c r="L1172" s="39"/>
      <c r="N1172" s="14"/>
      <c r="AD1172" s="39"/>
      <c r="AE1172" s="39"/>
      <c r="AF1172" s="39"/>
      <c r="AG1172" s="39"/>
      <c r="AH1172" s="39"/>
      <c r="AI1172" s="39"/>
      <c r="AJ1172" s="39"/>
      <c r="AK1172" s="39"/>
      <c r="AL1172" s="39"/>
    </row>
    <row r="1173" ht="58.5" customHeight="1">
      <c r="A1173" s="39"/>
      <c r="B1173" s="70"/>
      <c r="C1173" s="70"/>
      <c r="D1173" s="70"/>
      <c r="E1173" s="70"/>
      <c r="F1173" s="70"/>
      <c r="G1173" s="70"/>
      <c r="H1173" s="70"/>
      <c r="I1173" s="70"/>
      <c r="J1173" s="70"/>
      <c r="K1173" s="70"/>
      <c r="L1173" s="39"/>
      <c r="N1173" s="14"/>
      <c r="AD1173" s="39"/>
      <c r="AE1173" s="39"/>
      <c r="AF1173" s="39"/>
      <c r="AG1173" s="39"/>
      <c r="AH1173" s="39"/>
      <c r="AI1173" s="39"/>
      <c r="AJ1173" s="39"/>
      <c r="AK1173" s="39"/>
      <c r="AL1173" s="39"/>
    </row>
    <row r="1174" ht="58.5" customHeight="1">
      <c r="A1174" s="39"/>
      <c r="B1174" s="70"/>
      <c r="C1174" s="70"/>
      <c r="D1174" s="70"/>
      <c r="E1174" s="70"/>
      <c r="F1174" s="70"/>
      <c r="G1174" s="70"/>
      <c r="H1174" s="70"/>
      <c r="I1174" s="70"/>
      <c r="J1174" s="70"/>
      <c r="K1174" s="70"/>
      <c r="L1174" s="39"/>
      <c r="N1174" s="14"/>
      <c r="AD1174" s="39"/>
      <c r="AE1174" s="39"/>
      <c r="AF1174" s="39"/>
      <c r="AG1174" s="39"/>
      <c r="AH1174" s="39"/>
      <c r="AI1174" s="39"/>
      <c r="AJ1174" s="39"/>
      <c r="AK1174" s="39"/>
      <c r="AL1174" s="39"/>
    </row>
    <row r="1175" ht="58.5" customHeight="1">
      <c r="A1175" s="39"/>
      <c r="B1175" s="70"/>
      <c r="C1175" s="70"/>
      <c r="D1175" s="70"/>
      <c r="E1175" s="70"/>
      <c r="F1175" s="70"/>
      <c r="G1175" s="70"/>
      <c r="H1175" s="70"/>
      <c r="I1175" s="70"/>
      <c r="J1175" s="70"/>
      <c r="K1175" s="70"/>
      <c r="L1175" s="39"/>
      <c r="N1175" s="14"/>
      <c r="AD1175" s="39"/>
      <c r="AE1175" s="39"/>
      <c r="AF1175" s="39"/>
      <c r="AG1175" s="39"/>
      <c r="AH1175" s="39"/>
      <c r="AI1175" s="39"/>
      <c r="AJ1175" s="39"/>
      <c r="AK1175" s="39"/>
      <c r="AL1175" s="39"/>
    </row>
    <row r="1176" ht="58.5" customHeight="1">
      <c r="A1176" s="39"/>
      <c r="B1176" s="70"/>
      <c r="C1176" s="70"/>
      <c r="D1176" s="70"/>
      <c r="E1176" s="70"/>
      <c r="F1176" s="70"/>
      <c r="G1176" s="70"/>
      <c r="H1176" s="70"/>
      <c r="I1176" s="70"/>
      <c r="J1176" s="70"/>
      <c r="K1176" s="70"/>
      <c r="L1176" s="39"/>
      <c r="N1176" s="14"/>
      <c r="AD1176" s="39"/>
      <c r="AE1176" s="39"/>
      <c r="AF1176" s="39"/>
      <c r="AG1176" s="39"/>
      <c r="AH1176" s="39"/>
      <c r="AI1176" s="39"/>
      <c r="AJ1176" s="39"/>
      <c r="AK1176" s="39"/>
      <c r="AL1176" s="39"/>
    </row>
    <row r="1177" ht="58.5" customHeight="1">
      <c r="A1177" s="39"/>
      <c r="B1177" s="70"/>
      <c r="C1177" s="70"/>
      <c r="D1177" s="70"/>
      <c r="E1177" s="70"/>
      <c r="F1177" s="70"/>
      <c r="G1177" s="70"/>
      <c r="H1177" s="70"/>
      <c r="I1177" s="70"/>
      <c r="J1177" s="70"/>
      <c r="K1177" s="70"/>
      <c r="L1177" s="39"/>
      <c r="N1177" s="14"/>
      <c r="AD1177" s="39"/>
      <c r="AE1177" s="39"/>
      <c r="AF1177" s="39"/>
      <c r="AG1177" s="39"/>
      <c r="AH1177" s="39"/>
      <c r="AI1177" s="39"/>
      <c r="AJ1177" s="39"/>
      <c r="AK1177" s="39"/>
      <c r="AL1177" s="39"/>
    </row>
    <row r="1178" ht="58.5" customHeight="1">
      <c r="A1178" s="39"/>
      <c r="B1178" s="70"/>
      <c r="C1178" s="70"/>
      <c r="D1178" s="70"/>
      <c r="E1178" s="70"/>
      <c r="F1178" s="70"/>
      <c r="G1178" s="70"/>
      <c r="H1178" s="70"/>
      <c r="I1178" s="70"/>
      <c r="J1178" s="70"/>
      <c r="K1178" s="70"/>
      <c r="L1178" s="39"/>
      <c r="N1178" s="14"/>
      <c r="AD1178" s="39"/>
      <c r="AE1178" s="39"/>
      <c r="AF1178" s="39"/>
      <c r="AG1178" s="39"/>
      <c r="AH1178" s="39"/>
      <c r="AI1178" s="39"/>
      <c r="AJ1178" s="39"/>
      <c r="AK1178" s="39"/>
      <c r="AL1178" s="39"/>
    </row>
    <row r="1179" ht="58.5" customHeight="1">
      <c r="A1179" s="39"/>
      <c r="B1179" s="70"/>
      <c r="C1179" s="70"/>
      <c r="D1179" s="70"/>
      <c r="E1179" s="70"/>
      <c r="F1179" s="70"/>
      <c r="G1179" s="70"/>
      <c r="H1179" s="70"/>
      <c r="I1179" s="70"/>
      <c r="J1179" s="70"/>
      <c r="K1179" s="70"/>
      <c r="L1179" s="39"/>
      <c r="N1179" s="14"/>
      <c r="AD1179" s="39"/>
      <c r="AE1179" s="39"/>
      <c r="AF1179" s="39"/>
      <c r="AG1179" s="39"/>
      <c r="AH1179" s="39"/>
      <c r="AI1179" s="39"/>
      <c r="AJ1179" s="39"/>
      <c r="AK1179" s="39"/>
      <c r="AL1179" s="39"/>
    </row>
    <row r="1180" ht="58.5" customHeight="1">
      <c r="A1180" s="39"/>
      <c r="B1180" s="70"/>
      <c r="C1180" s="70"/>
      <c r="D1180" s="70"/>
      <c r="E1180" s="70"/>
      <c r="F1180" s="70"/>
      <c r="G1180" s="70"/>
      <c r="H1180" s="70"/>
      <c r="I1180" s="70"/>
      <c r="J1180" s="70"/>
      <c r="K1180" s="70"/>
      <c r="L1180" s="39"/>
      <c r="N1180" s="14"/>
      <c r="AD1180" s="39"/>
      <c r="AE1180" s="39"/>
      <c r="AF1180" s="39"/>
      <c r="AG1180" s="39"/>
      <c r="AH1180" s="39"/>
      <c r="AI1180" s="39"/>
      <c r="AJ1180" s="39"/>
      <c r="AK1180" s="39"/>
      <c r="AL1180" s="39"/>
    </row>
    <row r="1181" ht="58.5" customHeight="1">
      <c r="A1181" s="39"/>
      <c r="B1181" s="70"/>
      <c r="C1181" s="70"/>
      <c r="D1181" s="70"/>
      <c r="E1181" s="70"/>
      <c r="F1181" s="70"/>
      <c r="G1181" s="70"/>
      <c r="H1181" s="70"/>
      <c r="I1181" s="70"/>
      <c r="J1181" s="70"/>
      <c r="K1181" s="70"/>
      <c r="L1181" s="39"/>
      <c r="N1181" s="14"/>
      <c r="AD1181" s="39"/>
      <c r="AE1181" s="39"/>
      <c r="AF1181" s="39"/>
      <c r="AG1181" s="39"/>
      <c r="AH1181" s="39"/>
      <c r="AI1181" s="39"/>
      <c r="AJ1181" s="39"/>
      <c r="AK1181" s="39"/>
      <c r="AL1181" s="39"/>
    </row>
    <row r="1182" ht="58.5" customHeight="1">
      <c r="A1182" s="39"/>
      <c r="B1182" s="70"/>
      <c r="C1182" s="70"/>
      <c r="D1182" s="70"/>
      <c r="E1182" s="70"/>
      <c r="F1182" s="70"/>
      <c r="G1182" s="70"/>
      <c r="H1182" s="70"/>
      <c r="I1182" s="70"/>
      <c r="J1182" s="70"/>
      <c r="K1182" s="70"/>
      <c r="L1182" s="39"/>
      <c r="N1182" s="14"/>
      <c r="AD1182" s="39"/>
      <c r="AE1182" s="39"/>
      <c r="AF1182" s="39"/>
      <c r="AG1182" s="39"/>
      <c r="AH1182" s="39"/>
      <c r="AI1182" s="39"/>
      <c r="AJ1182" s="39"/>
      <c r="AK1182" s="39"/>
      <c r="AL1182" s="39"/>
    </row>
    <row r="1183" ht="58.5" customHeight="1">
      <c r="A1183" s="39"/>
      <c r="B1183" s="70"/>
      <c r="C1183" s="70"/>
      <c r="D1183" s="70"/>
      <c r="E1183" s="70"/>
      <c r="F1183" s="70"/>
      <c r="G1183" s="70"/>
      <c r="H1183" s="70"/>
      <c r="I1183" s="70"/>
      <c r="J1183" s="70"/>
      <c r="K1183" s="70"/>
      <c r="L1183" s="39"/>
      <c r="N1183" s="14"/>
      <c r="AD1183" s="39"/>
      <c r="AE1183" s="39"/>
      <c r="AF1183" s="39"/>
      <c r="AG1183" s="39"/>
      <c r="AH1183" s="39"/>
      <c r="AI1183" s="39"/>
      <c r="AJ1183" s="39"/>
      <c r="AK1183" s="39"/>
      <c r="AL1183" s="39"/>
    </row>
    <row r="1184" ht="58.5" customHeight="1">
      <c r="A1184" s="39"/>
      <c r="B1184" s="70"/>
      <c r="C1184" s="70"/>
      <c r="D1184" s="70"/>
      <c r="E1184" s="70"/>
      <c r="F1184" s="70"/>
      <c r="G1184" s="70"/>
      <c r="H1184" s="70"/>
      <c r="I1184" s="70"/>
      <c r="J1184" s="70"/>
      <c r="K1184" s="70"/>
      <c r="L1184" s="39"/>
      <c r="N1184" s="14"/>
      <c r="AD1184" s="39"/>
      <c r="AE1184" s="39"/>
      <c r="AF1184" s="39"/>
      <c r="AG1184" s="39"/>
      <c r="AH1184" s="39"/>
      <c r="AI1184" s="39"/>
      <c r="AJ1184" s="39"/>
      <c r="AK1184" s="39"/>
      <c r="AL1184" s="39"/>
    </row>
    <row r="1185" ht="58.5" customHeight="1">
      <c r="A1185" s="39"/>
      <c r="B1185" s="70"/>
      <c r="C1185" s="70"/>
      <c r="D1185" s="70"/>
      <c r="E1185" s="70"/>
      <c r="F1185" s="70"/>
      <c r="G1185" s="70"/>
      <c r="H1185" s="70"/>
      <c r="I1185" s="70"/>
      <c r="J1185" s="70"/>
      <c r="K1185" s="70"/>
      <c r="L1185" s="39"/>
      <c r="N1185" s="14"/>
      <c r="AD1185" s="39"/>
      <c r="AE1185" s="39"/>
      <c r="AF1185" s="39"/>
      <c r="AG1185" s="39"/>
      <c r="AH1185" s="39"/>
      <c r="AI1185" s="39"/>
      <c r="AJ1185" s="39"/>
      <c r="AK1185" s="39"/>
      <c r="AL1185" s="39"/>
    </row>
    <row r="1186" ht="58.5" customHeight="1">
      <c r="A1186" s="39"/>
      <c r="B1186" s="70"/>
      <c r="C1186" s="70"/>
      <c r="D1186" s="70"/>
      <c r="E1186" s="70"/>
      <c r="F1186" s="70"/>
      <c r="G1186" s="70"/>
      <c r="H1186" s="70"/>
      <c r="I1186" s="70"/>
      <c r="J1186" s="70"/>
      <c r="K1186" s="70"/>
      <c r="L1186" s="39"/>
      <c r="N1186" s="14"/>
      <c r="AD1186" s="39"/>
      <c r="AE1186" s="39"/>
      <c r="AF1186" s="39"/>
      <c r="AG1186" s="39"/>
      <c r="AH1186" s="39"/>
      <c r="AI1186" s="39"/>
      <c r="AJ1186" s="39"/>
      <c r="AK1186" s="39"/>
      <c r="AL1186" s="39"/>
    </row>
    <row r="1187" ht="58.5" customHeight="1">
      <c r="A1187" s="39"/>
      <c r="B1187" s="70"/>
      <c r="C1187" s="70"/>
      <c r="D1187" s="70"/>
      <c r="E1187" s="70"/>
      <c r="F1187" s="70"/>
      <c r="G1187" s="70"/>
      <c r="H1187" s="70"/>
      <c r="I1187" s="70"/>
      <c r="J1187" s="70"/>
      <c r="K1187" s="70"/>
      <c r="L1187" s="39"/>
      <c r="N1187" s="14"/>
      <c r="AD1187" s="39"/>
      <c r="AE1187" s="39"/>
      <c r="AF1187" s="39"/>
      <c r="AG1187" s="39"/>
      <c r="AH1187" s="39"/>
      <c r="AI1187" s="39"/>
      <c r="AJ1187" s="39"/>
      <c r="AK1187" s="39"/>
      <c r="AL1187" s="39"/>
    </row>
    <row r="1188" ht="58.5" customHeight="1">
      <c r="A1188" s="39"/>
      <c r="B1188" s="70"/>
      <c r="C1188" s="70"/>
      <c r="D1188" s="70"/>
      <c r="E1188" s="70"/>
      <c r="F1188" s="70"/>
      <c r="G1188" s="70"/>
      <c r="H1188" s="70"/>
      <c r="I1188" s="70"/>
      <c r="J1188" s="70"/>
      <c r="K1188" s="70"/>
      <c r="L1188" s="39"/>
      <c r="N1188" s="14"/>
      <c r="AD1188" s="39"/>
      <c r="AE1188" s="39"/>
      <c r="AF1188" s="39"/>
      <c r="AG1188" s="39"/>
      <c r="AH1188" s="39"/>
      <c r="AI1188" s="39"/>
      <c r="AJ1188" s="39"/>
      <c r="AK1188" s="39"/>
      <c r="AL1188" s="39"/>
    </row>
    <row r="1189" ht="58.5" customHeight="1">
      <c r="A1189" s="39"/>
      <c r="B1189" s="70"/>
      <c r="C1189" s="70"/>
      <c r="D1189" s="70"/>
      <c r="E1189" s="70"/>
      <c r="F1189" s="70"/>
      <c r="G1189" s="70"/>
      <c r="H1189" s="70"/>
      <c r="I1189" s="70"/>
      <c r="J1189" s="70"/>
      <c r="K1189" s="70"/>
      <c r="L1189" s="39"/>
      <c r="N1189" s="14"/>
      <c r="AD1189" s="39"/>
      <c r="AE1189" s="39"/>
      <c r="AF1189" s="39"/>
      <c r="AG1189" s="39"/>
      <c r="AH1189" s="39"/>
      <c r="AI1189" s="39"/>
      <c r="AJ1189" s="39"/>
      <c r="AK1189" s="39"/>
      <c r="AL1189" s="39"/>
    </row>
    <row r="1190" ht="58.5" customHeight="1">
      <c r="A1190" s="39"/>
      <c r="B1190" s="70"/>
      <c r="C1190" s="70"/>
      <c r="D1190" s="70"/>
      <c r="E1190" s="70"/>
      <c r="F1190" s="70"/>
      <c r="G1190" s="70"/>
      <c r="H1190" s="70"/>
      <c r="I1190" s="70"/>
      <c r="J1190" s="70"/>
      <c r="K1190" s="70"/>
      <c r="L1190" s="39"/>
      <c r="N1190" s="14"/>
      <c r="AD1190" s="39"/>
      <c r="AE1190" s="39"/>
      <c r="AF1190" s="39"/>
      <c r="AG1190" s="39"/>
      <c r="AH1190" s="39"/>
      <c r="AI1190" s="39"/>
      <c r="AJ1190" s="39"/>
      <c r="AK1190" s="39"/>
      <c r="AL1190" s="39"/>
    </row>
    <row r="1191" ht="58.5" customHeight="1">
      <c r="A1191" s="39"/>
      <c r="B1191" s="70"/>
      <c r="C1191" s="70"/>
      <c r="D1191" s="70"/>
      <c r="E1191" s="70"/>
      <c r="F1191" s="70"/>
      <c r="G1191" s="70"/>
      <c r="H1191" s="70"/>
      <c r="I1191" s="70"/>
      <c r="J1191" s="70"/>
      <c r="K1191" s="70"/>
      <c r="L1191" s="39"/>
      <c r="N1191" s="14"/>
      <c r="AD1191" s="39"/>
      <c r="AE1191" s="39"/>
      <c r="AF1191" s="39"/>
      <c r="AG1191" s="39"/>
      <c r="AH1191" s="39"/>
      <c r="AI1191" s="39"/>
      <c r="AJ1191" s="39"/>
      <c r="AK1191" s="39"/>
      <c r="AL1191" s="39"/>
    </row>
    <row r="1192" ht="58.5" customHeight="1">
      <c r="A1192" s="39"/>
      <c r="B1192" s="70"/>
      <c r="C1192" s="70"/>
      <c r="D1192" s="70"/>
      <c r="E1192" s="70"/>
      <c r="F1192" s="70"/>
      <c r="G1192" s="70"/>
      <c r="H1192" s="70"/>
      <c r="I1192" s="70"/>
      <c r="J1192" s="70"/>
      <c r="K1192" s="70"/>
      <c r="L1192" s="39"/>
      <c r="N1192" s="14"/>
      <c r="AD1192" s="39"/>
      <c r="AE1192" s="39"/>
      <c r="AF1192" s="39"/>
      <c r="AG1192" s="39"/>
      <c r="AH1192" s="39"/>
      <c r="AI1192" s="39"/>
      <c r="AJ1192" s="39"/>
      <c r="AK1192" s="39"/>
      <c r="AL1192" s="39"/>
    </row>
    <row r="1193" ht="58.5" customHeight="1">
      <c r="A1193" s="39"/>
      <c r="B1193" s="70"/>
      <c r="C1193" s="70"/>
      <c r="D1193" s="70"/>
      <c r="E1193" s="70"/>
      <c r="F1193" s="70"/>
      <c r="G1193" s="70"/>
      <c r="H1193" s="70"/>
      <c r="I1193" s="70"/>
      <c r="J1193" s="70"/>
      <c r="K1193" s="70"/>
      <c r="L1193" s="39"/>
      <c r="N1193" s="14"/>
      <c r="AD1193" s="39"/>
      <c r="AE1193" s="39"/>
      <c r="AF1193" s="39"/>
      <c r="AG1193" s="39"/>
      <c r="AH1193" s="39"/>
      <c r="AI1193" s="39"/>
      <c r="AJ1193" s="39"/>
      <c r="AK1193" s="39"/>
      <c r="AL1193" s="39"/>
    </row>
    <row r="1194" ht="58.5" customHeight="1">
      <c r="A1194" s="39"/>
      <c r="B1194" s="70"/>
      <c r="C1194" s="70"/>
      <c r="D1194" s="70"/>
      <c r="E1194" s="70"/>
      <c r="F1194" s="70"/>
      <c r="G1194" s="70"/>
      <c r="H1194" s="70"/>
      <c r="I1194" s="70"/>
      <c r="J1194" s="70"/>
      <c r="K1194" s="70"/>
      <c r="L1194" s="39"/>
      <c r="N1194" s="14"/>
      <c r="AD1194" s="39"/>
      <c r="AE1194" s="39"/>
      <c r="AF1194" s="39"/>
      <c r="AG1194" s="39"/>
      <c r="AH1194" s="39"/>
      <c r="AI1194" s="39"/>
      <c r="AJ1194" s="39"/>
      <c r="AK1194" s="39"/>
      <c r="AL1194" s="39"/>
    </row>
    <row r="1195" ht="58.5" customHeight="1">
      <c r="A1195" s="39"/>
      <c r="B1195" s="70"/>
      <c r="C1195" s="70"/>
      <c r="D1195" s="70"/>
      <c r="E1195" s="70"/>
      <c r="F1195" s="70"/>
      <c r="G1195" s="70"/>
      <c r="H1195" s="70"/>
      <c r="I1195" s="70"/>
      <c r="J1195" s="70"/>
      <c r="K1195" s="70"/>
      <c r="L1195" s="39"/>
      <c r="N1195" s="14"/>
      <c r="AD1195" s="39"/>
      <c r="AE1195" s="39"/>
      <c r="AF1195" s="39"/>
      <c r="AG1195" s="39"/>
      <c r="AH1195" s="39"/>
      <c r="AI1195" s="39"/>
      <c r="AJ1195" s="39"/>
      <c r="AK1195" s="39"/>
      <c r="AL1195" s="39"/>
    </row>
    <row r="1196" ht="58.5" customHeight="1">
      <c r="A1196" s="39"/>
      <c r="B1196" s="70"/>
      <c r="C1196" s="70"/>
      <c r="D1196" s="70"/>
      <c r="E1196" s="70"/>
      <c r="F1196" s="70"/>
      <c r="G1196" s="70"/>
      <c r="H1196" s="70"/>
      <c r="I1196" s="70"/>
      <c r="J1196" s="70"/>
      <c r="K1196" s="70"/>
      <c r="L1196" s="39"/>
      <c r="N1196" s="14"/>
      <c r="AD1196" s="39"/>
      <c r="AE1196" s="39"/>
      <c r="AF1196" s="39"/>
      <c r="AG1196" s="39"/>
      <c r="AH1196" s="39"/>
      <c r="AI1196" s="39"/>
      <c r="AJ1196" s="39"/>
      <c r="AK1196" s="39"/>
      <c r="AL1196" s="39"/>
    </row>
    <row r="1197" ht="58.5" customHeight="1">
      <c r="A1197" s="39"/>
      <c r="B1197" s="70"/>
      <c r="C1197" s="70"/>
      <c r="D1197" s="70"/>
      <c r="E1197" s="70"/>
      <c r="F1197" s="70"/>
      <c r="G1197" s="70"/>
      <c r="H1197" s="70"/>
      <c r="I1197" s="70"/>
      <c r="J1197" s="70"/>
      <c r="K1197" s="70"/>
      <c r="L1197" s="39"/>
      <c r="N1197" s="14"/>
      <c r="AD1197" s="39"/>
      <c r="AE1197" s="39"/>
      <c r="AF1197" s="39"/>
      <c r="AG1197" s="39"/>
      <c r="AH1197" s="39"/>
      <c r="AI1197" s="39"/>
      <c r="AJ1197" s="39"/>
      <c r="AK1197" s="39"/>
      <c r="AL1197" s="39"/>
    </row>
    <row r="1198" ht="58.5" customHeight="1">
      <c r="A1198" s="39"/>
      <c r="B1198" s="70"/>
      <c r="C1198" s="70"/>
      <c r="D1198" s="70"/>
      <c r="E1198" s="70"/>
      <c r="F1198" s="70"/>
      <c r="G1198" s="70"/>
      <c r="H1198" s="70"/>
      <c r="I1198" s="70"/>
      <c r="J1198" s="70"/>
      <c r="K1198" s="70"/>
      <c r="L1198" s="39"/>
      <c r="N1198" s="14"/>
      <c r="AD1198" s="39"/>
      <c r="AE1198" s="39"/>
      <c r="AF1198" s="39"/>
      <c r="AG1198" s="39"/>
      <c r="AH1198" s="39"/>
      <c r="AI1198" s="39"/>
      <c r="AJ1198" s="39"/>
      <c r="AK1198" s="39"/>
      <c r="AL1198" s="39"/>
    </row>
    <row r="1199" ht="58.5" customHeight="1">
      <c r="A1199" s="39"/>
      <c r="B1199" s="70"/>
      <c r="C1199" s="70"/>
      <c r="D1199" s="70"/>
      <c r="E1199" s="70"/>
      <c r="F1199" s="70"/>
      <c r="G1199" s="70"/>
      <c r="H1199" s="70"/>
      <c r="I1199" s="70"/>
      <c r="J1199" s="70"/>
      <c r="K1199" s="70"/>
      <c r="L1199" s="39"/>
      <c r="N1199" s="14"/>
      <c r="AD1199" s="39"/>
      <c r="AE1199" s="39"/>
      <c r="AF1199" s="39"/>
      <c r="AG1199" s="39"/>
      <c r="AH1199" s="39"/>
      <c r="AI1199" s="39"/>
      <c r="AJ1199" s="39"/>
      <c r="AK1199" s="39"/>
      <c r="AL1199" s="39"/>
    </row>
    <row r="1200" ht="58.5" customHeight="1">
      <c r="A1200" s="39"/>
      <c r="B1200" s="70"/>
      <c r="C1200" s="70"/>
      <c r="D1200" s="70"/>
      <c r="E1200" s="70"/>
      <c r="F1200" s="70"/>
      <c r="G1200" s="70"/>
      <c r="H1200" s="70"/>
      <c r="I1200" s="70"/>
      <c r="J1200" s="70"/>
      <c r="K1200" s="70"/>
      <c r="L1200" s="39"/>
      <c r="N1200" s="14"/>
      <c r="AD1200" s="39"/>
      <c r="AE1200" s="39"/>
      <c r="AF1200" s="39"/>
      <c r="AG1200" s="39"/>
      <c r="AH1200" s="39"/>
      <c r="AI1200" s="39"/>
      <c r="AJ1200" s="39"/>
      <c r="AK1200" s="39"/>
      <c r="AL1200" s="39"/>
    </row>
    <row r="1201" ht="58.5" customHeight="1">
      <c r="A1201" s="39"/>
      <c r="B1201" s="70"/>
      <c r="C1201" s="70"/>
      <c r="D1201" s="70"/>
      <c r="E1201" s="70"/>
      <c r="F1201" s="70"/>
      <c r="G1201" s="70"/>
      <c r="H1201" s="70"/>
      <c r="I1201" s="70"/>
      <c r="J1201" s="70"/>
      <c r="K1201" s="70"/>
      <c r="L1201" s="39"/>
      <c r="N1201" s="14"/>
      <c r="AD1201" s="39"/>
      <c r="AE1201" s="39"/>
      <c r="AF1201" s="39"/>
      <c r="AG1201" s="39"/>
      <c r="AH1201" s="39"/>
      <c r="AI1201" s="39"/>
      <c r="AJ1201" s="39"/>
      <c r="AK1201" s="39"/>
      <c r="AL1201" s="39"/>
    </row>
    <row r="1202" ht="58.5" customHeight="1">
      <c r="A1202" s="39"/>
      <c r="B1202" s="70"/>
      <c r="C1202" s="70"/>
      <c r="D1202" s="70"/>
      <c r="E1202" s="70"/>
      <c r="F1202" s="70"/>
      <c r="G1202" s="70"/>
      <c r="H1202" s="70"/>
      <c r="I1202" s="70"/>
      <c r="J1202" s="70"/>
      <c r="K1202" s="70"/>
      <c r="L1202" s="39"/>
      <c r="N1202" s="14"/>
      <c r="AD1202" s="39"/>
      <c r="AE1202" s="39"/>
      <c r="AF1202" s="39"/>
      <c r="AG1202" s="39"/>
      <c r="AH1202" s="39"/>
      <c r="AI1202" s="39"/>
      <c r="AJ1202" s="39"/>
      <c r="AK1202" s="39"/>
      <c r="AL1202" s="39"/>
    </row>
    <row r="1203" ht="58.5" customHeight="1">
      <c r="A1203" s="39"/>
      <c r="B1203" s="70"/>
      <c r="C1203" s="70"/>
      <c r="D1203" s="70"/>
      <c r="E1203" s="70"/>
      <c r="F1203" s="70"/>
      <c r="G1203" s="70"/>
      <c r="H1203" s="70"/>
      <c r="I1203" s="70"/>
      <c r="J1203" s="70"/>
      <c r="K1203" s="70"/>
      <c r="L1203" s="39"/>
      <c r="N1203" s="14"/>
      <c r="AD1203" s="39"/>
      <c r="AE1203" s="39"/>
      <c r="AF1203" s="39"/>
      <c r="AG1203" s="39"/>
      <c r="AH1203" s="39"/>
      <c r="AI1203" s="39"/>
      <c r="AJ1203" s="39"/>
      <c r="AK1203" s="39"/>
      <c r="AL1203" s="39"/>
    </row>
    <row r="1204" ht="58.5" customHeight="1">
      <c r="A1204" s="39"/>
      <c r="B1204" s="70"/>
      <c r="C1204" s="70"/>
      <c r="D1204" s="70"/>
      <c r="E1204" s="70"/>
      <c r="F1204" s="70"/>
      <c r="G1204" s="70"/>
      <c r="H1204" s="70"/>
      <c r="I1204" s="70"/>
      <c r="J1204" s="70"/>
      <c r="K1204" s="70"/>
      <c r="L1204" s="39"/>
      <c r="N1204" s="14"/>
      <c r="AD1204" s="39"/>
      <c r="AE1204" s="39"/>
      <c r="AF1204" s="39"/>
      <c r="AG1204" s="39"/>
      <c r="AH1204" s="39"/>
      <c r="AI1204" s="39"/>
      <c r="AJ1204" s="39"/>
      <c r="AK1204" s="39"/>
      <c r="AL1204" s="39"/>
    </row>
    <row r="1205" ht="58.5" customHeight="1">
      <c r="A1205" s="39"/>
      <c r="B1205" s="70"/>
      <c r="C1205" s="70"/>
      <c r="D1205" s="70"/>
      <c r="E1205" s="70"/>
      <c r="F1205" s="70"/>
      <c r="G1205" s="70"/>
      <c r="H1205" s="70"/>
      <c r="I1205" s="70"/>
      <c r="J1205" s="70"/>
      <c r="K1205" s="70"/>
      <c r="L1205" s="39"/>
      <c r="N1205" s="14"/>
      <c r="AD1205" s="39"/>
      <c r="AE1205" s="39"/>
      <c r="AF1205" s="39"/>
      <c r="AG1205" s="39"/>
      <c r="AH1205" s="39"/>
      <c r="AI1205" s="39"/>
      <c r="AJ1205" s="39"/>
      <c r="AK1205" s="39"/>
      <c r="AL1205" s="39"/>
    </row>
    <row r="1206" ht="58.5" customHeight="1">
      <c r="A1206" s="39"/>
      <c r="B1206" s="70"/>
      <c r="C1206" s="70"/>
      <c r="D1206" s="70"/>
      <c r="E1206" s="70"/>
      <c r="F1206" s="70"/>
      <c r="G1206" s="70"/>
      <c r="H1206" s="70"/>
      <c r="I1206" s="70"/>
      <c r="J1206" s="70"/>
      <c r="K1206" s="70"/>
      <c r="L1206" s="39"/>
      <c r="N1206" s="14"/>
      <c r="AD1206" s="39"/>
      <c r="AE1206" s="39"/>
      <c r="AF1206" s="39"/>
      <c r="AG1206" s="39"/>
      <c r="AH1206" s="39"/>
      <c r="AI1206" s="39"/>
      <c r="AJ1206" s="39"/>
      <c r="AK1206" s="39"/>
      <c r="AL1206" s="39"/>
    </row>
    <row r="1207" ht="58.5" customHeight="1">
      <c r="A1207" s="39"/>
      <c r="B1207" s="70"/>
      <c r="C1207" s="70"/>
      <c r="D1207" s="70"/>
      <c r="E1207" s="70"/>
      <c r="F1207" s="70"/>
      <c r="G1207" s="70"/>
      <c r="H1207" s="70"/>
      <c r="I1207" s="70"/>
      <c r="J1207" s="70"/>
      <c r="K1207" s="70"/>
      <c r="L1207" s="39"/>
      <c r="N1207" s="14"/>
      <c r="AD1207" s="39"/>
      <c r="AE1207" s="39"/>
      <c r="AF1207" s="39"/>
      <c r="AG1207" s="39"/>
      <c r="AH1207" s="39"/>
      <c r="AI1207" s="39"/>
      <c r="AJ1207" s="39"/>
      <c r="AK1207" s="39"/>
      <c r="AL1207" s="39"/>
    </row>
    <row r="1208" ht="58.5" customHeight="1">
      <c r="A1208" s="39"/>
      <c r="B1208" s="70"/>
      <c r="C1208" s="70"/>
      <c r="D1208" s="70"/>
      <c r="E1208" s="70"/>
      <c r="F1208" s="70"/>
      <c r="G1208" s="70"/>
      <c r="H1208" s="70"/>
      <c r="I1208" s="70"/>
      <c r="J1208" s="70"/>
      <c r="K1208" s="70"/>
      <c r="L1208" s="39"/>
      <c r="N1208" s="14"/>
      <c r="AD1208" s="39"/>
      <c r="AE1208" s="39"/>
      <c r="AF1208" s="39"/>
      <c r="AG1208" s="39"/>
      <c r="AH1208" s="39"/>
      <c r="AI1208" s="39"/>
      <c r="AJ1208" s="39"/>
      <c r="AK1208" s="39"/>
      <c r="AL1208" s="39"/>
    </row>
    <row r="1209" ht="58.5" customHeight="1">
      <c r="A1209" s="39"/>
      <c r="B1209" s="70"/>
      <c r="C1209" s="70"/>
      <c r="D1209" s="70"/>
      <c r="E1209" s="70"/>
      <c r="F1209" s="70"/>
      <c r="G1209" s="70"/>
      <c r="H1209" s="70"/>
      <c r="I1209" s="70"/>
      <c r="J1209" s="70"/>
      <c r="K1209" s="70"/>
      <c r="L1209" s="39"/>
      <c r="N1209" s="14"/>
      <c r="AD1209" s="39"/>
      <c r="AE1209" s="39"/>
      <c r="AF1209" s="39"/>
      <c r="AG1209" s="39"/>
      <c r="AH1209" s="39"/>
      <c r="AI1209" s="39"/>
      <c r="AJ1209" s="39"/>
      <c r="AK1209" s="39"/>
      <c r="AL1209" s="39"/>
    </row>
    <row r="1210" ht="58.5" customHeight="1">
      <c r="A1210" s="39"/>
      <c r="B1210" s="70"/>
      <c r="C1210" s="70"/>
      <c r="D1210" s="70"/>
      <c r="E1210" s="70"/>
      <c r="F1210" s="70"/>
      <c r="G1210" s="70"/>
      <c r="H1210" s="70"/>
      <c r="I1210" s="70"/>
      <c r="J1210" s="70"/>
      <c r="K1210" s="70"/>
      <c r="L1210" s="39"/>
      <c r="N1210" s="14"/>
      <c r="AD1210" s="39"/>
      <c r="AE1210" s="39"/>
      <c r="AF1210" s="39"/>
      <c r="AG1210" s="39"/>
      <c r="AH1210" s="39"/>
      <c r="AI1210" s="39"/>
      <c r="AJ1210" s="39"/>
      <c r="AK1210" s="39"/>
      <c r="AL1210" s="39"/>
    </row>
    <row r="1211" ht="58.5" customHeight="1">
      <c r="A1211" s="39"/>
      <c r="B1211" s="70"/>
      <c r="C1211" s="70"/>
      <c r="D1211" s="70"/>
      <c r="E1211" s="70"/>
      <c r="F1211" s="70"/>
      <c r="G1211" s="70"/>
      <c r="H1211" s="70"/>
      <c r="I1211" s="70"/>
      <c r="J1211" s="70"/>
      <c r="K1211" s="70"/>
      <c r="L1211" s="39"/>
      <c r="N1211" s="14"/>
      <c r="AD1211" s="39"/>
      <c r="AE1211" s="39"/>
      <c r="AF1211" s="39"/>
      <c r="AG1211" s="39"/>
      <c r="AH1211" s="39"/>
      <c r="AI1211" s="39"/>
      <c r="AJ1211" s="39"/>
      <c r="AK1211" s="39"/>
      <c r="AL1211" s="39"/>
    </row>
    <row r="1212" ht="58.5" customHeight="1">
      <c r="A1212" s="39"/>
      <c r="B1212" s="70"/>
      <c r="C1212" s="70"/>
      <c r="D1212" s="70"/>
      <c r="E1212" s="70"/>
      <c r="F1212" s="70"/>
      <c r="G1212" s="70"/>
      <c r="H1212" s="70"/>
      <c r="I1212" s="70"/>
      <c r="J1212" s="70"/>
      <c r="K1212" s="70"/>
      <c r="L1212" s="39"/>
      <c r="N1212" s="14"/>
      <c r="AD1212" s="39"/>
      <c r="AE1212" s="39"/>
      <c r="AF1212" s="39"/>
      <c r="AG1212" s="39"/>
      <c r="AH1212" s="39"/>
      <c r="AI1212" s="39"/>
      <c r="AJ1212" s="39"/>
      <c r="AK1212" s="39"/>
      <c r="AL1212" s="39"/>
    </row>
    <row r="1213" ht="58.5" customHeight="1">
      <c r="A1213" s="39"/>
      <c r="B1213" s="70"/>
      <c r="C1213" s="70"/>
      <c r="D1213" s="70"/>
      <c r="E1213" s="70"/>
      <c r="F1213" s="70"/>
      <c r="G1213" s="70"/>
      <c r="H1213" s="70"/>
      <c r="I1213" s="70"/>
      <c r="J1213" s="70"/>
      <c r="K1213" s="70"/>
      <c r="L1213" s="39"/>
      <c r="N1213" s="14"/>
      <c r="AD1213" s="39"/>
      <c r="AE1213" s="39"/>
      <c r="AF1213" s="39"/>
      <c r="AG1213" s="39"/>
      <c r="AH1213" s="39"/>
      <c r="AI1213" s="39"/>
      <c r="AJ1213" s="39"/>
      <c r="AK1213" s="39"/>
      <c r="AL1213" s="39"/>
    </row>
    <row r="1214" ht="58.5" customHeight="1">
      <c r="A1214" s="39"/>
      <c r="B1214" s="70"/>
      <c r="C1214" s="70"/>
      <c r="D1214" s="70"/>
      <c r="E1214" s="70"/>
      <c r="F1214" s="70"/>
      <c r="G1214" s="70"/>
      <c r="H1214" s="70"/>
      <c r="I1214" s="70"/>
      <c r="J1214" s="70"/>
      <c r="K1214" s="70"/>
      <c r="L1214" s="39"/>
      <c r="N1214" s="14"/>
      <c r="AD1214" s="39"/>
      <c r="AE1214" s="39"/>
      <c r="AF1214" s="39"/>
      <c r="AG1214" s="39"/>
      <c r="AH1214" s="39"/>
      <c r="AI1214" s="39"/>
      <c r="AJ1214" s="39"/>
      <c r="AK1214" s="39"/>
      <c r="AL1214" s="39"/>
    </row>
    <row r="1215" ht="58.5" customHeight="1">
      <c r="A1215" s="39"/>
      <c r="B1215" s="70"/>
      <c r="C1215" s="70"/>
      <c r="D1215" s="70"/>
      <c r="E1215" s="70"/>
      <c r="F1215" s="70"/>
      <c r="G1215" s="70"/>
      <c r="H1215" s="70"/>
      <c r="I1215" s="70"/>
      <c r="J1215" s="70"/>
      <c r="K1215" s="70"/>
      <c r="L1215" s="39"/>
      <c r="N1215" s="14"/>
      <c r="AD1215" s="39"/>
      <c r="AE1215" s="39"/>
      <c r="AF1215" s="39"/>
      <c r="AG1215" s="39"/>
      <c r="AH1215" s="39"/>
      <c r="AI1215" s="39"/>
      <c r="AJ1215" s="39"/>
      <c r="AK1215" s="39"/>
      <c r="AL1215" s="39"/>
    </row>
    <row r="1216" ht="58.5" customHeight="1">
      <c r="A1216" s="39"/>
      <c r="B1216" s="70"/>
      <c r="C1216" s="70"/>
      <c r="D1216" s="70"/>
      <c r="E1216" s="70"/>
      <c r="F1216" s="70"/>
      <c r="G1216" s="70"/>
      <c r="H1216" s="70"/>
      <c r="I1216" s="70"/>
      <c r="J1216" s="70"/>
      <c r="K1216" s="70"/>
      <c r="L1216" s="39"/>
      <c r="N1216" s="14"/>
      <c r="AD1216" s="39"/>
      <c r="AE1216" s="39"/>
      <c r="AF1216" s="39"/>
      <c r="AG1216" s="39"/>
      <c r="AH1216" s="39"/>
      <c r="AI1216" s="39"/>
      <c r="AJ1216" s="39"/>
      <c r="AK1216" s="39"/>
      <c r="AL1216" s="39"/>
    </row>
    <row r="1217" ht="58.5" customHeight="1">
      <c r="A1217" s="39"/>
      <c r="B1217" s="70"/>
      <c r="C1217" s="70"/>
      <c r="D1217" s="70"/>
      <c r="E1217" s="70"/>
      <c r="F1217" s="70"/>
      <c r="G1217" s="70"/>
      <c r="H1217" s="70"/>
      <c r="I1217" s="70"/>
      <c r="J1217" s="70"/>
      <c r="K1217" s="70"/>
      <c r="L1217" s="39"/>
      <c r="N1217" s="14"/>
      <c r="AD1217" s="39"/>
      <c r="AE1217" s="39"/>
      <c r="AF1217" s="39"/>
      <c r="AG1217" s="39"/>
      <c r="AH1217" s="39"/>
      <c r="AI1217" s="39"/>
      <c r="AJ1217" s="39"/>
      <c r="AK1217" s="39"/>
      <c r="AL1217" s="39"/>
    </row>
    <row r="1218" ht="58.5" customHeight="1">
      <c r="A1218" s="39"/>
      <c r="B1218" s="70"/>
      <c r="C1218" s="70"/>
      <c r="D1218" s="70"/>
      <c r="E1218" s="70"/>
      <c r="F1218" s="70"/>
      <c r="G1218" s="70"/>
      <c r="H1218" s="70"/>
      <c r="I1218" s="70"/>
      <c r="J1218" s="70"/>
      <c r="K1218" s="70"/>
      <c r="L1218" s="39"/>
      <c r="N1218" s="14"/>
      <c r="AD1218" s="39"/>
      <c r="AE1218" s="39"/>
      <c r="AF1218" s="39"/>
      <c r="AG1218" s="39"/>
      <c r="AH1218" s="39"/>
      <c r="AI1218" s="39"/>
      <c r="AJ1218" s="39"/>
      <c r="AK1218" s="39"/>
      <c r="AL1218" s="39"/>
    </row>
    <row r="1219" ht="58.5" customHeight="1">
      <c r="A1219" s="39"/>
      <c r="B1219" s="70"/>
      <c r="C1219" s="70"/>
      <c r="D1219" s="70"/>
      <c r="E1219" s="70"/>
      <c r="F1219" s="70"/>
      <c r="G1219" s="70"/>
      <c r="H1219" s="70"/>
      <c r="I1219" s="70"/>
      <c r="J1219" s="70"/>
      <c r="K1219" s="70"/>
      <c r="L1219" s="39"/>
      <c r="N1219" s="14"/>
      <c r="AD1219" s="39"/>
      <c r="AE1219" s="39"/>
      <c r="AF1219" s="39"/>
      <c r="AG1219" s="39"/>
      <c r="AH1219" s="39"/>
      <c r="AI1219" s="39"/>
      <c r="AJ1219" s="39"/>
      <c r="AK1219" s="39"/>
      <c r="AL1219" s="39"/>
    </row>
    <row r="1220" ht="58.5" customHeight="1">
      <c r="A1220" s="39"/>
      <c r="B1220" s="70"/>
      <c r="C1220" s="70"/>
      <c r="D1220" s="70"/>
      <c r="E1220" s="70"/>
      <c r="F1220" s="70"/>
      <c r="G1220" s="70"/>
      <c r="H1220" s="70"/>
      <c r="I1220" s="70"/>
      <c r="J1220" s="70"/>
      <c r="K1220" s="70"/>
      <c r="L1220" s="39"/>
      <c r="N1220" s="14"/>
      <c r="AD1220" s="39"/>
      <c r="AE1220" s="39"/>
      <c r="AF1220" s="39"/>
      <c r="AG1220" s="39"/>
      <c r="AH1220" s="39"/>
      <c r="AI1220" s="39"/>
      <c r="AJ1220" s="39"/>
      <c r="AK1220" s="39"/>
      <c r="AL1220" s="39"/>
    </row>
    <row r="1221" ht="58.5" customHeight="1">
      <c r="A1221" s="39"/>
      <c r="B1221" s="70"/>
      <c r="C1221" s="70"/>
      <c r="D1221" s="70"/>
      <c r="E1221" s="70"/>
      <c r="F1221" s="70"/>
      <c r="G1221" s="70"/>
      <c r="H1221" s="70"/>
      <c r="I1221" s="70"/>
      <c r="J1221" s="70"/>
      <c r="K1221" s="70"/>
      <c r="L1221" s="39"/>
      <c r="N1221" s="14"/>
      <c r="AD1221" s="39"/>
      <c r="AE1221" s="39"/>
      <c r="AF1221" s="39"/>
      <c r="AG1221" s="39"/>
      <c r="AH1221" s="39"/>
      <c r="AI1221" s="39"/>
      <c r="AJ1221" s="39"/>
      <c r="AK1221" s="39"/>
      <c r="AL1221" s="39"/>
    </row>
    <row r="1222" ht="58.5" customHeight="1">
      <c r="A1222" s="39"/>
      <c r="B1222" s="70"/>
      <c r="C1222" s="70"/>
      <c r="D1222" s="70"/>
      <c r="E1222" s="70"/>
      <c r="F1222" s="70"/>
      <c r="G1222" s="70"/>
      <c r="H1222" s="70"/>
      <c r="I1222" s="70"/>
      <c r="J1222" s="70"/>
      <c r="K1222" s="70"/>
      <c r="L1222" s="39"/>
      <c r="N1222" s="14"/>
      <c r="AD1222" s="39"/>
      <c r="AE1222" s="39"/>
      <c r="AF1222" s="39"/>
      <c r="AG1222" s="39"/>
      <c r="AH1222" s="39"/>
      <c r="AI1222" s="39"/>
      <c r="AJ1222" s="39"/>
      <c r="AK1222" s="39"/>
      <c r="AL1222" s="39"/>
    </row>
    <row r="1223" ht="58.5" customHeight="1">
      <c r="A1223" s="39"/>
      <c r="B1223" s="70"/>
      <c r="C1223" s="70"/>
      <c r="D1223" s="70"/>
      <c r="E1223" s="70"/>
      <c r="F1223" s="70"/>
      <c r="G1223" s="70"/>
      <c r="H1223" s="70"/>
      <c r="I1223" s="70"/>
      <c r="J1223" s="70"/>
      <c r="K1223" s="70"/>
      <c r="L1223" s="39"/>
      <c r="N1223" s="14"/>
      <c r="AD1223" s="39"/>
      <c r="AE1223" s="39"/>
      <c r="AF1223" s="39"/>
      <c r="AG1223" s="39"/>
      <c r="AH1223" s="39"/>
      <c r="AI1223" s="39"/>
      <c r="AJ1223" s="39"/>
      <c r="AK1223" s="39"/>
      <c r="AL1223" s="39"/>
    </row>
    <row r="1224" ht="58.5" customHeight="1">
      <c r="A1224" s="39"/>
      <c r="B1224" s="70"/>
      <c r="C1224" s="70"/>
      <c r="D1224" s="70"/>
      <c r="E1224" s="70"/>
      <c r="F1224" s="70"/>
      <c r="G1224" s="70"/>
      <c r="H1224" s="70"/>
      <c r="I1224" s="70"/>
      <c r="J1224" s="70"/>
      <c r="K1224" s="70"/>
      <c r="L1224" s="39"/>
      <c r="N1224" s="14"/>
      <c r="AD1224" s="39"/>
      <c r="AE1224" s="39"/>
      <c r="AF1224" s="39"/>
      <c r="AG1224" s="39"/>
      <c r="AH1224" s="39"/>
      <c r="AI1224" s="39"/>
      <c r="AJ1224" s="39"/>
      <c r="AK1224" s="39"/>
      <c r="AL1224" s="39"/>
    </row>
    <row r="1225" ht="58.5" customHeight="1">
      <c r="A1225" s="39"/>
      <c r="B1225" s="70"/>
      <c r="C1225" s="70"/>
      <c r="D1225" s="70"/>
      <c r="E1225" s="70"/>
      <c r="F1225" s="70"/>
      <c r="G1225" s="70"/>
      <c r="H1225" s="70"/>
      <c r="I1225" s="70"/>
      <c r="J1225" s="70"/>
      <c r="K1225" s="70"/>
      <c r="L1225" s="39"/>
      <c r="N1225" s="14"/>
      <c r="AD1225" s="39"/>
      <c r="AE1225" s="39"/>
      <c r="AF1225" s="39"/>
      <c r="AG1225" s="39"/>
      <c r="AH1225" s="39"/>
      <c r="AI1225" s="39"/>
      <c r="AJ1225" s="39"/>
      <c r="AK1225" s="39"/>
      <c r="AL1225" s="39"/>
    </row>
    <row r="1226" ht="58.5" customHeight="1">
      <c r="A1226" s="39"/>
      <c r="B1226" s="70"/>
      <c r="C1226" s="70"/>
      <c r="D1226" s="70"/>
      <c r="E1226" s="70"/>
      <c r="F1226" s="70"/>
      <c r="G1226" s="70"/>
      <c r="H1226" s="70"/>
      <c r="I1226" s="70"/>
      <c r="J1226" s="70"/>
      <c r="K1226" s="70"/>
      <c r="L1226" s="39"/>
      <c r="N1226" s="14"/>
      <c r="AD1226" s="39"/>
      <c r="AE1226" s="39"/>
      <c r="AF1226" s="39"/>
      <c r="AG1226" s="39"/>
      <c r="AH1226" s="39"/>
      <c r="AI1226" s="39"/>
      <c r="AJ1226" s="39"/>
      <c r="AK1226" s="39"/>
      <c r="AL1226" s="39"/>
    </row>
    <row r="1227" ht="58.5" customHeight="1">
      <c r="A1227" s="39"/>
      <c r="B1227" s="70"/>
      <c r="C1227" s="70"/>
      <c r="D1227" s="70"/>
      <c r="E1227" s="70"/>
      <c r="F1227" s="70"/>
      <c r="G1227" s="70"/>
      <c r="H1227" s="70"/>
      <c r="I1227" s="70"/>
      <c r="J1227" s="70"/>
      <c r="K1227" s="70"/>
      <c r="L1227" s="39"/>
      <c r="N1227" s="14"/>
      <c r="AD1227" s="39"/>
      <c r="AE1227" s="39"/>
      <c r="AF1227" s="39"/>
      <c r="AG1227" s="39"/>
      <c r="AH1227" s="39"/>
      <c r="AI1227" s="39"/>
      <c r="AJ1227" s="39"/>
      <c r="AK1227" s="39"/>
      <c r="AL1227" s="39"/>
    </row>
    <row r="1228" ht="58.5" customHeight="1">
      <c r="A1228" s="39"/>
      <c r="B1228" s="70"/>
      <c r="C1228" s="70"/>
      <c r="D1228" s="70"/>
      <c r="E1228" s="70"/>
      <c r="F1228" s="70"/>
      <c r="G1228" s="70"/>
      <c r="H1228" s="70"/>
      <c r="I1228" s="70"/>
      <c r="J1228" s="70"/>
      <c r="K1228" s="70"/>
      <c r="L1228" s="39"/>
      <c r="N1228" s="14"/>
      <c r="AD1228" s="39"/>
      <c r="AE1228" s="39"/>
      <c r="AF1228" s="39"/>
      <c r="AG1228" s="39"/>
      <c r="AH1228" s="39"/>
      <c r="AI1228" s="39"/>
      <c r="AJ1228" s="39"/>
      <c r="AK1228" s="39"/>
      <c r="AL1228" s="39"/>
    </row>
    <row r="1229" ht="58.5" customHeight="1">
      <c r="A1229" s="39"/>
      <c r="B1229" s="70"/>
      <c r="C1229" s="70"/>
      <c r="D1229" s="70"/>
      <c r="E1229" s="70"/>
      <c r="F1229" s="70"/>
      <c r="G1229" s="70"/>
      <c r="H1229" s="70"/>
      <c r="I1229" s="70"/>
      <c r="J1229" s="70"/>
      <c r="K1229" s="70"/>
      <c r="L1229" s="39"/>
      <c r="N1229" s="14"/>
      <c r="AD1229" s="39"/>
      <c r="AE1229" s="39"/>
      <c r="AF1229" s="39"/>
      <c r="AG1229" s="39"/>
      <c r="AH1229" s="39"/>
      <c r="AI1229" s="39"/>
      <c r="AJ1229" s="39"/>
      <c r="AK1229" s="39"/>
      <c r="AL1229" s="39"/>
    </row>
    <row r="1230" ht="58.5" customHeight="1">
      <c r="A1230" s="39"/>
      <c r="B1230" s="70"/>
      <c r="C1230" s="70"/>
      <c r="D1230" s="70"/>
      <c r="E1230" s="70"/>
      <c r="F1230" s="70"/>
      <c r="G1230" s="70"/>
      <c r="H1230" s="70"/>
      <c r="I1230" s="70"/>
      <c r="J1230" s="70"/>
      <c r="K1230" s="70"/>
      <c r="L1230" s="39"/>
      <c r="N1230" s="14"/>
      <c r="AD1230" s="39"/>
      <c r="AE1230" s="39"/>
      <c r="AF1230" s="39"/>
      <c r="AG1230" s="39"/>
      <c r="AH1230" s="39"/>
      <c r="AI1230" s="39"/>
      <c r="AJ1230" s="39"/>
      <c r="AK1230" s="39"/>
      <c r="AL1230" s="39"/>
    </row>
    <row r="1231" ht="58.5" customHeight="1">
      <c r="A1231" s="39"/>
      <c r="B1231" s="70"/>
      <c r="C1231" s="70"/>
      <c r="D1231" s="70"/>
      <c r="E1231" s="70"/>
      <c r="F1231" s="70"/>
      <c r="G1231" s="70"/>
      <c r="H1231" s="70"/>
      <c r="I1231" s="70"/>
      <c r="J1231" s="70"/>
      <c r="K1231" s="70"/>
      <c r="L1231" s="39"/>
      <c r="N1231" s="14"/>
      <c r="AD1231" s="39"/>
      <c r="AE1231" s="39"/>
      <c r="AF1231" s="39"/>
      <c r="AG1231" s="39"/>
      <c r="AH1231" s="39"/>
      <c r="AI1231" s="39"/>
      <c r="AJ1231" s="39"/>
      <c r="AK1231" s="39"/>
      <c r="AL1231" s="39"/>
    </row>
    <row r="1232" ht="58.5" customHeight="1">
      <c r="A1232" s="39"/>
      <c r="B1232" s="70"/>
      <c r="C1232" s="70"/>
      <c r="D1232" s="70"/>
      <c r="E1232" s="70"/>
      <c r="F1232" s="70"/>
      <c r="G1232" s="70"/>
      <c r="H1232" s="70"/>
      <c r="I1232" s="70"/>
      <c r="J1232" s="70"/>
      <c r="K1232" s="70"/>
      <c r="L1232" s="39"/>
      <c r="N1232" s="14"/>
      <c r="AD1232" s="39"/>
      <c r="AE1232" s="39"/>
      <c r="AF1232" s="39"/>
      <c r="AG1232" s="39"/>
      <c r="AH1232" s="39"/>
      <c r="AI1232" s="39"/>
      <c r="AJ1232" s="39"/>
      <c r="AK1232" s="39"/>
      <c r="AL1232" s="39"/>
    </row>
    <row r="1233" ht="58.5" customHeight="1">
      <c r="A1233" s="39"/>
      <c r="B1233" s="70"/>
      <c r="C1233" s="70"/>
      <c r="D1233" s="70"/>
      <c r="E1233" s="70"/>
      <c r="F1233" s="70"/>
      <c r="G1233" s="70"/>
      <c r="H1233" s="70"/>
      <c r="I1233" s="70"/>
      <c r="J1233" s="70"/>
      <c r="K1233" s="70"/>
      <c r="L1233" s="39"/>
      <c r="N1233" s="14"/>
      <c r="AD1233" s="39"/>
      <c r="AE1233" s="39"/>
      <c r="AF1233" s="39"/>
      <c r="AG1233" s="39"/>
      <c r="AH1233" s="39"/>
      <c r="AI1233" s="39"/>
      <c r="AJ1233" s="39"/>
      <c r="AK1233" s="39"/>
      <c r="AL1233" s="39"/>
    </row>
    <row r="1234" ht="58.5" customHeight="1">
      <c r="A1234" s="39"/>
      <c r="B1234" s="70"/>
      <c r="C1234" s="70"/>
      <c r="D1234" s="70"/>
      <c r="E1234" s="70"/>
      <c r="F1234" s="70"/>
      <c r="G1234" s="70"/>
      <c r="H1234" s="70"/>
      <c r="I1234" s="70"/>
      <c r="J1234" s="70"/>
      <c r="K1234" s="70"/>
      <c r="L1234" s="39"/>
      <c r="N1234" s="14"/>
      <c r="AD1234" s="39"/>
      <c r="AE1234" s="39"/>
      <c r="AF1234" s="39"/>
      <c r="AG1234" s="39"/>
      <c r="AH1234" s="39"/>
      <c r="AI1234" s="39"/>
      <c r="AJ1234" s="39"/>
      <c r="AK1234" s="39"/>
      <c r="AL1234" s="39"/>
    </row>
    <row r="1235" ht="58.5" customHeight="1">
      <c r="A1235" s="39"/>
      <c r="B1235" s="70"/>
      <c r="C1235" s="70"/>
      <c r="D1235" s="70"/>
      <c r="E1235" s="70"/>
      <c r="F1235" s="70"/>
      <c r="G1235" s="70"/>
      <c r="H1235" s="70"/>
      <c r="I1235" s="70"/>
      <c r="J1235" s="70"/>
      <c r="K1235" s="70"/>
      <c r="L1235" s="39"/>
      <c r="N1235" s="14"/>
      <c r="AD1235" s="39"/>
      <c r="AE1235" s="39"/>
      <c r="AF1235" s="39"/>
      <c r="AG1235" s="39"/>
      <c r="AH1235" s="39"/>
      <c r="AI1235" s="39"/>
      <c r="AJ1235" s="39"/>
      <c r="AK1235" s="39"/>
      <c r="AL1235" s="39"/>
    </row>
    <row r="1236" ht="58.5" customHeight="1">
      <c r="A1236" s="39"/>
      <c r="B1236" s="70"/>
      <c r="C1236" s="70"/>
      <c r="D1236" s="70"/>
      <c r="E1236" s="70"/>
      <c r="F1236" s="70"/>
      <c r="G1236" s="70"/>
      <c r="H1236" s="70"/>
      <c r="I1236" s="70"/>
      <c r="J1236" s="70"/>
      <c r="K1236" s="70"/>
      <c r="L1236" s="39"/>
      <c r="N1236" s="14"/>
      <c r="AD1236" s="39"/>
      <c r="AE1236" s="39"/>
      <c r="AF1236" s="39"/>
      <c r="AG1236" s="39"/>
      <c r="AH1236" s="39"/>
      <c r="AI1236" s="39"/>
      <c r="AJ1236" s="39"/>
      <c r="AK1236" s="39"/>
      <c r="AL1236" s="39"/>
    </row>
    <row r="1237" ht="58.5" customHeight="1">
      <c r="A1237" s="39"/>
      <c r="B1237" s="70"/>
      <c r="C1237" s="70"/>
      <c r="D1237" s="70"/>
      <c r="E1237" s="70"/>
      <c r="F1237" s="70"/>
      <c r="G1237" s="70"/>
      <c r="H1237" s="70"/>
      <c r="I1237" s="70"/>
      <c r="J1237" s="70"/>
      <c r="K1237" s="70"/>
      <c r="L1237" s="39"/>
      <c r="N1237" s="14"/>
      <c r="AD1237" s="39"/>
      <c r="AE1237" s="39"/>
      <c r="AF1237" s="39"/>
      <c r="AG1237" s="39"/>
      <c r="AH1237" s="39"/>
      <c r="AI1237" s="39"/>
      <c r="AJ1237" s="39"/>
      <c r="AK1237" s="39"/>
      <c r="AL1237" s="39"/>
    </row>
    <row r="1238" ht="58.5" customHeight="1">
      <c r="A1238" s="39"/>
      <c r="B1238" s="70"/>
      <c r="C1238" s="70"/>
      <c r="D1238" s="70"/>
      <c r="E1238" s="70"/>
      <c r="F1238" s="70"/>
      <c r="G1238" s="70"/>
      <c r="H1238" s="70"/>
      <c r="I1238" s="70"/>
      <c r="J1238" s="70"/>
      <c r="K1238" s="70"/>
      <c r="L1238" s="39"/>
      <c r="N1238" s="14"/>
      <c r="AD1238" s="39"/>
      <c r="AE1238" s="39"/>
      <c r="AF1238" s="39"/>
      <c r="AG1238" s="39"/>
      <c r="AH1238" s="39"/>
      <c r="AI1238" s="39"/>
      <c r="AJ1238" s="39"/>
      <c r="AK1238" s="39"/>
      <c r="AL1238" s="39"/>
    </row>
    <row r="1239" ht="58.5" customHeight="1">
      <c r="A1239" s="39"/>
      <c r="B1239" s="70"/>
      <c r="C1239" s="70"/>
      <c r="D1239" s="70"/>
      <c r="E1239" s="70"/>
      <c r="F1239" s="70"/>
      <c r="G1239" s="70"/>
      <c r="H1239" s="70"/>
      <c r="I1239" s="70"/>
      <c r="J1239" s="70"/>
      <c r="K1239" s="70"/>
      <c r="L1239" s="39"/>
      <c r="N1239" s="14"/>
      <c r="AD1239" s="39"/>
      <c r="AE1239" s="39"/>
      <c r="AF1239" s="39"/>
      <c r="AG1239" s="39"/>
      <c r="AH1239" s="39"/>
      <c r="AI1239" s="39"/>
      <c r="AJ1239" s="39"/>
      <c r="AK1239" s="39"/>
      <c r="AL1239" s="39"/>
    </row>
    <row r="1240" ht="58.5" customHeight="1">
      <c r="A1240" s="39"/>
      <c r="B1240" s="70"/>
      <c r="C1240" s="70"/>
      <c r="D1240" s="70"/>
      <c r="E1240" s="70"/>
      <c r="F1240" s="70"/>
      <c r="G1240" s="70"/>
      <c r="H1240" s="70"/>
      <c r="I1240" s="70"/>
      <c r="J1240" s="70"/>
      <c r="K1240" s="70"/>
      <c r="L1240" s="39"/>
      <c r="N1240" s="14"/>
      <c r="AD1240" s="39"/>
      <c r="AE1240" s="39"/>
      <c r="AF1240" s="39"/>
      <c r="AG1240" s="39"/>
      <c r="AH1240" s="39"/>
      <c r="AI1240" s="39"/>
      <c r="AJ1240" s="39"/>
      <c r="AK1240" s="39"/>
      <c r="AL1240" s="39"/>
    </row>
    <row r="1241" ht="58.5" customHeight="1">
      <c r="A1241" s="39"/>
      <c r="B1241" s="70"/>
      <c r="C1241" s="70"/>
      <c r="D1241" s="70"/>
      <c r="E1241" s="70"/>
      <c r="F1241" s="70"/>
      <c r="G1241" s="70"/>
      <c r="H1241" s="70"/>
      <c r="I1241" s="70"/>
      <c r="J1241" s="70"/>
      <c r="K1241" s="70"/>
      <c r="L1241" s="39"/>
      <c r="N1241" s="14"/>
      <c r="AD1241" s="39"/>
      <c r="AE1241" s="39"/>
      <c r="AF1241" s="39"/>
      <c r="AG1241" s="39"/>
      <c r="AH1241" s="39"/>
      <c r="AI1241" s="39"/>
      <c r="AJ1241" s="39"/>
      <c r="AK1241" s="39"/>
      <c r="AL1241" s="39"/>
    </row>
    <row r="1242" ht="58.5" customHeight="1">
      <c r="A1242" s="39"/>
      <c r="B1242" s="70"/>
      <c r="C1242" s="70"/>
      <c r="D1242" s="70"/>
      <c r="E1242" s="70"/>
      <c r="F1242" s="70"/>
      <c r="G1242" s="70"/>
      <c r="H1242" s="70"/>
      <c r="I1242" s="70"/>
      <c r="J1242" s="70"/>
      <c r="K1242" s="70"/>
      <c r="L1242" s="39"/>
      <c r="N1242" s="14"/>
      <c r="AD1242" s="39"/>
      <c r="AE1242" s="39"/>
      <c r="AF1242" s="39"/>
      <c r="AG1242" s="39"/>
      <c r="AH1242" s="39"/>
      <c r="AI1242" s="39"/>
      <c r="AJ1242" s="39"/>
      <c r="AK1242" s="39"/>
      <c r="AL1242" s="39"/>
    </row>
    <row r="1243" ht="58.5" customHeight="1">
      <c r="A1243" s="39"/>
      <c r="B1243" s="70"/>
      <c r="C1243" s="70"/>
      <c r="D1243" s="70"/>
      <c r="E1243" s="70"/>
      <c r="F1243" s="70"/>
      <c r="G1243" s="70"/>
      <c r="H1243" s="70"/>
      <c r="I1243" s="70"/>
      <c r="J1243" s="70"/>
      <c r="K1243" s="70"/>
      <c r="L1243" s="39"/>
      <c r="N1243" s="14"/>
      <c r="AD1243" s="39"/>
      <c r="AE1243" s="39"/>
      <c r="AF1243" s="39"/>
      <c r="AG1243" s="39"/>
      <c r="AH1243" s="39"/>
      <c r="AI1243" s="39"/>
      <c r="AJ1243" s="39"/>
      <c r="AK1243" s="39"/>
      <c r="AL1243" s="39"/>
    </row>
    <row r="1244" ht="58.5" customHeight="1">
      <c r="A1244" s="39"/>
      <c r="B1244" s="70"/>
      <c r="C1244" s="70"/>
      <c r="D1244" s="70"/>
      <c r="E1244" s="70"/>
      <c r="F1244" s="70"/>
      <c r="G1244" s="70"/>
      <c r="H1244" s="70"/>
      <c r="I1244" s="70"/>
      <c r="J1244" s="70"/>
      <c r="K1244" s="70"/>
      <c r="L1244" s="39"/>
      <c r="N1244" s="14"/>
      <c r="AD1244" s="39"/>
      <c r="AE1244" s="39"/>
      <c r="AF1244" s="39"/>
      <c r="AG1244" s="39"/>
      <c r="AH1244" s="39"/>
      <c r="AI1244" s="39"/>
      <c r="AJ1244" s="39"/>
      <c r="AK1244" s="39"/>
      <c r="AL1244" s="39"/>
    </row>
    <row r="1245" ht="58.5" customHeight="1">
      <c r="A1245" s="39"/>
      <c r="B1245" s="70"/>
      <c r="C1245" s="70"/>
      <c r="D1245" s="70"/>
      <c r="E1245" s="70"/>
      <c r="F1245" s="70"/>
      <c r="G1245" s="70"/>
      <c r="H1245" s="70"/>
      <c r="I1245" s="70"/>
      <c r="J1245" s="70"/>
      <c r="K1245" s="70"/>
      <c r="L1245" s="39"/>
      <c r="N1245" s="14"/>
      <c r="AD1245" s="39"/>
      <c r="AE1245" s="39"/>
      <c r="AF1245" s="39"/>
      <c r="AG1245" s="39"/>
      <c r="AH1245" s="39"/>
      <c r="AI1245" s="39"/>
      <c r="AJ1245" s="39"/>
      <c r="AK1245" s="39"/>
      <c r="AL1245" s="39"/>
    </row>
    <row r="1246" ht="58.5" customHeight="1">
      <c r="A1246" s="39"/>
      <c r="B1246" s="70"/>
      <c r="C1246" s="70"/>
      <c r="D1246" s="70"/>
      <c r="E1246" s="70"/>
      <c r="F1246" s="70"/>
      <c r="G1246" s="70"/>
      <c r="H1246" s="70"/>
      <c r="I1246" s="70"/>
      <c r="J1246" s="70"/>
      <c r="K1246" s="70"/>
      <c r="L1246" s="39"/>
      <c r="N1246" s="14"/>
      <c r="AD1246" s="39"/>
      <c r="AE1246" s="39"/>
      <c r="AF1246" s="39"/>
      <c r="AG1246" s="39"/>
      <c r="AH1246" s="39"/>
      <c r="AI1246" s="39"/>
      <c r="AJ1246" s="39"/>
      <c r="AK1246" s="39"/>
      <c r="AL1246" s="39"/>
    </row>
    <row r="1247" ht="58.5" customHeight="1">
      <c r="A1247" s="39"/>
      <c r="B1247" s="70"/>
      <c r="C1247" s="70"/>
      <c r="D1247" s="70"/>
      <c r="E1247" s="70"/>
      <c r="F1247" s="70"/>
      <c r="G1247" s="70"/>
      <c r="H1247" s="70"/>
      <c r="I1247" s="70"/>
      <c r="J1247" s="70"/>
      <c r="K1247" s="70"/>
      <c r="L1247" s="39"/>
      <c r="N1247" s="14"/>
      <c r="AD1247" s="39"/>
      <c r="AE1247" s="39"/>
      <c r="AF1247" s="39"/>
      <c r="AG1247" s="39"/>
      <c r="AH1247" s="39"/>
      <c r="AI1247" s="39"/>
      <c r="AJ1247" s="39"/>
      <c r="AK1247" s="39"/>
      <c r="AL1247" s="39"/>
    </row>
    <row r="1248" ht="58.5" customHeight="1">
      <c r="A1248" s="39"/>
      <c r="B1248" s="70"/>
      <c r="C1248" s="70"/>
      <c r="D1248" s="70"/>
      <c r="E1248" s="70"/>
      <c r="F1248" s="70"/>
      <c r="G1248" s="70"/>
      <c r="H1248" s="70"/>
      <c r="I1248" s="70"/>
      <c r="J1248" s="70"/>
      <c r="K1248" s="70"/>
      <c r="L1248" s="39"/>
      <c r="N1248" s="14"/>
      <c r="AD1248" s="39"/>
      <c r="AE1248" s="39"/>
      <c r="AF1248" s="39"/>
      <c r="AG1248" s="39"/>
      <c r="AH1248" s="39"/>
      <c r="AI1248" s="39"/>
      <c r="AJ1248" s="39"/>
      <c r="AK1248" s="39"/>
      <c r="AL1248" s="39"/>
    </row>
    <row r="1249" ht="58.5" customHeight="1">
      <c r="A1249" s="39"/>
      <c r="B1249" s="70"/>
      <c r="C1249" s="70"/>
      <c r="D1249" s="70"/>
      <c r="E1249" s="70"/>
      <c r="F1249" s="70"/>
      <c r="G1249" s="70"/>
      <c r="H1249" s="70"/>
      <c r="I1249" s="70"/>
      <c r="J1249" s="70"/>
      <c r="K1249" s="70"/>
      <c r="L1249" s="39"/>
      <c r="N1249" s="14"/>
      <c r="AD1249" s="39"/>
      <c r="AE1249" s="39"/>
      <c r="AF1249" s="39"/>
      <c r="AG1249" s="39"/>
      <c r="AH1249" s="39"/>
      <c r="AI1249" s="39"/>
      <c r="AJ1249" s="39"/>
      <c r="AK1249" s="39"/>
      <c r="AL1249" s="39"/>
    </row>
    <row r="1250" ht="58.5" customHeight="1">
      <c r="A1250" s="39"/>
      <c r="B1250" s="70"/>
      <c r="C1250" s="70"/>
      <c r="D1250" s="70"/>
      <c r="E1250" s="70"/>
      <c r="F1250" s="70"/>
      <c r="G1250" s="70"/>
      <c r="H1250" s="70"/>
      <c r="I1250" s="70"/>
      <c r="J1250" s="70"/>
      <c r="K1250" s="70"/>
      <c r="L1250" s="39"/>
      <c r="N1250" s="14"/>
      <c r="AD1250" s="39"/>
      <c r="AE1250" s="39"/>
      <c r="AF1250" s="39"/>
      <c r="AG1250" s="39"/>
      <c r="AH1250" s="39"/>
      <c r="AI1250" s="39"/>
      <c r="AJ1250" s="39"/>
      <c r="AK1250" s="39"/>
      <c r="AL1250" s="39"/>
    </row>
    <row r="1251" ht="58.5" customHeight="1">
      <c r="A1251" s="39"/>
      <c r="B1251" s="70"/>
      <c r="C1251" s="70"/>
      <c r="D1251" s="70"/>
      <c r="E1251" s="70"/>
      <c r="F1251" s="70"/>
      <c r="G1251" s="70"/>
      <c r="H1251" s="70"/>
      <c r="I1251" s="70"/>
      <c r="J1251" s="70"/>
      <c r="K1251" s="70"/>
      <c r="L1251" s="39"/>
      <c r="N1251" s="14"/>
      <c r="AD1251" s="39"/>
      <c r="AE1251" s="39"/>
      <c r="AF1251" s="39"/>
      <c r="AG1251" s="39"/>
      <c r="AH1251" s="39"/>
      <c r="AI1251" s="39"/>
      <c r="AJ1251" s="39"/>
      <c r="AK1251" s="39"/>
      <c r="AL1251" s="39"/>
    </row>
    <row r="1252" ht="58.5" customHeight="1">
      <c r="A1252" s="39"/>
      <c r="B1252" s="70"/>
      <c r="C1252" s="70"/>
      <c r="D1252" s="70"/>
      <c r="E1252" s="70"/>
      <c r="F1252" s="70"/>
      <c r="G1252" s="70"/>
      <c r="H1252" s="70"/>
      <c r="I1252" s="70"/>
      <c r="J1252" s="70"/>
      <c r="K1252" s="70"/>
      <c r="L1252" s="39"/>
      <c r="N1252" s="14"/>
      <c r="AD1252" s="39"/>
      <c r="AE1252" s="39"/>
      <c r="AF1252" s="39"/>
      <c r="AG1252" s="39"/>
      <c r="AH1252" s="39"/>
      <c r="AI1252" s="39"/>
      <c r="AJ1252" s="39"/>
      <c r="AK1252" s="39"/>
      <c r="AL1252" s="39"/>
    </row>
    <row r="1253" ht="58.5" customHeight="1">
      <c r="A1253" s="39"/>
      <c r="B1253" s="70"/>
      <c r="C1253" s="70"/>
      <c r="D1253" s="70"/>
      <c r="E1253" s="70"/>
      <c r="F1253" s="70"/>
      <c r="G1253" s="70"/>
      <c r="H1253" s="70"/>
      <c r="I1253" s="70"/>
      <c r="J1253" s="70"/>
      <c r="K1253" s="70"/>
      <c r="L1253" s="39"/>
      <c r="N1253" s="14"/>
      <c r="AD1253" s="39"/>
      <c r="AE1253" s="39"/>
      <c r="AF1253" s="39"/>
      <c r="AG1253" s="39"/>
      <c r="AH1253" s="39"/>
      <c r="AI1253" s="39"/>
      <c r="AJ1253" s="39"/>
      <c r="AK1253" s="39"/>
      <c r="AL1253" s="39"/>
    </row>
    <row r="1254" ht="58.5" customHeight="1">
      <c r="A1254" s="39"/>
      <c r="B1254" s="70"/>
      <c r="C1254" s="70"/>
      <c r="D1254" s="70"/>
      <c r="E1254" s="70"/>
      <c r="F1254" s="70"/>
      <c r="G1254" s="70"/>
      <c r="H1254" s="70"/>
      <c r="I1254" s="70"/>
      <c r="J1254" s="70"/>
      <c r="K1254" s="70"/>
      <c r="L1254" s="39"/>
      <c r="N1254" s="14"/>
      <c r="AD1254" s="39"/>
      <c r="AE1254" s="39"/>
      <c r="AF1254" s="39"/>
      <c r="AG1254" s="39"/>
      <c r="AH1254" s="39"/>
      <c r="AI1254" s="39"/>
      <c r="AJ1254" s="39"/>
      <c r="AK1254" s="39"/>
      <c r="AL1254" s="39"/>
    </row>
    <row r="1255" ht="58.5" customHeight="1">
      <c r="A1255" s="39"/>
      <c r="B1255" s="70"/>
      <c r="C1255" s="70"/>
      <c r="D1255" s="70"/>
      <c r="E1255" s="70"/>
      <c r="F1255" s="70"/>
      <c r="G1255" s="70"/>
      <c r="H1255" s="70"/>
      <c r="I1255" s="70"/>
      <c r="J1255" s="70"/>
      <c r="K1255" s="70"/>
      <c r="L1255" s="39"/>
      <c r="N1255" s="14"/>
      <c r="AD1255" s="39"/>
      <c r="AE1255" s="39"/>
      <c r="AF1255" s="39"/>
      <c r="AG1255" s="39"/>
      <c r="AH1255" s="39"/>
      <c r="AI1255" s="39"/>
      <c r="AJ1255" s="39"/>
      <c r="AK1255" s="39"/>
      <c r="AL1255" s="39"/>
    </row>
    <row r="1256" ht="58.5" customHeight="1">
      <c r="A1256" s="39"/>
      <c r="B1256" s="70"/>
      <c r="C1256" s="70"/>
      <c r="D1256" s="70"/>
      <c r="E1256" s="70"/>
      <c r="F1256" s="70"/>
      <c r="G1256" s="70"/>
      <c r="H1256" s="70"/>
      <c r="I1256" s="70"/>
      <c r="J1256" s="70"/>
      <c r="K1256" s="70"/>
      <c r="L1256" s="39"/>
      <c r="N1256" s="14"/>
      <c r="AD1256" s="39"/>
      <c r="AE1256" s="39"/>
      <c r="AF1256" s="39"/>
      <c r="AG1256" s="39"/>
      <c r="AH1256" s="39"/>
      <c r="AI1256" s="39"/>
      <c r="AJ1256" s="39"/>
      <c r="AK1256" s="39"/>
      <c r="AL1256" s="39"/>
    </row>
    <row r="1257" ht="58.5" customHeight="1">
      <c r="A1257" s="39"/>
      <c r="B1257" s="70"/>
      <c r="C1257" s="70"/>
      <c r="D1257" s="70"/>
      <c r="E1257" s="70"/>
      <c r="F1257" s="70"/>
      <c r="G1257" s="70"/>
      <c r="H1257" s="70"/>
      <c r="I1257" s="70"/>
      <c r="J1257" s="70"/>
      <c r="K1257" s="70"/>
      <c r="L1257" s="39"/>
      <c r="N1257" s="14"/>
      <c r="AD1257" s="39"/>
      <c r="AE1257" s="39"/>
      <c r="AF1257" s="39"/>
      <c r="AG1257" s="39"/>
      <c r="AH1257" s="39"/>
      <c r="AI1257" s="39"/>
      <c r="AJ1257" s="39"/>
      <c r="AK1257" s="39"/>
      <c r="AL1257" s="39"/>
    </row>
    <row r="1258" ht="58.5" customHeight="1">
      <c r="A1258" s="39"/>
      <c r="B1258" s="70"/>
      <c r="C1258" s="70"/>
      <c r="D1258" s="70"/>
      <c r="E1258" s="70"/>
      <c r="F1258" s="70"/>
      <c r="G1258" s="70"/>
      <c r="H1258" s="70"/>
      <c r="I1258" s="70"/>
      <c r="J1258" s="70"/>
      <c r="K1258" s="70"/>
      <c r="L1258" s="39"/>
      <c r="N1258" s="14"/>
      <c r="AD1258" s="39"/>
      <c r="AE1258" s="39"/>
      <c r="AF1258" s="39"/>
      <c r="AG1258" s="39"/>
      <c r="AH1258" s="39"/>
      <c r="AI1258" s="39"/>
      <c r="AJ1258" s="39"/>
      <c r="AK1258" s="39"/>
      <c r="AL1258" s="39"/>
    </row>
    <row r="1259" ht="58.5" customHeight="1">
      <c r="A1259" s="39"/>
      <c r="B1259" s="70"/>
      <c r="C1259" s="70"/>
      <c r="D1259" s="70"/>
      <c r="E1259" s="70"/>
      <c r="F1259" s="70"/>
      <c r="G1259" s="70"/>
      <c r="H1259" s="70"/>
      <c r="I1259" s="70"/>
      <c r="J1259" s="70"/>
      <c r="K1259" s="70"/>
      <c r="L1259" s="39"/>
      <c r="N1259" s="14"/>
      <c r="AD1259" s="39"/>
      <c r="AE1259" s="39"/>
      <c r="AF1259" s="39"/>
      <c r="AG1259" s="39"/>
      <c r="AH1259" s="39"/>
      <c r="AI1259" s="39"/>
      <c r="AJ1259" s="39"/>
      <c r="AK1259" s="39"/>
      <c r="AL1259" s="39"/>
    </row>
    <row r="1260" ht="58.5" customHeight="1">
      <c r="A1260" s="39"/>
      <c r="B1260" s="70"/>
      <c r="C1260" s="70"/>
      <c r="D1260" s="70"/>
      <c r="E1260" s="70"/>
      <c r="F1260" s="70"/>
      <c r="G1260" s="70"/>
      <c r="H1260" s="70"/>
      <c r="I1260" s="70"/>
      <c r="J1260" s="70"/>
      <c r="K1260" s="70"/>
      <c r="L1260" s="39"/>
      <c r="N1260" s="14"/>
      <c r="AD1260" s="39"/>
      <c r="AE1260" s="39"/>
      <c r="AF1260" s="39"/>
      <c r="AG1260" s="39"/>
      <c r="AH1260" s="39"/>
      <c r="AI1260" s="39"/>
      <c r="AJ1260" s="39"/>
      <c r="AK1260" s="39"/>
      <c r="AL1260" s="39"/>
    </row>
    <row r="1261" ht="58.5" customHeight="1">
      <c r="A1261" s="39"/>
      <c r="B1261" s="70"/>
      <c r="C1261" s="70"/>
      <c r="D1261" s="70"/>
      <c r="E1261" s="70"/>
      <c r="F1261" s="70"/>
      <c r="G1261" s="70"/>
      <c r="H1261" s="70"/>
      <c r="I1261" s="70"/>
      <c r="J1261" s="70"/>
      <c r="K1261" s="70"/>
      <c r="L1261" s="39"/>
      <c r="N1261" s="14"/>
      <c r="AD1261" s="39"/>
      <c r="AE1261" s="39"/>
      <c r="AF1261" s="39"/>
      <c r="AG1261" s="39"/>
      <c r="AH1261" s="39"/>
      <c r="AI1261" s="39"/>
      <c r="AJ1261" s="39"/>
      <c r="AK1261" s="39"/>
      <c r="AL1261" s="39"/>
    </row>
    <row r="1262" ht="58.5" customHeight="1">
      <c r="A1262" s="39"/>
      <c r="B1262" s="70"/>
      <c r="C1262" s="70"/>
      <c r="D1262" s="70"/>
      <c r="E1262" s="70"/>
      <c r="F1262" s="70"/>
      <c r="G1262" s="70"/>
      <c r="H1262" s="70"/>
      <c r="I1262" s="70"/>
      <c r="J1262" s="70"/>
      <c r="K1262" s="70"/>
      <c r="L1262" s="39"/>
      <c r="N1262" s="14"/>
      <c r="AD1262" s="39"/>
      <c r="AE1262" s="39"/>
      <c r="AF1262" s="39"/>
      <c r="AG1262" s="39"/>
      <c r="AH1262" s="39"/>
      <c r="AI1262" s="39"/>
      <c r="AJ1262" s="39"/>
      <c r="AK1262" s="39"/>
      <c r="AL1262" s="39"/>
    </row>
    <row r="1263" ht="58.5" customHeight="1">
      <c r="A1263" s="39"/>
      <c r="B1263" s="70"/>
      <c r="C1263" s="70"/>
      <c r="D1263" s="70"/>
      <c r="E1263" s="70"/>
      <c r="F1263" s="70"/>
      <c r="G1263" s="70"/>
      <c r="H1263" s="70"/>
      <c r="I1263" s="70"/>
      <c r="J1263" s="70"/>
      <c r="K1263" s="70"/>
      <c r="L1263" s="39"/>
      <c r="N1263" s="14"/>
      <c r="AD1263" s="39"/>
      <c r="AE1263" s="39"/>
      <c r="AF1263" s="39"/>
      <c r="AG1263" s="39"/>
      <c r="AH1263" s="39"/>
      <c r="AI1263" s="39"/>
      <c r="AJ1263" s="39"/>
      <c r="AK1263" s="39"/>
      <c r="AL1263" s="39"/>
    </row>
    <row r="1264" ht="58.5" customHeight="1">
      <c r="A1264" s="39"/>
      <c r="B1264" s="70"/>
      <c r="C1264" s="70"/>
      <c r="D1264" s="70"/>
      <c r="E1264" s="70"/>
      <c r="F1264" s="70"/>
      <c r="G1264" s="70"/>
      <c r="H1264" s="70"/>
      <c r="I1264" s="70"/>
      <c r="J1264" s="70"/>
      <c r="K1264" s="70"/>
      <c r="L1264" s="39"/>
      <c r="N1264" s="14"/>
      <c r="AD1264" s="39"/>
      <c r="AE1264" s="39"/>
      <c r="AF1264" s="39"/>
      <c r="AG1264" s="39"/>
      <c r="AH1264" s="39"/>
      <c r="AI1264" s="39"/>
      <c r="AJ1264" s="39"/>
      <c r="AK1264" s="39"/>
      <c r="AL1264" s="39"/>
    </row>
    <row r="1265" ht="58.5" customHeight="1">
      <c r="A1265" s="39"/>
      <c r="B1265" s="70"/>
      <c r="C1265" s="70"/>
      <c r="D1265" s="70"/>
      <c r="E1265" s="70"/>
      <c r="F1265" s="70"/>
      <c r="G1265" s="70"/>
      <c r="H1265" s="70"/>
      <c r="I1265" s="70"/>
      <c r="J1265" s="70"/>
      <c r="K1265" s="70"/>
      <c r="L1265" s="39"/>
      <c r="N1265" s="14"/>
      <c r="AD1265" s="39"/>
      <c r="AE1265" s="39"/>
      <c r="AF1265" s="39"/>
      <c r="AG1265" s="39"/>
      <c r="AH1265" s="39"/>
      <c r="AI1265" s="39"/>
      <c r="AJ1265" s="39"/>
      <c r="AK1265" s="39"/>
      <c r="AL1265" s="39"/>
    </row>
    <row r="1266" ht="58.5" customHeight="1">
      <c r="A1266" s="39"/>
      <c r="B1266" s="70"/>
      <c r="C1266" s="70"/>
      <c r="D1266" s="70"/>
      <c r="E1266" s="70"/>
      <c r="F1266" s="70"/>
      <c r="G1266" s="70"/>
      <c r="H1266" s="70"/>
      <c r="I1266" s="70"/>
      <c r="J1266" s="70"/>
      <c r="K1266" s="70"/>
      <c r="L1266" s="39"/>
      <c r="N1266" s="14"/>
      <c r="AD1266" s="39"/>
      <c r="AE1266" s="39"/>
      <c r="AF1266" s="39"/>
      <c r="AG1266" s="39"/>
      <c r="AH1266" s="39"/>
      <c r="AI1266" s="39"/>
      <c r="AJ1266" s="39"/>
      <c r="AK1266" s="39"/>
      <c r="AL1266" s="39"/>
    </row>
    <row r="1267" ht="58.5" customHeight="1">
      <c r="A1267" s="39"/>
      <c r="B1267" s="70"/>
      <c r="C1267" s="70"/>
      <c r="D1267" s="70"/>
      <c r="E1267" s="70"/>
      <c r="F1267" s="70"/>
      <c r="G1267" s="70"/>
      <c r="H1267" s="70"/>
      <c r="I1267" s="70"/>
      <c r="J1267" s="70"/>
      <c r="K1267" s="70"/>
      <c r="L1267" s="39"/>
      <c r="N1267" s="14"/>
      <c r="AD1267" s="39"/>
      <c r="AE1267" s="39"/>
      <c r="AF1267" s="39"/>
      <c r="AG1267" s="39"/>
      <c r="AH1267" s="39"/>
      <c r="AI1267" s="39"/>
      <c r="AJ1267" s="39"/>
      <c r="AK1267" s="39"/>
      <c r="AL1267" s="39"/>
    </row>
    <row r="1268" ht="58.5" customHeight="1">
      <c r="A1268" s="39"/>
      <c r="B1268" s="70"/>
      <c r="C1268" s="70"/>
      <c r="D1268" s="70"/>
      <c r="E1268" s="70"/>
      <c r="F1268" s="70"/>
      <c r="G1268" s="70"/>
      <c r="H1268" s="70"/>
      <c r="I1268" s="70"/>
      <c r="J1268" s="70"/>
      <c r="K1268" s="70"/>
      <c r="L1268" s="39"/>
      <c r="N1268" s="14"/>
      <c r="AD1268" s="39"/>
      <c r="AE1268" s="39"/>
      <c r="AF1268" s="39"/>
      <c r="AG1268" s="39"/>
      <c r="AH1268" s="39"/>
      <c r="AI1268" s="39"/>
      <c r="AJ1268" s="39"/>
      <c r="AK1268" s="39"/>
      <c r="AL1268" s="39"/>
    </row>
    <row r="1269" ht="58.5" customHeight="1">
      <c r="A1269" s="39"/>
      <c r="B1269" s="70"/>
      <c r="C1269" s="70"/>
      <c r="D1269" s="70"/>
      <c r="E1269" s="70"/>
      <c r="F1269" s="70"/>
      <c r="G1269" s="70"/>
      <c r="H1269" s="70"/>
      <c r="I1269" s="70"/>
      <c r="J1269" s="70"/>
      <c r="K1269" s="70"/>
      <c r="L1269" s="39"/>
      <c r="N1269" s="14"/>
      <c r="AD1269" s="39"/>
      <c r="AE1269" s="39"/>
      <c r="AF1269" s="39"/>
      <c r="AG1269" s="39"/>
      <c r="AH1269" s="39"/>
      <c r="AI1269" s="39"/>
      <c r="AJ1269" s="39"/>
      <c r="AK1269" s="39"/>
      <c r="AL1269" s="39"/>
    </row>
    <row r="1270" ht="58.5" customHeight="1">
      <c r="A1270" s="39"/>
      <c r="B1270" s="70"/>
      <c r="C1270" s="70"/>
      <c r="D1270" s="70"/>
      <c r="E1270" s="70"/>
      <c r="F1270" s="70"/>
      <c r="G1270" s="70"/>
      <c r="H1270" s="70"/>
      <c r="I1270" s="70"/>
      <c r="J1270" s="70"/>
      <c r="K1270" s="70"/>
      <c r="L1270" s="39"/>
      <c r="N1270" s="14"/>
      <c r="AD1270" s="39"/>
      <c r="AE1270" s="39"/>
      <c r="AF1270" s="39"/>
      <c r="AG1270" s="39"/>
      <c r="AH1270" s="39"/>
      <c r="AI1270" s="39"/>
      <c r="AJ1270" s="39"/>
      <c r="AK1270" s="39"/>
      <c r="AL1270" s="39"/>
    </row>
    <row r="1271" ht="58.5" customHeight="1">
      <c r="A1271" s="39"/>
      <c r="B1271" s="70"/>
      <c r="C1271" s="70"/>
      <c r="D1271" s="70"/>
      <c r="E1271" s="70"/>
      <c r="F1271" s="70"/>
      <c r="G1271" s="70"/>
      <c r="H1271" s="70"/>
      <c r="I1271" s="70"/>
      <c r="J1271" s="70"/>
      <c r="K1271" s="70"/>
      <c r="L1271" s="39"/>
      <c r="N1271" s="14"/>
      <c r="AD1271" s="39"/>
      <c r="AE1271" s="39"/>
      <c r="AF1271" s="39"/>
      <c r="AG1271" s="39"/>
      <c r="AH1271" s="39"/>
      <c r="AI1271" s="39"/>
      <c r="AJ1271" s="39"/>
      <c r="AK1271" s="39"/>
      <c r="AL1271" s="39"/>
    </row>
    <row r="1272" ht="58.5" customHeight="1">
      <c r="A1272" s="39"/>
      <c r="B1272" s="70"/>
      <c r="C1272" s="70"/>
      <c r="D1272" s="70"/>
      <c r="E1272" s="70"/>
      <c r="F1272" s="70"/>
      <c r="G1272" s="70"/>
      <c r="H1272" s="70"/>
      <c r="I1272" s="70"/>
      <c r="J1272" s="70"/>
      <c r="K1272" s="70"/>
      <c r="L1272" s="39"/>
      <c r="N1272" s="14"/>
      <c r="AD1272" s="39"/>
      <c r="AE1272" s="39"/>
      <c r="AF1272" s="39"/>
      <c r="AG1272" s="39"/>
      <c r="AH1272" s="39"/>
      <c r="AI1272" s="39"/>
      <c r="AJ1272" s="39"/>
      <c r="AK1272" s="39"/>
      <c r="AL1272" s="39"/>
    </row>
    <row r="1273" ht="58.5" customHeight="1">
      <c r="A1273" s="39"/>
      <c r="B1273" s="70"/>
      <c r="C1273" s="70"/>
      <c r="D1273" s="70"/>
      <c r="E1273" s="70"/>
      <c r="F1273" s="70"/>
      <c r="G1273" s="70"/>
      <c r="H1273" s="70"/>
      <c r="I1273" s="70"/>
      <c r="J1273" s="70"/>
      <c r="K1273" s="70"/>
      <c r="L1273" s="39"/>
      <c r="N1273" s="14"/>
      <c r="AD1273" s="39"/>
      <c r="AE1273" s="39"/>
      <c r="AF1273" s="39"/>
      <c r="AG1273" s="39"/>
      <c r="AH1273" s="39"/>
      <c r="AI1273" s="39"/>
      <c r="AJ1273" s="39"/>
      <c r="AK1273" s="39"/>
      <c r="AL1273" s="39"/>
    </row>
    <row r="1274" ht="58.5" customHeight="1">
      <c r="A1274" s="39"/>
      <c r="B1274" s="70"/>
      <c r="C1274" s="70"/>
      <c r="D1274" s="70"/>
      <c r="E1274" s="70"/>
      <c r="F1274" s="70"/>
      <c r="G1274" s="70"/>
      <c r="H1274" s="70"/>
      <c r="I1274" s="70"/>
      <c r="J1274" s="70"/>
      <c r="K1274" s="70"/>
      <c r="L1274" s="39"/>
      <c r="N1274" s="14"/>
      <c r="AD1274" s="39"/>
      <c r="AE1274" s="39"/>
      <c r="AF1274" s="39"/>
      <c r="AG1274" s="39"/>
      <c r="AH1274" s="39"/>
      <c r="AI1274" s="39"/>
      <c r="AJ1274" s="39"/>
      <c r="AK1274" s="39"/>
      <c r="AL1274" s="39"/>
    </row>
    <row r="1275" ht="58.5" customHeight="1">
      <c r="A1275" s="39"/>
      <c r="B1275" s="70"/>
      <c r="C1275" s="70"/>
      <c r="D1275" s="70"/>
      <c r="E1275" s="70"/>
      <c r="F1275" s="70"/>
      <c r="G1275" s="70"/>
      <c r="H1275" s="70"/>
      <c r="I1275" s="70"/>
      <c r="J1275" s="70"/>
      <c r="K1275" s="70"/>
      <c r="L1275" s="39"/>
      <c r="N1275" s="14"/>
      <c r="AD1275" s="39"/>
      <c r="AE1275" s="39"/>
      <c r="AF1275" s="39"/>
      <c r="AG1275" s="39"/>
      <c r="AH1275" s="39"/>
      <c r="AI1275" s="39"/>
      <c r="AJ1275" s="39"/>
      <c r="AK1275" s="39"/>
      <c r="AL1275" s="39"/>
    </row>
    <row r="1276" ht="58.5" customHeight="1">
      <c r="A1276" s="39"/>
      <c r="B1276" s="70"/>
      <c r="C1276" s="70"/>
      <c r="D1276" s="70"/>
      <c r="E1276" s="70"/>
      <c r="F1276" s="70"/>
      <c r="G1276" s="70"/>
      <c r="H1276" s="70"/>
      <c r="I1276" s="70"/>
      <c r="J1276" s="70"/>
      <c r="K1276" s="70"/>
      <c r="L1276" s="39"/>
      <c r="N1276" s="14"/>
      <c r="AD1276" s="39"/>
      <c r="AE1276" s="39"/>
      <c r="AF1276" s="39"/>
      <c r="AG1276" s="39"/>
      <c r="AH1276" s="39"/>
      <c r="AI1276" s="39"/>
      <c r="AJ1276" s="39"/>
      <c r="AK1276" s="39"/>
      <c r="AL1276" s="39"/>
    </row>
    <row r="1277" ht="58.5" customHeight="1">
      <c r="A1277" s="39"/>
      <c r="B1277" s="70"/>
      <c r="C1277" s="70"/>
      <c r="D1277" s="70"/>
      <c r="E1277" s="70"/>
      <c r="F1277" s="70"/>
      <c r="G1277" s="70"/>
      <c r="H1277" s="70"/>
      <c r="I1277" s="70"/>
      <c r="J1277" s="70"/>
      <c r="K1277" s="70"/>
      <c r="L1277" s="39"/>
      <c r="N1277" s="14"/>
      <c r="AD1277" s="39"/>
      <c r="AE1277" s="39"/>
      <c r="AF1277" s="39"/>
      <c r="AG1277" s="39"/>
      <c r="AH1277" s="39"/>
      <c r="AI1277" s="39"/>
      <c r="AJ1277" s="39"/>
      <c r="AK1277" s="39"/>
      <c r="AL1277" s="39"/>
    </row>
    <row r="1278" ht="58.5" customHeight="1">
      <c r="A1278" s="39"/>
      <c r="B1278" s="70"/>
      <c r="C1278" s="70"/>
      <c r="D1278" s="70"/>
      <c r="E1278" s="70"/>
      <c r="F1278" s="70"/>
      <c r="G1278" s="70"/>
      <c r="H1278" s="70"/>
      <c r="I1278" s="70"/>
      <c r="J1278" s="70"/>
      <c r="K1278" s="70"/>
      <c r="L1278" s="39"/>
      <c r="N1278" s="14"/>
      <c r="AD1278" s="39"/>
      <c r="AE1278" s="39"/>
      <c r="AF1278" s="39"/>
      <c r="AG1278" s="39"/>
      <c r="AH1278" s="39"/>
      <c r="AI1278" s="39"/>
      <c r="AJ1278" s="39"/>
      <c r="AK1278" s="39"/>
      <c r="AL1278" s="39"/>
    </row>
    <row r="1279" ht="58.5" customHeight="1">
      <c r="A1279" s="39"/>
      <c r="B1279" s="70"/>
      <c r="C1279" s="70"/>
      <c r="D1279" s="70"/>
      <c r="E1279" s="70"/>
      <c r="F1279" s="70"/>
      <c r="G1279" s="70"/>
      <c r="H1279" s="70"/>
      <c r="I1279" s="70"/>
      <c r="J1279" s="70"/>
      <c r="K1279" s="70"/>
      <c r="L1279" s="39"/>
      <c r="N1279" s="14"/>
      <c r="AD1279" s="39"/>
      <c r="AE1279" s="39"/>
      <c r="AF1279" s="39"/>
      <c r="AG1279" s="39"/>
      <c r="AH1279" s="39"/>
      <c r="AI1279" s="39"/>
      <c r="AJ1279" s="39"/>
      <c r="AK1279" s="39"/>
      <c r="AL1279" s="39"/>
    </row>
    <row r="1280" ht="58.5" customHeight="1">
      <c r="A1280" s="39"/>
      <c r="B1280" s="70"/>
      <c r="C1280" s="70"/>
      <c r="D1280" s="70"/>
      <c r="E1280" s="70"/>
      <c r="F1280" s="70"/>
      <c r="G1280" s="70"/>
      <c r="H1280" s="70"/>
      <c r="I1280" s="70"/>
      <c r="J1280" s="70"/>
      <c r="K1280" s="70"/>
      <c r="L1280" s="39"/>
      <c r="N1280" s="14"/>
      <c r="AD1280" s="39"/>
      <c r="AE1280" s="39"/>
      <c r="AF1280" s="39"/>
      <c r="AG1280" s="39"/>
      <c r="AH1280" s="39"/>
      <c r="AI1280" s="39"/>
      <c r="AJ1280" s="39"/>
      <c r="AK1280" s="39"/>
      <c r="AL1280" s="39"/>
    </row>
    <row r="1281" ht="58.5" customHeight="1">
      <c r="A1281" s="39"/>
      <c r="B1281" s="70"/>
      <c r="C1281" s="70"/>
      <c r="D1281" s="70"/>
      <c r="E1281" s="70"/>
      <c r="F1281" s="70"/>
      <c r="G1281" s="70"/>
      <c r="H1281" s="70"/>
      <c r="I1281" s="70"/>
      <c r="J1281" s="70"/>
      <c r="K1281" s="70"/>
      <c r="L1281" s="39"/>
      <c r="N1281" s="14"/>
      <c r="AD1281" s="39"/>
      <c r="AE1281" s="39"/>
      <c r="AF1281" s="39"/>
      <c r="AG1281" s="39"/>
      <c r="AH1281" s="39"/>
      <c r="AI1281" s="39"/>
      <c r="AJ1281" s="39"/>
      <c r="AK1281" s="39"/>
      <c r="AL1281" s="39"/>
    </row>
    <row r="1282" ht="58.5" customHeight="1">
      <c r="A1282" s="39"/>
      <c r="B1282" s="70"/>
      <c r="C1282" s="70"/>
      <c r="D1282" s="70"/>
      <c r="E1282" s="70"/>
      <c r="F1282" s="70"/>
      <c r="G1282" s="70"/>
      <c r="H1282" s="70"/>
      <c r="I1282" s="70"/>
      <c r="J1282" s="70"/>
      <c r="K1282" s="70"/>
      <c r="L1282" s="39"/>
      <c r="N1282" s="14"/>
      <c r="AD1282" s="39"/>
      <c r="AE1282" s="39"/>
      <c r="AF1282" s="39"/>
      <c r="AG1282" s="39"/>
      <c r="AH1282" s="39"/>
      <c r="AI1282" s="39"/>
      <c r="AJ1282" s="39"/>
      <c r="AK1282" s="39"/>
      <c r="AL1282" s="39"/>
    </row>
    <row r="1283" ht="58.5" customHeight="1">
      <c r="A1283" s="39"/>
      <c r="B1283" s="70"/>
      <c r="C1283" s="70"/>
      <c r="D1283" s="70"/>
      <c r="E1283" s="70"/>
      <c r="F1283" s="70"/>
      <c r="G1283" s="70"/>
      <c r="H1283" s="70"/>
      <c r="I1283" s="70"/>
      <c r="J1283" s="70"/>
      <c r="K1283" s="70"/>
      <c r="L1283" s="39"/>
      <c r="N1283" s="14"/>
      <c r="AD1283" s="39"/>
      <c r="AE1283" s="39"/>
      <c r="AF1283" s="39"/>
      <c r="AG1283" s="39"/>
      <c r="AH1283" s="39"/>
      <c r="AI1283" s="39"/>
      <c r="AJ1283" s="39"/>
      <c r="AK1283" s="39"/>
      <c r="AL1283" s="39"/>
    </row>
    <row r="1284" ht="58.5" customHeight="1">
      <c r="A1284" s="39"/>
      <c r="B1284" s="70"/>
      <c r="C1284" s="70"/>
      <c r="D1284" s="70"/>
      <c r="E1284" s="70"/>
      <c r="F1284" s="70"/>
      <c r="G1284" s="70"/>
      <c r="H1284" s="70"/>
      <c r="I1284" s="70"/>
      <c r="J1284" s="70"/>
      <c r="K1284" s="70"/>
      <c r="L1284" s="39"/>
      <c r="N1284" s="14"/>
      <c r="AD1284" s="39"/>
      <c r="AE1284" s="39"/>
      <c r="AF1284" s="39"/>
      <c r="AG1284" s="39"/>
      <c r="AH1284" s="39"/>
      <c r="AI1284" s="39"/>
      <c r="AJ1284" s="39"/>
      <c r="AK1284" s="39"/>
      <c r="AL1284" s="39"/>
    </row>
    <row r="1285" ht="58.5" customHeight="1">
      <c r="A1285" s="39"/>
      <c r="B1285" s="70"/>
      <c r="C1285" s="70"/>
      <c r="D1285" s="70"/>
      <c r="E1285" s="70"/>
      <c r="F1285" s="70"/>
      <c r="G1285" s="70"/>
      <c r="H1285" s="70"/>
      <c r="I1285" s="70"/>
      <c r="J1285" s="70"/>
      <c r="K1285" s="70"/>
      <c r="L1285" s="39"/>
      <c r="N1285" s="14"/>
      <c r="AD1285" s="39"/>
      <c r="AE1285" s="39"/>
      <c r="AF1285" s="39"/>
      <c r="AG1285" s="39"/>
      <c r="AH1285" s="39"/>
      <c r="AI1285" s="39"/>
      <c r="AJ1285" s="39"/>
      <c r="AK1285" s="39"/>
      <c r="AL1285" s="39"/>
    </row>
    <row r="1286" ht="58.5" customHeight="1">
      <c r="A1286" s="39"/>
      <c r="B1286" s="70"/>
      <c r="C1286" s="70"/>
      <c r="D1286" s="70"/>
      <c r="E1286" s="70"/>
      <c r="F1286" s="70"/>
      <c r="G1286" s="70"/>
      <c r="H1286" s="70"/>
      <c r="I1286" s="70"/>
      <c r="J1286" s="70"/>
      <c r="K1286" s="70"/>
      <c r="L1286" s="39"/>
      <c r="N1286" s="14"/>
      <c r="AD1286" s="39"/>
      <c r="AE1286" s="39"/>
      <c r="AF1286" s="39"/>
      <c r="AG1286" s="39"/>
      <c r="AH1286" s="39"/>
      <c r="AI1286" s="39"/>
      <c r="AJ1286" s="39"/>
      <c r="AK1286" s="39"/>
      <c r="AL1286" s="39"/>
    </row>
    <row r="1287" ht="58.5" customHeight="1">
      <c r="A1287" s="39"/>
      <c r="B1287" s="70"/>
      <c r="C1287" s="70"/>
      <c r="D1287" s="70"/>
      <c r="E1287" s="70"/>
      <c r="F1287" s="70"/>
      <c r="G1287" s="70"/>
      <c r="H1287" s="70"/>
      <c r="I1287" s="70"/>
      <c r="J1287" s="70"/>
      <c r="K1287" s="70"/>
      <c r="L1287" s="39"/>
      <c r="N1287" s="14"/>
      <c r="AD1287" s="39"/>
      <c r="AE1287" s="39"/>
      <c r="AF1287" s="39"/>
      <c r="AG1287" s="39"/>
      <c r="AH1287" s="39"/>
      <c r="AI1287" s="39"/>
      <c r="AJ1287" s="39"/>
      <c r="AK1287" s="39"/>
      <c r="AL1287" s="39"/>
    </row>
    <row r="1288" ht="58.5" customHeight="1">
      <c r="A1288" s="39"/>
      <c r="B1288" s="70"/>
      <c r="C1288" s="70"/>
      <c r="D1288" s="70"/>
      <c r="E1288" s="70"/>
      <c r="F1288" s="70"/>
      <c r="G1288" s="70"/>
      <c r="H1288" s="70"/>
      <c r="I1288" s="70"/>
      <c r="J1288" s="70"/>
      <c r="K1288" s="70"/>
      <c r="L1288" s="39"/>
      <c r="N1288" s="14"/>
      <c r="AD1288" s="39"/>
      <c r="AE1288" s="39"/>
      <c r="AF1288" s="39"/>
      <c r="AG1288" s="39"/>
      <c r="AH1288" s="39"/>
      <c r="AI1288" s="39"/>
      <c r="AJ1288" s="39"/>
      <c r="AK1288" s="39"/>
      <c r="AL1288" s="39"/>
    </row>
    <row r="1289" ht="58.5" customHeight="1">
      <c r="A1289" s="39"/>
      <c r="B1289" s="70"/>
      <c r="C1289" s="70"/>
      <c r="D1289" s="70"/>
      <c r="E1289" s="70"/>
      <c r="F1289" s="70"/>
      <c r="G1289" s="70"/>
      <c r="H1289" s="70"/>
      <c r="I1289" s="70"/>
      <c r="J1289" s="70"/>
      <c r="K1289" s="70"/>
      <c r="L1289" s="39"/>
      <c r="N1289" s="14"/>
      <c r="AD1289" s="39"/>
      <c r="AE1289" s="39"/>
      <c r="AF1289" s="39"/>
      <c r="AG1289" s="39"/>
      <c r="AH1289" s="39"/>
      <c r="AI1289" s="39"/>
      <c r="AJ1289" s="39"/>
      <c r="AK1289" s="39"/>
      <c r="AL1289" s="39"/>
    </row>
    <row r="1290" ht="58.5" customHeight="1">
      <c r="A1290" s="39"/>
      <c r="B1290" s="70"/>
      <c r="C1290" s="70"/>
      <c r="D1290" s="70"/>
      <c r="E1290" s="70"/>
      <c r="F1290" s="70"/>
      <c r="G1290" s="70"/>
      <c r="H1290" s="70"/>
      <c r="I1290" s="70"/>
      <c r="J1290" s="70"/>
      <c r="K1290" s="70"/>
      <c r="L1290" s="39"/>
      <c r="N1290" s="14"/>
      <c r="AD1290" s="39"/>
      <c r="AE1290" s="39"/>
      <c r="AF1290" s="39"/>
      <c r="AG1290" s="39"/>
      <c r="AH1290" s="39"/>
      <c r="AI1290" s="39"/>
      <c r="AJ1290" s="39"/>
      <c r="AK1290" s="39"/>
      <c r="AL1290" s="39"/>
    </row>
    <row r="1291" ht="58.5" customHeight="1">
      <c r="A1291" s="39"/>
      <c r="B1291" s="70"/>
      <c r="C1291" s="70"/>
      <c r="D1291" s="70"/>
      <c r="E1291" s="70"/>
      <c r="F1291" s="70"/>
      <c r="G1291" s="70"/>
      <c r="H1291" s="70"/>
      <c r="I1291" s="70"/>
      <c r="J1291" s="70"/>
      <c r="K1291" s="70"/>
      <c r="L1291" s="39"/>
      <c r="N1291" s="14"/>
      <c r="AD1291" s="39"/>
      <c r="AE1291" s="39"/>
      <c r="AF1291" s="39"/>
      <c r="AG1291" s="39"/>
      <c r="AH1291" s="39"/>
      <c r="AI1291" s="39"/>
      <c r="AJ1291" s="39"/>
      <c r="AK1291" s="39"/>
      <c r="AL1291" s="39"/>
    </row>
    <row r="1292" ht="58.5" customHeight="1">
      <c r="A1292" s="39"/>
      <c r="B1292" s="70"/>
      <c r="C1292" s="70"/>
      <c r="D1292" s="70"/>
      <c r="E1292" s="70"/>
      <c r="F1292" s="70"/>
      <c r="G1292" s="70"/>
      <c r="H1292" s="70"/>
      <c r="I1292" s="70"/>
      <c r="J1292" s="70"/>
      <c r="K1292" s="70"/>
      <c r="L1292" s="39"/>
      <c r="N1292" s="14"/>
      <c r="AD1292" s="39"/>
      <c r="AE1292" s="39"/>
      <c r="AF1292" s="39"/>
      <c r="AG1292" s="39"/>
      <c r="AH1292" s="39"/>
      <c r="AI1292" s="39"/>
      <c r="AJ1292" s="39"/>
      <c r="AK1292" s="39"/>
      <c r="AL1292" s="39"/>
    </row>
    <row r="1293" ht="58.5" customHeight="1">
      <c r="A1293" s="39"/>
      <c r="B1293" s="70"/>
      <c r="C1293" s="70"/>
      <c r="D1293" s="70"/>
      <c r="E1293" s="70"/>
      <c r="F1293" s="70"/>
      <c r="G1293" s="70"/>
      <c r="H1293" s="70"/>
      <c r="I1293" s="70"/>
      <c r="J1293" s="70"/>
      <c r="K1293" s="70"/>
      <c r="L1293" s="39"/>
      <c r="N1293" s="14"/>
      <c r="AD1293" s="39"/>
      <c r="AE1293" s="39"/>
      <c r="AF1293" s="39"/>
      <c r="AG1293" s="39"/>
      <c r="AH1293" s="39"/>
      <c r="AI1293" s="39"/>
      <c r="AJ1293" s="39"/>
      <c r="AK1293" s="39"/>
      <c r="AL1293" s="39"/>
    </row>
    <row r="1294" ht="58.5" customHeight="1">
      <c r="A1294" s="39"/>
      <c r="B1294" s="70"/>
      <c r="C1294" s="70"/>
      <c r="D1294" s="70"/>
      <c r="E1294" s="70"/>
      <c r="F1294" s="70"/>
      <c r="G1294" s="70"/>
      <c r="H1294" s="70"/>
      <c r="I1294" s="70"/>
      <c r="J1294" s="70"/>
      <c r="K1294" s="70"/>
      <c r="L1294" s="39"/>
      <c r="N1294" s="14"/>
      <c r="AD1294" s="39"/>
      <c r="AE1294" s="39"/>
      <c r="AF1294" s="39"/>
      <c r="AG1294" s="39"/>
      <c r="AH1294" s="39"/>
      <c r="AI1294" s="39"/>
      <c r="AJ1294" s="39"/>
      <c r="AK1294" s="39"/>
      <c r="AL1294" s="39"/>
    </row>
    <row r="1295" ht="58.5" customHeight="1">
      <c r="A1295" s="39"/>
      <c r="B1295" s="70"/>
      <c r="C1295" s="70"/>
      <c r="D1295" s="70"/>
      <c r="E1295" s="70"/>
      <c r="F1295" s="70"/>
      <c r="G1295" s="70"/>
      <c r="H1295" s="70"/>
      <c r="I1295" s="70"/>
      <c r="J1295" s="70"/>
      <c r="K1295" s="70"/>
      <c r="L1295" s="39"/>
      <c r="N1295" s="14"/>
      <c r="AD1295" s="39"/>
      <c r="AE1295" s="39"/>
      <c r="AF1295" s="39"/>
      <c r="AG1295" s="39"/>
      <c r="AH1295" s="39"/>
      <c r="AI1295" s="39"/>
      <c r="AJ1295" s="39"/>
      <c r="AK1295" s="39"/>
      <c r="AL1295" s="39"/>
    </row>
    <row r="1296" ht="58.5" customHeight="1">
      <c r="A1296" s="39"/>
      <c r="B1296" s="70"/>
      <c r="C1296" s="70"/>
      <c r="D1296" s="70"/>
      <c r="E1296" s="70"/>
      <c r="F1296" s="70"/>
      <c r="G1296" s="70"/>
      <c r="H1296" s="70"/>
      <c r="I1296" s="70"/>
      <c r="J1296" s="70"/>
      <c r="K1296" s="70"/>
      <c r="L1296" s="39"/>
      <c r="N1296" s="14"/>
      <c r="AD1296" s="39"/>
      <c r="AE1296" s="39"/>
      <c r="AF1296" s="39"/>
      <c r="AG1296" s="39"/>
      <c r="AH1296" s="39"/>
      <c r="AI1296" s="39"/>
      <c r="AJ1296" s="39"/>
      <c r="AK1296" s="39"/>
      <c r="AL1296" s="39"/>
    </row>
    <row r="1297" ht="58.5" customHeight="1">
      <c r="A1297" s="39"/>
      <c r="B1297" s="70"/>
      <c r="C1297" s="70"/>
      <c r="D1297" s="70"/>
      <c r="E1297" s="70"/>
      <c r="F1297" s="70"/>
      <c r="G1297" s="70"/>
      <c r="H1297" s="70"/>
      <c r="I1297" s="70"/>
      <c r="J1297" s="70"/>
      <c r="K1297" s="70"/>
      <c r="L1297" s="39"/>
      <c r="N1297" s="14"/>
      <c r="AD1297" s="39"/>
      <c r="AE1297" s="39"/>
      <c r="AF1297" s="39"/>
      <c r="AG1297" s="39"/>
      <c r="AH1297" s="39"/>
      <c r="AI1297" s="39"/>
      <c r="AJ1297" s="39"/>
      <c r="AK1297" s="39"/>
      <c r="AL1297" s="39"/>
    </row>
    <row r="1298" ht="58.5" customHeight="1">
      <c r="A1298" s="39"/>
      <c r="B1298" s="70"/>
      <c r="C1298" s="70"/>
      <c r="D1298" s="70"/>
      <c r="E1298" s="70"/>
      <c r="F1298" s="70"/>
      <c r="G1298" s="70"/>
      <c r="H1298" s="70"/>
      <c r="I1298" s="70"/>
      <c r="J1298" s="70"/>
      <c r="K1298" s="70"/>
      <c r="L1298" s="39"/>
      <c r="N1298" s="14"/>
      <c r="AD1298" s="39"/>
      <c r="AE1298" s="39"/>
      <c r="AF1298" s="39"/>
      <c r="AG1298" s="39"/>
      <c r="AH1298" s="39"/>
      <c r="AI1298" s="39"/>
      <c r="AJ1298" s="39"/>
      <c r="AK1298" s="39"/>
      <c r="AL1298" s="39"/>
    </row>
    <row r="1299" ht="58.5" customHeight="1">
      <c r="A1299" s="39"/>
      <c r="B1299" s="70"/>
      <c r="C1299" s="70"/>
      <c r="D1299" s="70"/>
      <c r="E1299" s="70"/>
      <c r="F1299" s="70"/>
      <c r="G1299" s="70"/>
      <c r="H1299" s="70"/>
      <c r="I1299" s="70"/>
      <c r="J1299" s="70"/>
      <c r="K1299" s="70"/>
      <c r="L1299" s="39"/>
      <c r="N1299" s="14"/>
      <c r="AD1299" s="39"/>
      <c r="AE1299" s="39"/>
      <c r="AF1299" s="39"/>
      <c r="AG1299" s="39"/>
      <c r="AH1299" s="39"/>
      <c r="AI1299" s="39"/>
      <c r="AJ1299" s="39"/>
      <c r="AK1299" s="39"/>
      <c r="AL1299" s="39"/>
    </row>
    <row r="1300" ht="58.5" customHeight="1">
      <c r="A1300" s="39"/>
      <c r="B1300" s="70"/>
      <c r="C1300" s="70"/>
      <c r="D1300" s="70"/>
      <c r="E1300" s="70"/>
      <c r="F1300" s="70"/>
      <c r="G1300" s="70"/>
      <c r="H1300" s="70"/>
      <c r="I1300" s="70"/>
      <c r="J1300" s="70"/>
      <c r="K1300" s="70"/>
      <c r="L1300" s="39"/>
      <c r="N1300" s="14"/>
      <c r="AD1300" s="39"/>
      <c r="AE1300" s="39"/>
      <c r="AF1300" s="39"/>
      <c r="AG1300" s="39"/>
      <c r="AH1300" s="39"/>
      <c r="AI1300" s="39"/>
      <c r="AJ1300" s="39"/>
      <c r="AK1300" s="39"/>
      <c r="AL1300" s="39"/>
    </row>
    <row r="1301" ht="58.5" customHeight="1">
      <c r="A1301" s="39"/>
      <c r="B1301" s="70"/>
      <c r="C1301" s="70"/>
      <c r="D1301" s="70"/>
      <c r="E1301" s="70"/>
      <c r="F1301" s="70"/>
      <c r="G1301" s="70"/>
      <c r="H1301" s="70"/>
      <c r="I1301" s="70"/>
      <c r="J1301" s="70"/>
      <c r="K1301" s="70"/>
      <c r="L1301" s="39"/>
      <c r="N1301" s="14"/>
      <c r="AD1301" s="39"/>
      <c r="AE1301" s="39"/>
      <c r="AF1301" s="39"/>
      <c r="AG1301" s="39"/>
      <c r="AH1301" s="39"/>
      <c r="AI1301" s="39"/>
      <c r="AJ1301" s="39"/>
      <c r="AK1301" s="39"/>
      <c r="AL1301" s="39"/>
    </row>
    <row r="1302" ht="58.5" customHeight="1">
      <c r="A1302" s="39"/>
      <c r="B1302" s="70"/>
      <c r="C1302" s="70"/>
      <c r="D1302" s="70"/>
      <c r="E1302" s="70"/>
      <c r="F1302" s="70"/>
      <c r="G1302" s="70"/>
      <c r="H1302" s="70"/>
      <c r="I1302" s="70"/>
      <c r="J1302" s="70"/>
      <c r="K1302" s="70"/>
      <c r="L1302" s="39"/>
      <c r="N1302" s="14"/>
      <c r="AD1302" s="39"/>
      <c r="AE1302" s="39"/>
      <c r="AF1302" s="39"/>
      <c r="AG1302" s="39"/>
      <c r="AH1302" s="39"/>
      <c r="AI1302" s="39"/>
      <c r="AJ1302" s="39"/>
      <c r="AK1302" s="39"/>
      <c r="AL1302" s="39"/>
    </row>
    <row r="1303" ht="58.5" customHeight="1">
      <c r="A1303" s="39"/>
      <c r="B1303" s="70"/>
      <c r="C1303" s="70"/>
      <c r="D1303" s="70"/>
      <c r="E1303" s="70"/>
      <c r="F1303" s="70"/>
      <c r="G1303" s="70"/>
      <c r="H1303" s="70"/>
      <c r="I1303" s="70"/>
      <c r="J1303" s="70"/>
      <c r="K1303" s="70"/>
      <c r="L1303" s="39"/>
      <c r="N1303" s="14"/>
      <c r="AD1303" s="39"/>
      <c r="AE1303" s="39"/>
      <c r="AF1303" s="39"/>
      <c r="AG1303" s="39"/>
      <c r="AH1303" s="39"/>
      <c r="AI1303" s="39"/>
      <c r="AJ1303" s="39"/>
      <c r="AK1303" s="39"/>
      <c r="AL1303" s="39"/>
    </row>
    <row r="1304" ht="58.5" customHeight="1">
      <c r="A1304" s="39"/>
      <c r="B1304" s="70"/>
      <c r="C1304" s="70"/>
      <c r="D1304" s="70"/>
      <c r="E1304" s="70"/>
      <c r="F1304" s="70"/>
      <c r="G1304" s="70"/>
      <c r="H1304" s="70"/>
      <c r="I1304" s="70"/>
      <c r="J1304" s="70"/>
      <c r="K1304" s="70"/>
      <c r="L1304" s="39"/>
      <c r="N1304" s="14"/>
      <c r="AD1304" s="39"/>
      <c r="AE1304" s="39"/>
      <c r="AF1304" s="39"/>
      <c r="AG1304" s="39"/>
      <c r="AH1304" s="39"/>
      <c r="AI1304" s="39"/>
      <c r="AJ1304" s="39"/>
      <c r="AK1304" s="39"/>
      <c r="AL1304" s="39"/>
    </row>
    <row r="1305" ht="58.5" customHeight="1">
      <c r="A1305" s="39"/>
      <c r="B1305" s="70"/>
      <c r="C1305" s="70"/>
      <c r="D1305" s="70"/>
      <c r="E1305" s="70"/>
      <c r="F1305" s="70"/>
      <c r="G1305" s="70"/>
      <c r="H1305" s="70"/>
      <c r="I1305" s="70"/>
      <c r="J1305" s="70"/>
      <c r="K1305" s="70"/>
      <c r="L1305" s="39"/>
      <c r="N1305" s="14"/>
      <c r="AD1305" s="39"/>
      <c r="AE1305" s="39"/>
      <c r="AF1305" s="39"/>
      <c r="AG1305" s="39"/>
      <c r="AH1305" s="39"/>
      <c r="AI1305" s="39"/>
      <c r="AJ1305" s="39"/>
      <c r="AK1305" s="39"/>
      <c r="AL1305" s="39"/>
    </row>
    <row r="1306" ht="58.5" customHeight="1">
      <c r="A1306" s="39"/>
      <c r="B1306" s="70"/>
      <c r="C1306" s="70"/>
      <c r="D1306" s="70"/>
      <c r="E1306" s="70"/>
      <c r="F1306" s="70"/>
      <c r="G1306" s="70"/>
      <c r="H1306" s="70"/>
      <c r="I1306" s="70"/>
      <c r="J1306" s="70"/>
      <c r="K1306" s="70"/>
      <c r="L1306" s="39"/>
      <c r="N1306" s="14"/>
      <c r="AD1306" s="39"/>
      <c r="AE1306" s="39"/>
      <c r="AF1306" s="39"/>
      <c r="AG1306" s="39"/>
      <c r="AH1306" s="39"/>
      <c r="AI1306" s="39"/>
      <c r="AJ1306" s="39"/>
      <c r="AK1306" s="39"/>
      <c r="AL1306" s="39"/>
    </row>
    <row r="1307" ht="58.5" customHeight="1">
      <c r="A1307" s="39"/>
      <c r="B1307" s="70"/>
      <c r="C1307" s="70"/>
      <c r="D1307" s="70"/>
      <c r="E1307" s="70"/>
      <c r="F1307" s="70"/>
      <c r="G1307" s="70"/>
      <c r="H1307" s="70"/>
      <c r="I1307" s="70"/>
      <c r="J1307" s="70"/>
      <c r="K1307" s="70"/>
      <c r="L1307" s="39"/>
      <c r="N1307" s="14"/>
      <c r="AD1307" s="39"/>
      <c r="AE1307" s="39"/>
      <c r="AF1307" s="39"/>
      <c r="AG1307" s="39"/>
      <c r="AH1307" s="39"/>
      <c r="AI1307" s="39"/>
      <c r="AJ1307" s="39"/>
      <c r="AK1307" s="39"/>
      <c r="AL1307" s="39"/>
    </row>
    <row r="1308" ht="58.5" customHeight="1">
      <c r="A1308" s="39"/>
      <c r="B1308" s="70"/>
      <c r="C1308" s="70"/>
      <c r="D1308" s="70"/>
      <c r="E1308" s="70"/>
      <c r="F1308" s="70"/>
      <c r="G1308" s="70"/>
      <c r="H1308" s="70"/>
      <c r="I1308" s="70"/>
      <c r="J1308" s="70"/>
      <c r="K1308" s="70"/>
      <c r="L1308" s="39"/>
      <c r="N1308" s="14"/>
      <c r="AD1308" s="39"/>
      <c r="AE1308" s="39"/>
      <c r="AF1308" s="39"/>
      <c r="AG1308" s="39"/>
      <c r="AH1308" s="39"/>
      <c r="AI1308" s="39"/>
      <c r="AJ1308" s="39"/>
      <c r="AK1308" s="39"/>
      <c r="AL1308" s="39"/>
    </row>
    <row r="1309" ht="58.5" customHeight="1">
      <c r="A1309" s="39"/>
      <c r="B1309" s="70"/>
      <c r="C1309" s="70"/>
      <c r="D1309" s="70"/>
      <c r="E1309" s="70"/>
      <c r="F1309" s="70"/>
      <c r="G1309" s="70"/>
      <c r="H1309" s="70"/>
      <c r="I1309" s="70"/>
      <c r="J1309" s="70"/>
      <c r="K1309" s="70"/>
      <c r="L1309" s="39"/>
      <c r="N1309" s="14"/>
      <c r="AD1309" s="39"/>
      <c r="AE1309" s="39"/>
      <c r="AF1309" s="39"/>
      <c r="AG1309" s="39"/>
      <c r="AH1309" s="39"/>
      <c r="AI1309" s="39"/>
      <c r="AJ1309" s="39"/>
      <c r="AK1309" s="39"/>
      <c r="AL1309" s="39"/>
    </row>
    <row r="1310" ht="58.5" customHeight="1">
      <c r="A1310" s="39"/>
      <c r="B1310" s="70"/>
      <c r="C1310" s="70"/>
      <c r="D1310" s="70"/>
      <c r="E1310" s="70"/>
      <c r="F1310" s="70"/>
      <c r="G1310" s="70"/>
      <c r="H1310" s="70"/>
      <c r="I1310" s="70"/>
      <c r="J1310" s="70"/>
      <c r="K1310" s="70"/>
      <c r="L1310" s="39"/>
      <c r="N1310" s="14"/>
      <c r="AD1310" s="39"/>
      <c r="AE1310" s="39"/>
      <c r="AF1310" s="39"/>
      <c r="AG1310" s="39"/>
      <c r="AH1310" s="39"/>
      <c r="AI1310" s="39"/>
      <c r="AJ1310" s="39"/>
      <c r="AK1310" s="39"/>
      <c r="AL1310" s="39"/>
    </row>
    <row r="1311" ht="58.5" customHeight="1">
      <c r="A1311" s="39"/>
      <c r="B1311" s="70"/>
      <c r="C1311" s="70"/>
      <c r="D1311" s="70"/>
      <c r="E1311" s="70"/>
      <c r="F1311" s="70"/>
      <c r="G1311" s="70"/>
      <c r="H1311" s="70"/>
      <c r="I1311" s="70"/>
      <c r="J1311" s="70"/>
      <c r="K1311" s="70"/>
      <c r="L1311" s="39"/>
      <c r="N1311" s="14"/>
      <c r="AD1311" s="39"/>
      <c r="AE1311" s="39"/>
      <c r="AF1311" s="39"/>
      <c r="AG1311" s="39"/>
      <c r="AH1311" s="39"/>
      <c r="AI1311" s="39"/>
      <c r="AJ1311" s="39"/>
      <c r="AK1311" s="39"/>
      <c r="AL1311" s="39"/>
    </row>
    <row r="1312" ht="58.5" customHeight="1">
      <c r="A1312" s="39"/>
      <c r="B1312" s="70"/>
      <c r="C1312" s="70"/>
      <c r="D1312" s="70"/>
      <c r="E1312" s="70"/>
      <c r="F1312" s="70"/>
      <c r="G1312" s="70"/>
      <c r="H1312" s="70"/>
      <c r="I1312" s="70"/>
      <c r="J1312" s="70"/>
      <c r="K1312" s="70"/>
      <c r="L1312" s="39"/>
      <c r="N1312" s="14"/>
      <c r="AD1312" s="39"/>
      <c r="AE1312" s="39"/>
      <c r="AF1312" s="39"/>
      <c r="AG1312" s="39"/>
      <c r="AH1312" s="39"/>
      <c r="AI1312" s="39"/>
      <c r="AJ1312" s="39"/>
      <c r="AK1312" s="39"/>
      <c r="AL1312" s="39"/>
    </row>
    <row r="1313" ht="58.5" customHeight="1">
      <c r="A1313" s="39"/>
      <c r="B1313" s="70"/>
      <c r="C1313" s="70"/>
      <c r="D1313" s="70"/>
      <c r="E1313" s="70"/>
      <c r="F1313" s="70"/>
      <c r="G1313" s="70"/>
      <c r="H1313" s="70"/>
      <c r="I1313" s="70"/>
      <c r="J1313" s="70"/>
      <c r="K1313" s="70"/>
      <c r="L1313" s="39"/>
      <c r="N1313" s="14"/>
      <c r="AD1313" s="39"/>
      <c r="AE1313" s="39"/>
      <c r="AF1313" s="39"/>
      <c r="AG1313" s="39"/>
      <c r="AH1313" s="39"/>
      <c r="AI1313" s="39"/>
      <c r="AJ1313" s="39"/>
      <c r="AK1313" s="39"/>
      <c r="AL1313" s="39"/>
    </row>
    <row r="1314" ht="58.5" customHeight="1">
      <c r="A1314" s="39"/>
      <c r="B1314" s="70"/>
      <c r="C1314" s="70"/>
      <c r="D1314" s="70"/>
      <c r="E1314" s="70"/>
      <c r="F1314" s="70"/>
      <c r="G1314" s="70"/>
      <c r="H1314" s="70"/>
      <c r="I1314" s="70"/>
      <c r="J1314" s="70"/>
      <c r="K1314" s="70"/>
      <c r="L1314" s="39"/>
      <c r="N1314" s="14"/>
      <c r="AD1314" s="39"/>
      <c r="AE1314" s="39"/>
      <c r="AF1314" s="39"/>
      <c r="AG1314" s="39"/>
      <c r="AH1314" s="39"/>
      <c r="AI1314" s="39"/>
      <c r="AJ1314" s="39"/>
      <c r="AK1314" s="39"/>
      <c r="AL1314" s="39"/>
    </row>
    <row r="1315" ht="58.5" customHeight="1">
      <c r="A1315" s="39"/>
      <c r="B1315" s="70"/>
      <c r="C1315" s="70"/>
      <c r="D1315" s="70"/>
      <c r="E1315" s="70"/>
      <c r="F1315" s="70"/>
      <c r="G1315" s="70"/>
      <c r="H1315" s="70"/>
      <c r="I1315" s="70"/>
      <c r="J1315" s="70"/>
      <c r="K1315" s="70"/>
      <c r="L1315" s="39"/>
      <c r="N1315" s="14"/>
      <c r="AD1315" s="39"/>
      <c r="AE1315" s="39"/>
      <c r="AF1315" s="39"/>
      <c r="AG1315" s="39"/>
      <c r="AH1315" s="39"/>
      <c r="AI1315" s="39"/>
      <c r="AJ1315" s="39"/>
      <c r="AK1315" s="39"/>
      <c r="AL1315" s="39"/>
    </row>
    <row r="1316" ht="58.5" customHeight="1">
      <c r="A1316" s="39"/>
      <c r="B1316" s="70"/>
      <c r="C1316" s="70"/>
      <c r="D1316" s="70"/>
      <c r="E1316" s="70"/>
      <c r="F1316" s="70"/>
      <c r="G1316" s="70"/>
      <c r="H1316" s="70"/>
      <c r="I1316" s="70"/>
      <c r="J1316" s="70"/>
      <c r="K1316" s="70"/>
      <c r="L1316" s="39"/>
      <c r="N1316" s="14"/>
      <c r="AD1316" s="39"/>
      <c r="AE1316" s="39"/>
      <c r="AF1316" s="39"/>
      <c r="AG1316" s="39"/>
      <c r="AH1316" s="39"/>
      <c r="AI1316" s="39"/>
      <c r="AJ1316" s="39"/>
      <c r="AK1316" s="39"/>
      <c r="AL1316" s="39"/>
    </row>
    <row r="1317" ht="58.5" customHeight="1">
      <c r="A1317" s="39"/>
      <c r="B1317" s="70"/>
      <c r="C1317" s="70"/>
      <c r="D1317" s="70"/>
      <c r="E1317" s="70"/>
      <c r="F1317" s="70"/>
      <c r="G1317" s="70"/>
      <c r="H1317" s="70"/>
      <c r="I1317" s="70"/>
      <c r="J1317" s="70"/>
      <c r="K1317" s="70"/>
      <c r="L1317" s="39"/>
      <c r="N1317" s="14"/>
      <c r="AD1317" s="39"/>
      <c r="AE1317" s="39"/>
      <c r="AF1317" s="39"/>
      <c r="AG1317" s="39"/>
      <c r="AH1317" s="39"/>
      <c r="AI1317" s="39"/>
      <c r="AJ1317" s="39"/>
      <c r="AK1317" s="39"/>
      <c r="AL1317" s="39"/>
    </row>
    <row r="1318" ht="58.5" customHeight="1">
      <c r="A1318" s="39"/>
      <c r="B1318" s="70"/>
      <c r="C1318" s="70"/>
      <c r="D1318" s="70"/>
      <c r="E1318" s="70"/>
      <c r="F1318" s="70"/>
      <c r="G1318" s="70"/>
      <c r="H1318" s="70"/>
      <c r="I1318" s="70"/>
      <c r="J1318" s="70"/>
      <c r="K1318" s="70"/>
      <c r="L1318" s="39"/>
      <c r="N1318" s="14"/>
      <c r="AD1318" s="39"/>
      <c r="AE1318" s="39"/>
      <c r="AF1318" s="39"/>
      <c r="AG1318" s="39"/>
      <c r="AH1318" s="39"/>
      <c r="AI1318" s="39"/>
      <c r="AJ1318" s="39"/>
      <c r="AK1318" s="39"/>
      <c r="AL1318" s="39"/>
    </row>
    <row r="1319" ht="58.5" customHeight="1">
      <c r="A1319" s="39"/>
      <c r="B1319" s="70"/>
      <c r="C1319" s="70"/>
      <c r="D1319" s="70"/>
      <c r="E1319" s="70"/>
      <c r="F1319" s="70"/>
      <c r="G1319" s="70"/>
      <c r="H1319" s="70"/>
      <c r="I1319" s="70"/>
      <c r="J1319" s="70"/>
      <c r="K1319" s="70"/>
      <c r="L1319" s="39"/>
      <c r="N1319" s="14"/>
      <c r="AD1319" s="39"/>
      <c r="AE1319" s="39"/>
      <c r="AF1319" s="39"/>
      <c r="AG1319" s="39"/>
      <c r="AH1319" s="39"/>
      <c r="AI1319" s="39"/>
      <c r="AJ1319" s="39"/>
      <c r="AK1319" s="39"/>
      <c r="AL1319" s="39"/>
    </row>
    <row r="1320" ht="58.5" customHeight="1">
      <c r="A1320" s="39"/>
      <c r="B1320" s="70"/>
      <c r="C1320" s="70"/>
      <c r="D1320" s="70"/>
      <c r="E1320" s="70"/>
      <c r="F1320" s="70"/>
      <c r="G1320" s="70"/>
      <c r="H1320" s="70"/>
      <c r="I1320" s="70"/>
      <c r="J1320" s="70"/>
      <c r="K1320" s="70"/>
      <c r="L1320" s="39"/>
      <c r="N1320" s="14"/>
      <c r="AD1320" s="39"/>
      <c r="AE1320" s="39"/>
      <c r="AF1320" s="39"/>
      <c r="AG1320" s="39"/>
      <c r="AH1320" s="39"/>
      <c r="AI1320" s="39"/>
      <c r="AJ1320" s="39"/>
      <c r="AK1320" s="39"/>
      <c r="AL1320" s="39"/>
    </row>
    <row r="1321" ht="58.5" customHeight="1">
      <c r="A1321" s="39"/>
      <c r="B1321" s="70"/>
      <c r="C1321" s="70"/>
      <c r="D1321" s="70"/>
      <c r="E1321" s="70"/>
      <c r="F1321" s="70"/>
      <c r="G1321" s="70"/>
      <c r="H1321" s="70"/>
      <c r="I1321" s="70"/>
      <c r="J1321" s="70"/>
      <c r="K1321" s="70"/>
      <c r="L1321" s="39"/>
      <c r="N1321" s="14"/>
      <c r="AD1321" s="39"/>
      <c r="AE1321" s="39"/>
      <c r="AF1321" s="39"/>
      <c r="AG1321" s="39"/>
      <c r="AH1321" s="39"/>
      <c r="AI1321" s="39"/>
      <c r="AJ1321" s="39"/>
      <c r="AK1321" s="39"/>
      <c r="AL1321" s="39"/>
    </row>
    <row r="1322" ht="58.5" customHeight="1">
      <c r="A1322" s="39"/>
      <c r="B1322" s="70"/>
      <c r="C1322" s="70"/>
      <c r="D1322" s="70"/>
      <c r="E1322" s="70"/>
      <c r="F1322" s="70"/>
      <c r="G1322" s="70"/>
      <c r="H1322" s="70"/>
      <c r="I1322" s="70"/>
      <c r="J1322" s="70"/>
      <c r="K1322" s="70"/>
      <c r="L1322" s="39"/>
      <c r="N1322" s="14"/>
      <c r="AD1322" s="39"/>
      <c r="AE1322" s="39"/>
      <c r="AF1322" s="39"/>
      <c r="AG1322" s="39"/>
      <c r="AH1322" s="39"/>
      <c r="AI1322" s="39"/>
      <c r="AJ1322" s="39"/>
      <c r="AK1322" s="39"/>
      <c r="AL1322" s="39"/>
    </row>
    <row r="1323" ht="58.5" customHeight="1">
      <c r="A1323" s="39"/>
      <c r="B1323" s="70"/>
      <c r="C1323" s="70"/>
      <c r="D1323" s="70"/>
      <c r="E1323" s="70"/>
      <c r="F1323" s="70"/>
      <c r="G1323" s="70"/>
      <c r="H1323" s="70"/>
      <c r="I1323" s="70"/>
      <c r="J1323" s="70"/>
      <c r="K1323" s="70"/>
      <c r="L1323" s="39"/>
      <c r="N1323" s="14"/>
      <c r="AD1323" s="39"/>
      <c r="AE1323" s="39"/>
      <c r="AF1323" s="39"/>
      <c r="AG1323" s="39"/>
      <c r="AH1323" s="39"/>
      <c r="AI1323" s="39"/>
      <c r="AJ1323" s="39"/>
      <c r="AK1323" s="39"/>
      <c r="AL1323" s="39"/>
    </row>
    <row r="1324" ht="58.5" customHeight="1">
      <c r="A1324" s="39"/>
      <c r="B1324" s="70"/>
      <c r="C1324" s="70"/>
      <c r="D1324" s="70"/>
      <c r="E1324" s="70"/>
      <c r="F1324" s="70"/>
      <c r="G1324" s="70"/>
      <c r="H1324" s="70"/>
      <c r="I1324" s="70"/>
      <c r="J1324" s="70"/>
      <c r="K1324" s="70"/>
      <c r="L1324" s="39"/>
      <c r="N1324" s="14"/>
      <c r="AD1324" s="39"/>
      <c r="AE1324" s="39"/>
      <c r="AF1324" s="39"/>
      <c r="AG1324" s="39"/>
      <c r="AH1324" s="39"/>
      <c r="AI1324" s="39"/>
      <c r="AJ1324" s="39"/>
      <c r="AK1324" s="39"/>
      <c r="AL1324" s="39"/>
    </row>
    <row r="1325" ht="58.5" customHeight="1">
      <c r="A1325" s="39"/>
      <c r="B1325" s="70"/>
      <c r="C1325" s="70"/>
      <c r="D1325" s="70"/>
      <c r="E1325" s="70"/>
      <c r="F1325" s="70"/>
      <c r="G1325" s="70"/>
      <c r="H1325" s="70"/>
      <c r="I1325" s="70"/>
      <c r="J1325" s="70"/>
      <c r="K1325" s="70"/>
      <c r="L1325" s="39"/>
      <c r="N1325" s="14"/>
      <c r="AD1325" s="39"/>
      <c r="AE1325" s="39"/>
      <c r="AF1325" s="39"/>
      <c r="AG1325" s="39"/>
      <c r="AH1325" s="39"/>
      <c r="AI1325" s="39"/>
      <c r="AJ1325" s="39"/>
      <c r="AK1325" s="39"/>
      <c r="AL1325" s="39"/>
    </row>
    <row r="1326" ht="58.5" customHeight="1">
      <c r="A1326" s="39"/>
      <c r="B1326" s="70"/>
      <c r="C1326" s="70"/>
      <c r="D1326" s="70"/>
      <c r="E1326" s="70"/>
      <c r="F1326" s="70"/>
      <c r="G1326" s="70"/>
      <c r="H1326" s="70"/>
      <c r="I1326" s="70"/>
      <c r="J1326" s="70"/>
      <c r="K1326" s="70"/>
      <c r="L1326" s="39"/>
      <c r="N1326" s="14"/>
      <c r="AD1326" s="39"/>
      <c r="AE1326" s="39"/>
      <c r="AF1326" s="39"/>
      <c r="AG1326" s="39"/>
      <c r="AH1326" s="39"/>
      <c r="AI1326" s="39"/>
      <c r="AJ1326" s="39"/>
      <c r="AK1326" s="39"/>
      <c r="AL1326" s="39"/>
    </row>
    <row r="1327" ht="58.5" customHeight="1">
      <c r="A1327" s="39"/>
      <c r="B1327" s="70"/>
      <c r="C1327" s="70"/>
      <c r="D1327" s="70"/>
      <c r="E1327" s="70"/>
      <c r="F1327" s="70"/>
      <c r="G1327" s="70"/>
      <c r="H1327" s="70"/>
      <c r="I1327" s="70"/>
      <c r="J1327" s="70"/>
      <c r="K1327" s="70"/>
      <c r="L1327" s="39"/>
      <c r="N1327" s="14"/>
      <c r="AD1327" s="39"/>
      <c r="AE1327" s="39"/>
      <c r="AF1327" s="39"/>
      <c r="AG1327" s="39"/>
      <c r="AH1327" s="39"/>
      <c r="AI1327" s="39"/>
      <c r="AJ1327" s="39"/>
      <c r="AK1327" s="39"/>
      <c r="AL1327" s="39"/>
    </row>
    <row r="1328" ht="58.5" customHeight="1">
      <c r="A1328" s="39"/>
      <c r="B1328" s="70"/>
      <c r="C1328" s="70"/>
      <c r="D1328" s="70"/>
      <c r="E1328" s="70"/>
      <c r="F1328" s="70"/>
      <c r="G1328" s="70"/>
      <c r="H1328" s="70"/>
      <c r="I1328" s="70"/>
      <c r="J1328" s="70"/>
      <c r="K1328" s="70"/>
      <c r="L1328" s="39"/>
      <c r="N1328" s="14"/>
      <c r="AD1328" s="39"/>
      <c r="AE1328" s="39"/>
      <c r="AF1328" s="39"/>
      <c r="AG1328" s="39"/>
      <c r="AH1328" s="39"/>
      <c r="AI1328" s="39"/>
      <c r="AJ1328" s="39"/>
      <c r="AK1328" s="39"/>
      <c r="AL1328" s="39"/>
    </row>
    <row r="1329" ht="58.5" customHeight="1">
      <c r="A1329" s="39"/>
      <c r="B1329" s="70"/>
      <c r="C1329" s="70"/>
      <c r="D1329" s="70"/>
      <c r="E1329" s="70"/>
      <c r="F1329" s="70"/>
      <c r="G1329" s="70"/>
      <c r="H1329" s="70"/>
      <c r="I1329" s="70"/>
      <c r="J1329" s="70"/>
      <c r="K1329" s="70"/>
      <c r="L1329" s="39"/>
      <c r="N1329" s="14"/>
      <c r="AD1329" s="39"/>
      <c r="AE1329" s="39"/>
      <c r="AF1329" s="39"/>
      <c r="AG1329" s="39"/>
      <c r="AH1329" s="39"/>
      <c r="AI1329" s="39"/>
      <c r="AJ1329" s="39"/>
      <c r="AK1329" s="39"/>
      <c r="AL1329" s="39"/>
    </row>
    <row r="1330" ht="58.5" customHeight="1">
      <c r="A1330" s="39"/>
      <c r="B1330" s="70"/>
      <c r="C1330" s="70"/>
      <c r="D1330" s="70"/>
      <c r="E1330" s="70"/>
      <c r="F1330" s="70"/>
      <c r="G1330" s="70"/>
      <c r="H1330" s="70"/>
      <c r="I1330" s="70"/>
      <c r="J1330" s="70"/>
      <c r="K1330" s="70"/>
      <c r="L1330" s="39"/>
      <c r="N1330" s="14"/>
      <c r="AD1330" s="39"/>
      <c r="AE1330" s="39"/>
      <c r="AF1330" s="39"/>
      <c r="AG1330" s="39"/>
      <c r="AH1330" s="39"/>
      <c r="AI1330" s="39"/>
      <c r="AJ1330" s="39"/>
      <c r="AK1330" s="39"/>
      <c r="AL1330" s="39"/>
    </row>
    <row r="1331" ht="58.5" customHeight="1">
      <c r="A1331" s="39"/>
      <c r="B1331" s="70"/>
      <c r="C1331" s="70"/>
      <c r="D1331" s="70"/>
      <c r="E1331" s="70"/>
      <c r="F1331" s="70"/>
      <c r="G1331" s="70"/>
      <c r="H1331" s="70"/>
      <c r="I1331" s="70"/>
      <c r="J1331" s="70"/>
      <c r="K1331" s="70"/>
      <c r="L1331" s="39"/>
      <c r="N1331" s="14"/>
      <c r="AD1331" s="39"/>
      <c r="AE1331" s="39"/>
      <c r="AF1331" s="39"/>
      <c r="AG1331" s="39"/>
      <c r="AH1331" s="39"/>
      <c r="AI1331" s="39"/>
      <c r="AJ1331" s="39"/>
      <c r="AK1331" s="39"/>
      <c r="AL1331" s="39"/>
    </row>
    <row r="1332" ht="58.5" customHeight="1">
      <c r="A1332" s="39"/>
      <c r="B1332" s="70"/>
      <c r="C1332" s="70"/>
      <c r="D1332" s="70"/>
      <c r="E1332" s="70"/>
      <c r="F1332" s="70"/>
      <c r="G1332" s="70"/>
      <c r="H1332" s="70"/>
      <c r="I1332" s="70"/>
      <c r="J1332" s="70"/>
      <c r="K1332" s="70"/>
      <c r="L1332" s="39"/>
      <c r="N1332" s="14"/>
      <c r="AD1332" s="39"/>
      <c r="AE1332" s="39"/>
      <c r="AF1332" s="39"/>
      <c r="AG1332" s="39"/>
      <c r="AH1332" s="39"/>
      <c r="AI1332" s="39"/>
      <c r="AJ1332" s="39"/>
      <c r="AK1332" s="39"/>
      <c r="AL1332" s="39"/>
    </row>
    <row r="1333" ht="58.5" customHeight="1">
      <c r="A1333" s="39"/>
      <c r="B1333" s="70"/>
      <c r="C1333" s="70"/>
      <c r="D1333" s="70"/>
      <c r="E1333" s="70"/>
      <c r="F1333" s="70"/>
      <c r="G1333" s="70"/>
      <c r="H1333" s="70"/>
      <c r="I1333" s="70"/>
      <c r="J1333" s="70"/>
      <c r="K1333" s="70"/>
      <c r="L1333" s="39"/>
      <c r="N1333" s="14"/>
      <c r="AD1333" s="39"/>
      <c r="AE1333" s="39"/>
      <c r="AF1333" s="39"/>
      <c r="AG1333" s="39"/>
      <c r="AH1333" s="39"/>
      <c r="AI1333" s="39"/>
      <c r="AJ1333" s="39"/>
      <c r="AK1333" s="39"/>
      <c r="AL1333" s="39"/>
    </row>
    <row r="1334" ht="58.5" customHeight="1">
      <c r="A1334" s="39"/>
      <c r="B1334" s="70"/>
      <c r="C1334" s="70"/>
      <c r="D1334" s="70"/>
      <c r="E1334" s="70"/>
      <c r="F1334" s="70"/>
      <c r="G1334" s="70"/>
      <c r="H1334" s="70"/>
      <c r="I1334" s="70"/>
      <c r="J1334" s="70"/>
      <c r="K1334" s="70"/>
      <c r="L1334" s="39"/>
      <c r="N1334" s="14"/>
      <c r="AD1334" s="39"/>
      <c r="AE1334" s="39"/>
      <c r="AF1334" s="39"/>
      <c r="AG1334" s="39"/>
      <c r="AH1334" s="39"/>
      <c r="AI1334" s="39"/>
      <c r="AJ1334" s="39"/>
      <c r="AK1334" s="39"/>
      <c r="AL1334" s="39"/>
    </row>
    <row r="1335" ht="58.5" customHeight="1">
      <c r="A1335" s="39"/>
      <c r="B1335" s="70"/>
      <c r="C1335" s="70"/>
      <c r="D1335" s="70"/>
      <c r="E1335" s="70"/>
      <c r="F1335" s="70"/>
      <c r="G1335" s="70"/>
      <c r="H1335" s="70"/>
      <c r="I1335" s="70"/>
      <c r="J1335" s="70"/>
      <c r="K1335" s="70"/>
      <c r="L1335" s="39"/>
      <c r="N1335" s="14"/>
      <c r="AD1335" s="39"/>
      <c r="AE1335" s="39"/>
      <c r="AF1335" s="39"/>
      <c r="AG1335" s="39"/>
      <c r="AH1335" s="39"/>
      <c r="AI1335" s="39"/>
      <c r="AJ1335" s="39"/>
      <c r="AK1335" s="39"/>
      <c r="AL1335" s="39"/>
    </row>
    <row r="1336" ht="58.5" customHeight="1">
      <c r="A1336" s="39"/>
      <c r="B1336" s="70"/>
      <c r="C1336" s="70"/>
      <c r="D1336" s="70"/>
      <c r="E1336" s="70"/>
      <c r="F1336" s="70"/>
      <c r="G1336" s="70"/>
      <c r="H1336" s="70"/>
      <c r="I1336" s="70"/>
      <c r="J1336" s="70"/>
      <c r="K1336" s="70"/>
      <c r="L1336" s="39"/>
      <c r="N1336" s="14"/>
      <c r="AD1336" s="39"/>
      <c r="AE1336" s="39"/>
      <c r="AF1336" s="39"/>
      <c r="AG1336" s="39"/>
      <c r="AH1336" s="39"/>
      <c r="AI1336" s="39"/>
      <c r="AJ1336" s="39"/>
      <c r="AK1336" s="39"/>
      <c r="AL1336" s="39"/>
    </row>
    <row r="1337" ht="58.5" customHeight="1">
      <c r="A1337" s="39"/>
      <c r="B1337" s="70"/>
      <c r="C1337" s="70"/>
      <c r="D1337" s="70"/>
      <c r="E1337" s="70"/>
      <c r="F1337" s="70"/>
      <c r="G1337" s="70"/>
      <c r="H1337" s="70"/>
      <c r="I1337" s="70"/>
      <c r="J1337" s="70"/>
      <c r="K1337" s="70"/>
      <c r="L1337" s="39"/>
      <c r="N1337" s="14"/>
      <c r="AD1337" s="39"/>
      <c r="AE1337" s="39"/>
      <c r="AF1337" s="39"/>
      <c r="AG1337" s="39"/>
      <c r="AH1337" s="39"/>
      <c r="AI1337" s="39"/>
      <c r="AJ1337" s="39"/>
      <c r="AK1337" s="39"/>
      <c r="AL1337" s="39"/>
    </row>
    <row r="1338" ht="58.5" customHeight="1">
      <c r="A1338" s="39"/>
      <c r="B1338" s="70"/>
      <c r="C1338" s="70"/>
      <c r="D1338" s="70"/>
      <c r="E1338" s="70"/>
      <c r="F1338" s="70"/>
      <c r="G1338" s="70"/>
      <c r="H1338" s="70"/>
      <c r="I1338" s="70"/>
      <c r="J1338" s="70"/>
      <c r="K1338" s="70"/>
      <c r="L1338" s="39"/>
      <c r="N1338" s="14"/>
      <c r="AD1338" s="39"/>
      <c r="AE1338" s="39"/>
      <c r="AF1338" s="39"/>
      <c r="AG1338" s="39"/>
      <c r="AH1338" s="39"/>
      <c r="AI1338" s="39"/>
      <c r="AJ1338" s="39"/>
      <c r="AK1338" s="39"/>
      <c r="AL1338" s="39"/>
    </row>
    <row r="1339" ht="58.5" customHeight="1">
      <c r="A1339" s="39"/>
      <c r="B1339" s="70"/>
      <c r="C1339" s="70"/>
      <c r="D1339" s="70"/>
      <c r="E1339" s="70"/>
      <c r="F1339" s="70"/>
      <c r="G1339" s="70"/>
      <c r="H1339" s="70"/>
      <c r="I1339" s="70"/>
      <c r="J1339" s="70"/>
      <c r="K1339" s="70"/>
      <c r="L1339" s="39"/>
      <c r="N1339" s="14"/>
      <c r="AD1339" s="39"/>
      <c r="AE1339" s="39"/>
      <c r="AF1339" s="39"/>
      <c r="AG1339" s="39"/>
      <c r="AH1339" s="39"/>
      <c r="AI1339" s="39"/>
      <c r="AJ1339" s="39"/>
      <c r="AK1339" s="39"/>
      <c r="AL1339" s="39"/>
    </row>
    <row r="1340" ht="58.5" customHeight="1">
      <c r="A1340" s="39"/>
      <c r="B1340" s="70"/>
      <c r="C1340" s="70"/>
      <c r="D1340" s="70"/>
      <c r="E1340" s="70"/>
      <c r="F1340" s="70"/>
      <c r="G1340" s="70"/>
      <c r="H1340" s="70"/>
      <c r="I1340" s="70"/>
      <c r="J1340" s="70"/>
      <c r="K1340" s="70"/>
      <c r="L1340" s="39"/>
      <c r="N1340" s="14"/>
      <c r="AD1340" s="39"/>
      <c r="AE1340" s="39"/>
      <c r="AF1340" s="39"/>
      <c r="AG1340" s="39"/>
      <c r="AH1340" s="39"/>
      <c r="AI1340" s="39"/>
      <c r="AJ1340" s="39"/>
      <c r="AK1340" s="39"/>
      <c r="AL1340" s="39"/>
    </row>
    <row r="1341" ht="58.5" customHeight="1">
      <c r="A1341" s="39"/>
      <c r="B1341" s="70"/>
      <c r="C1341" s="70"/>
      <c r="D1341" s="70"/>
      <c r="E1341" s="70"/>
      <c r="F1341" s="70"/>
      <c r="G1341" s="70"/>
      <c r="H1341" s="70"/>
      <c r="I1341" s="70"/>
      <c r="J1341" s="70"/>
      <c r="K1341" s="70"/>
      <c r="L1341" s="39"/>
      <c r="N1341" s="14"/>
      <c r="AD1341" s="39"/>
      <c r="AE1341" s="39"/>
      <c r="AF1341" s="39"/>
      <c r="AG1341" s="39"/>
      <c r="AH1341" s="39"/>
      <c r="AI1341" s="39"/>
      <c r="AJ1341" s="39"/>
      <c r="AK1341" s="39"/>
      <c r="AL1341" s="39"/>
    </row>
    <row r="1342" ht="58.5" customHeight="1">
      <c r="A1342" s="39"/>
      <c r="B1342" s="70"/>
      <c r="C1342" s="70"/>
      <c r="D1342" s="70"/>
      <c r="E1342" s="70"/>
      <c r="F1342" s="70"/>
      <c r="G1342" s="70"/>
      <c r="H1342" s="70"/>
      <c r="I1342" s="70"/>
      <c r="J1342" s="70"/>
      <c r="K1342" s="70"/>
      <c r="L1342" s="39"/>
      <c r="N1342" s="14"/>
      <c r="AD1342" s="39"/>
      <c r="AE1342" s="39"/>
      <c r="AF1342" s="39"/>
      <c r="AG1342" s="39"/>
      <c r="AH1342" s="39"/>
      <c r="AI1342" s="39"/>
      <c r="AJ1342" s="39"/>
      <c r="AK1342" s="39"/>
      <c r="AL1342" s="39"/>
    </row>
    <row r="1343" ht="58.5" customHeight="1">
      <c r="A1343" s="39"/>
      <c r="B1343" s="70"/>
      <c r="C1343" s="70"/>
      <c r="D1343" s="70"/>
      <c r="E1343" s="70"/>
      <c r="F1343" s="70"/>
      <c r="G1343" s="70"/>
      <c r="H1343" s="70"/>
      <c r="I1343" s="70"/>
      <c r="J1343" s="70"/>
      <c r="K1343" s="70"/>
      <c r="L1343" s="39"/>
      <c r="N1343" s="14"/>
      <c r="AD1343" s="39"/>
      <c r="AE1343" s="39"/>
      <c r="AF1343" s="39"/>
      <c r="AG1343" s="39"/>
      <c r="AH1343" s="39"/>
      <c r="AI1343" s="39"/>
      <c r="AJ1343" s="39"/>
      <c r="AK1343" s="39"/>
      <c r="AL1343" s="39"/>
    </row>
    <row r="1344" ht="58.5" customHeight="1">
      <c r="A1344" s="39"/>
      <c r="B1344" s="70"/>
      <c r="C1344" s="70"/>
      <c r="D1344" s="70"/>
      <c r="E1344" s="70"/>
      <c r="F1344" s="70"/>
      <c r="G1344" s="70"/>
      <c r="H1344" s="70"/>
      <c r="I1344" s="70"/>
      <c r="J1344" s="70"/>
      <c r="K1344" s="70"/>
      <c r="L1344" s="39"/>
      <c r="N1344" s="14"/>
      <c r="AD1344" s="39"/>
      <c r="AE1344" s="39"/>
      <c r="AF1344" s="39"/>
      <c r="AG1344" s="39"/>
      <c r="AH1344" s="39"/>
      <c r="AI1344" s="39"/>
      <c r="AJ1344" s="39"/>
      <c r="AK1344" s="39"/>
      <c r="AL1344" s="39"/>
    </row>
    <row r="1345" ht="58.5" customHeight="1">
      <c r="A1345" s="39"/>
      <c r="B1345" s="70"/>
      <c r="C1345" s="70"/>
      <c r="D1345" s="70"/>
      <c r="E1345" s="70"/>
      <c r="F1345" s="70"/>
      <c r="G1345" s="70"/>
      <c r="H1345" s="70"/>
      <c r="I1345" s="70"/>
      <c r="J1345" s="70"/>
      <c r="K1345" s="70"/>
      <c r="L1345" s="39"/>
      <c r="N1345" s="14"/>
      <c r="AD1345" s="39"/>
      <c r="AE1345" s="39"/>
      <c r="AF1345" s="39"/>
      <c r="AG1345" s="39"/>
      <c r="AH1345" s="39"/>
      <c r="AI1345" s="39"/>
      <c r="AJ1345" s="39"/>
      <c r="AK1345" s="39"/>
      <c r="AL1345" s="39"/>
    </row>
    <row r="1346" ht="58.5" customHeight="1">
      <c r="A1346" s="39"/>
      <c r="B1346" s="70"/>
      <c r="C1346" s="70"/>
      <c r="D1346" s="70"/>
      <c r="E1346" s="70"/>
      <c r="F1346" s="70"/>
      <c r="G1346" s="70"/>
      <c r="H1346" s="70"/>
      <c r="I1346" s="70"/>
      <c r="J1346" s="70"/>
      <c r="K1346" s="70"/>
      <c r="L1346" s="39"/>
      <c r="N1346" s="14"/>
      <c r="AD1346" s="39"/>
      <c r="AE1346" s="39"/>
      <c r="AF1346" s="39"/>
      <c r="AG1346" s="39"/>
      <c r="AH1346" s="39"/>
      <c r="AI1346" s="39"/>
      <c r="AJ1346" s="39"/>
      <c r="AK1346" s="39"/>
      <c r="AL1346" s="39"/>
    </row>
    <row r="1347" ht="58.5" customHeight="1">
      <c r="A1347" s="39"/>
      <c r="B1347" s="70"/>
      <c r="C1347" s="70"/>
      <c r="D1347" s="70"/>
      <c r="E1347" s="70"/>
      <c r="F1347" s="70"/>
      <c r="G1347" s="70"/>
      <c r="H1347" s="70"/>
      <c r="I1347" s="70"/>
      <c r="J1347" s="70"/>
      <c r="K1347" s="70"/>
      <c r="L1347" s="39"/>
      <c r="N1347" s="14"/>
      <c r="AD1347" s="39"/>
      <c r="AE1347" s="39"/>
      <c r="AF1347" s="39"/>
      <c r="AG1347" s="39"/>
      <c r="AH1347" s="39"/>
      <c r="AI1347" s="39"/>
      <c r="AJ1347" s="39"/>
      <c r="AK1347" s="39"/>
      <c r="AL1347" s="39"/>
    </row>
    <row r="1348" ht="58.5" customHeight="1">
      <c r="A1348" s="39"/>
      <c r="B1348" s="70"/>
      <c r="C1348" s="70"/>
      <c r="D1348" s="70"/>
      <c r="E1348" s="70"/>
      <c r="F1348" s="70"/>
      <c r="G1348" s="70"/>
      <c r="H1348" s="70"/>
      <c r="I1348" s="70"/>
      <c r="J1348" s="70"/>
      <c r="K1348" s="70"/>
      <c r="L1348" s="39"/>
      <c r="N1348" s="14"/>
      <c r="AD1348" s="39"/>
      <c r="AE1348" s="39"/>
      <c r="AF1348" s="39"/>
      <c r="AG1348" s="39"/>
      <c r="AH1348" s="39"/>
      <c r="AI1348" s="39"/>
      <c r="AJ1348" s="39"/>
      <c r="AK1348" s="39"/>
      <c r="AL1348" s="39"/>
    </row>
    <row r="1349" ht="58.5" customHeight="1">
      <c r="A1349" s="39"/>
      <c r="B1349" s="70"/>
      <c r="C1349" s="70"/>
      <c r="D1349" s="70"/>
      <c r="E1349" s="70"/>
      <c r="F1349" s="70"/>
      <c r="G1349" s="70"/>
      <c r="H1349" s="70"/>
      <c r="I1349" s="70"/>
      <c r="J1349" s="70"/>
      <c r="K1349" s="70"/>
      <c r="L1349" s="39"/>
      <c r="N1349" s="14"/>
      <c r="AD1349" s="39"/>
      <c r="AE1349" s="39"/>
      <c r="AF1349" s="39"/>
      <c r="AG1349" s="39"/>
      <c r="AH1349" s="39"/>
      <c r="AI1349" s="39"/>
      <c r="AJ1349" s="39"/>
      <c r="AK1349" s="39"/>
      <c r="AL1349" s="39"/>
    </row>
    <row r="1350" ht="58.5" customHeight="1">
      <c r="A1350" s="39"/>
      <c r="B1350" s="70"/>
      <c r="C1350" s="70"/>
      <c r="D1350" s="70"/>
      <c r="E1350" s="70"/>
      <c r="F1350" s="70"/>
      <c r="G1350" s="70"/>
      <c r="H1350" s="70"/>
      <c r="I1350" s="70"/>
      <c r="J1350" s="70"/>
      <c r="K1350" s="70"/>
      <c r="L1350" s="39"/>
      <c r="N1350" s="14"/>
      <c r="AD1350" s="39"/>
      <c r="AE1350" s="39"/>
      <c r="AF1350" s="39"/>
      <c r="AG1350" s="39"/>
      <c r="AH1350" s="39"/>
      <c r="AI1350" s="39"/>
      <c r="AJ1350" s="39"/>
      <c r="AK1350" s="39"/>
      <c r="AL1350" s="39"/>
    </row>
    <row r="1351" ht="58.5" customHeight="1">
      <c r="A1351" s="39"/>
      <c r="B1351" s="70"/>
      <c r="C1351" s="70"/>
      <c r="D1351" s="70"/>
      <c r="E1351" s="70"/>
      <c r="F1351" s="70"/>
      <c r="G1351" s="70"/>
      <c r="H1351" s="70"/>
      <c r="I1351" s="70"/>
      <c r="J1351" s="70"/>
      <c r="K1351" s="70"/>
      <c r="L1351" s="39"/>
      <c r="N1351" s="14"/>
      <c r="AD1351" s="39"/>
      <c r="AE1351" s="39"/>
      <c r="AF1351" s="39"/>
      <c r="AG1351" s="39"/>
      <c r="AH1351" s="39"/>
      <c r="AI1351" s="39"/>
      <c r="AJ1351" s="39"/>
      <c r="AK1351" s="39"/>
      <c r="AL1351" s="39"/>
    </row>
    <row r="1352" ht="58.5" customHeight="1">
      <c r="A1352" s="39"/>
      <c r="B1352" s="70"/>
      <c r="C1352" s="70"/>
      <c r="D1352" s="70"/>
      <c r="E1352" s="70"/>
      <c r="F1352" s="70"/>
      <c r="G1352" s="70"/>
      <c r="H1352" s="70"/>
      <c r="I1352" s="70"/>
      <c r="J1352" s="70"/>
      <c r="K1352" s="70"/>
      <c r="L1352" s="39"/>
      <c r="N1352" s="14"/>
      <c r="AD1352" s="39"/>
      <c r="AE1352" s="39"/>
      <c r="AF1352" s="39"/>
      <c r="AG1352" s="39"/>
      <c r="AH1352" s="39"/>
      <c r="AI1352" s="39"/>
      <c r="AJ1352" s="39"/>
      <c r="AK1352" s="39"/>
      <c r="AL1352" s="39"/>
    </row>
    <row r="1353" ht="58.5" customHeight="1">
      <c r="A1353" s="39"/>
      <c r="B1353" s="70"/>
      <c r="C1353" s="70"/>
      <c r="D1353" s="70"/>
      <c r="E1353" s="70"/>
      <c r="F1353" s="70"/>
      <c r="G1353" s="70"/>
      <c r="H1353" s="70"/>
      <c r="I1353" s="70"/>
      <c r="J1353" s="70"/>
      <c r="K1353" s="70"/>
      <c r="L1353" s="39"/>
      <c r="N1353" s="14"/>
      <c r="AD1353" s="39"/>
      <c r="AE1353" s="39"/>
      <c r="AF1353" s="39"/>
      <c r="AG1353" s="39"/>
      <c r="AH1353" s="39"/>
      <c r="AI1353" s="39"/>
      <c r="AJ1353" s="39"/>
      <c r="AK1353" s="39"/>
      <c r="AL1353" s="39"/>
    </row>
    <row r="1354" ht="58.5" customHeight="1">
      <c r="A1354" s="39"/>
      <c r="B1354" s="70"/>
      <c r="C1354" s="70"/>
      <c r="D1354" s="70"/>
      <c r="E1354" s="70"/>
      <c r="F1354" s="70"/>
      <c r="G1354" s="70"/>
      <c r="H1354" s="70"/>
      <c r="I1354" s="70"/>
      <c r="J1354" s="70"/>
      <c r="K1354" s="70"/>
      <c r="L1354" s="39"/>
      <c r="N1354" s="14"/>
      <c r="AD1354" s="39"/>
      <c r="AE1354" s="39"/>
      <c r="AF1354" s="39"/>
      <c r="AG1354" s="39"/>
      <c r="AH1354" s="39"/>
      <c r="AI1354" s="39"/>
      <c r="AJ1354" s="39"/>
      <c r="AK1354" s="39"/>
      <c r="AL1354" s="39"/>
    </row>
    <row r="1355" ht="58.5" customHeight="1">
      <c r="A1355" s="39"/>
      <c r="B1355" s="70"/>
      <c r="C1355" s="70"/>
      <c r="D1355" s="70"/>
      <c r="E1355" s="70"/>
      <c r="F1355" s="70"/>
      <c r="G1355" s="70"/>
      <c r="H1355" s="70"/>
      <c r="I1355" s="70"/>
      <c r="J1355" s="70"/>
      <c r="K1355" s="70"/>
      <c r="L1355" s="39"/>
      <c r="N1355" s="14"/>
      <c r="AD1355" s="39"/>
      <c r="AE1355" s="39"/>
      <c r="AF1355" s="39"/>
      <c r="AG1355" s="39"/>
      <c r="AH1355" s="39"/>
      <c r="AI1355" s="39"/>
      <c r="AJ1355" s="39"/>
      <c r="AK1355" s="39"/>
      <c r="AL1355" s="39"/>
    </row>
    <row r="1356" ht="58.5" customHeight="1">
      <c r="A1356" s="39"/>
      <c r="B1356" s="70"/>
      <c r="C1356" s="70"/>
      <c r="D1356" s="70"/>
      <c r="E1356" s="70"/>
      <c r="F1356" s="70"/>
      <c r="G1356" s="70"/>
      <c r="H1356" s="70"/>
      <c r="I1356" s="70"/>
      <c r="J1356" s="70"/>
      <c r="K1356" s="70"/>
      <c r="L1356" s="39"/>
      <c r="N1356" s="14"/>
      <c r="AD1356" s="39"/>
      <c r="AE1356" s="39"/>
      <c r="AF1356" s="39"/>
      <c r="AG1356" s="39"/>
      <c r="AH1356" s="39"/>
      <c r="AI1356" s="39"/>
      <c r="AJ1356" s="39"/>
      <c r="AK1356" s="39"/>
      <c r="AL1356" s="39"/>
    </row>
    <row r="1357" ht="58.5" customHeight="1">
      <c r="A1357" s="39"/>
      <c r="B1357" s="70"/>
      <c r="C1357" s="70"/>
      <c r="D1357" s="70"/>
      <c r="E1357" s="70"/>
      <c r="F1357" s="70"/>
      <c r="G1357" s="70"/>
      <c r="H1357" s="70"/>
      <c r="I1357" s="70"/>
      <c r="J1357" s="70"/>
      <c r="K1357" s="70"/>
      <c r="L1357" s="39"/>
      <c r="N1357" s="14"/>
      <c r="AD1357" s="39"/>
      <c r="AE1357" s="39"/>
      <c r="AF1357" s="39"/>
      <c r="AG1357" s="39"/>
      <c r="AH1357" s="39"/>
      <c r="AI1357" s="39"/>
      <c r="AJ1357" s="39"/>
      <c r="AK1357" s="39"/>
      <c r="AL1357" s="39"/>
    </row>
    <row r="1358" ht="58.5" customHeight="1">
      <c r="A1358" s="39"/>
      <c r="B1358" s="70"/>
      <c r="C1358" s="70"/>
      <c r="D1358" s="70"/>
      <c r="E1358" s="70"/>
      <c r="F1358" s="70"/>
      <c r="G1358" s="70"/>
      <c r="H1358" s="70"/>
      <c r="I1358" s="70"/>
      <c r="J1358" s="70"/>
      <c r="K1358" s="70"/>
      <c r="L1358" s="39"/>
      <c r="N1358" s="14"/>
      <c r="AD1358" s="39"/>
      <c r="AE1358" s="39"/>
      <c r="AF1358" s="39"/>
      <c r="AG1358" s="39"/>
      <c r="AH1358" s="39"/>
      <c r="AI1358" s="39"/>
      <c r="AJ1358" s="39"/>
      <c r="AK1358" s="39"/>
      <c r="AL1358" s="39"/>
    </row>
    <row r="1359" ht="58.5" customHeight="1">
      <c r="A1359" s="39"/>
      <c r="B1359" s="70"/>
      <c r="C1359" s="70"/>
      <c r="D1359" s="70"/>
      <c r="E1359" s="70"/>
      <c r="F1359" s="70"/>
      <c r="G1359" s="70"/>
      <c r="H1359" s="70"/>
      <c r="I1359" s="70"/>
      <c r="J1359" s="70"/>
      <c r="K1359" s="70"/>
      <c r="L1359" s="39"/>
      <c r="N1359" s="14"/>
      <c r="AD1359" s="39"/>
      <c r="AE1359" s="39"/>
      <c r="AF1359" s="39"/>
      <c r="AG1359" s="39"/>
      <c r="AH1359" s="39"/>
      <c r="AI1359" s="39"/>
      <c r="AJ1359" s="39"/>
      <c r="AK1359" s="39"/>
      <c r="AL1359" s="39"/>
    </row>
    <row r="1360" ht="58.5" customHeight="1">
      <c r="A1360" s="39"/>
      <c r="B1360" s="70"/>
      <c r="C1360" s="70"/>
      <c r="D1360" s="70"/>
      <c r="E1360" s="70"/>
      <c r="F1360" s="70"/>
      <c r="G1360" s="70"/>
      <c r="H1360" s="70"/>
      <c r="I1360" s="70"/>
      <c r="J1360" s="70"/>
      <c r="K1360" s="70"/>
      <c r="L1360" s="39"/>
      <c r="N1360" s="14"/>
      <c r="AD1360" s="39"/>
      <c r="AE1360" s="39"/>
      <c r="AF1360" s="39"/>
      <c r="AG1360" s="39"/>
      <c r="AH1360" s="39"/>
      <c r="AI1360" s="39"/>
      <c r="AJ1360" s="39"/>
      <c r="AK1360" s="39"/>
      <c r="AL1360" s="39"/>
    </row>
    <row r="1361" ht="58.5" customHeight="1">
      <c r="A1361" s="39"/>
      <c r="B1361" s="70"/>
      <c r="C1361" s="70"/>
      <c r="D1361" s="70"/>
      <c r="E1361" s="70"/>
      <c r="F1361" s="70"/>
      <c r="G1361" s="70"/>
      <c r="H1361" s="70"/>
      <c r="I1361" s="70"/>
      <c r="J1361" s="70"/>
      <c r="K1361" s="70"/>
      <c r="L1361" s="39"/>
      <c r="N1361" s="14"/>
      <c r="AD1361" s="39"/>
      <c r="AE1361" s="39"/>
      <c r="AF1361" s="39"/>
      <c r="AG1361" s="39"/>
      <c r="AH1361" s="39"/>
      <c r="AI1361" s="39"/>
      <c r="AJ1361" s="39"/>
      <c r="AK1361" s="39"/>
      <c r="AL1361" s="39"/>
    </row>
    <row r="1362" ht="58.5" customHeight="1">
      <c r="A1362" s="39"/>
      <c r="B1362" s="70"/>
      <c r="C1362" s="70"/>
      <c r="D1362" s="70"/>
      <c r="E1362" s="70"/>
      <c r="F1362" s="70"/>
      <c r="G1362" s="70"/>
      <c r="H1362" s="70"/>
      <c r="I1362" s="70"/>
      <c r="J1362" s="70"/>
      <c r="K1362" s="70"/>
      <c r="L1362" s="39"/>
      <c r="N1362" s="14"/>
      <c r="AD1362" s="39"/>
      <c r="AE1362" s="39"/>
      <c r="AF1362" s="39"/>
      <c r="AG1362" s="39"/>
      <c r="AH1362" s="39"/>
      <c r="AI1362" s="39"/>
      <c r="AJ1362" s="39"/>
      <c r="AK1362" s="39"/>
      <c r="AL1362" s="39"/>
    </row>
    <row r="1363" ht="58.5" customHeight="1">
      <c r="A1363" s="39"/>
      <c r="B1363" s="70"/>
      <c r="C1363" s="70"/>
      <c r="D1363" s="70"/>
      <c r="E1363" s="70"/>
      <c r="F1363" s="70"/>
      <c r="G1363" s="70"/>
      <c r="H1363" s="70"/>
      <c r="I1363" s="70"/>
      <c r="J1363" s="70"/>
      <c r="K1363" s="70"/>
      <c r="L1363" s="39"/>
      <c r="N1363" s="14"/>
      <c r="AD1363" s="39"/>
      <c r="AE1363" s="39"/>
      <c r="AF1363" s="39"/>
      <c r="AG1363" s="39"/>
      <c r="AH1363" s="39"/>
      <c r="AI1363" s="39"/>
      <c r="AJ1363" s="39"/>
      <c r="AK1363" s="39"/>
      <c r="AL1363" s="39"/>
    </row>
    <row r="1364" ht="58.5" customHeight="1">
      <c r="A1364" s="39"/>
      <c r="B1364" s="70"/>
      <c r="C1364" s="70"/>
      <c r="D1364" s="70"/>
      <c r="E1364" s="70"/>
      <c r="F1364" s="70"/>
      <c r="G1364" s="70"/>
      <c r="H1364" s="70"/>
      <c r="I1364" s="70"/>
      <c r="J1364" s="70"/>
      <c r="K1364" s="70"/>
      <c r="L1364" s="39"/>
      <c r="N1364" s="14"/>
      <c r="AD1364" s="39"/>
      <c r="AE1364" s="39"/>
      <c r="AF1364" s="39"/>
      <c r="AG1364" s="39"/>
      <c r="AH1364" s="39"/>
      <c r="AI1364" s="39"/>
      <c r="AJ1364" s="39"/>
      <c r="AK1364" s="39"/>
      <c r="AL1364" s="39"/>
    </row>
    <row r="1365" ht="58.5" customHeight="1">
      <c r="A1365" s="39"/>
      <c r="B1365" s="70"/>
      <c r="C1365" s="70"/>
      <c r="D1365" s="70"/>
      <c r="E1365" s="70"/>
      <c r="F1365" s="70"/>
      <c r="G1365" s="70"/>
      <c r="H1365" s="70"/>
      <c r="I1365" s="70"/>
      <c r="J1365" s="70"/>
      <c r="K1365" s="70"/>
      <c r="L1365" s="39"/>
      <c r="N1365" s="14"/>
      <c r="AD1365" s="39"/>
      <c r="AE1365" s="39"/>
      <c r="AF1365" s="39"/>
      <c r="AG1365" s="39"/>
      <c r="AH1365" s="39"/>
      <c r="AI1365" s="39"/>
      <c r="AJ1365" s="39"/>
      <c r="AK1365" s="39"/>
      <c r="AL1365" s="39"/>
    </row>
    <row r="1366" ht="58.5" customHeight="1">
      <c r="A1366" s="39"/>
      <c r="B1366" s="70"/>
      <c r="C1366" s="70"/>
      <c r="D1366" s="70"/>
      <c r="E1366" s="70"/>
      <c r="F1366" s="70"/>
      <c r="G1366" s="70"/>
      <c r="H1366" s="70"/>
      <c r="I1366" s="70"/>
      <c r="J1366" s="70"/>
      <c r="K1366" s="70"/>
      <c r="L1366" s="39"/>
      <c r="N1366" s="14"/>
      <c r="AD1366" s="39"/>
      <c r="AE1366" s="39"/>
      <c r="AF1366" s="39"/>
      <c r="AG1366" s="39"/>
      <c r="AH1366" s="39"/>
      <c r="AI1366" s="39"/>
      <c r="AJ1366" s="39"/>
      <c r="AK1366" s="39"/>
      <c r="AL1366" s="39"/>
    </row>
    <row r="1367" ht="58.5" customHeight="1">
      <c r="A1367" s="39"/>
      <c r="B1367" s="70"/>
      <c r="C1367" s="70"/>
      <c r="D1367" s="70"/>
      <c r="E1367" s="70"/>
      <c r="F1367" s="70"/>
      <c r="G1367" s="70"/>
      <c r="H1367" s="70"/>
      <c r="I1367" s="70"/>
      <c r="J1367" s="70"/>
      <c r="K1367" s="70"/>
      <c r="L1367" s="39"/>
      <c r="N1367" s="14"/>
      <c r="AD1367" s="39"/>
      <c r="AE1367" s="39"/>
      <c r="AF1367" s="39"/>
      <c r="AG1367" s="39"/>
      <c r="AH1367" s="39"/>
      <c r="AI1367" s="39"/>
      <c r="AJ1367" s="39"/>
      <c r="AK1367" s="39"/>
      <c r="AL1367" s="39"/>
    </row>
    <row r="1368" ht="58.5" customHeight="1">
      <c r="A1368" s="39"/>
      <c r="B1368" s="70"/>
      <c r="C1368" s="70"/>
      <c r="D1368" s="70"/>
      <c r="E1368" s="70"/>
      <c r="F1368" s="70"/>
      <c r="G1368" s="70"/>
      <c r="H1368" s="70"/>
      <c r="I1368" s="70"/>
      <c r="J1368" s="70"/>
      <c r="K1368" s="70"/>
      <c r="L1368" s="39"/>
      <c r="N1368" s="14"/>
      <c r="AD1368" s="39"/>
      <c r="AE1368" s="39"/>
      <c r="AF1368" s="39"/>
      <c r="AG1368" s="39"/>
      <c r="AH1368" s="39"/>
      <c r="AI1368" s="39"/>
      <c r="AJ1368" s="39"/>
      <c r="AK1368" s="39"/>
      <c r="AL1368" s="39"/>
    </row>
    <row r="1369" ht="58.5" customHeight="1">
      <c r="A1369" s="39"/>
      <c r="B1369" s="70"/>
      <c r="C1369" s="70"/>
      <c r="D1369" s="70"/>
      <c r="E1369" s="70"/>
      <c r="F1369" s="70"/>
      <c r="G1369" s="70"/>
      <c r="H1369" s="70"/>
      <c r="I1369" s="70"/>
      <c r="J1369" s="70"/>
      <c r="K1369" s="70"/>
      <c r="L1369" s="39"/>
      <c r="N1369" s="14"/>
      <c r="AD1369" s="39"/>
      <c r="AE1369" s="39"/>
      <c r="AF1369" s="39"/>
      <c r="AG1369" s="39"/>
      <c r="AH1369" s="39"/>
      <c r="AI1369" s="39"/>
      <c r="AJ1369" s="39"/>
      <c r="AK1369" s="39"/>
      <c r="AL1369" s="39"/>
    </row>
    <row r="1370" ht="58.5" customHeight="1">
      <c r="A1370" s="39"/>
      <c r="B1370" s="70"/>
      <c r="C1370" s="70"/>
      <c r="D1370" s="70"/>
      <c r="E1370" s="70"/>
      <c r="F1370" s="70"/>
      <c r="G1370" s="70"/>
      <c r="H1370" s="70"/>
      <c r="I1370" s="70"/>
      <c r="J1370" s="70"/>
      <c r="K1370" s="70"/>
      <c r="L1370" s="39"/>
      <c r="N1370" s="14"/>
      <c r="AD1370" s="39"/>
      <c r="AE1370" s="39"/>
      <c r="AF1370" s="39"/>
      <c r="AG1370" s="39"/>
      <c r="AH1370" s="39"/>
      <c r="AI1370" s="39"/>
      <c r="AJ1370" s="39"/>
      <c r="AK1370" s="39"/>
      <c r="AL1370" s="39"/>
    </row>
    <row r="1371" ht="58.5" customHeight="1">
      <c r="A1371" s="39"/>
      <c r="B1371" s="70"/>
      <c r="C1371" s="70"/>
      <c r="D1371" s="70"/>
      <c r="E1371" s="70"/>
      <c r="F1371" s="70"/>
      <c r="G1371" s="70"/>
      <c r="H1371" s="70"/>
      <c r="I1371" s="70"/>
      <c r="J1371" s="70"/>
      <c r="K1371" s="70"/>
      <c r="L1371" s="39"/>
      <c r="N1371" s="14"/>
      <c r="AD1371" s="39"/>
      <c r="AE1371" s="39"/>
      <c r="AF1371" s="39"/>
      <c r="AG1371" s="39"/>
      <c r="AH1371" s="39"/>
      <c r="AI1371" s="39"/>
      <c r="AJ1371" s="39"/>
      <c r="AK1371" s="39"/>
      <c r="AL1371" s="39"/>
    </row>
    <row r="1372" ht="58.5" customHeight="1">
      <c r="A1372" s="39"/>
      <c r="B1372" s="70"/>
      <c r="C1372" s="70"/>
      <c r="D1372" s="70"/>
      <c r="E1372" s="70"/>
      <c r="F1372" s="70"/>
      <c r="G1372" s="70"/>
      <c r="H1372" s="70"/>
      <c r="I1372" s="70"/>
      <c r="J1372" s="70"/>
      <c r="K1372" s="70"/>
      <c r="L1372" s="39"/>
      <c r="N1372" s="14"/>
      <c r="AD1372" s="39"/>
      <c r="AE1372" s="39"/>
      <c r="AF1372" s="39"/>
      <c r="AG1372" s="39"/>
      <c r="AH1372" s="39"/>
      <c r="AI1372" s="39"/>
      <c r="AJ1372" s="39"/>
      <c r="AK1372" s="39"/>
      <c r="AL1372" s="39"/>
    </row>
    <row r="1373" ht="58.5" customHeight="1">
      <c r="A1373" s="39"/>
      <c r="B1373" s="70"/>
      <c r="C1373" s="70"/>
      <c r="D1373" s="70"/>
      <c r="E1373" s="70"/>
      <c r="F1373" s="70"/>
      <c r="G1373" s="70"/>
      <c r="H1373" s="70"/>
      <c r="I1373" s="70"/>
      <c r="J1373" s="70"/>
      <c r="K1373" s="70"/>
      <c r="L1373" s="39"/>
      <c r="N1373" s="14"/>
      <c r="AD1373" s="39"/>
      <c r="AE1373" s="39"/>
      <c r="AF1373" s="39"/>
      <c r="AG1373" s="39"/>
      <c r="AH1373" s="39"/>
      <c r="AI1373" s="39"/>
      <c r="AJ1373" s="39"/>
      <c r="AK1373" s="39"/>
      <c r="AL1373" s="39"/>
    </row>
    <row r="1374" ht="58.5" customHeight="1">
      <c r="A1374" s="39"/>
      <c r="B1374" s="70"/>
      <c r="C1374" s="70"/>
      <c r="D1374" s="70"/>
      <c r="E1374" s="70"/>
      <c r="F1374" s="70"/>
      <c r="G1374" s="70"/>
      <c r="H1374" s="70"/>
      <c r="I1374" s="70"/>
      <c r="J1374" s="70"/>
      <c r="K1374" s="70"/>
      <c r="L1374" s="39"/>
      <c r="N1374" s="14"/>
      <c r="AD1374" s="39"/>
      <c r="AE1374" s="39"/>
      <c r="AF1374" s="39"/>
      <c r="AG1374" s="39"/>
      <c r="AH1374" s="39"/>
      <c r="AI1374" s="39"/>
      <c r="AJ1374" s="39"/>
      <c r="AK1374" s="39"/>
      <c r="AL1374" s="39"/>
    </row>
    <row r="1375" ht="58.5" customHeight="1">
      <c r="A1375" s="39"/>
      <c r="B1375" s="70"/>
      <c r="C1375" s="70"/>
      <c r="D1375" s="70"/>
      <c r="E1375" s="70"/>
      <c r="F1375" s="70"/>
      <c r="G1375" s="70"/>
      <c r="H1375" s="70"/>
      <c r="I1375" s="70"/>
      <c r="J1375" s="70"/>
      <c r="K1375" s="70"/>
      <c r="L1375" s="39"/>
      <c r="N1375" s="14"/>
      <c r="AD1375" s="39"/>
      <c r="AE1375" s="39"/>
      <c r="AF1375" s="39"/>
      <c r="AG1375" s="39"/>
      <c r="AH1375" s="39"/>
      <c r="AI1375" s="39"/>
      <c r="AJ1375" s="39"/>
      <c r="AK1375" s="39"/>
      <c r="AL1375" s="39"/>
    </row>
    <row r="1376" ht="58.5" customHeight="1">
      <c r="A1376" s="39"/>
      <c r="B1376" s="70"/>
      <c r="C1376" s="70"/>
      <c r="D1376" s="70"/>
      <c r="E1376" s="70"/>
      <c r="F1376" s="70"/>
      <c r="G1376" s="70"/>
      <c r="H1376" s="70"/>
      <c r="I1376" s="70"/>
      <c r="J1376" s="70"/>
      <c r="K1376" s="70"/>
      <c r="L1376" s="39"/>
      <c r="N1376" s="14"/>
      <c r="AD1376" s="39"/>
      <c r="AE1376" s="39"/>
      <c r="AF1376" s="39"/>
      <c r="AG1376" s="39"/>
      <c r="AH1376" s="39"/>
      <c r="AI1376" s="39"/>
      <c r="AJ1376" s="39"/>
      <c r="AK1376" s="39"/>
      <c r="AL1376" s="39"/>
    </row>
    <row r="1377" ht="58.5" customHeight="1">
      <c r="A1377" s="39"/>
      <c r="B1377" s="70"/>
      <c r="C1377" s="70"/>
      <c r="D1377" s="70"/>
      <c r="E1377" s="70"/>
      <c r="F1377" s="70"/>
      <c r="G1377" s="70"/>
      <c r="H1377" s="70"/>
      <c r="I1377" s="70"/>
      <c r="J1377" s="70"/>
      <c r="K1377" s="70"/>
      <c r="L1377" s="39"/>
      <c r="N1377" s="14"/>
      <c r="AD1377" s="39"/>
      <c r="AE1377" s="39"/>
      <c r="AF1377" s="39"/>
      <c r="AG1377" s="39"/>
      <c r="AH1377" s="39"/>
      <c r="AI1377" s="39"/>
      <c r="AJ1377" s="39"/>
      <c r="AK1377" s="39"/>
      <c r="AL1377" s="39"/>
    </row>
    <row r="1378" ht="58.5" customHeight="1">
      <c r="A1378" s="39"/>
      <c r="B1378" s="70"/>
      <c r="C1378" s="70"/>
      <c r="D1378" s="70"/>
      <c r="E1378" s="70"/>
      <c r="F1378" s="70"/>
      <c r="G1378" s="70"/>
      <c r="H1378" s="70"/>
      <c r="I1378" s="70"/>
      <c r="J1378" s="70"/>
      <c r="K1378" s="70"/>
      <c r="L1378" s="39"/>
      <c r="N1378" s="14"/>
      <c r="AD1378" s="39"/>
      <c r="AE1378" s="39"/>
      <c r="AF1378" s="39"/>
      <c r="AG1378" s="39"/>
      <c r="AH1378" s="39"/>
      <c r="AI1378" s="39"/>
      <c r="AJ1378" s="39"/>
      <c r="AK1378" s="39"/>
      <c r="AL1378" s="39"/>
    </row>
    <row r="1379" ht="58.5" customHeight="1">
      <c r="A1379" s="39"/>
      <c r="B1379" s="70"/>
      <c r="C1379" s="70"/>
      <c r="D1379" s="70"/>
      <c r="E1379" s="70"/>
      <c r="F1379" s="70"/>
      <c r="G1379" s="70"/>
      <c r="H1379" s="70"/>
      <c r="I1379" s="70"/>
      <c r="J1379" s="70"/>
      <c r="K1379" s="70"/>
      <c r="L1379" s="39"/>
      <c r="N1379" s="14"/>
      <c r="AD1379" s="39"/>
      <c r="AE1379" s="39"/>
      <c r="AF1379" s="39"/>
      <c r="AG1379" s="39"/>
      <c r="AH1379" s="39"/>
      <c r="AI1379" s="39"/>
      <c r="AJ1379" s="39"/>
      <c r="AK1379" s="39"/>
      <c r="AL1379" s="39"/>
    </row>
    <row r="1380" ht="58.5" customHeight="1">
      <c r="A1380" s="39"/>
      <c r="B1380" s="70"/>
      <c r="C1380" s="70"/>
      <c r="D1380" s="70"/>
      <c r="E1380" s="70"/>
      <c r="F1380" s="70"/>
      <c r="G1380" s="70"/>
      <c r="H1380" s="70"/>
      <c r="I1380" s="70"/>
      <c r="J1380" s="70"/>
      <c r="K1380" s="70"/>
      <c r="L1380" s="39"/>
      <c r="N1380" s="14"/>
      <c r="AD1380" s="39"/>
      <c r="AE1380" s="39"/>
      <c r="AF1380" s="39"/>
      <c r="AG1380" s="39"/>
      <c r="AH1380" s="39"/>
      <c r="AI1380" s="39"/>
      <c r="AJ1380" s="39"/>
      <c r="AK1380" s="39"/>
      <c r="AL1380" s="39"/>
    </row>
    <row r="1381" ht="58.5" customHeight="1">
      <c r="A1381" s="39"/>
      <c r="B1381" s="70"/>
      <c r="C1381" s="70"/>
      <c r="D1381" s="70"/>
      <c r="E1381" s="70"/>
      <c r="F1381" s="70"/>
      <c r="G1381" s="70"/>
      <c r="H1381" s="70"/>
      <c r="I1381" s="70"/>
      <c r="J1381" s="70"/>
      <c r="K1381" s="70"/>
      <c r="L1381" s="39"/>
      <c r="N1381" s="14"/>
      <c r="AD1381" s="39"/>
      <c r="AE1381" s="39"/>
      <c r="AF1381" s="39"/>
      <c r="AG1381" s="39"/>
      <c r="AH1381" s="39"/>
      <c r="AI1381" s="39"/>
      <c r="AJ1381" s="39"/>
      <c r="AK1381" s="39"/>
      <c r="AL1381" s="39"/>
    </row>
    <row r="1382" ht="58.5" customHeight="1">
      <c r="A1382" s="39"/>
      <c r="B1382" s="70"/>
      <c r="C1382" s="70"/>
      <c r="D1382" s="70"/>
      <c r="E1382" s="70"/>
      <c r="F1382" s="70"/>
      <c r="G1382" s="70"/>
      <c r="H1382" s="70"/>
      <c r="I1382" s="70"/>
      <c r="J1382" s="70"/>
      <c r="K1382" s="70"/>
      <c r="L1382" s="39"/>
      <c r="N1382" s="14"/>
      <c r="AD1382" s="39"/>
      <c r="AE1382" s="39"/>
      <c r="AF1382" s="39"/>
      <c r="AG1382" s="39"/>
      <c r="AH1382" s="39"/>
      <c r="AI1382" s="39"/>
      <c r="AJ1382" s="39"/>
      <c r="AK1382" s="39"/>
      <c r="AL1382" s="39"/>
    </row>
    <row r="1383" ht="58.5" customHeight="1">
      <c r="A1383" s="39"/>
      <c r="B1383" s="70"/>
      <c r="C1383" s="70"/>
      <c r="D1383" s="70"/>
      <c r="E1383" s="70"/>
      <c r="F1383" s="70"/>
      <c r="G1383" s="70"/>
      <c r="H1383" s="70"/>
      <c r="I1383" s="70"/>
      <c r="J1383" s="70"/>
      <c r="K1383" s="70"/>
      <c r="L1383" s="39"/>
      <c r="N1383" s="14"/>
      <c r="AD1383" s="39"/>
      <c r="AE1383" s="39"/>
      <c r="AF1383" s="39"/>
      <c r="AG1383" s="39"/>
      <c r="AH1383" s="39"/>
      <c r="AI1383" s="39"/>
      <c r="AJ1383" s="39"/>
      <c r="AK1383" s="39"/>
      <c r="AL1383" s="39"/>
    </row>
    <row r="1384" ht="58.5" customHeight="1">
      <c r="A1384" s="39"/>
      <c r="B1384" s="70"/>
      <c r="C1384" s="70"/>
      <c r="D1384" s="70"/>
      <c r="E1384" s="70"/>
      <c r="F1384" s="70"/>
      <c r="G1384" s="70"/>
      <c r="H1384" s="70"/>
      <c r="I1384" s="70"/>
      <c r="J1384" s="70"/>
      <c r="K1384" s="70"/>
      <c r="L1384" s="39"/>
      <c r="N1384" s="14"/>
      <c r="AD1384" s="39"/>
      <c r="AE1384" s="39"/>
      <c r="AF1384" s="39"/>
      <c r="AG1384" s="39"/>
      <c r="AH1384" s="39"/>
      <c r="AI1384" s="39"/>
      <c r="AJ1384" s="39"/>
      <c r="AK1384" s="39"/>
      <c r="AL1384" s="39"/>
    </row>
    <row r="1385" ht="58.5" customHeight="1">
      <c r="A1385" s="39"/>
      <c r="B1385" s="70"/>
      <c r="C1385" s="70"/>
      <c r="D1385" s="70"/>
      <c r="E1385" s="70"/>
      <c r="F1385" s="70"/>
      <c r="G1385" s="70"/>
      <c r="H1385" s="70"/>
      <c r="I1385" s="70"/>
      <c r="J1385" s="70"/>
      <c r="K1385" s="70"/>
      <c r="L1385" s="39"/>
      <c r="N1385" s="14"/>
      <c r="AD1385" s="39"/>
      <c r="AE1385" s="39"/>
      <c r="AF1385" s="39"/>
      <c r="AG1385" s="39"/>
      <c r="AH1385" s="39"/>
      <c r="AI1385" s="39"/>
      <c r="AJ1385" s="39"/>
      <c r="AK1385" s="39"/>
      <c r="AL1385" s="39"/>
    </row>
    <row r="1386" ht="58.5" customHeight="1">
      <c r="A1386" s="39"/>
      <c r="B1386" s="70"/>
      <c r="C1386" s="70"/>
      <c r="D1386" s="70"/>
      <c r="E1386" s="70"/>
      <c r="F1386" s="70"/>
      <c r="G1386" s="70"/>
      <c r="H1386" s="70"/>
      <c r="I1386" s="70"/>
      <c r="J1386" s="70"/>
      <c r="K1386" s="70"/>
      <c r="L1386" s="39"/>
      <c r="N1386" s="14"/>
      <c r="AD1386" s="39"/>
      <c r="AE1386" s="39"/>
      <c r="AF1386" s="39"/>
      <c r="AG1386" s="39"/>
      <c r="AH1386" s="39"/>
      <c r="AI1386" s="39"/>
      <c r="AJ1386" s="39"/>
      <c r="AK1386" s="39"/>
      <c r="AL1386" s="39"/>
    </row>
    <row r="1387" ht="58.5" customHeight="1">
      <c r="A1387" s="39"/>
      <c r="B1387" s="70"/>
      <c r="C1387" s="70"/>
      <c r="D1387" s="70"/>
      <c r="E1387" s="70"/>
      <c r="F1387" s="70"/>
      <c r="G1387" s="70"/>
      <c r="H1387" s="70"/>
      <c r="I1387" s="70"/>
      <c r="J1387" s="70"/>
      <c r="K1387" s="70"/>
      <c r="L1387" s="39"/>
      <c r="N1387" s="14"/>
      <c r="AD1387" s="39"/>
      <c r="AE1387" s="39"/>
      <c r="AF1387" s="39"/>
      <c r="AG1387" s="39"/>
      <c r="AH1387" s="39"/>
      <c r="AI1387" s="39"/>
      <c r="AJ1387" s="39"/>
      <c r="AK1387" s="39"/>
      <c r="AL1387" s="39"/>
    </row>
    <row r="1388" ht="58.5" customHeight="1">
      <c r="A1388" s="39"/>
      <c r="B1388" s="70"/>
      <c r="C1388" s="70"/>
      <c r="D1388" s="70"/>
      <c r="E1388" s="70"/>
      <c r="F1388" s="70"/>
      <c r="G1388" s="70"/>
      <c r="H1388" s="70"/>
      <c r="I1388" s="70"/>
      <c r="J1388" s="70"/>
      <c r="K1388" s="70"/>
      <c r="L1388" s="39"/>
      <c r="N1388" s="14"/>
      <c r="AD1388" s="39"/>
      <c r="AE1388" s="39"/>
      <c r="AF1388" s="39"/>
      <c r="AG1388" s="39"/>
      <c r="AH1388" s="39"/>
      <c r="AI1388" s="39"/>
      <c r="AJ1388" s="39"/>
      <c r="AK1388" s="39"/>
      <c r="AL1388" s="39"/>
    </row>
    <row r="1389" ht="58.5" customHeight="1">
      <c r="A1389" s="39"/>
      <c r="B1389" s="70"/>
      <c r="C1389" s="70"/>
      <c r="D1389" s="70"/>
      <c r="E1389" s="70"/>
      <c r="F1389" s="70"/>
      <c r="G1389" s="70"/>
      <c r="H1389" s="70"/>
      <c r="I1389" s="70"/>
      <c r="J1389" s="70"/>
      <c r="K1389" s="70"/>
      <c r="L1389" s="39"/>
      <c r="N1389" s="14"/>
      <c r="AD1389" s="39"/>
      <c r="AE1389" s="39"/>
      <c r="AF1389" s="39"/>
      <c r="AG1389" s="39"/>
      <c r="AH1389" s="39"/>
      <c r="AI1389" s="39"/>
      <c r="AJ1389" s="39"/>
      <c r="AK1389" s="39"/>
      <c r="AL1389" s="39"/>
    </row>
    <row r="1390" ht="58.5" customHeight="1">
      <c r="A1390" s="39"/>
      <c r="B1390" s="70"/>
      <c r="C1390" s="70"/>
      <c r="D1390" s="70"/>
      <c r="E1390" s="70"/>
      <c r="F1390" s="70"/>
      <c r="G1390" s="70"/>
      <c r="H1390" s="70"/>
      <c r="I1390" s="70"/>
      <c r="J1390" s="70"/>
      <c r="K1390" s="70"/>
      <c r="L1390" s="39"/>
      <c r="N1390" s="14"/>
      <c r="AD1390" s="39"/>
      <c r="AE1390" s="39"/>
      <c r="AF1390" s="39"/>
      <c r="AG1390" s="39"/>
      <c r="AH1390" s="39"/>
      <c r="AI1390" s="39"/>
      <c r="AJ1390" s="39"/>
      <c r="AK1390" s="39"/>
      <c r="AL1390" s="39"/>
    </row>
    <row r="1391" ht="58.5" customHeight="1">
      <c r="A1391" s="39"/>
      <c r="B1391" s="70"/>
      <c r="C1391" s="70"/>
      <c r="D1391" s="70"/>
      <c r="E1391" s="70"/>
      <c r="F1391" s="70"/>
      <c r="G1391" s="70"/>
      <c r="H1391" s="70"/>
      <c r="I1391" s="70"/>
      <c r="J1391" s="70"/>
      <c r="K1391" s="70"/>
      <c r="L1391" s="39"/>
      <c r="N1391" s="14"/>
      <c r="AD1391" s="39"/>
      <c r="AE1391" s="39"/>
      <c r="AF1391" s="39"/>
      <c r="AG1391" s="39"/>
      <c r="AH1391" s="39"/>
      <c r="AI1391" s="39"/>
      <c r="AJ1391" s="39"/>
      <c r="AK1391" s="39"/>
      <c r="AL1391" s="39"/>
    </row>
    <row r="1392" ht="58.5" customHeight="1">
      <c r="A1392" s="39"/>
      <c r="B1392" s="70"/>
      <c r="C1392" s="70"/>
      <c r="D1392" s="70"/>
      <c r="E1392" s="70"/>
      <c r="F1392" s="70"/>
      <c r="G1392" s="70"/>
      <c r="H1392" s="70"/>
      <c r="I1392" s="70"/>
      <c r="J1392" s="70"/>
      <c r="K1392" s="70"/>
      <c r="L1392" s="39"/>
      <c r="N1392" s="14"/>
      <c r="AD1392" s="39"/>
      <c r="AE1392" s="39"/>
      <c r="AF1392" s="39"/>
      <c r="AG1392" s="39"/>
      <c r="AH1392" s="39"/>
      <c r="AI1392" s="39"/>
      <c r="AJ1392" s="39"/>
      <c r="AK1392" s="39"/>
      <c r="AL1392" s="39"/>
    </row>
    <row r="1393" ht="58.5" customHeight="1">
      <c r="A1393" s="39"/>
      <c r="B1393" s="70"/>
      <c r="C1393" s="70"/>
      <c r="D1393" s="70"/>
      <c r="E1393" s="70"/>
      <c r="F1393" s="70"/>
      <c r="G1393" s="70"/>
      <c r="H1393" s="70"/>
      <c r="I1393" s="70"/>
      <c r="J1393" s="70"/>
      <c r="K1393" s="70"/>
      <c r="L1393" s="39"/>
      <c r="N1393" s="14"/>
      <c r="AD1393" s="39"/>
      <c r="AE1393" s="39"/>
      <c r="AF1393" s="39"/>
      <c r="AG1393" s="39"/>
      <c r="AH1393" s="39"/>
      <c r="AI1393" s="39"/>
      <c r="AJ1393" s="39"/>
      <c r="AK1393" s="39"/>
      <c r="AL1393" s="39"/>
    </row>
    <row r="1394" ht="58.5" customHeight="1">
      <c r="A1394" s="39"/>
      <c r="B1394" s="70"/>
      <c r="C1394" s="70"/>
      <c r="D1394" s="70"/>
      <c r="E1394" s="70"/>
      <c r="F1394" s="70"/>
      <c r="G1394" s="70"/>
      <c r="H1394" s="70"/>
      <c r="I1394" s="70"/>
      <c r="J1394" s="70"/>
      <c r="K1394" s="70"/>
      <c r="L1394" s="39"/>
      <c r="N1394" s="14"/>
      <c r="AD1394" s="39"/>
      <c r="AE1394" s="39"/>
      <c r="AF1394" s="39"/>
      <c r="AG1394" s="39"/>
      <c r="AH1394" s="39"/>
      <c r="AI1394" s="39"/>
      <c r="AJ1394" s="39"/>
      <c r="AK1394" s="39"/>
      <c r="AL1394" s="39"/>
    </row>
    <row r="1395" ht="58.5" customHeight="1">
      <c r="A1395" s="39"/>
      <c r="B1395" s="70"/>
      <c r="C1395" s="70"/>
      <c r="D1395" s="70"/>
      <c r="E1395" s="70"/>
      <c r="F1395" s="70"/>
      <c r="G1395" s="70"/>
      <c r="H1395" s="70"/>
      <c r="I1395" s="70"/>
      <c r="J1395" s="70"/>
      <c r="K1395" s="70"/>
      <c r="L1395" s="39"/>
      <c r="N1395" s="14"/>
      <c r="AD1395" s="39"/>
      <c r="AE1395" s="39"/>
      <c r="AF1395" s="39"/>
      <c r="AG1395" s="39"/>
      <c r="AH1395" s="39"/>
      <c r="AI1395" s="39"/>
      <c r="AJ1395" s="39"/>
      <c r="AK1395" s="39"/>
      <c r="AL1395" s="39"/>
    </row>
    <row r="1396" ht="58.5" customHeight="1">
      <c r="A1396" s="39"/>
      <c r="B1396" s="70"/>
      <c r="C1396" s="70"/>
      <c r="D1396" s="70"/>
      <c r="E1396" s="70"/>
      <c r="F1396" s="70"/>
      <c r="G1396" s="70"/>
      <c r="H1396" s="70"/>
      <c r="I1396" s="70"/>
      <c r="J1396" s="70"/>
      <c r="K1396" s="70"/>
      <c r="L1396" s="39"/>
      <c r="N1396" s="14"/>
      <c r="AD1396" s="39"/>
      <c r="AE1396" s="39"/>
      <c r="AF1396" s="39"/>
      <c r="AG1396" s="39"/>
      <c r="AH1396" s="39"/>
      <c r="AI1396" s="39"/>
      <c r="AJ1396" s="39"/>
      <c r="AK1396" s="39"/>
      <c r="AL1396" s="39"/>
    </row>
    <row r="1397" ht="58.5" customHeight="1">
      <c r="A1397" s="39"/>
      <c r="B1397" s="70"/>
      <c r="C1397" s="70"/>
      <c r="D1397" s="70"/>
      <c r="E1397" s="70"/>
      <c r="F1397" s="70"/>
      <c r="G1397" s="70"/>
      <c r="H1397" s="70"/>
      <c r="I1397" s="70"/>
      <c r="J1397" s="70"/>
      <c r="K1397" s="70"/>
      <c r="L1397" s="39"/>
      <c r="N1397" s="14"/>
      <c r="AD1397" s="39"/>
      <c r="AE1397" s="39"/>
      <c r="AF1397" s="39"/>
      <c r="AG1397" s="39"/>
      <c r="AH1397" s="39"/>
      <c r="AI1397" s="39"/>
      <c r="AJ1397" s="39"/>
      <c r="AK1397" s="39"/>
      <c r="AL1397" s="39"/>
    </row>
    <row r="1398" ht="58.5" customHeight="1">
      <c r="A1398" s="39"/>
      <c r="B1398" s="70"/>
      <c r="C1398" s="70"/>
      <c r="D1398" s="70"/>
      <c r="E1398" s="70"/>
      <c r="F1398" s="70"/>
      <c r="G1398" s="70"/>
      <c r="H1398" s="70"/>
      <c r="I1398" s="70"/>
      <c r="J1398" s="70"/>
      <c r="K1398" s="70"/>
      <c r="L1398" s="39"/>
      <c r="N1398" s="14"/>
      <c r="AD1398" s="39"/>
      <c r="AE1398" s="39"/>
      <c r="AF1398" s="39"/>
      <c r="AG1398" s="39"/>
      <c r="AH1398" s="39"/>
      <c r="AI1398" s="39"/>
      <c r="AJ1398" s="39"/>
      <c r="AK1398" s="39"/>
      <c r="AL1398" s="39"/>
    </row>
    <row r="1399" ht="58.5" customHeight="1">
      <c r="A1399" s="39"/>
      <c r="B1399" s="70"/>
      <c r="C1399" s="70"/>
      <c r="D1399" s="70"/>
      <c r="E1399" s="70"/>
      <c r="F1399" s="70"/>
      <c r="G1399" s="70"/>
      <c r="H1399" s="70"/>
      <c r="I1399" s="70"/>
      <c r="J1399" s="70"/>
      <c r="K1399" s="70"/>
      <c r="L1399" s="39"/>
      <c r="N1399" s="14"/>
      <c r="AD1399" s="39"/>
      <c r="AE1399" s="39"/>
      <c r="AF1399" s="39"/>
      <c r="AG1399" s="39"/>
      <c r="AH1399" s="39"/>
      <c r="AI1399" s="39"/>
      <c r="AJ1399" s="39"/>
      <c r="AK1399" s="39"/>
      <c r="AL1399" s="39"/>
    </row>
    <row r="1400" ht="58.5" customHeight="1">
      <c r="A1400" s="39"/>
      <c r="B1400" s="70"/>
      <c r="C1400" s="70"/>
      <c r="D1400" s="70"/>
      <c r="E1400" s="70"/>
      <c r="F1400" s="70"/>
      <c r="G1400" s="70"/>
      <c r="H1400" s="70"/>
      <c r="I1400" s="70"/>
      <c r="J1400" s="70"/>
      <c r="K1400" s="70"/>
      <c r="L1400" s="39"/>
      <c r="N1400" s="14"/>
      <c r="AD1400" s="39"/>
      <c r="AE1400" s="39"/>
      <c r="AF1400" s="39"/>
      <c r="AG1400" s="39"/>
      <c r="AH1400" s="39"/>
      <c r="AI1400" s="39"/>
      <c r="AJ1400" s="39"/>
      <c r="AK1400" s="39"/>
      <c r="AL1400" s="39"/>
    </row>
    <row r="1401" ht="58.5" customHeight="1">
      <c r="A1401" s="39"/>
      <c r="B1401" s="70"/>
      <c r="C1401" s="70"/>
      <c r="D1401" s="70"/>
      <c r="E1401" s="70"/>
      <c r="F1401" s="70"/>
      <c r="G1401" s="70"/>
      <c r="H1401" s="70"/>
      <c r="I1401" s="70"/>
      <c r="J1401" s="70"/>
      <c r="K1401" s="70"/>
      <c r="L1401" s="39"/>
      <c r="N1401" s="14"/>
      <c r="AD1401" s="39"/>
      <c r="AE1401" s="39"/>
      <c r="AF1401" s="39"/>
      <c r="AG1401" s="39"/>
      <c r="AH1401" s="39"/>
      <c r="AI1401" s="39"/>
      <c r="AJ1401" s="39"/>
      <c r="AK1401" s="39"/>
      <c r="AL1401" s="39"/>
    </row>
    <row r="1402" ht="58.5" customHeight="1">
      <c r="A1402" s="39"/>
      <c r="B1402" s="70"/>
      <c r="C1402" s="70"/>
      <c r="D1402" s="70"/>
      <c r="E1402" s="70"/>
      <c r="F1402" s="70"/>
      <c r="G1402" s="70"/>
      <c r="H1402" s="70"/>
      <c r="I1402" s="70"/>
      <c r="J1402" s="70"/>
      <c r="K1402" s="70"/>
      <c r="L1402" s="39"/>
      <c r="N1402" s="14"/>
      <c r="AD1402" s="39"/>
      <c r="AE1402" s="39"/>
      <c r="AF1402" s="39"/>
      <c r="AG1402" s="39"/>
      <c r="AH1402" s="39"/>
      <c r="AI1402" s="39"/>
      <c r="AJ1402" s="39"/>
      <c r="AK1402" s="39"/>
      <c r="AL1402" s="39"/>
    </row>
    <row r="1403" ht="58.5" customHeight="1">
      <c r="A1403" s="39"/>
      <c r="B1403" s="70"/>
      <c r="C1403" s="70"/>
      <c r="D1403" s="70"/>
      <c r="E1403" s="70"/>
      <c r="F1403" s="70"/>
      <c r="G1403" s="70"/>
      <c r="H1403" s="70"/>
      <c r="I1403" s="70"/>
      <c r="J1403" s="70"/>
      <c r="K1403" s="70"/>
      <c r="L1403" s="39"/>
      <c r="N1403" s="14"/>
      <c r="AD1403" s="39"/>
      <c r="AE1403" s="39"/>
      <c r="AF1403" s="39"/>
      <c r="AG1403" s="39"/>
      <c r="AH1403" s="39"/>
      <c r="AI1403" s="39"/>
      <c r="AJ1403" s="39"/>
      <c r="AK1403" s="39"/>
      <c r="AL1403" s="39"/>
    </row>
    <row r="1404" ht="58.5" customHeight="1">
      <c r="A1404" s="39"/>
      <c r="B1404" s="70"/>
      <c r="C1404" s="70"/>
      <c r="D1404" s="70"/>
      <c r="E1404" s="70"/>
      <c r="F1404" s="70"/>
      <c r="G1404" s="70"/>
      <c r="H1404" s="70"/>
      <c r="I1404" s="70"/>
      <c r="J1404" s="70"/>
      <c r="K1404" s="70"/>
      <c r="L1404" s="39"/>
      <c r="N1404" s="14"/>
      <c r="AD1404" s="39"/>
      <c r="AE1404" s="39"/>
      <c r="AF1404" s="39"/>
      <c r="AG1404" s="39"/>
      <c r="AH1404" s="39"/>
      <c r="AI1404" s="39"/>
      <c r="AJ1404" s="39"/>
      <c r="AK1404" s="39"/>
      <c r="AL1404" s="39"/>
    </row>
    <row r="1405" ht="58.5" customHeight="1">
      <c r="A1405" s="39"/>
      <c r="B1405" s="70"/>
      <c r="C1405" s="70"/>
      <c r="D1405" s="70"/>
      <c r="E1405" s="70"/>
      <c r="F1405" s="70"/>
      <c r="G1405" s="70"/>
      <c r="H1405" s="70"/>
      <c r="I1405" s="70"/>
      <c r="J1405" s="70"/>
      <c r="K1405" s="70"/>
      <c r="L1405" s="39"/>
      <c r="N1405" s="14"/>
      <c r="AD1405" s="39"/>
      <c r="AE1405" s="39"/>
      <c r="AF1405" s="39"/>
      <c r="AG1405" s="39"/>
      <c r="AH1405" s="39"/>
      <c r="AI1405" s="39"/>
      <c r="AJ1405" s="39"/>
      <c r="AK1405" s="39"/>
      <c r="AL1405" s="39"/>
    </row>
    <row r="1406" ht="58.5" customHeight="1">
      <c r="A1406" s="39"/>
      <c r="B1406" s="70"/>
      <c r="C1406" s="70"/>
      <c r="D1406" s="70"/>
      <c r="E1406" s="70"/>
      <c r="F1406" s="70"/>
      <c r="G1406" s="70"/>
      <c r="H1406" s="70"/>
      <c r="I1406" s="70"/>
      <c r="J1406" s="70"/>
      <c r="K1406" s="70"/>
      <c r="L1406" s="39"/>
      <c r="N1406" s="14"/>
      <c r="AD1406" s="39"/>
      <c r="AE1406" s="39"/>
      <c r="AF1406" s="39"/>
      <c r="AG1406" s="39"/>
      <c r="AH1406" s="39"/>
      <c r="AI1406" s="39"/>
      <c r="AJ1406" s="39"/>
      <c r="AK1406" s="39"/>
      <c r="AL1406" s="39"/>
    </row>
    <row r="1407" ht="58.5" customHeight="1">
      <c r="A1407" s="39"/>
      <c r="B1407" s="70"/>
      <c r="C1407" s="70"/>
      <c r="D1407" s="70"/>
      <c r="E1407" s="70"/>
      <c r="F1407" s="70"/>
      <c r="G1407" s="70"/>
      <c r="H1407" s="70"/>
      <c r="I1407" s="70"/>
      <c r="J1407" s="70"/>
      <c r="K1407" s="70"/>
      <c r="L1407" s="39"/>
      <c r="N1407" s="14"/>
      <c r="AD1407" s="39"/>
      <c r="AE1407" s="39"/>
      <c r="AF1407" s="39"/>
      <c r="AG1407" s="39"/>
      <c r="AH1407" s="39"/>
      <c r="AI1407" s="39"/>
      <c r="AJ1407" s="39"/>
      <c r="AK1407" s="39"/>
      <c r="AL1407" s="39"/>
    </row>
    <row r="1408" ht="58.5" customHeight="1">
      <c r="A1408" s="39"/>
      <c r="B1408" s="70"/>
      <c r="C1408" s="70"/>
      <c r="D1408" s="70"/>
      <c r="E1408" s="70"/>
      <c r="F1408" s="70"/>
      <c r="G1408" s="70"/>
      <c r="H1408" s="70"/>
      <c r="I1408" s="70"/>
      <c r="J1408" s="70"/>
      <c r="K1408" s="70"/>
      <c r="L1408" s="39"/>
      <c r="N1408" s="14"/>
      <c r="AD1408" s="39"/>
      <c r="AE1408" s="39"/>
      <c r="AF1408" s="39"/>
      <c r="AG1408" s="39"/>
      <c r="AH1408" s="39"/>
      <c r="AI1408" s="39"/>
      <c r="AJ1408" s="39"/>
      <c r="AK1408" s="39"/>
      <c r="AL1408" s="39"/>
    </row>
    <row r="1409" ht="58.5" customHeight="1">
      <c r="A1409" s="39"/>
      <c r="B1409" s="70"/>
      <c r="C1409" s="70"/>
      <c r="D1409" s="70"/>
      <c r="E1409" s="70"/>
      <c r="F1409" s="70"/>
      <c r="G1409" s="70"/>
      <c r="H1409" s="70"/>
      <c r="I1409" s="70"/>
      <c r="J1409" s="70"/>
      <c r="K1409" s="70"/>
      <c r="L1409" s="39"/>
      <c r="N1409" s="14"/>
      <c r="AD1409" s="39"/>
      <c r="AE1409" s="39"/>
      <c r="AF1409" s="39"/>
      <c r="AG1409" s="39"/>
      <c r="AH1409" s="39"/>
      <c r="AI1409" s="39"/>
      <c r="AJ1409" s="39"/>
      <c r="AK1409" s="39"/>
      <c r="AL1409" s="39"/>
    </row>
    <row r="1410" ht="58.5" customHeight="1">
      <c r="A1410" s="39"/>
      <c r="B1410" s="70"/>
      <c r="C1410" s="70"/>
      <c r="D1410" s="70"/>
      <c r="E1410" s="70"/>
      <c r="F1410" s="70"/>
      <c r="G1410" s="70"/>
      <c r="H1410" s="70"/>
      <c r="I1410" s="70"/>
      <c r="J1410" s="70"/>
      <c r="K1410" s="70"/>
      <c r="L1410" s="39"/>
      <c r="N1410" s="14"/>
      <c r="AD1410" s="39"/>
      <c r="AE1410" s="39"/>
      <c r="AF1410" s="39"/>
      <c r="AG1410" s="39"/>
      <c r="AH1410" s="39"/>
      <c r="AI1410" s="39"/>
      <c r="AJ1410" s="39"/>
      <c r="AK1410" s="39"/>
      <c r="AL1410" s="39"/>
    </row>
    <row r="1411" ht="58.5" customHeight="1">
      <c r="A1411" s="39"/>
      <c r="B1411" s="70"/>
      <c r="C1411" s="70"/>
      <c r="D1411" s="70"/>
      <c r="E1411" s="70"/>
      <c r="F1411" s="70"/>
      <c r="G1411" s="70"/>
      <c r="H1411" s="70"/>
      <c r="I1411" s="70"/>
      <c r="J1411" s="70"/>
      <c r="K1411" s="70"/>
      <c r="L1411" s="39"/>
      <c r="N1411" s="14"/>
      <c r="AD1411" s="39"/>
      <c r="AE1411" s="39"/>
      <c r="AF1411" s="39"/>
      <c r="AG1411" s="39"/>
      <c r="AH1411" s="39"/>
      <c r="AI1411" s="39"/>
      <c r="AJ1411" s="39"/>
      <c r="AK1411" s="39"/>
      <c r="AL1411" s="39"/>
    </row>
    <row r="1412" ht="58.5" customHeight="1">
      <c r="A1412" s="39"/>
      <c r="B1412" s="70"/>
      <c r="C1412" s="70"/>
      <c r="D1412" s="70"/>
      <c r="E1412" s="70"/>
      <c r="F1412" s="70"/>
      <c r="G1412" s="70"/>
      <c r="H1412" s="70"/>
      <c r="I1412" s="70"/>
      <c r="J1412" s="70"/>
      <c r="K1412" s="70"/>
      <c r="L1412" s="39"/>
      <c r="N1412" s="14"/>
      <c r="AD1412" s="39"/>
      <c r="AE1412" s="39"/>
      <c r="AF1412" s="39"/>
      <c r="AG1412" s="39"/>
      <c r="AH1412" s="39"/>
      <c r="AI1412" s="39"/>
      <c r="AJ1412" s="39"/>
      <c r="AK1412" s="39"/>
      <c r="AL1412" s="39"/>
    </row>
    <row r="1413" ht="58.5" customHeight="1">
      <c r="A1413" s="39"/>
      <c r="B1413" s="70"/>
      <c r="C1413" s="70"/>
      <c r="D1413" s="70"/>
      <c r="E1413" s="70"/>
      <c r="F1413" s="70"/>
      <c r="G1413" s="70"/>
      <c r="H1413" s="70"/>
      <c r="I1413" s="70"/>
      <c r="J1413" s="70"/>
      <c r="K1413" s="70"/>
      <c r="L1413" s="39"/>
      <c r="N1413" s="14"/>
      <c r="AD1413" s="39"/>
      <c r="AE1413" s="39"/>
      <c r="AF1413" s="39"/>
      <c r="AG1413" s="39"/>
      <c r="AH1413" s="39"/>
      <c r="AI1413" s="39"/>
      <c r="AJ1413" s="39"/>
      <c r="AK1413" s="39"/>
      <c r="AL1413" s="39"/>
    </row>
    <row r="1414" ht="58.5" customHeight="1">
      <c r="A1414" s="39"/>
      <c r="B1414" s="70"/>
      <c r="C1414" s="70"/>
      <c r="D1414" s="70"/>
      <c r="E1414" s="70"/>
      <c r="F1414" s="70"/>
      <c r="G1414" s="70"/>
      <c r="H1414" s="70"/>
      <c r="I1414" s="70"/>
      <c r="J1414" s="70"/>
      <c r="K1414" s="70"/>
      <c r="L1414" s="39"/>
      <c r="N1414" s="14"/>
      <c r="AD1414" s="39"/>
      <c r="AE1414" s="39"/>
      <c r="AF1414" s="39"/>
      <c r="AG1414" s="39"/>
      <c r="AH1414" s="39"/>
      <c r="AI1414" s="39"/>
      <c r="AJ1414" s="39"/>
      <c r="AK1414" s="39"/>
      <c r="AL1414" s="39"/>
    </row>
    <row r="1415" ht="58.5" customHeight="1">
      <c r="A1415" s="39"/>
      <c r="B1415" s="70"/>
      <c r="C1415" s="70"/>
      <c r="D1415" s="70"/>
      <c r="E1415" s="70"/>
      <c r="F1415" s="70"/>
      <c r="G1415" s="70"/>
      <c r="H1415" s="70"/>
      <c r="I1415" s="70"/>
      <c r="J1415" s="70"/>
      <c r="K1415" s="70"/>
      <c r="L1415" s="39"/>
      <c r="N1415" s="14"/>
      <c r="AD1415" s="39"/>
      <c r="AE1415" s="39"/>
      <c r="AF1415" s="39"/>
      <c r="AG1415" s="39"/>
      <c r="AH1415" s="39"/>
      <c r="AI1415" s="39"/>
      <c r="AJ1415" s="39"/>
      <c r="AK1415" s="39"/>
      <c r="AL1415" s="39"/>
    </row>
    <row r="1416" ht="58.5" customHeight="1">
      <c r="A1416" s="39"/>
      <c r="B1416" s="70"/>
      <c r="C1416" s="70"/>
      <c r="D1416" s="70"/>
      <c r="E1416" s="70"/>
      <c r="F1416" s="70"/>
      <c r="G1416" s="70"/>
      <c r="H1416" s="70"/>
      <c r="I1416" s="70"/>
      <c r="J1416" s="70"/>
      <c r="K1416" s="70"/>
      <c r="L1416" s="39"/>
      <c r="N1416" s="14"/>
      <c r="AD1416" s="39"/>
      <c r="AE1416" s="39"/>
      <c r="AF1416" s="39"/>
      <c r="AG1416" s="39"/>
      <c r="AH1416" s="39"/>
      <c r="AI1416" s="39"/>
      <c r="AJ1416" s="39"/>
      <c r="AK1416" s="39"/>
      <c r="AL1416" s="39"/>
    </row>
    <row r="1417" ht="58.5" customHeight="1">
      <c r="A1417" s="39"/>
      <c r="B1417" s="70"/>
      <c r="C1417" s="70"/>
      <c r="D1417" s="70"/>
      <c r="E1417" s="70"/>
      <c r="F1417" s="70"/>
      <c r="G1417" s="70"/>
      <c r="H1417" s="70"/>
      <c r="I1417" s="70"/>
      <c r="J1417" s="70"/>
      <c r="K1417" s="70"/>
      <c r="L1417" s="39"/>
      <c r="N1417" s="14"/>
      <c r="AD1417" s="39"/>
      <c r="AE1417" s="39"/>
      <c r="AF1417" s="39"/>
      <c r="AG1417" s="39"/>
      <c r="AH1417" s="39"/>
      <c r="AI1417" s="39"/>
      <c r="AJ1417" s="39"/>
      <c r="AK1417" s="39"/>
      <c r="AL1417" s="39"/>
    </row>
    <row r="1418" ht="58.5" customHeight="1">
      <c r="A1418" s="39"/>
      <c r="B1418" s="70"/>
      <c r="C1418" s="70"/>
      <c r="D1418" s="70"/>
      <c r="E1418" s="70"/>
      <c r="F1418" s="70"/>
      <c r="G1418" s="70"/>
      <c r="H1418" s="70"/>
      <c r="I1418" s="70"/>
      <c r="J1418" s="70"/>
      <c r="K1418" s="70"/>
      <c r="L1418" s="39"/>
      <c r="N1418" s="14"/>
      <c r="AD1418" s="39"/>
      <c r="AE1418" s="39"/>
      <c r="AF1418" s="39"/>
      <c r="AG1418" s="39"/>
      <c r="AH1418" s="39"/>
      <c r="AI1418" s="39"/>
      <c r="AJ1418" s="39"/>
      <c r="AK1418" s="39"/>
      <c r="AL1418" s="39"/>
    </row>
    <row r="1419" ht="58.5" customHeight="1">
      <c r="A1419" s="39"/>
      <c r="B1419" s="70"/>
      <c r="C1419" s="70"/>
      <c r="D1419" s="70"/>
      <c r="E1419" s="70"/>
      <c r="F1419" s="70"/>
      <c r="G1419" s="70"/>
      <c r="H1419" s="70"/>
      <c r="I1419" s="70"/>
      <c r="J1419" s="70"/>
      <c r="K1419" s="70"/>
      <c r="L1419" s="39"/>
      <c r="N1419" s="14"/>
      <c r="AD1419" s="39"/>
      <c r="AE1419" s="39"/>
      <c r="AF1419" s="39"/>
      <c r="AG1419" s="39"/>
      <c r="AH1419" s="39"/>
      <c r="AI1419" s="39"/>
      <c r="AJ1419" s="39"/>
      <c r="AK1419" s="39"/>
      <c r="AL1419" s="39"/>
    </row>
    <row r="1420" ht="58.5" customHeight="1">
      <c r="A1420" s="39"/>
      <c r="B1420" s="70"/>
      <c r="C1420" s="70"/>
      <c r="D1420" s="70"/>
      <c r="E1420" s="70"/>
      <c r="F1420" s="70"/>
      <c r="G1420" s="70"/>
      <c r="H1420" s="70"/>
      <c r="I1420" s="70"/>
      <c r="J1420" s="70"/>
      <c r="K1420" s="70"/>
      <c r="L1420" s="39"/>
      <c r="N1420" s="14"/>
      <c r="AD1420" s="39"/>
      <c r="AE1420" s="39"/>
      <c r="AF1420" s="39"/>
      <c r="AG1420" s="39"/>
      <c r="AH1420" s="39"/>
      <c r="AI1420" s="39"/>
      <c r="AJ1420" s="39"/>
      <c r="AK1420" s="39"/>
      <c r="AL1420" s="39"/>
    </row>
    <row r="1421" ht="58.5" customHeight="1">
      <c r="A1421" s="39"/>
      <c r="B1421" s="70"/>
      <c r="C1421" s="70"/>
      <c r="D1421" s="70"/>
      <c r="E1421" s="70"/>
      <c r="F1421" s="70"/>
      <c r="G1421" s="70"/>
      <c r="H1421" s="70"/>
      <c r="I1421" s="70"/>
      <c r="J1421" s="70"/>
      <c r="K1421" s="70"/>
      <c r="L1421" s="39"/>
      <c r="N1421" s="14"/>
      <c r="AD1421" s="39"/>
      <c r="AE1421" s="39"/>
      <c r="AF1421" s="39"/>
      <c r="AG1421" s="39"/>
      <c r="AH1421" s="39"/>
      <c r="AI1421" s="39"/>
      <c r="AJ1421" s="39"/>
      <c r="AK1421" s="39"/>
      <c r="AL1421" s="39"/>
    </row>
    <row r="1422" ht="58.5" customHeight="1">
      <c r="A1422" s="39"/>
      <c r="B1422" s="70"/>
      <c r="C1422" s="70"/>
      <c r="D1422" s="70"/>
      <c r="E1422" s="70"/>
      <c r="F1422" s="70"/>
      <c r="G1422" s="70"/>
      <c r="H1422" s="70"/>
      <c r="I1422" s="70"/>
      <c r="J1422" s="70"/>
      <c r="K1422" s="70"/>
      <c r="L1422" s="39"/>
      <c r="N1422" s="14"/>
      <c r="AD1422" s="39"/>
      <c r="AE1422" s="39"/>
      <c r="AF1422" s="39"/>
      <c r="AG1422" s="39"/>
      <c r="AH1422" s="39"/>
      <c r="AI1422" s="39"/>
      <c r="AJ1422" s="39"/>
      <c r="AK1422" s="39"/>
      <c r="AL1422" s="39"/>
    </row>
    <row r="1423" ht="58.5" customHeight="1">
      <c r="A1423" s="39"/>
      <c r="B1423" s="70"/>
      <c r="C1423" s="70"/>
      <c r="D1423" s="70"/>
      <c r="E1423" s="70"/>
      <c r="F1423" s="70"/>
      <c r="G1423" s="70"/>
      <c r="H1423" s="70"/>
      <c r="I1423" s="70"/>
      <c r="J1423" s="70"/>
      <c r="K1423" s="70"/>
      <c r="L1423" s="39"/>
      <c r="N1423" s="14"/>
      <c r="AD1423" s="39"/>
      <c r="AE1423" s="39"/>
      <c r="AF1423" s="39"/>
      <c r="AG1423" s="39"/>
      <c r="AH1423" s="39"/>
      <c r="AI1423" s="39"/>
      <c r="AJ1423" s="39"/>
      <c r="AK1423" s="39"/>
      <c r="AL1423" s="39"/>
    </row>
    <row r="1424" ht="58.5" customHeight="1">
      <c r="A1424" s="39"/>
      <c r="B1424" s="70"/>
      <c r="C1424" s="70"/>
      <c r="D1424" s="70"/>
      <c r="E1424" s="70"/>
      <c r="F1424" s="70"/>
      <c r="G1424" s="70"/>
      <c r="H1424" s="70"/>
      <c r="I1424" s="70"/>
      <c r="J1424" s="70"/>
      <c r="K1424" s="70"/>
      <c r="L1424" s="39"/>
      <c r="N1424" s="14"/>
      <c r="AD1424" s="39"/>
      <c r="AE1424" s="39"/>
      <c r="AF1424" s="39"/>
      <c r="AG1424" s="39"/>
      <c r="AH1424" s="39"/>
      <c r="AI1424" s="39"/>
      <c r="AJ1424" s="39"/>
      <c r="AK1424" s="39"/>
      <c r="AL1424" s="39"/>
    </row>
    <row r="1425" ht="58.5" customHeight="1">
      <c r="A1425" s="39"/>
      <c r="B1425" s="70"/>
      <c r="C1425" s="70"/>
      <c r="D1425" s="70"/>
      <c r="E1425" s="70"/>
      <c r="F1425" s="70"/>
      <c r="G1425" s="70"/>
      <c r="H1425" s="70"/>
      <c r="I1425" s="70"/>
      <c r="J1425" s="70"/>
      <c r="K1425" s="70"/>
      <c r="L1425" s="39"/>
      <c r="N1425" s="14"/>
      <c r="AD1425" s="39"/>
      <c r="AE1425" s="39"/>
      <c r="AF1425" s="39"/>
      <c r="AG1425" s="39"/>
      <c r="AH1425" s="39"/>
      <c r="AI1425" s="39"/>
      <c r="AJ1425" s="39"/>
      <c r="AK1425" s="39"/>
      <c r="AL1425" s="39"/>
    </row>
    <row r="1426" ht="58.5" customHeight="1">
      <c r="A1426" s="39"/>
      <c r="B1426" s="70"/>
      <c r="C1426" s="70"/>
      <c r="D1426" s="70"/>
      <c r="E1426" s="70"/>
      <c r="F1426" s="70"/>
      <c r="G1426" s="70"/>
      <c r="H1426" s="70"/>
      <c r="I1426" s="70"/>
      <c r="J1426" s="70"/>
      <c r="K1426" s="70"/>
      <c r="L1426" s="39"/>
      <c r="N1426" s="14"/>
      <c r="AD1426" s="39"/>
      <c r="AE1426" s="39"/>
      <c r="AF1426" s="39"/>
      <c r="AG1426" s="39"/>
      <c r="AH1426" s="39"/>
      <c r="AI1426" s="39"/>
      <c r="AJ1426" s="39"/>
      <c r="AK1426" s="39"/>
      <c r="AL1426" s="39"/>
    </row>
    <row r="1427" ht="58.5" customHeight="1">
      <c r="A1427" s="39"/>
      <c r="B1427" s="70"/>
      <c r="C1427" s="70"/>
      <c r="D1427" s="70"/>
      <c r="E1427" s="70"/>
      <c r="F1427" s="70"/>
      <c r="G1427" s="70"/>
      <c r="H1427" s="70"/>
      <c r="I1427" s="70"/>
      <c r="J1427" s="70"/>
      <c r="K1427" s="70"/>
      <c r="L1427" s="39"/>
      <c r="N1427" s="14"/>
      <c r="AD1427" s="39"/>
      <c r="AE1427" s="39"/>
      <c r="AF1427" s="39"/>
      <c r="AG1427" s="39"/>
      <c r="AH1427" s="39"/>
      <c r="AI1427" s="39"/>
      <c r="AJ1427" s="39"/>
      <c r="AK1427" s="39"/>
      <c r="AL1427" s="39"/>
    </row>
    <row r="1428" ht="58.5" customHeight="1">
      <c r="A1428" s="39"/>
      <c r="B1428" s="70"/>
      <c r="C1428" s="70"/>
      <c r="D1428" s="70"/>
      <c r="E1428" s="70"/>
      <c r="F1428" s="70"/>
      <c r="G1428" s="70"/>
      <c r="H1428" s="70"/>
      <c r="I1428" s="70"/>
      <c r="J1428" s="70"/>
      <c r="K1428" s="70"/>
      <c r="L1428" s="39"/>
      <c r="N1428" s="14"/>
      <c r="AD1428" s="39"/>
      <c r="AE1428" s="39"/>
      <c r="AF1428" s="39"/>
      <c r="AG1428" s="39"/>
      <c r="AH1428" s="39"/>
      <c r="AI1428" s="39"/>
      <c r="AJ1428" s="39"/>
      <c r="AK1428" s="39"/>
      <c r="AL1428" s="39"/>
    </row>
    <row r="1429" ht="58.5" customHeight="1">
      <c r="A1429" s="39"/>
      <c r="B1429" s="70"/>
      <c r="C1429" s="70"/>
      <c r="D1429" s="70"/>
      <c r="E1429" s="70"/>
      <c r="F1429" s="70"/>
      <c r="G1429" s="70"/>
      <c r="H1429" s="70"/>
      <c r="I1429" s="70"/>
      <c r="J1429" s="70"/>
      <c r="K1429" s="70"/>
      <c r="L1429" s="39"/>
      <c r="N1429" s="14"/>
      <c r="AD1429" s="39"/>
      <c r="AE1429" s="39"/>
      <c r="AF1429" s="39"/>
      <c r="AG1429" s="39"/>
      <c r="AH1429" s="39"/>
      <c r="AI1429" s="39"/>
      <c r="AJ1429" s="39"/>
      <c r="AK1429" s="39"/>
      <c r="AL1429" s="39"/>
    </row>
    <row r="1430" ht="58.5" customHeight="1">
      <c r="A1430" s="39"/>
      <c r="B1430" s="70"/>
      <c r="C1430" s="70"/>
      <c r="D1430" s="70"/>
      <c r="E1430" s="70"/>
      <c r="F1430" s="70"/>
      <c r="G1430" s="70"/>
      <c r="H1430" s="70"/>
      <c r="I1430" s="70"/>
      <c r="J1430" s="70"/>
      <c r="K1430" s="70"/>
      <c r="L1430" s="39"/>
      <c r="N1430" s="14"/>
      <c r="AD1430" s="39"/>
      <c r="AE1430" s="39"/>
      <c r="AF1430" s="39"/>
      <c r="AG1430" s="39"/>
      <c r="AH1430" s="39"/>
      <c r="AI1430" s="39"/>
      <c r="AJ1430" s="39"/>
      <c r="AK1430" s="39"/>
      <c r="AL1430" s="39"/>
    </row>
    <row r="1431" ht="58.5" customHeight="1">
      <c r="A1431" s="39"/>
      <c r="B1431" s="70"/>
      <c r="C1431" s="70"/>
      <c r="D1431" s="70"/>
      <c r="E1431" s="70"/>
      <c r="F1431" s="70"/>
      <c r="G1431" s="70"/>
      <c r="H1431" s="70"/>
      <c r="I1431" s="70"/>
      <c r="J1431" s="70"/>
      <c r="K1431" s="70"/>
      <c r="L1431" s="39"/>
      <c r="N1431" s="14"/>
      <c r="AD1431" s="39"/>
      <c r="AE1431" s="39"/>
      <c r="AF1431" s="39"/>
      <c r="AG1431" s="39"/>
      <c r="AH1431" s="39"/>
      <c r="AI1431" s="39"/>
      <c r="AJ1431" s="39"/>
      <c r="AK1431" s="39"/>
      <c r="AL1431" s="39"/>
    </row>
    <row r="1432" ht="58.5" customHeight="1">
      <c r="A1432" s="39"/>
      <c r="B1432" s="70"/>
      <c r="C1432" s="70"/>
      <c r="D1432" s="70"/>
      <c r="E1432" s="70"/>
      <c r="F1432" s="70"/>
      <c r="G1432" s="70"/>
      <c r="H1432" s="70"/>
      <c r="I1432" s="70"/>
      <c r="J1432" s="70"/>
      <c r="K1432" s="70"/>
      <c r="L1432" s="39"/>
      <c r="N1432" s="14"/>
      <c r="AD1432" s="39"/>
      <c r="AE1432" s="39"/>
      <c r="AF1432" s="39"/>
      <c r="AG1432" s="39"/>
      <c r="AH1432" s="39"/>
      <c r="AI1432" s="39"/>
      <c r="AJ1432" s="39"/>
      <c r="AK1432" s="39"/>
      <c r="AL1432" s="39"/>
    </row>
    <row r="1433" ht="58.5" customHeight="1">
      <c r="A1433" s="39"/>
      <c r="B1433" s="70"/>
      <c r="C1433" s="70"/>
      <c r="D1433" s="70"/>
      <c r="E1433" s="70"/>
      <c r="F1433" s="70"/>
      <c r="G1433" s="70"/>
      <c r="H1433" s="70"/>
      <c r="I1433" s="70"/>
      <c r="J1433" s="70"/>
      <c r="K1433" s="70"/>
      <c r="L1433" s="39"/>
      <c r="N1433" s="14"/>
      <c r="AD1433" s="39"/>
      <c r="AE1433" s="39"/>
      <c r="AF1433" s="39"/>
      <c r="AG1433" s="39"/>
      <c r="AH1433" s="39"/>
      <c r="AI1433" s="39"/>
      <c r="AJ1433" s="39"/>
      <c r="AK1433" s="39"/>
      <c r="AL1433" s="39"/>
    </row>
    <row r="1434" ht="58.5" customHeight="1">
      <c r="A1434" s="39"/>
      <c r="B1434" s="70"/>
      <c r="C1434" s="70"/>
      <c r="D1434" s="70"/>
      <c r="E1434" s="70"/>
      <c r="F1434" s="70"/>
      <c r="G1434" s="70"/>
      <c r="H1434" s="70"/>
      <c r="I1434" s="70"/>
      <c r="J1434" s="70"/>
      <c r="K1434" s="70"/>
      <c r="L1434" s="39"/>
      <c r="N1434" s="14"/>
      <c r="AD1434" s="39"/>
      <c r="AE1434" s="39"/>
      <c r="AF1434" s="39"/>
      <c r="AG1434" s="39"/>
      <c r="AH1434" s="39"/>
      <c r="AI1434" s="39"/>
      <c r="AJ1434" s="39"/>
      <c r="AK1434" s="39"/>
      <c r="AL1434" s="39"/>
    </row>
    <row r="1435" ht="58.5" customHeight="1">
      <c r="A1435" s="39"/>
      <c r="B1435" s="70"/>
      <c r="C1435" s="70"/>
      <c r="D1435" s="70"/>
      <c r="E1435" s="70"/>
      <c r="F1435" s="70"/>
      <c r="G1435" s="70"/>
      <c r="H1435" s="70"/>
      <c r="I1435" s="70"/>
      <c r="J1435" s="70"/>
      <c r="K1435" s="70"/>
      <c r="L1435" s="39"/>
      <c r="N1435" s="14"/>
      <c r="AD1435" s="39"/>
      <c r="AE1435" s="39"/>
      <c r="AF1435" s="39"/>
      <c r="AG1435" s="39"/>
      <c r="AH1435" s="39"/>
      <c r="AI1435" s="39"/>
      <c r="AJ1435" s="39"/>
      <c r="AK1435" s="39"/>
      <c r="AL1435" s="39"/>
    </row>
    <row r="1436" ht="58.5" customHeight="1">
      <c r="A1436" s="39"/>
      <c r="B1436" s="70"/>
      <c r="C1436" s="70"/>
      <c r="D1436" s="70"/>
      <c r="E1436" s="70"/>
      <c r="F1436" s="70"/>
      <c r="G1436" s="70"/>
      <c r="H1436" s="70"/>
      <c r="I1436" s="70"/>
      <c r="J1436" s="70"/>
      <c r="K1436" s="70"/>
      <c r="L1436" s="39"/>
      <c r="N1436" s="14"/>
      <c r="AD1436" s="39"/>
      <c r="AE1436" s="39"/>
      <c r="AF1436" s="39"/>
      <c r="AG1436" s="39"/>
      <c r="AH1436" s="39"/>
      <c r="AI1436" s="39"/>
      <c r="AJ1436" s="39"/>
      <c r="AK1436" s="39"/>
      <c r="AL1436" s="39"/>
    </row>
    <row r="1437" ht="58.5" customHeight="1">
      <c r="A1437" s="39"/>
      <c r="B1437" s="70"/>
      <c r="C1437" s="70"/>
      <c r="D1437" s="70"/>
      <c r="E1437" s="70"/>
      <c r="F1437" s="70"/>
      <c r="G1437" s="70"/>
      <c r="H1437" s="70"/>
      <c r="I1437" s="70"/>
      <c r="J1437" s="70"/>
      <c r="K1437" s="70"/>
      <c r="L1437" s="39"/>
      <c r="N1437" s="14"/>
      <c r="AD1437" s="39"/>
      <c r="AE1437" s="39"/>
      <c r="AF1437" s="39"/>
      <c r="AG1437" s="39"/>
      <c r="AH1437" s="39"/>
      <c r="AI1437" s="39"/>
      <c r="AJ1437" s="39"/>
      <c r="AK1437" s="39"/>
      <c r="AL1437" s="39"/>
    </row>
    <row r="1438" ht="58.5" customHeight="1">
      <c r="A1438" s="39"/>
      <c r="B1438" s="70"/>
      <c r="C1438" s="70"/>
      <c r="D1438" s="70"/>
      <c r="E1438" s="70"/>
      <c r="F1438" s="70"/>
      <c r="G1438" s="70"/>
      <c r="H1438" s="70"/>
      <c r="I1438" s="70"/>
      <c r="J1438" s="70"/>
      <c r="K1438" s="70"/>
      <c r="L1438" s="39"/>
      <c r="N1438" s="14"/>
      <c r="AD1438" s="39"/>
      <c r="AE1438" s="39"/>
      <c r="AF1438" s="39"/>
      <c r="AG1438" s="39"/>
      <c r="AH1438" s="39"/>
      <c r="AI1438" s="39"/>
      <c r="AJ1438" s="39"/>
      <c r="AK1438" s="39"/>
      <c r="AL1438" s="39"/>
    </row>
    <row r="1439" ht="58.5" customHeight="1">
      <c r="A1439" s="39"/>
      <c r="B1439" s="70"/>
      <c r="C1439" s="70"/>
      <c r="D1439" s="70"/>
      <c r="E1439" s="70"/>
      <c r="F1439" s="70"/>
      <c r="G1439" s="70"/>
      <c r="H1439" s="70"/>
      <c r="I1439" s="70"/>
      <c r="J1439" s="70"/>
      <c r="K1439" s="70"/>
      <c r="L1439" s="39"/>
      <c r="N1439" s="14"/>
      <c r="AD1439" s="39"/>
      <c r="AE1439" s="39"/>
      <c r="AF1439" s="39"/>
      <c r="AG1439" s="39"/>
      <c r="AH1439" s="39"/>
      <c r="AI1439" s="39"/>
      <c r="AJ1439" s="39"/>
      <c r="AK1439" s="39"/>
      <c r="AL1439" s="39"/>
    </row>
    <row r="1440" ht="58.5" customHeight="1">
      <c r="A1440" s="39"/>
      <c r="B1440" s="70"/>
      <c r="C1440" s="70"/>
      <c r="D1440" s="70"/>
      <c r="E1440" s="70"/>
      <c r="F1440" s="70"/>
      <c r="G1440" s="70"/>
      <c r="H1440" s="70"/>
      <c r="I1440" s="70"/>
      <c r="J1440" s="70"/>
      <c r="K1440" s="70"/>
      <c r="L1440" s="39"/>
      <c r="N1440" s="14"/>
      <c r="AD1440" s="39"/>
      <c r="AE1440" s="39"/>
      <c r="AF1440" s="39"/>
      <c r="AG1440" s="39"/>
      <c r="AH1440" s="39"/>
      <c r="AI1440" s="39"/>
      <c r="AJ1440" s="39"/>
      <c r="AK1440" s="39"/>
      <c r="AL1440" s="39"/>
    </row>
    <row r="1441" ht="58.5" customHeight="1">
      <c r="A1441" s="39"/>
      <c r="B1441" s="70"/>
      <c r="C1441" s="70"/>
      <c r="D1441" s="70"/>
      <c r="E1441" s="70"/>
      <c r="F1441" s="70"/>
      <c r="G1441" s="70"/>
      <c r="H1441" s="70"/>
      <c r="I1441" s="70"/>
      <c r="J1441" s="70"/>
      <c r="K1441" s="70"/>
      <c r="L1441" s="39"/>
      <c r="N1441" s="14"/>
      <c r="AD1441" s="39"/>
      <c r="AE1441" s="39"/>
      <c r="AF1441" s="39"/>
      <c r="AG1441" s="39"/>
      <c r="AH1441" s="39"/>
      <c r="AI1441" s="39"/>
      <c r="AJ1441" s="39"/>
      <c r="AK1441" s="39"/>
      <c r="AL1441" s="39"/>
    </row>
    <row r="1442" ht="58.5" customHeight="1">
      <c r="A1442" s="39"/>
      <c r="B1442" s="70"/>
      <c r="C1442" s="70"/>
      <c r="D1442" s="70"/>
      <c r="E1442" s="70"/>
      <c r="F1442" s="70"/>
      <c r="G1442" s="70"/>
      <c r="H1442" s="70"/>
      <c r="I1442" s="70"/>
      <c r="J1442" s="70"/>
      <c r="K1442" s="70"/>
      <c r="L1442" s="39"/>
      <c r="N1442" s="14"/>
      <c r="AD1442" s="39"/>
      <c r="AE1442" s="39"/>
      <c r="AF1442" s="39"/>
      <c r="AG1442" s="39"/>
      <c r="AH1442" s="39"/>
      <c r="AI1442" s="39"/>
      <c r="AJ1442" s="39"/>
      <c r="AK1442" s="39"/>
      <c r="AL1442" s="39"/>
    </row>
    <row r="1443" ht="58.5" customHeight="1">
      <c r="A1443" s="39"/>
      <c r="B1443" s="70"/>
      <c r="C1443" s="70"/>
      <c r="D1443" s="70"/>
      <c r="E1443" s="70"/>
      <c r="F1443" s="70"/>
      <c r="G1443" s="70"/>
      <c r="H1443" s="70"/>
      <c r="I1443" s="70"/>
      <c r="J1443" s="70"/>
      <c r="K1443" s="70"/>
      <c r="L1443" s="39"/>
      <c r="N1443" s="14"/>
      <c r="AD1443" s="39"/>
      <c r="AE1443" s="39"/>
      <c r="AF1443" s="39"/>
      <c r="AG1443" s="39"/>
      <c r="AH1443" s="39"/>
      <c r="AI1443" s="39"/>
      <c r="AJ1443" s="39"/>
      <c r="AK1443" s="39"/>
      <c r="AL1443" s="39"/>
    </row>
    <row r="1444" ht="58.5" customHeight="1">
      <c r="A1444" s="39"/>
      <c r="B1444" s="70"/>
      <c r="C1444" s="70"/>
      <c r="D1444" s="70"/>
      <c r="E1444" s="70"/>
      <c r="F1444" s="70"/>
      <c r="G1444" s="70"/>
      <c r="H1444" s="70"/>
      <c r="I1444" s="70"/>
      <c r="J1444" s="70"/>
      <c r="K1444" s="70"/>
      <c r="L1444" s="39"/>
      <c r="N1444" s="14"/>
      <c r="AD1444" s="39"/>
      <c r="AE1444" s="39"/>
      <c r="AF1444" s="39"/>
      <c r="AG1444" s="39"/>
      <c r="AH1444" s="39"/>
      <c r="AI1444" s="39"/>
      <c r="AJ1444" s="39"/>
      <c r="AK1444" s="39"/>
      <c r="AL1444" s="39"/>
    </row>
    <row r="1445" ht="58.5" customHeight="1">
      <c r="A1445" s="39"/>
      <c r="B1445" s="70"/>
      <c r="C1445" s="70"/>
      <c r="D1445" s="70"/>
      <c r="E1445" s="70"/>
      <c r="F1445" s="70"/>
      <c r="G1445" s="70"/>
      <c r="H1445" s="70"/>
      <c r="I1445" s="70"/>
      <c r="J1445" s="70"/>
      <c r="K1445" s="70"/>
      <c r="L1445" s="39"/>
      <c r="N1445" s="14"/>
      <c r="AD1445" s="39"/>
      <c r="AE1445" s="39"/>
      <c r="AF1445" s="39"/>
      <c r="AG1445" s="39"/>
      <c r="AH1445" s="39"/>
      <c r="AI1445" s="39"/>
      <c r="AJ1445" s="39"/>
      <c r="AK1445" s="39"/>
      <c r="AL1445" s="39"/>
    </row>
    <row r="1446" ht="58.5" customHeight="1">
      <c r="A1446" s="39"/>
      <c r="B1446" s="70"/>
      <c r="C1446" s="70"/>
      <c r="D1446" s="70"/>
      <c r="E1446" s="70"/>
      <c r="F1446" s="70"/>
      <c r="G1446" s="70"/>
      <c r="H1446" s="70"/>
      <c r="I1446" s="70"/>
      <c r="J1446" s="70"/>
      <c r="K1446" s="70"/>
      <c r="L1446" s="39"/>
      <c r="N1446" s="14"/>
      <c r="AD1446" s="39"/>
      <c r="AE1446" s="39"/>
      <c r="AF1446" s="39"/>
      <c r="AG1446" s="39"/>
      <c r="AH1446" s="39"/>
      <c r="AI1446" s="39"/>
      <c r="AJ1446" s="39"/>
      <c r="AK1446" s="39"/>
      <c r="AL1446" s="39"/>
    </row>
    <row r="1447" ht="58.5" customHeight="1">
      <c r="A1447" s="39"/>
      <c r="B1447" s="70"/>
      <c r="C1447" s="70"/>
      <c r="D1447" s="70"/>
      <c r="E1447" s="70"/>
      <c r="F1447" s="70"/>
      <c r="G1447" s="70"/>
      <c r="H1447" s="70"/>
      <c r="I1447" s="70"/>
      <c r="J1447" s="70"/>
      <c r="K1447" s="70"/>
      <c r="L1447" s="39"/>
      <c r="N1447" s="14"/>
      <c r="AD1447" s="39"/>
      <c r="AE1447" s="39"/>
      <c r="AF1447" s="39"/>
      <c r="AG1447" s="39"/>
      <c r="AH1447" s="39"/>
      <c r="AI1447" s="39"/>
      <c r="AJ1447" s="39"/>
      <c r="AK1447" s="39"/>
      <c r="AL1447" s="39"/>
    </row>
    <row r="1448" ht="58.5" customHeight="1">
      <c r="A1448" s="39"/>
      <c r="B1448" s="70"/>
      <c r="C1448" s="70"/>
      <c r="D1448" s="70"/>
      <c r="E1448" s="70"/>
      <c r="F1448" s="70"/>
      <c r="G1448" s="70"/>
      <c r="H1448" s="70"/>
      <c r="I1448" s="70"/>
      <c r="J1448" s="70"/>
      <c r="K1448" s="70"/>
      <c r="L1448" s="39"/>
      <c r="N1448" s="14"/>
      <c r="AD1448" s="39"/>
      <c r="AE1448" s="39"/>
      <c r="AF1448" s="39"/>
      <c r="AG1448" s="39"/>
      <c r="AH1448" s="39"/>
      <c r="AI1448" s="39"/>
      <c r="AJ1448" s="39"/>
      <c r="AK1448" s="39"/>
      <c r="AL1448" s="39"/>
    </row>
    <row r="1449" ht="58.5" customHeight="1">
      <c r="A1449" s="39"/>
      <c r="B1449" s="70"/>
      <c r="C1449" s="70"/>
      <c r="D1449" s="70"/>
      <c r="E1449" s="70"/>
      <c r="F1449" s="70"/>
      <c r="G1449" s="70"/>
      <c r="H1449" s="70"/>
      <c r="I1449" s="70"/>
      <c r="J1449" s="70"/>
      <c r="K1449" s="70"/>
      <c r="L1449" s="39"/>
      <c r="N1449" s="14"/>
      <c r="AD1449" s="39"/>
      <c r="AE1449" s="39"/>
      <c r="AF1449" s="39"/>
      <c r="AG1449" s="39"/>
      <c r="AH1449" s="39"/>
      <c r="AI1449" s="39"/>
      <c r="AJ1449" s="39"/>
      <c r="AK1449" s="39"/>
      <c r="AL1449" s="39"/>
    </row>
    <row r="1450" ht="58.5" customHeight="1">
      <c r="A1450" s="39"/>
      <c r="B1450" s="70"/>
      <c r="C1450" s="70"/>
      <c r="D1450" s="70"/>
      <c r="E1450" s="70"/>
      <c r="F1450" s="70"/>
      <c r="G1450" s="70"/>
      <c r="H1450" s="70"/>
      <c r="I1450" s="70"/>
      <c r="J1450" s="70"/>
      <c r="K1450" s="70"/>
      <c r="L1450" s="39"/>
      <c r="N1450" s="14"/>
      <c r="AD1450" s="39"/>
      <c r="AE1450" s="39"/>
      <c r="AF1450" s="39"/>
      <c r="AG1450" s="39"/>
      <c r="AH1450" s="39"/>
      <c r="AI1450" s="39"/>
      <c r="AJ1450" s="39"/>
      <c r="AK1450" s="39"/>
      <c r="AL1450" s="39"/>
    </row>
    <row r="1451" ht="58.5" customHeight="1">
      <c r="A1451" s="39"/>
      <c r="B1451" s="70"/>
      <c r="C1451" s="70"/>
      <c r="D1451" s="70"/>
      <c r="E1451" s="70"/>
      <c r="F1451" s="70"/>
      <c r="G1451" s="70"/>
      <c r="H1451" s="70"/>
      <c r="I1451" s="70"/>
      <c r="J1451" s="70"/>
      <c r="K1451" s="70"/>
      <c r="L1451" s="39"/>
      <c r="N1451" s="14"/>
      <c r="AD1451" s="39"/>
      <c r="AE1451" s="39"/>
      <c r="AF1451" s="39"/>
      <c r="AG1451" s="39"/>
      <c r="AH1451" s="39"/>
      <c r="AI1451" s="39"/>
      <c r="AJ1451" s="39"/>
      <c r="AK1451" s="39"/>
      <c r="AL1451" s="39"/>
    </row>
    <row r="1452" ht="58.5" customHeight="1">
      <c r="A1452" s="39"/>
      <c r="B1452" s="70"/>
      <c r="C1452" s="70"/>
      <c r="D1452" s="70"/>
      <c r="E1452" s="70"/>
      <c r="F1452" s="70"/>
      <c r="G1452" s="70"/>
      <c r="H1452" s="70"/>
      <c r="I1452" s="70"/>
      <c r="J1452" s="70"/>
      <c r="K1452" s="70"/>
      <c r="L1452" s="39"/>
      <c r="N1452" s="14"/>
      <c r="AD1452" s="39"/>
      <c r="AE1452" s="39"/>
      <c r="AF1452" s="39"/>
      <c r="AG1452" s="39"/>
      <c r="AH1452" s="39"/>
      <c r="AI1452" s="39"/>
      <c r="AJ1452" s="39"/>
      <c r="AK1452" s="39"/>
      <c r="AL1452" s="39"/>
    </row>
    <row r="1453" ht="58.5" customHeight="1">
      <c r="A1453" s="39"/>
      <c r="B1453" s="70"/>
      <c r="C1453" s="70"/>
      <c r="D1453" s="70"/>
      <c r="E1453" s="70"/>
      <c r="F1453" s="70"/>
      <c r="G1453" s="70"/>
      <c r="H1453" s="70"/>
      <c r="I1453" s="70"/>
      <c r="J1453" s="70"/>
      <c r="K1453" s="70"/>
      <c r="L1453" s="39"/>
      <c r="N1453" s="14"/>
      <c r="AD1453" s="39"/>
      <c r="AE1453" s="39"/>
      <c r="AF1453" s="39"/>
      <c r="AG1453" s="39"/>
      <c r="AH1453" s="39"/>
      <c r="AI1453" s="39"/>
      <c r="AJ1453" s="39"/>
      <c r="AK1453" s="39"/>
      <c r="AL1453" s="39"/>
    </row>
    <row r="1454" ht="58.5" customHeight="1">
      <c r="A1454" s="39"/>
      <c r="B1454" s="70"/>
      <c r="C1454" s="70"/>
      <c r="D1454" s="70"/>
      <c r="E1454" s="70"/>
      <c r="F1454" s="70"/>
      <c r="G1454" s="70"/>
      <c r="H1454" s="70"/>
      <c r="I1454" s="70"/>
      <c r="J1454" s="70"/>
      <c r="K1454" s="70"/>
      <c r="L1454" s="39"/>
      <c r="N1454" s="14"/>
      <c r="AD1454" s="39"/>
      <c r="AE1454" s="39"/>
      <c r="AF1454" s="39"/>
      <c r="AG1454" s="39"/>
      <c r="AH1454" s="39"/>
      <c r="AI1454" s="39"/>
      <c r="AJ1454" s="39"/>
      <c r="AK1454" s="39"/>
      <c r="AL1454" s="39"/>
    </row>
    <row r="1455" ht="58.5" customHeight="1">
      <c r="A1455" s="39"/>
      <c r="B1455" s="70"/>
      <c r="C1455" s="70"/>
      <c r="D1455" s="70"/>
      <c r="E1455" s="70"/>
      <c r="F1455" s="70"/>
      <c r="G1455" s="70"/>
      <c r="H1455" s="70"/>
      <c r="I1455" s="70"/>
      <c r="J1455" s="70"/>
      <c r="K1455" s="70"/>
      <c r="L1455" s="39"/>
      <c r="N1455" s="14"/>
      <c r="AD1455" s="39"/>
      <c r="AE1455" s="39"/>
      <c r="AF1455" s="39"/>
      <c r="AG1455" s="39"/>
      <c r="AH1455" s="39"/>
      <c r="AI1455" s="39"/>
      <c r="AJ1455" s="39"/>
      <c r="AK1455" s="39"/>
      <c r="AL1455" s="39"/>
    </row>
    <row r="1456" ht="58.5" customHeight="1">
      <c r="A1456" s="39"/>
      <c r="B1456" s="70"/>
      <c r="C1456" s="70"/>
      <c r="D1456" s="70"/>
      <c r="E1456" s="70"/>
      <c r="F1456" s="70"/>
      <c r="G1456" s="70"/>
      <c r="H1456" s="70"/>
      <c r="I1456" s="70"/>
      <c r="J1456" s="70"/>
      <c r="K1456" s="70"/>
      <c r="L1456" s="39"/>
      <c r="N1456" s="14"/>
      <c r="AD1456" s="39"/>
      <c r="AE1456" s="39"/>
      <c r="AF1456" s="39"/>
      <c r="AG1456" s="39"/>
      <c r="AH1456" s="39"/>
      <c r="AI1456" s="39"/>
      <c r="AJ1456" s="39"/>
      <c r="AK1456" s="39"/>
      <c r="AL1456" s="39"/>
    </row>
    <row r="1457" ht="58.5" customHeight="1">
      <c r="A1457" s="39"/>
      <c r="B1457" s="70"/>
      <c r="C1457" s="70"/>
      <c r="D1457" s="70"/>
      <c r="E1457" s="70"/>
      <c r="F1457" s="70"/>
      <c r="G1457" s="70"/>
      <c r="H1457" s="70"/>
      <c r="I1457" s="70"/>
      <c r="J1457" s="70"/>
      <c r="K1457" s="70"/>
      <c r="L1457" s="39"/>
      <c r="N1457" s="14"/>
      <c r="AD1457" s="39"/>
      <c r="AE1457" s="39"/>
      <c r="AF1457" s="39"/>
      <c r="AG1457" s="39"/>
      <c r="AH1457" s="39"/>
      <c r="AI1457" s="39"/>
      <c r="AJ1457" s="39"/>
      <c r="AK1457" s="39"/>
      <c r="AL1457" s="39"/>
    </row>
    <row r="1458" ht="58.5" customHeight="1">
      <c r="A1458" s="39"/>
      <c r="B1458" s="70"/>
      <c r="C1458" s="70"/>
      <c r="D1458" s="70"/>
      <c r="E1458" s="70"/>
      <c r="F1458" s="70"/>
      <c r="G1458" s="70"/>
      <c r="H1458" s="70"/>
      <c r="I1458" s="70"/>
      <c r="J1458" s="70"/>
      <c r="K1458" s="70"/>
      <c r="L1458" s="39"/>
      <c r="N1458" s="14"/>
      <c r="AD1458" s="39"/>
      <c r="AE1458" s="39"/>
      <c r="AF1458" s="39"/>
      <c r="AG1458" s="39"/>
      <c r="AH1458" s="39"/>
      <c r="AI1458" s="39"/>
      <c r="AJ1458" s="39"/>
      <c r="AK1458" s="39"/>
      <c r="AL1458" s="39"/>
    </row>
    <row r="1459" ht="58.5" customHeight="1">
      <c r="A1459" s="39"/>
      <c r="B1459" s="70"/>
      <c r="C1459" s="70"/>
      <c r="D1459" s="70"/>
      <c r="E1459" s="70"/>
      <c r="F1459" s="70"/>
      <c r="G1459" s="70"/>
      <c r="H1459" s="70"/>
      <c r="I1459" s="70"/>
      <c r="J1459" s="70"/>
      <c r="K1459" s="70"/>
      <c r="L1459" s="39"/>
      <c r="N1459" s="14"/>
      <c r="AD1459" s="39"/>
      <c r="AE1459" s="39"/>
      <c r="AF1459" s="39"/>
      <c r="AG1459" s="39"/>
      <c r="AH1459" s="39"/>
      <c r="AI1459" s="39"/>
      <c r="AJ1459" s="39"/>
      <c r="AK1459" s="39"/>
      <c r="AL1459" s="39"/>
    </row>
    <row r="1460" ht="58.5" customHeight="1">
      <c r="A1460" s="39"/>
      <c r="B1460" s="70"/>
      <c r="C1460" s="70"/>
      <c r="D1460" s="70"/>
      <c r="E1460" s="70"/>
      <c r="F1460" s="70"/>
      <c r="G1460" s="70"/>
      <c r="H1460" s="70"/>
      <c r="I1460" s="70"/>
      <c r="J1460" s="70"/>
      <c r="K1460" s="70"/>
      <c r="L1460" s="39"/>
      <c r="N1460" s="14"/>
      <c r="AD1460" s="39"/>
      <c r="AE1460" s="39"/>
      <c r="AF1460" s="39"/>
      <c r="AG1460" s="39"/>
      <c r="AH1460" s="39"/>
      <c r="AI1460" s="39"/>
      <c r="AJ1460" s="39"/>
      <c r="AK1460" s="39"/>
      <c r="AL1460" s="39"/>
    </row>
    <row r="1461" ht="58.5" customHeight="1">
      <c r="A1461" s="39"/>
      <c r="B1461" s="70"/>
      <c r="C1461" s="70"/>
      <c r="D1461" s="70"/>
      <c r="E1461" s="70"/>
      <c r="F1461" s="70"/>
      <c r="G1461" s="70"/>
      <c r="H1461" s="70"/>
      <c r="I1461" s="70"/>
      <c r="J1461" s="70"/>
      <c r="K1461" s="70"/>
      <c r="L1461" s="39"/>
      <c r="N1461" s="14"/>
      <c r="AD1461" s="39"/>
      <c r="AE1461" s="39"/>
      <c r="AF1461" s="39"/>
      <c r="AG1461" s="39"/>
      <c r="AH1461" s="39"/>
      <c r="AI1461" s="39"/>
      <c r="AJ1461" s="39"/>
      <c r="AK1461" s="39"/>
      <c r="AL1461" s="39"/>
    </row>
    <row r="1462" ht="58.5" customHeight="1">
      <c r="A1462" s="39"/>
      <c r="B1462" s="70"/>
      <c r="C1462" s="70"/>
      <c r="D1462" s="70"/>
      <c r="E1462" s="70"/>
      <c r="F1462" s="70"/>
      <c r="G1462" s="70"/>
      <c r="H1462" s="70"/>
      <c r="I1462" s="70"/>
      <c r="J1462" s="70"/>
      <c r="K1462" s="70"/>
      <c r="L1462" s="39"/>
      <c r="N1462" s="14"/>
      <c r="AD1462" s="39"/>
      <c r="AE1462" s="39"/>
      <c r="AF1462" s="39"/>
      <c r="AG1462" s="39"/>
      <c r="AH1462" s="39"/>
      <c r="AI1462" s="39"/>
      <c r="AJ1462" s="39"/>
      <c r="AK1462" s="39"/>
      <c r="AL1462" s="39"/>
    </row>
    <row r="1463" ht="58.5" customHeight="1">
      <c r="A1463" s="39"/>
      <c r="B1463" s="70"/>
      <c r="C1463" s="70"/>
      <c r="D1463" s="70"/>
      <c r="E1463" s="70"/>
      <c r="F1463" s="70"/>
      <c r="G1463" s="70"/>
      <c r="H1463" s="70"/>
      <c r="I1463" s="70"/>
      <c r="J1463" s="70"/>
      <c r="K1463" s="70"/>
      <c r="L1463" s="39"/>
      <c r="N1463" s="14"/>
      <c r="AD1463" s="39"/>
      <c r="AE1463" s="39"/>
      <c r="AF1463" s="39"/>
      <c r="AG1463" s="39"/>
      <c r="AH1463" s="39"/>
      <c r="AI1463" s="39"/>
      <c r="AJ1463" s="39"/>
      <c r="AK1463" s="39"/>
      <c r="AL1463" s="39"/>
    </row>
    <row r="1464" ht="58.5" customHeight="1">
      <c r="A1464" s="39"/>
      <c r="B1464" s="70"/>
      <c r="C1464" s="70"/>
      <c r="D1464" s="70"/>
      <c r="E1464" s="70"/>
      <c r="F1464" s="70"/>
      <c r="G1464" s="70"/>
      <c r="H1464" s="70"/>
      <c r="I1464" s="70"/>
      <c r="J1464" s="70"/>
      <c r="K1464" s="70"/>
      <c r="L1464" s="39"/>
      <c r="N1464" s="14"/>
      <c r="AD1464" s="39"/>
      <c r="AE1464" s="39"/>
      <c r="AF1464" s="39"/>
      <c r="AG1464" s="39"/>
      <c r="AH1464" s="39"/>
      <c r="AI1464" s="39"/>
      <c r="AJ1464" s="39"/>
      <c r="AK1464" s="39"/>
      <c r="AL1464" s="39"/>
    </row>
    <row r="1465" ht="58.5" customHeight="1">
      <c r="A1465" s="39"/>
      <c r="B1465" s="70"/>
      <c r="C1465" s="70"/>
      <c r="D1465" s="70"/>
      <c r="E1465" s="70"/>
      <c r="F1465" s="70"/>
      <c r="G1465" s="70"/>
      <c r="H1465" s="70"/>
      <c r="I1465" s="70"/>
      <c r="J1465" s="70"/>
      <c r="K1465" s="70"/>
      <c r="L1465" s="39"/>
      <c r="N1465" s="14"/>
      <c r="AD1465" s="39"/>
      <c r="AE1465" s="39"/>
      <c r="AF1465" s="39"/>
      <c r="AG1465" s="39"/>
      <c r="AH1465" s="39"/>
      <c r="AI1465" s="39"/>
      <c r="AJ1465" s="39"/>
      <c r="AK1465" s="39"/>
      <c r="AL1465" s="39"/>
    </row>
    <row r="1466" ht="58.5" customHeight="1">
      <c r="A1466" s="39"/>
      <c r="B1466" s="70"/>
      <c r="C1466" s="70"/>
      <c r="D1466" s="70"/>
      <c r="E1466" s="70"/>
      <c r="F1466" s="70"/>
      <c r="G1466" s="70"/>
      <c r="H1466" s="70"/>
      <c r="I1466" s="70"/>
      <c r="J1466" s="70"/>
      <c r="K1466" s="70"/>
      <c r="L1466" s="39"/>
      <c r="N1466" s="14"/>
      <c r="AD1466" s="39"/>
      <c r="AE1466" s="39"/>
      <c r="AF1466" s="39"/>
      <c r="AG1466" s="39"/>
      <c r="AH1466" s="39"/>
      <c r="AI1466" s="39"/>
      <c r="AJ1466" s="39"/>
      <c r="AK1466" s="39"/>
      <c r="AL1466" s="39"/>
    </row>
    <row r="1467" ht="58.5" customHeight="1">
      <c r="A1467" s="39"/>
      <c r="B1467" s="70"/>
      <c r="C1467" s="70"/>
      <c r="D1467" s="70"/>
      <c r="E1467" s="70"/>
      <c r="F1467" s="70"/>
      <c r="G1467" s="70"/>
      <c r="H1467" s="70"/>
      <c r="I1467" s="70"/>
      <c r="J1467" s="70"/>
      <c r="K1467" s="70"/>
      <c r="L1467" s="39"/>
      <c r="N1467" s="14"/>
      <c r="AD1467" s="39"/>
      <c r="AE1467" s="39"/>
      <c r="AF1467" s="39"/>
      <c r="AG1467" s="39"/>
      <c r="AH1467" s="39"/>
      <c r="AI1467" s="39"/>
      <c r="AJ1467" s="39"/>
      <c r="AK1467" s="39"/>
      <c r="AL1467" s="39"/>
    </row>
    <row r="1468" ht="58.5" customHeight="1">
      <c r="A1468" s="39"/>
      <c r="B1468" s="70"/>
      <c r="C1468" s="70"/>
      <c r="D1468" s="70"/>
      <c r="E1468" s="70"/>
      <c r="F1468" s="70"/>
      <c r="G1468" s="70"/>
      <c r="H1468" s="70"/>
      <c r="I1468" s="70"/>
      <c r="J1468" s="70"/>
      <c r="K1468" s="70"/>
      <c r="L1468" s="39"/>
      <c r="N1468" s="14"/>
      <c r="AD1468" s="39"/>
      <c r="AE1468" s="39"/>
      <c r="AF1468" s="39"/>
      <c r="AG1468" s="39"/>
      <c r="AH1468" s="39"/>
      <c r="AI1468" s="39"/>
      <c r="AJ1468" s="39"/>
      <c r="AK1468" s="39"/>
      <c r="AL1468" s="39"/>
    </row>
    <row r="1469" ht="58.5" customHeight="1">
      <c r="A1469" s="39"/>
      <c r="B1469" s="70"/>
      <c r="C1469" s="70"/>
      <c r="D1469" s="70"/>
      <c r="E1469" s="70"/>
      <c r="F1469" s="70"/>
      <c r="G1469" s="70"/>
      <c r="H1469" s="70"/>
      <c r="I1469" s="70"/>
      <c r="J1469" s="70"/>
      <c r="K1469" s="70"/>
      <c r="L1469" s="39"/>
      <c r="N1469" s="14"/>
      <c r="AD1469" s="39"/>
      <c r="AE1469" s="39"/>
      <c r="AF1469" s="39"/>
      <c r="AG1469" s="39"/>
      <c r="AH1469" s="39"/>
      <c r="AI1469" s="39"/>
      <c r="AJ1469" s="39"/>
      <c r="AK1469" s="39"/>
      <c r="AL1469" s="39"/>
    </row>
    <row r="1470" ht="58.5" customHeight="1">
      <c r="A1470" s="39"/>
      <c r="B1470" s="70"/>
      <c r="C1470" s="70"/>
      <c r="D1470" s="70"/>
      <c r="E1470" s="70"/>
      <c r="F1470" s="70"/>
      <c r="G1470" s="70"/>
      <c r="H1470" s="70"/>
      <c r="I1470" s="70"/>
      <c r="J1470" s="70"/>
      <c r="K1470" s="70"/>
      <c r="L1470" s="39"/>
      <c r="N1470" s="14"/>
      <c r="AD1470" s="39"/>
      <c r="AE1470" s="39"/>
      <c r="AF1470" s="39"/>
      <c r="AG1470" s="39"/>
      <c r="AH1470" s="39"/>
      <c r="AI1470" s="39"/>
      <c r="AJ1470" s="39"/>
      <c r="AK1470" s="39"/>
      <c r="AL1470" s="39"/>
    </row>
    <row r="1471" ht="58.5" customHeight="1">
      <c r="A1471" s="39"/>
      <c r="B1471" s="70"/>
      <c r="C1471" s="70"/>
      <c r="D1471" s="70"/>
      <c r="E1471" s="70"/>
      <c r="F1471" s="70"/>
      <c r="G1471" s="70"/>
      <c r="H1471" s="70"/>
      <c r="I1471" s="70"/>
      <c r="J1471" s="70"/>
      <c r="K1471" s="70"/>
      <c r="L1471" s="39"/>
      <c r="N1471" s="14"/>
      <c r="AD1471" s="39"/>
      <c r="AE1471" s="39"/>
      <c r="AF1471" s="39"/>
      <c r="AG1471" s="39"/>
      <c r="AH1471" s="39"/>
      <c r="AI1471" s="39"/>
      <c r="AJ1471" s="39"/>
      <c r="AK1471" s="39"/>
      <c r="AL1471" s="39"/>
    </row>
    <row r="1472" ht="58.5" customHeight="1">
      <c r="A1472" s="39"/>
      <c r="B1472" s="70"/>
      <c r="C1472" s="70"/>
      <c r="D1472" s="70"/>
      <c r="E1472" s="70"/>
      <c r="F1472" s="70"/>
      <c r="G1472" s="70"/>
      <c r="H1472" s="70"/>
      <c r="I1472" s="70"/>
      <c r="J1472" s="70"/>
      <c r="K1472" s="70"/>
      <c r="L1472" s="39"/>
      <c r="N1472" s="14"/>
      <c r="AD1472" s="39"/>
      <c r="AE1472" s="39"/>
      <c r="AF1472" s="39"/>
      <c r="AG1472" s="39"/>
      <c r="AH1472" s="39"/>
      <c r="AI1472" s="39"/>
      <c r="AJ1472" s="39"/>
      <c r="AK1472" s="39"/>
      <c r="AL1472" s="39"/>
    </row>
    <row r="1473" ht="58.5" customHeight="1">
      <c r="A1473" s="39"/>
      <c r="B1473" s="70"/>
      <c r="C1473" s="70"/>
      <c r="D1473" s="70"/>
      <c r="E1473" s="70"/>
      <c r="F1473" s="70"/>
      <c r="G1473" s="70"/>
      <c r="H1473" s="70"/>
      <c r="I1473" s="70"/>
      <c r="J1473" s="70"/>
      <c r="K1473" s="70"/>
      <c r="L1473" s="39"/>
      <c r="N1473" s="14"/>
      <c r="AD1473" s="39"/>
      <c r="AE1473" s="39"/>
      <c r="AF1473" s="39"/>
      <c r="AG1473" s="39"/>
      <c r="AH1473" s="39"/>
      <c r="AI1473" s="39"/>
      <c r="AJ1473" s="39"/>
      <c r="AK1473" s="39"/>
      <c r="AL1473" s="39"/>
    </row>
    <row r="1474" ht="58.5" customHeight="1">
      <c r="A1474" s="39"/>
      <c r="B1474" s="70"/>
      <c r="C1474" s="70"/>
      <c r="D1474" s="70"/>
      <c r="E1474" s="70"/>
      <c r="F1474" s="70"/>
      <c r="G1474" s="70"/>
      <c r="H1474" s="70"/>
      <c r="I1474" s="70"/>
      <c r="J1474" s="70"/>
      <c r="K1474" s="70"/>
      <c r="L1474" s="39"/>
      <c r="N1474" s="14"/>
      <c r="AD1474" s="39"/>
      <c r="AE1474" s="39"/>
      <c r="AF1474" s="39"/>
      <c r="AG1474" s="39"/>
      <c r="AH1474" s="39"/>
      <c r="AI1474" s="39"/>
      <c r="AJ1474" s="39"/>
      <c r="AK1474" s="39"/>
      <c r="AL1474" s="39"/>
    </row>
    <row r="1475" ht="58.5" customHeight="1">
      <c r="A1475" s="39"/>
      <c r="B1475" s="70"/>
      <c r="C1475" s="70"/>
      <c r="D1475" s="70"/>
      <c r="E1475" s="70"/>
      <c r="F1475" s="70"/>
      <c r="G1475" s="70"/>
      <c r="H1475" s="70"/>
      <c r="I1475" s="70"/>
      <c r="J1475" s="70"/>
      <c r="K1475" s="70"/>
      <c r="L1475" s="39"/>
      <c r="N1475" s="14"/>
      <c r="AD1475" s="39"/>
      <c r="AE1475" s="39"/>
      <c r="AF1475" s="39"/>
      <c r="AG1475" s="39"/>
      <c r="AH1475" s="39"/>
      <c r="AI1475" s="39"/>
      <c r="AJ1475" s="39"/>
      <c r="AK1475" s="39"/>
      <c r="AL1475" s="39"/>
    </row>
    <row r="1476" ht="58.5" customHeight="1">
      <c r="A1476" s="39"/>
      <c r="B1476" s="70"/>
      <c r="C1476" s="70"/>
      <c r="D1476" s="70"/>
      <c r="E1476" s="70"/>
      <c r="F1476" s="70"/>
      <c r="G1476" s="70"/>
      <c r="H1476" s="70"/>
      <c r="I1476" s="70"/>
      <c r="J1476" s="70"/>
      <c r="K1476" s="70"/>
      <c r="L1476" s="39"/>
      <c r="N1476" s="14"/>
      <c r="AD1476" s="39"/>
      <c r="AE1476" s="39"/>
      <c r="AF1476" s="39"/>
      <c r="AG1476" s="39"/>
      <c r="AH1476" s="39"/>
      <c r="AI1476" s="39"/>
      <c r="AJ1476" s="39"/>
      <c r="AK1476" s="39"/>
      <c r="AL1476" s="39"/>
    </row>
    <row r="1477" ht="58.5" customHeight="1">
      <c r="A1477" s="39"/>
      <c r="B1477" s="70"/>
      <c r="C1477" s="70"/>
      <c r="D1477" s="70"/>
      <c r="E1477" s="70"/>
      <c r="F1477" s="70"/>
      <c r="G1477" s="70"/>
      <c r="H1477" s="70"/>
      <c r="I1477" s="70"/>
      <c r="J1477" s="70"/>
      <c r="K1477" s="70"/>
      <c r="L1477" s="39"/>
      <c r="N1477" s="14"/>
      <c r="AD1477" s="39"/>
      <c r="AE1477" s="39"/>
      <c r="AF1477" s="39"/>
      <c r="AG1477" s="39"/>
      <c r="AH1477" s="39"/>
      <c r="AI1477" s="39"/>
      <c r="AJ1477" s="39"/>
      <c r="AK1477" s="39"/>
      <c r="AL1477" s="39"/>
    </row>
    <row r="1478" ht="58.5" customHeight="1">
      <c r="A1478" s="39"/>
      <c r="B1478" s="70"/>
      <c r="C1478" s="70"/>
      <c r="D1478" s="70"/>
      <c r="E1478" s="70"/>
      <c r="F1478" s="70"/>
      <c r="G1478" s="70"/>
      <c r="H1478" s="70"/>
      <c r="I1478" s="70"/>
      <c r="J1478" s="70"/>
      <c r="K1478" s="70"/>
      <c r="L1478" s="39"/>
      <c r="N1478" s="14"/>
      <c r="AD1478" s="39"/>
      <c r="AE1478" s="39"/>
      <c r="AF1478" s="39"/>
      <c r="AG1478" s="39"/>
      <c r="AH1478" s="39"/>
      <c r="AI1478" s="39"/>
      <c r="AJ1478" s="39"/>
      <c r="AK1478" s="39"/>
      <c r="AL1478" s="39"/>
    </row>
    <row r="1479" ht="58.5" customHeight="1">
      <c r="A1479" s="39"/>
      <c r="B1479" s="70"/>
      <c r="C1479" s="70"/>
      <c r="D1479" s="70"/>
      <c r="E1479" s="70"/>
      <c r="F1479" s="70"/>
      <c r="G1479" s="70"/>
      <c r="H1479" s="70"/>
      <c r="I1479" s="70"/>
      <c r="J1479" s="70"/>
      <c r="K1479" s="70"/>
      <c r="L1479" s="39"/>
      <c r="N1479" s="14"/>
      <c r="AD1479" s="39"/>
      <c r="AE1479" s="39"/>
      <c r="AF1479" s="39"/>
      <c r="AG1479" s="39"/>
      <c r="AH1479" s="39"/>
      <c r="AI1479" s="39"/>
      <c r="AJ1479" s="39"/>
      <c r="AK1479" s="39"/>
      <c r="AL1479" s="39"/>
    </row>
    <row r="1480" ht="58.5" customHeight="1">
      <c r="A1480" s="39"/>
      <c r="B1480" s="70"/>
      <c r="C1480" s="70"/>
      <c r="D1480" s="70"/>
      <c r="E1480" s="70"/>
      <c r="F1480" s="70"/>
      <c r="G1480" s="70"/>
      <c r="H1480" s="70"/>
      <c r="I1480" s="70"/>
      <c r="J1480" s="70"/>
      <c r="K1480" s="70"/>
      <c r="L1480" s="39"/>
      <c r="N1480" s="14"/>
      <c r="AD1480" s="39"/>
      <c r="AE1480" s="39"/>
      <c r="AF1480" s="39"/>
      <c r="AG1480" s="39"/>
      <c r="AH1480" s="39"/>
      <c r="AI1480" s="39"/>
      <c r="AJ1480" s="39"/>
      <c r="AK1480" s="39"/>
      <c r="AL1480" s="39"/>
    </row>
    <row r="1481" ht="58.5" customHeight="1">
      <c r="A1481" s="39"/>
      <c r="B1481" s="70"/>
      <c r="C1481" s="70"/>
      <c r="D1481" s="70"/>
      <c r="E1481" s="70"/>
      <c r="F1481" s="70"/>
      <c r="G1481" s="70"/>
      <c r="H1481" s="70"/>
      <c r="I1481" s="70"/>
      <c r="J1481" s="70"/>
      <c r="K1481" s="70"/>
      <c r="L1481" s="39"/>
      <c r="N1481" s="14"/>
      <c r="AD1481" s="39"/>
      <c r="AE1481" s="39"/>
      <c r="AF1481" s="39"/>
      <c r="AG1481" s="39"/>
      <c r="AH1481" s="39"/>
      <c r="AI1481" s="39"/>
      <c r="AJ1481" s="39"/>
      <c r="AK1481" s="39"/>
      <c r="AL1481" s="39"/>
    </row>
    <row r="1482" ht="58.5" customHeight="1">
      <c r="A1482" s="39"/>
      <c r="B1482" s="70"/>
      <c r="C1482" s="70"/>
      <c r="D1482" s="70"/>
      <c r="E1482" s="70"/>
      <c r="F1482" s="70"/>
      <c r="G1482" s="70"/>
      <c r="H1482" s="70"/>
      <c r="I1482" s="70"/>
      <c r="J1482" s="70"/>
      <c r="K1482" s="70"/>
      <c r="L1482" s="39"/>
      <c r="N1482" s="14"/>
      <c r="AD1482" s="39"/>
      <c r="AE1482" s="39"/>
      <c r="AF1482" s="39"/>
      <c r="AG1482" s="39"/>
      <c r="AH1482" s="39"/>
      <c r="AI1482" s="39"/>
      <c r="AJ1482" s="39"/>
      <c r="AK1482" s="39"/>
      <c r="AL1482" s="39"/>
    </row>
    <row r="1483" ht="58.5" customHeight="1">
      <c r="A1483" s="39"/>
      <c r="B1483" s="70"/>
      <c r="C1483" s="70"/>
      <c r="D1483" s="70"/>
      <c r="E1483" s="70"/>
      <c r="F1483" s="70"/>
      <c r="G1483" s="70"/>
      <c r="H1483" s="70"/>
      <c r="I1483" s="70"/>
      <c r="J1483" s="70"/>
      <c r="K1483" s="70"/>
      <c r="L1483" s="39"/>
      <c r="N1483" s="14"/>
      <c r="AD1483" s="39"/>
      <c r="AE1483" s="39"/>
      <c r="AF1483" s="39"/>
      <c r="AG1483" s="39"/>
      <c r="AH1483" s="39"/>
      <c r="AI1483" s="39"/>
      <c r="AJ1483" s="39"/>
      <c r="AK1483" s="39"/>
      <c r="AL1483" s="39"/>
    </row>
    <row r="1484" ht="58.5" customHeight="1">
      <c r="A1484" s="39"/>
      <c r="B1484" s="70"/>
      <c r="C1484" s="70"/>
      <c r="D1484" s="70"/>
      <c r="E1484" s="70"/>
      <c r="F1484" s="70"/>
      <c r="G1484" s="70"/>
      <c r="H1484" s="70"/>
      <c r="I1484" s="70"/>
      <c r="J1484" s="70"/>
      <c r="K1484" s="70"/>
      <c r="L1484" s="39"/>
      <c r="N1484" s="14"/>
      <c r="AD1484" s="39"/>
      <c r="AE1484" s="39"/>
      <c r="AF1484" s="39"/>
      <c r="AG1484" s="39"/>
      <c r="AH1484" s="39"/>
      <c r="AI1484" s="39"/>
      <c r="AJ1484" s="39"/>
      <c r="AK1484" s="39"/>
      <c r="AL1484" s="39"/>
    </row>
    <row r="1485" ht="58.5" customHeight="1">
      <c r="A1485" s="39"/>
      <c r="B1485" s="70"/>
      <c r="C1485" s="70"/>
      <c r="D1485" s="70"/>
      <c r="E1485" s="70"/>
      <c r="F1485" s="70"/>
      <c r="G1485" s="70"/>
      <c r="H1485" s="70"/>
      <c r="I1485" s="70"/>
      <c r="J1485" s="70"/>
      <c r="K1485" s="70"/>
      <c r="L1485" s="39"/>
      <c r="N1485" s="14"/>
      <c r="AD1485" s="39"/>
      <c r="AE1485" s="39"/>
      <c r="AF1485" s="39"/>
      <c r="AG1485" s="39"/>
      <c r="AH1485" s="39"/>
      <c r="AI1485" s="39"/>
      <c r="AJ1485" s="39"/>
      <c r="AK1485" s="39"/>
      <c r="AL1485" s="39"/>
    </row>
    <row r="1486" ht="58.5" customHeight="1">
      <c r="A1486" s="39"/>
      <c r="B1486" s="70"/>
      <c r="C1486" s="70"/>
      <c r="D1486" s="70"/>
      <c r="E1486" s="70"/>
      <c r="F1486" s="70"/>
      <c r="G1486" s="70"/>
      <c r="H1486" s="70"/>
      <c r="I1486" s="70"/>
      <c r="J1486" s="70"/>
      <c r="K1486" s="70"/>
      <c r="L1486" s="39"/>
      <c r="N1486" s="14"/>
      <c r="AD1486" s="39"/>
      <c r="AE1486" s="39"/>
      <c r="AF1486" s="39"/>
      <c r="AG1486" s="39"/>
      <c r="AH1486" s="39"/>
      <c r="AI1486" s="39"/>
      <c r="AJ1486" s="39"/>
      <c r="AK1486" s="39"/>
      <c r="AL1486" s="39"/>
    </row>
    <row r="1487" ht="58.5" customHeight="1">
      <c r="A1487" s="39"/>
      <c r="B1487" s="70"/>
      <c r="C1487" s="70"/>
      <c r="D1487" s="70"/>
      <c r="E1487" s="70"/>
      <c r="F1487" s="70"/>
      <c r="G1487" s="70"/>
      <c r="H1487" s="70"/>
      <c r="I1487" s="70"/>
      <c r="J1487" s="70"/>
      <c r="K1487" s="70"/>
      <c r="L1487" s="39"/>
      <c r="N1487" s="14"/>
      <c r="AD1487" s="39"/>
      <c r="AE1487" s="39"/>
      <c r="AF1487" s="39"/>
      <c r="AG1487" s="39"/>
      <c r="AH1487" s="39"/>
      <c r="AI1487" s="39"/>
      <c r="AJ1487" s="39"/>
      <c r="AK1487" s="39"/>
      <c r="AL1487" s="39"/>
    </row>
    <row r="1488" ht="58.5" customHeight="1">
      <c r="A1488" s="39"/>
      <c r="B1488" s="70"/>
      <c r="C1488" s="70"/>
      <c r="D1488" s="70"/>
      <c r="E1488" s="70"/>
      <c r="F1488" s="70"/>
      <c r="G1488" s="70"/>
      <c r="H1488" s="70"/>
      <c r="I1488" s="70"/>
      <c r="J1488" s="70"/>
      <c r="K1488" s="70"/>
      <c r="L1488" s="39"/>
      <c r="N1488" s="14"/>
      <c r="AD1488" s="39"/>
      <c r="AE1488" s="39"/>
      <c r="AF1488" s="39"/>
      <c r="AG1488" s="39"/>
      <c r="AH1488" s="39"/>
      <c r="AI1488" s="39"/>
      <c r="AJ1488" s="39"/>
      <c r="AK1488" s="39"/>
      <c r="AL1488" s="39"/>
    </row>
    <row r="1489" ht="58.5" customHeight="1">
      <c r="A1489" s="39"/>
      <c r="B1489" s="70"/>
      <c r="C1489" s="70"/>
      <c r="D1489" s="70"/>
      <c r="E1489" s="70"/>
      <c r="F1489" s="70"/>
      <c r="G1489" s="70"/>
      <c r="H1489" s="70"/>
      <c r="I1489" s="70"/>
      <c r="J1489" s="70"/>
      <c r="K1489" s="70"/>
      <c r="L1489" s="39"/>
      <c r="N1489" s="14"/>
      <c r="AD1489" s="39"/>
      <c r="AE1489" s="39"/>
      <c r="AF1489" s="39"/>
      <c r="AG1489" s="39"/>
      <c r="AH1489" s="39"/>
      <c r="AI1489" s="39"/>
      <c r="AJ1489" s="39"/>
      <c r="AK1489" s="39"/>
      <c r="AL1489" s="39"/>
    </row>
    <row r="1490" ht="58.5" customHeight="1">
      <c r="A1490" s="39"/>
      <c r="B1490" s="70"/>
      <c r="C1490" s="70"/>
      <c r="D1490" s="70"/>
      <c r="E1490" s="70"/>
      <c r="F1490" s="70"/>
      <c r="G1490" s="70"/>
      <c r="H1490" s="70"/>
      <c r="I1490" s="70"/>
      <c r="J1490" s="70"/>
      <c r="K1490" s="70"/>
      <c r="L1490" s="39"/>
      <c r="N1490" s="14"/>
      <c r="AD1490" s="39"/>
      <c r="AE1490" s="39"/>
      <c r="AF1490" s="39"/>
      <c r="AG1490" s="39"/>
      <c r="AH1490" s="39"/>
      <c r="AI1490" s="39"/>
      <c r="AJ1490" s="39"/>
      <c r="AK1490" s="39"/>
      <c r="AL1490" s="39"/>
    </row>
    <row r="1491" ht="58.5" customHeight="1">
      <c r="A1491" s="39"/>
      <c r="B1491" s="70"/>
      <c r="C1491" s="70"/>
      <c r="D1491" s="70"/>
      <c r="E1491" s="70"/>
      <c r="F1491" s="70"/>
      <c r="G1491" s="70"/>
      <c r="H1491" s="70"/>
      <c r="I1491" s="70"/>
      <c r="J1491" s="70"/>
      <c r="K1491" s="70"/>
      <c r="L1491" s="39"/>
      <c r="N1491" s="14"/>
      <c r="AD1491" s="39"/>
      <c r="AE1491" s="39"/>
      <c r="AF1491" s="39"/>
      <c r="AG1491" s="39"/>
      <c r="AH1491" s="39"/>
      <c r="AI1491" s="39"/>
      <c r="AJ1491" s="39"/>
      <c r="AK1491" s="39"/>
      <c r="AL1491" s="39"/>
    </row>
    <row r="1492" ht="58.5" customHeight="1">
      <c r="A1492" s="39"/>
      <c r="B1492" s="70"/>
      <c r="C1492" s="70"/>
      <c r="D1492" s="70"/>
      <c r="E1492" s="70"/>
      <c r="F1492" s="70"/>
      <c r="G1492" s="70"/>
      <c r="H1492" s="70"/>
      <c r="I1492" s="70"/>
      <c r="J1492" s="70"/>
      <c r="K1492" s="70"/>
      <c r="L1492" s="39"/>
      <c r="N1492" s="14"/>
      <c r="AD1492" s="39"/>
      <c r="AE1492" s="39"/>
      <c r="AF1492" s="39"/>
      <c r="AG1492" s="39"/>
      <c r="AH1492" s="39"/>
      <c r="AI1492" s="39"/>
      <c r="AJ1492" s="39"/>
      <c r="AK1492" s="39"/>
      <c r="AL1492" s="39"/>
    </row>
    <row r="1493" ht="58.5" customHeight="1">
      <c r="A1493" s="39"/>
      <c r="B1493" s="70"/>
      <c r="C1493" s="70"/>
      <c r="D1493" s="70"/>
      <c r="E1493" s="70"/>
      <c r="F1493" s="70"/>
      <c r="G1493" s="70"/>
      <c r="H1493" s="70"/>
      <c r="I1493" s="70"/>
      <c r="J1493" s="70"/>
      <c r="K1493" s="70"/>
      <c r="L1493" s="39"/>
      <c r="N1493" s="14"/>
      <c r="AD1493" s="39"/>
      <c r="AE1493" s="39"/>
      <c r="AF1493" s="39"/>
      <c r="AG1493" s="39"/>
      <c r="AH1493" s="39"/>
      <c r="AI1493" s="39"/>
      <c r="AJ1493" s="39"/>
      <c r="AK1493" s="39"/>
      <c r="AL1493" s="39"/>
    </row>
    <row r="1494" ht="58.5" customHeight="1">
      <c r="A1494" s="39"/>
      <c r="B1494" s="70"/>
      <c r="C1494" s="70"/>
      <c r="D1494" s="70"/>
      <c r="E1494" s="70"/>
      <c r="F1494" s="70"/>
      <c r="G1494" s="70"/>
      <c r="H1494" s="70"/>
      <c r="I1494" s="70"/>
      <c r="J1494" s="70"/>
      <c r="K1494" s="70"/>
      <c r="L1494" s="39"/>
      <c r="N1494" s="14"/>
      <c r="AD1494" s="39"/>
      <c r="AE1494" s="39"/>
      <c r="AF1494" s="39"/>
      <c r="AG1494" s="39"/>
      <c r="AH1494" s="39"/>
      <c r="AI1494" s="39"/>
      <c r="AJ1494" s="39"/>
      <c r="AK1494" s="39"/>
      <c r="AL1494" s="39"/>
    </row>
    <row r="1495" ht="58.5" customHeight="1">
      <c r="A1495" s="39"/>
      <c r="B1495" s="70"/>
      <c r="C1495" s="70"/>
      <c r="D1495" s="70"/>
      <c r="E1495" s="70"/>
      <c r="F1495" s="70"/>
      <c r="G1495" s="70"/>
      <c r="H1495" s="70"/>
      <c r="I1495" s="70"/>
      <c r="J1495" s="70"/>
      <c r="K1495" s="70"/>
      <c r="L1495" s="39"/>
      <c r="N1495" s="14"/>
      <c r="AD1495" s="39"/>
      <c r="AE1495" s="39"/>
      <c r="AF1495" s="39"/>
      <c r="AG1495" s="39"/>
      <c r="AH1495" s="39"/>
      <c r="AI1495" s="39"/>
      <c r="AJ1495" s="39"/>
      <c r="AK1495" s="39"/>
      <c r="AL1495" s="39"/>
    </row>
    <row r="1496" ht="58.5" customHeight="1">
      <c r="A1496" s="39"/>
      <c r="B1496" s="70"/>
      <c r="C1496" s="70"/>
      <c r="D1496" s="70"/>
      <c r="E1496" s="70"/>
      <c r="F1496" s="70"/>
      <c r="G1496" s="70"/>
      <c r="H1496" s="70"/>
      <c r="I1496" s="70"/>
      <c r="J1496" s="70"/>
      <c r="K1496" s="70"/>
      <c r="L1496" s="39"/>
      <c r="N1496" s="14"/>
      <c r="AD1496" s="39"/>
      <c r="AE1496" s="39"/>
      <c r="AF1496" s="39"/>
      <c r="AG1496" s="39"/>
      <c r="AH1496" s="39"/>
      <c r="AI1496" s="39"/>
      <c r="AJ1496" s="39"/>
      <c r="AK1496" s="39"/>
      <c r="AL1496" s="39"/>
    </row>
    <row r="1497" ht="58.5" customHeight="1">
      <c r="A1497" s="39"/>
      <c r="B1497" s="70"/>
      <c r="C1497" s="70"/>
      <c r="D1497" s="70"/>
      <c r="E1497" s="70"/>
      <c r="F1497" s="70"/>
      <c r="G1497" s="70"/>
      <c r="H1497" s="70"/>
      <c r="I1497" s="70"/>
      <c r="J1497" s="70"/>
      <c r="K1497" s="70"/>
      <c r="L1497" s="39"/>
      <c r="N1497" s="14"/>
      <c r="AD1497" s="39"/>
      <c r="AE1497" s="39"/>
      <c r="AF1497" s="39"/>
      <c r="AG1497" s="39"/>
      <c r="AH1497" s="39"/>
      <c r="AI1497" s="39"/>
      <c r="AJ1497" s="39"/>
      <c r="AK1497" s="39"/>
      <c r="AL1497" s="39"/>
    </row>
    <row r="1498" ht="58.5" customHeight="1">
      <c r="A1498" s="39"/>
      <c r="B1498" s="70"/>
      <c r="C1498" s="70"/>
      <c r="D1498" s="70"/>
      <c r="E1498" s="70"/>
      <c r="F1498" s="70"/>
      <c r="G1498" s="70"/>
      <c r="H1498" s="70"/>
      <c r="I1498" s="70"/>
      <c r="J1498" s="70"/>
      <c r="K1498" s="70"/>
      <c r="L1498" s="39"/>
      <c r="N1498" s="14"/>
      <c r="AD1498" s="39"/>
      <c r="AE1498" s="39"/>
      <c r="AF1498" s="39"/>
      <c r="AG1498" s="39"/>
      <c r="AH1498" s="39"/>
      <c r="AI1498" s="39"/>
      <c r="AJ1498" s="39"/>
      <c r="AK1498" s="39"/>
      <c r="AL1498" s="39"/>
    </row>
    <row r="1499" ht="58.5" customHeight="1">
      <c r="A1499" s="39"/>
      <c r="B1499" s="70"/>
      <c r="C1499" s="70"/>
      <c r="D1499" s="70"/>
      <c r="E1499" s="70"/>
      <c r="F1499" s="70"/>
      <c r="G1499" s="70"/>
      <c r="H1499" s="70"/>
      <c r="I1499" s="70"/>
      <c r="J1499" s="70"/>
      <c r="K1499" s="70"/>
      <c r="L1499" s="39"/>
      <c r="N1499" s="14"/>
      <c r="AD1499" s="39"/>
      <c r="AE1499" s="39"/>
      <c r="AF1499" s="39"/>
      <c r="AG1499" s="39"/>
      <c r="AH1499" s="39"/>
      <c r="AI1499" s="39"/>
      <c r="AJ1499" s="39"/>
      <c r="AK1499" s="39"/>
      <c r="AL1499" s="39"/>
    </row>
    <row r="1500" ht="58.5" customHeight="1">
      <c r="A1500" s="39"/>
      <c r="B1500" s="70"/>
      <c r="C1500" s="70"/>
      <c r="D1500" s="70"/>
      <c r="E1500" s="70"/>
      <c r="F1500" s="70"/>
      <c r="G1500" s="70"/>
      <c r="H1500" s="70"/>
      <c r="I1500" s="70"/>
      <c r="J1500" s="70"/>
      <c r="K1500" s="70"/>
      <c r="L1500" s="39"/>
      <c r="N1500" s="14"/>
      <c r="AD1500" s="39"/>
      <c r="AE1500" s="39"/>
      <c r="AF1500" s="39"/>
      <c r="AG1500" s="39"/>
      <c r="AH1500" s="39"/>
      <c r="AI1500" s="39"/>
      <c r="AJ1500" s="39"/>
      <c r="AK1500" s="39"/>
      <c r="AL1500" s="39"/>
    </row>
    <row r="1501" ht="58.5" customHeight="1">
      <c r="A1501" s="39"/>
      <c r="B1501" s="70"/>
      <c r="C1501" s="70"/>
      <c r="D1501" s="70"/>
      <c r="E1501" s="70"/>
      <c r="F1501" s="70"/>
      <c r="G1501" s="70"/>
      <c r="H1501" s="70"/>
      <c r="I1501" s="70"/>
      <c r="J1501" s="70"/>
      <c r="K1501" s="70"/>
      <c r="L1501" s="39"/>
      <c r="N1501" s="14"/>
      <c r="AD1501" s="39"/>
      <c r="AE1501" s="39"/>
      <c r="AF1501" s="39"/>
      <c r="AG1501" s="39"/>
      <c r="AH1501" s="39"/>
      <c r="AI1501" s="39"/>
      <c r="AJ1501" s="39"/>
      <c r="AK1501" s="39"/>
      <c r="AL1501" s="39"/>
    </row>
    <row r="1502" ht="58.5" customHeight="1">
      <c r="A1502" s="39"/>
      <c r="B1502" s="70"/>
      <c r="C1502" s="70"/>
      <c r="D1502" s="70"/>
      <c r="E1502" s="70"/>
      <c r="F1502" s="70"/>
      <c r="G1502" s="70"/>
      <c r="H1502" s="70"/>
      <c r="I1502" s="70"/>
      <c r="J1502" s="70"/>
      <c r="K1502" s="70"/>
      <c r="L1502" s="39"/>
      <c r="N1502" s="14"/>
      <c r="AD1502" s="39"/>
      <c r="AE1502" s="39"/>
      <c r="AF1502" s="39"/>
      <c r="AG1502" s="39"/>
      <c r="AH1502" s="39"/>
      <c r="AI1502" s="39"/>
      <c r="AJ1502" s="39"/>
      <c r="AK1502" s="39"/>
      <c r="AL1502" s="39"/>
    </row>
    <row r="1503" ht="58.5" customHeight="1">
      <c r="A1503" s="39"/>
      <c r="B1503" s="70"/>
      <c r="C1503" s="70"/>
      <c r="D1503" s="70"/>
      <c r="E1503" s="70"/>
      <c r="F1503" s="70"/>
      <c r="G1503" s="70"/>
      <c r="H1503" s="70"/>
      <c r="I1503" s="70"/>
      <c r="J1503" s="70"/>
      <c r="K1503" s="70"/>
      <c r="L1503" s="39"/>
      <c r="N1503" s="14"/>
      <c r="AD1503" s="39"/>
      <c r="AE1503" s="39"/>
      <c r="AF1503" s="39"/>
      <c r="AG1503" s="39"/>
      <c r="AH1503" s="39"/>
      <c r="AI1503" s="39"/>
      <c r="AJ1503" s="39"/>
      <c r="AK1503" s="39"/>
      <c r="AL1503" s="39"/>
    </row>
    <row r="1504" ht="58.5" customHeight="1">
      <c r="A1504" s="39"/>
      <c r="B1504" s="70"/>
      <c r="C1504" s="70"/>
      <c r="D1504" s="70"/>
      <c r="E1504" s="70"/>
      <c r="F1504" s="70"/>
      <c r="G1504" s="70"/>
      <c r="H1504" s="70"/>
      <c r="I1504" s="70"/>
      <c r="J1504" s="70"/>
      <c r="K1504" s="70"/>
      <c r="L1504" s="39"/>
      <c r="N1504" s="14"/>
      <c r="AD1504" s="39"/>
      <c r="AE1504" s="39"/>
      <c r="AF1504" s="39"/>
      <c r="AG1504" s="39"/>
      <c r="AH1504" s="39"/>
      <c r="AI1504" s="39"/>
      <c r="AJ1504" s="39"/>
      <c r="AK1504" s="39"/>
      <c r="AL1504" s="39"/>
    </row>
    <row r="1505" ht="58.5" customHeight="1">
      <c r="A1505" s="39"/>
      <c r="B1505" s="70"/>
      <c r="C1505" s="70"/>
      <c r="D1505" s="70"/>
      <c r="E1505" s="70"/>
      <c r="F1505" s="70"/>
      <c r="G1505" s="70"/>
      <c r="H1505" s="70"/>
      <c r="I1505" s="70"/>
      <c r="J1505" s="70"/>
      <c r="K1505" s="70"/>
      <c r="L1505" s="39"/>
      <c r="N1505" s="14"/>
      <c r="AD1505" s="39"/>
      <c r="AE1505" s="39"/>
      <c r="AF1505" s="39"/>
      <c r="AG1505" s="39"/>
      <c r="AH1505" s="39"/>
      <c r="AI1505" s="39"/>
      <c r="AJ1505" s="39"/>
      <c r="AK1505" s="39"/>
      <c r="AL1505" s="39"/>
    </row>
    <row r="1506" ht="58.5" customHeight="1">
      <c r="A1506" s="39"/>
      <c r="B1506" s="70"/>
      <c r="C1506" s="70"/>
      <c r="D1506" s="70"/>
      <c r="E1506" s="70"/>
      <c r="F1506" s="70"/>
      <c r="G1506" s="70"/>
      <c r="H1506" s="70"/>
      <c r="I1506" s="70"/>
      <c r="J1506" s="70"/>
      <c r="K1506" s="70"/>
      <c r="L1506" s="39"/>
      <c r="N1506" s="14"/>
      <c r="AD1506" s="39"/>
      <c r="AE1506" s="39"/>
      <c r="AF1506" s="39"/>
      <c r="AG1506" s="39"/>
      <c r="AH1506" s="39"/>
      <c r="AI1506" s="39"/>
      <c r="AJ1506" s="39"/>
      <c r="AK1506" s="39"/>
      <c r="AL1506" s="39"/>
    </row>
    <row r="1507" ht="58.5" customHeight="1">
      <c r="A1507" s="39"/>
      <c r="B1507" s="70"/>
      <c r="C1507" s="70"/>
      <c r="D1507" s="70"/>
      <c r="E1507" s="70"/>
      <c r="F1507" s="70"/>
      <c r="G1507" s="70"/>
      <c r="H1507" s="70"/>
      <c r="I1507" s="70"/>
      <c r="J1507" s="70"/>
      <c r="K1507" s="70"/>
      <c r="L1507" s="39"/>
      <c r="N1507" s="14"/>
      <c r="AD1507" s="39"/>
      <c r="AE1507" s="39"/>
      <c r="AF1507" s="39"/>
      <c r="AG1507" s="39"/>
      <c r="AH1507" s="39"/>
      <c r="AI1507" s="39"/>
      <c r="AJ1507" s="39"/>
      <c r="AK1507" s="39"/>
      <c r="AL1507" s="39"/>
    </row>
    <row r="1508" ht="58.5" customHeight="1">
      <c r="A1508" s="39"/>
      <c r="B1508" s="70"/>
      <c r="C1508" s="70"/>
      <c r="D1508" s="70"/>
      <c r="E1508" s="70"/>
      <c r="F1508" s="70"/>
      <c r="G1508" s="70"/>
      <c r="H1508" s="70"/>
      <c r="I1508" s="70"/>
      <c r="J1508" s="70"/>
      <c r="K1508" s="70"/>
      <c r="L1508" s="39"/>
      <c r="N1508" s="14"/>
      <c r="AD1508" s="39"/>
      <c r="AE1508" s="39"/>
      <c r="AF1508" s="39"/>
      <c r="AG1508" s="39"/>
      <c r="AH1508" s="39"/>
      <c r="AI1508" s="39"/>
      <c r="AJ1508" s="39"/>
      <c r="AK1508" s="39"/>
      <c r="AL1508" s="39"/>
    </row>
    <row r="1509" ht="58.5" customHeight="1">
      <c r="A1509" s="39"/>
      <c r="B1509" s="70"/>
      <c r="C1509" s="70"/>
      <c r="D1509" s="70"/>
      <c r="E1509" s="70"/>
      <c r="F1509" s="70"/>
      <c r="G1509" s="70"/>
      <c r="H1509" s="70"/>
      <c r="I1509" s="70"/>
      <c r="J1509" s="70"/>
      <c r="K1509" s="70"/>
      <c r="L1509" s="39"/>
      <c r="N1509" s="14"/>
      <c r="AD1509" s="39"/>
      <c r="AE1509" s="39"/>
      <c r="AF1509" s="39"/>
      <c r="AG1509" s="39"/>
      <c r="AH1509" s="39"/>
      <c r="AI1509" s="39"/>
      <c r="AJ1509" s="39"/>
      <c r="AK1509" s="39"/>
      <c r="AL1509" s="39"/>
    </row>
    <row r="1510" ht="58.5" customHeight="1">
      <c r="A1510" s="39"/>
      <c r="B1510" s="70"/>
      <c r="C1510" s="70"/>
      <c r="D1510" s="70"/>
      <c r="E1510" s="70"/>
      <c r="F1510" s="70"/>
      <c r="G1510" s="70"/>
      <c r="H1510" s="70"/>
      <c r="I1510" s="70"/>
      <c r="J1510" s="70"/>
      <c r="K1510" s="70"/>
      <c r="L1510" s="39"/>
      <c r="N1510" s="14"/>
      <c r="AD1510" s="39"/>
      <c r="AE1510" s="39"/>
      <c r="AF1510" s="39"/>
      <c r="AG1510" s="39"/>
      <c r="AH1510" s="39"/>
      <c r="AI1510" s="39"/>
      <c r="AJ1510" s="39"/>
      <c r="AK1510" s="39"/>
      <c r="AL1510" s="39"/>
    </row>
    <row r="1511" ht="58.5" customHeight="1">
      <c r="A1511" s="39"/>
      <c r="B1511" s="70"/>
      <c r="C1511" s="70"/>
      <c r="D1511" s="70"/>
      <c r="E1511" s="70"/>
      <c r="F1511" s="70"/>
      <c r="G1511" s="70"/>
      <c r="H1511" s="70"/>
      <c r="I1511" s="70"/>
      <c r="J1511" s="70"/>
      <c r="K1511" s="70"/>
      <c r="L1511" s="39"/>
      <c r="N1511" s="14"/>
      <c r="AD1511" s="39"/>
      <c r="AE1511" s="39"/>
      <c r="AF1511" s="39"/>
      <c r="AG1511" s="39"/>
      <c r="AH1511" s="39"/>
      <c r="AI1511" s="39"/>
      <c r="AJ1511" s="39"/>
      <c r="AK1511" s="39"/>
      <c r="AL1511" s="39"/>
    </row>
    <row r="1512" ht="58.5" customHeight="1">
      <c r="A1512" s="39"/>
      <c r="B1512" s="70"/>
      <c r="C1512" s="70"/>
      <c r="D1512" s="70"/>
      <c r="E1512" s="70"/>
      <c r="F1512" s="70"/>
      <c r="G1512" s="70"/>
      <c r="H1512" s="70"/>
      <c r="I1512" s="70"/>
      <c r="J1512" s="70"/>
      <c r="K1512" s="70"/>
      <c r="L1512" s="39"/>
      <c r="N1512" s="14"/>
      <c r="AD1512" s="39"/>
      <c r="AE1512" s="39"/>
      <c r="AF1512" s="39"/>
      <c r="AG1512" s="39"/>
      <c r="AH1512" s="39"/>
      <c r="AI1512" s="39"/>
      <c r="AJ1512" s="39"/>
      <c r="AK1512" s="39"/>
      <c r="AL1512" s="39"/>
    </row>
    <row r="1513" ht="58.5" customHeight="1">
      <c r="A1513" s="39"/>
      <c r="B1513" s="70"/>
      <c r="C1513" s="70"/>
      <c r="D1513" s="70"/>
      <c r="E1513" s="70"/>
      <c r="F1513" s="70"/>
      <c r="G1513" s="70"/>
      <c r="H1513" s="70"/>
      <c r="I1513" s="70"/>
      <c r="J1513" s="70"/>
      <c r="K1513" s="70"/>
      <c r="L1513" s="39"/>
      <c r="N1513" s="14"/>
      <c r="AD1513" s="39"/>
      <c r="AE1513" s="39"/>
      <c r="AF1513" s="39"/>
      <c r="AG1513" s="39"/>
      <c r="AH1513" s="39"/>
      <c r="AI1513" s="39"/>
      <c r="AJ1513" s="39"/>
      <c r="AK1513" s="39"/>
      <c r="AL1513" s="39"/>
    </row>
    <row r="1514" ht="58.5" customHeight="1">
      <c r="A1514" s="39"/>
      <c r="B1514" s="70"/>
      <c r="C1514" s="70"/>
      <c r="D1514" s="70"/>
      <c r="E1514" s="70"/>
      <c r="F1514" s="70"/>
      <c r="G1514" s="70"/>
      <c r="H1514" s="70"/>
      <c r="I1514" s="70"/>
      <c r="J1514" s="70"/>
      <c r="K1514" s="70"/>
      <c r="L1514" s="39"/>
      <c r="N1514" s="14"/>
      <c r="AD1514" s="39"/>
      <c r="AE1514" s="39"/>
      <c r="AF1514" s="39"/>
      <c r="AG1514" s="39"/>
      <c r="AH1514" s="39"/>
      <c r="AI1514" s="39"/>
      <c r="AJ1514" s="39"/>
      <c r="AK1514" s="39"/>
      <c r="AL1514" s="39"/>
    </row>
    <row r="1515" ht="58.5" customHeight="1">
      <c r="A1515" s="39"/>
      <c r="B1515" s="70"/>
      <c r="C1515" s="70"/>
      <c r="D1515" s="70"/>
      <c r="E1515" s="70"/>
      <c r="F1515" s="70"/>
      <c r="G1515" s="70"/>
      <c r="H1515" s="70"/>
      <c r="I1515" s="70"/>
      <c r="J1515" s="70"/>
      <c r="K1515" s="70"/>
      <c r="L1515" s="39"/>
      <c r="N1515" s="14"/>
      <c r="AD1515" s="39"/>
      <c r="AE1515" s="39"/>
      <c r="AF1515" s="39"/>
      <c r="AG1515" s="39"/>
      <c r="AH1515" s="39"/>
      <c r="AI1515" s="39"/>
      <c r="AJ1515" s="39"/>
      <c r="AK1515" s="39"/>
      <c r="AL1515" s="39"/>
    </row>
    <row r="1516" ht="58.5" customHeight="1">
      <c r="A1516" s="39"/>
      <c r="B1516" s="70"/>
      <c r="C1516" s="70"/>
      <c r="D1516" s="70"/>
      <c r="E1516" s="70"/>
      <c r="F1516" s="70"/>
      <c r="G1516" s="70"/>
      <c r="H1516" s="70"/>
      <c r="I1516" s="70"/>
      <c r="J1516" s="70"/>
      <c r="K1516" s="70"/>
      <c r="L1516" s="39"/>
      <c r="N1516" s="14"/>
      <c r="AD1516" s="39"/>
      <c r="AE1516" s="39"/>
      <c r="AF1516" s="39"/>
      <c r="AG1516" s="39"/>
      <c r="AH1516" s="39"/>
      <c r="AI1516" s="39"/>
      <c r="AJ1516" s="39"/>
      <c r="AK1516" s="39"/>
      <c r="AL1516" s="39"/>
    </row>
    <row r="1517" ht="58.5" customHeight="1">
      <c r="A1517" s="39"/>
      <c r="B1517" s="70"/>
      <c r="C1517" s="70"/>
      <c r="D1517" s="70"/>
      <c r="E1517" s="70"/>
      <c r="F1517" s="70"/>
      <c r="G1517" s="70"/>
      <c r="H1517" s="70"/>
      <c r="I1517" s="70"/>
      <c r="J1517" s="70"/>
      <c r="K1517" s="70"/>
      <c r="L1517" s="39"/>
      <c r="N1517" s="14"/>
      <c r="AD1517" s="39"/>
      <c r="AE1517" s="39"/>
      <c r="AF1517" s="39"/>
      <c r="AG1517" s="39"/>
      <c r="AH1517" s="39"/>
      <c r="AI1517" s="39"/>
      <c r="AJ1517" s="39"/>
      <c r="AK1517" s="39"/>
      <c r="AL1517" s="39"/>
    </row>
    <row r="1518" ht="58.5" customHeight="1">
      <c r="A1518" s="39"/>
      <c r="B1518" s="70"/>
      <c r="C1518" s="70"/>
      <c r="D1518" s="70"/>
      <c r="E1518" s="70"/>
      <c r="F1518" s="70"/>
      <c r="G1518" s="70"/>
      <c r="H1518" s="70"/>
      <c r="I1518" s="70"/>
      <c r="J1518" s="70"/>
      <c r="K1518" s="70"/>
      <c r="L1518" s="39"/>
      <c r="N1518" s="14"/>
      <c r="AD1518" s="39"/>
      <c r="AE1518" s="39"/>
      <c r="AF1518" s="39"/>
      <c r="AG1518" s="39"/>
      <c r="AH1518" s="39"/>
      <c r="AI1518" s="39"/>
      <c r="AJ1518" s="39"/>
      <c r="AK1518" s="39"/>
      <c r="AL1518" s="39"/>
    </row>
    <row r="1519" ht="58.5" customHeight="1">
      <c r="A1519" s="39"/>
      <c r="B1519" s="70"/>
      <c r="C1519" s="70"/>
      <c r="D1519" s="70"/>
      <c r="E1519" s="70"/>
      <c r="F1519" s="70"/>
      <c r="G1519" s="70"/>
      <c r="H1519" s="70"/>
      <c r="I1519" s="70"/>
      <c r="J1519" s="70"/>
      <c r="K1519" s="70"/>
      <c r="L1519" s="39"/>
      <c r="N1519" s="14"/>
      <c r="AD1519" s="39"/>
      <c r="AE1519" s="39"/>
      <c r="AF1519" s="39"/>
      <c r="AG1519" s="39"/>
      <c r="AH1519" s="39"/>
      <c r="AI1519" s="39"/>
      <c r="AJ1519" s="39"/>
      <c r="AK1519" s="39"/>
      <c r="AL1519" s="39"/>
    </row>
    <row r="1520" ht="58.5" customHeight="1">
      <c r="A1520" s="39"/>
      <c r="B1520" s="70"/>
      <c r="C1520" s="70"/>
      <c r="D1520" s="70"/>
      <c r="E1520" s="70"/>
      <c r="F1520" s="70"/>
      <c r="G1520" s="70"/>
      <c r="H1520" s="70"/>
      <c r="I1520" s="70"/>
      <c r="J1520" s="70"/>
      <c r="K1520" s="70"/>
      <c r="L1520" s="39"/>
      <c r="N1520" s="14"/>
      <c r="AD1520" s="39"/>
      <c r="AE1520" s="39"/>
      <c r="AF1520" s="39"/>
      <c r="AG1520" s="39"/>
      <c r="AH1520" s="39"/>
      <c r="AI1520" s="39"/>
      <c r="AJ1520" s="39"/>
      <c r="AK1520" s="39"/>
      <c r="AL1520" s="39"/>
    </row>
    <row r="1521" ht="58.5" customHeight="1">
      <c r="A1521" s="39"/>
      <c r="B1521" s="70"/>
      <c r="C1521" s="70"/>
      <c r="D1521" s="70"/>
      <c r="E1521" s="70"/>
      <c r="F1521" s="70"/>
      <c r="G1521" s="70"/>
      <c r="H1521" s="70"/>
      <c r="I1521" s="70"/>
      <c r="J1521" s="70"/>
      <c r="K1521" s="70"/>
      <c r="L1521" s="39"/>
      <c r="N1521" s="14"/>
      <c r="AD1521" s="39"/>
      <c r="AE1521" s="39"/>
      <c r="AF1521" s="39"/>
      <c r="AG1521" s="39"/>
      <c r="AH1521" s="39"/>
      <c r="AI1521" s="39"/>
      <c r="AJ1521" s="39"/>
      <c r="AK1521" s="39"/>
      <c r="AL1521" s="39"/>
    </row>
    <row r="1522" ht="58.5" customHeight="1">
      <c r="A1522" s="39"/>
      <c r="B1522" s="70"/>
      <c r="C1522" s="70"/>
      <c r="D1522" s="70"/>
      <c r="E1522" s="70"/>
      <c r="F1522" s="70"/>
      <c r="G1522" s="70"/>
      <c r="H1522" s="70"/>
      <c r="I1522" s="70"/>
      <c r="J1522" s="70"/>
      <c r="K1522" s="70"/>
      <c r="L1522" s="39"/>
      <c r="N1522" s="14"/>
      <c r="AD1522" s="39"/>
      <c r="AE1522" s="39"/>
      <c r="AF1522" s="39"/>
      <c r="AG1522" s="39"/>
      <c r="AH1522" s="39"/>
      <c r="AI1522" s="39"/>
      <c r="AJ1522" s="39"/>
      <c r="AK1522" s="39"/>
      <c r="AL1522" s="39"/>
    </row>
    <row r="1523" ht="58.5" customHeight="1">
      <c r="A1523" s="39"/>
      <c r="B1523" s="70"/>
      <c r="C1523" s="70"/>
      <c r="D1523" s="70"/>
      <c r="E1523" s="70"/>
      <c r="F1523" s="70"/>
      <c r="G1523" s="70"/>
      <c r="H1523" s="70"/>
      <c r="I1523" s="70"/>
      <c r="J1523" s="70"/>
      <c r="K1523" s="70"/>
      <c r="L1523" s="39"/>
      <c r="N1523" s="14"/>
      <c r="AD1523" s="39"/>
      <c r="AE1523" s="39"/>
      <c r="AF1523" s="39"/>
      <c r="AG1523" s="39"/>
      <c r="AH1523" s="39"/>
      <c r="AI1523" s="39"/>
      <c r="AJ1523" s="39"/>
      <c r="AK1523" s="39"/>
      <c r="AL1523" s="39"/>
    </row>
    <row r="1524" ht="58.5" customHeight="1">
      <c r="A1524" s="39"/>
      <c r="B1524" s="70"/>
      <c r="C1524" s="70"/>
      <c r="D1524" s="70"/>
      <c r="E1524" s="70"/>
      <c r="F1524" s="70"/>
      <c r="G1524" s="70"/>
      <c r="H1524" s="70"/>
      <c r="I1524" s="70"/>
      <c r="J1524" s="70"/>
      <c r="K1524" s="70"/>
      <c r="L1524" s="39"/>
      <c r="N1524" s="14"/>
      <c r="AD1524" s="39"/>
      <c r="AE1524" s="39"/>
      <c r="AF1524" s="39"/>
      <c r="AG1524" s="39"/>
      <c r="AH1524" s="39"/>
      <c r="AI1524" s="39"/>
      <c r="AJ1524" s="39"/>
      <c r="AK1524" s="39"/>
      <c r="AL1524" s="39"/>
    </row>
    <row r="1525" ht="58.5" customHeight="1">
      <c r="A1525" s="39"/>
      <c r="B1525" s="70"/>
      <c r="C1525" s="70"/>
      <c r="D1525" s="70"/>
      <c r="E1525" s="70"/>
      <c r="F1525" s="70"/>
      <c r="G1525" s="70"/>
      <c r="H1525" s="70"/>
      <c r="I1525" s="70"/>
      <c r="J1525" s="70"/>
      <c r="K1525" s="70"/>
      <c r="L1525" s="39"/>
      <c r="N1525" s="14"/>
      <c r="AD1525" s="39"/>
      <c r="AE1525" s="39"/>
      <c r="AF1525" s="39"/>
      <c r="AG1525" s="39"/>
      <c r="AH1525" s="39"/>
      <c r="AI1525" s="39"/>
      <c r="AJ1525" s="39"/>
      <c r="AK1525" s="39"/>
      <c r="AL1525" s="39"/>
    </row>
    <row r="1526" ht="58.5" customHeight="1">
      <c r="A1526" s="39"/>
      <c r="B1526" s="70"/>
      <c r="C1526" s="70"/>
      <c r="D1526" s="70"/>
      <c r="E1526" s="70"/>
      <c r="F1526" s="70"/>
      <c r="G1526" s="70"/>
      <c r="H1526" s="70"/>
      <c r="I1526" s="70"/>
      <c r="J1526" s="70"/>
      <c r="K1526" s="70"/>
      <c r="L1526" s="39"/>
      <c r="N1526" s="14"/>
      <c r="AD1526" s="39"/>
      <c r="AE1526" s="39"/>
      <c r="AF1526" s="39"/>
      <c r="AG1526" s="39"/>
      <c r="AH1526" s="39"/>
      <c r="AI1526" s="39"/>
      <c r="AJ1526" s="39"/>
      <c r="AK1526" s="39"/>
      <c r="AL1526" s="39"/>
    </row>
    <row r="1527" ht="58.5" customHeight="1">
      <c r="A1527" s="39"/>
      <c r="B1527" s="70"/>
      <c r="C1527" s="70"/>
      <c r="D1527" s="70"/>
      <c r="E1527" s="70"/>
      <c r="F1527" s="70"/>
      <c r="G1527" s="70"/>
      <c r="H1527" s="70"/>
      <c r="I1527" s="70"/>
      <c r="J1527" s="70"/>
      <c r="K1527" s="70"/>
      <c r="L1527" s="39"/>
      <c r="N1527" s="14"/>
      <c r="AD1527" s="39"/>
      <c r="AE1527" s="39"/>
      <c r="AF1527" s="39"/>
      <c r="AG1527" s="39"/>
      <c r="AH1527" s="39"/>
      <c r="AI1527" s="39"/>
      <c r="AJ1527" s="39"/>
      <c r="AK1527" s="39"/>
      <c r="AL1527" s="39"/>
    </row>
    <row r="1528" ht="58.5" customHeight="1">
      <c r="A1528" s="39"/>
      <c r="B1528" s="70"/>
      <c r="C1528" s="70"/>
      <c r="D1528" s="70"/>
      <c r="E1528" s="70"/>
      <c r="F1528" s="70"/>
      <c r="G1528" s="70"/>
      <c r="H1528" s="70"/>
      <c r="I1528" s="70"/>
      <c r="J1528" s="70"/>
      <c r="K1528" s="70"/>
      <c r="L1528" s="39"/>
      <c r="N1528" s="14"/>
      <c r="AD1528" s="39"/>
      <c r="AE1528" s="39"/>
      <c r="AF1528" s="39"/>
      <c r="AG1528" s="39"/>
      <c r="AH1528" s="39"/>
      <c r="AI1528" s="39"/>
      <c r="AJ1528" s="39"/>
      <c r="AK1528" s="39"/>
      <c r="AL1528" s="39"/>
    </row>
    <row r="1529" ht="58.5" customHeight="1">
      <c r="A1529" s="39"/>
      <c r="B1529" s="70"/>
      <c r="C1529" s="70"/>
      <c r="D1529" s="70"/>
      <c r="E1529" s="70"/>
      <c r="F1529" s="70"/>
      <c r="G1529" s="70"/>
      <c r="H1529" s="70"/>
      <c r="I1529" s="70"/>
      <c r="J1529" s="70"/>
      <c r="K1529" s="70"/>
      <c r="L1529" s="39"/>
      <c r="N1529" s="14"/>
      <c r="AD1529" s="39"/>
      <c r="AE1529" s="39"/>
      <c r="AF1529" s="39"/>
      <c r="AG1529" s="39"/>
      <c r="AH1529" s="39"/>
      <c r="AI1529" s="39"/>
      <c r="AJ1529" s="39"/>
      <c r="AK1529" s="39"/>
      <c r="AL1529" s="39"/>
    </row>
    <row r="1530" ht="58.5" customHeight="1">
      <c r="A1530" s="39"/>
      <c r="B1530" s="70"/>
      <c r="C1530" s="70"/>
      <c r="D1530" s="70"/>
      <c r="E1530" s="70"/>
      <c r="F1530" s="70"/>
      <c r="G1530" s="70"/>
      <c r="H1530" s="70"/>
      <c r="I1530" s="70"/>
      <c r="J1530" s="70"/>
      <c r="K1530" s="70"/>
      <c r="L1530" s="39"/>
      <c r="N1530" s="14"/>
      <c r="AD1530" s="39"/>
      <c r="AE1530" s="39"/>
      <c r="AF1530" s="39"/>
      <c r="AG1530" s="39"/>
      <c r="AH1530" s="39"/>
      <c r="AI1530" s="39"/>
      <c r="AJ1530" s="39"/>
      <c r="AK1530" s="39"/>
      <c r="AL1530" s="39"/>
    </row>
    <row r="1531" ht="58.5" customHeight="1">
      <c r="A1531" s="39"/>
      <c r="B1531" s="70"/>
      <c r="C1531" s="70"/>
      <c r="D1531" s="70"/>
      <c r="E1531" s="70"/>
      <c r="F1531" s="70"/>
      <c r="G1531" s="70"/>
      <c r="H1531" s="70"/>
      <c r="I1531" s="70"/>
      <c r="J1531" s="70"/>
      <c r="K1531" s="70"/>
      <c r="L1531" s="39"/>
      <c r="N1531" s="14"/>
      <c r="AD1531" s="39"/>
      <c r="AE1531" s="39"/>
      <c r="AF1531" s="39"/>
      <c r="AG1531" s="39"/>
      <c r="AH1531" s="39"/>
      <c r="AI1531" s="39"/>
      <c r="AJ1531" s="39"/>
      <c r="AK1531" s="39"/>
      <c r="AL1531" s="39"/>
    </row>
    <row r="1532" ht="58.5" customHeight="1">
      <c r="A1532" s="39"/>
      <c r="B1532" s="70"/>
      <c r="C1532" s="70"/>
      <c r="D1532" s="70"/>
      <c r="E1532" s="70"/>
      <c r="F1532" s="70"/>
      <c r="G1532" s="70"/>
      <c r="H1532" s="70"/>
      <c r="I1532" s="70"/>
      <c r="J1532" s="70"/>
      <c r="K1532" s="70"/>
      <c r="L1532" s="39"/>
      <c r="N1532" s="14"/>
      <c r="AD1532" s="39"/>
      <c r="AE1532" s="39"/>
      <c r="AF1532" s="39"/>
      <c r="AG1532" s="39"/>
      <c r="AH1532" s="39"/>
      <c r="AI1532" s="39"/>
      <c r="AJ1532" s="39"/>
      <c r="AK1532" s="39"/>
      <c r="AL1532" s="39"/>
    </row>
    <row r="1533" ht="58.5" customHeight="1">
      <c r="A1533" s="39"/>
      <c r="B1533" s="70"/>
      <c r="C1533" s="70"/>
      <c r="D1533" s="70"/>
      <c r="E1533" s="70"/>
      <c r="F1533" s="70"/>
      <c r="G1533" s="70"/>
      <c r="H1533" s="70"/>
      <c r="I1533" s="70"/>
      <c r="J1533" s="70"/>
      <c r="K1533" s="70"/>
      <c r="L1533" s="39"/>
      <c r="N1533" s="14"/>
      <c r="AD1533" s="39"/>
      <c r="AE1533" s="39"/>
      <c r="AF1533" s="39"/>
      <c r="AG1533" s="39"/>
      <c r="AH1533" s="39"/>
      <c r="AI1533" s="39"/>
      <c r="AJ1533" s="39"/>
      <c r="AK1533" s="39"/>
      <c r="AL1533" s="39"/>
    </row>
    <row r="1534" ht="58.5" customHeight="1">
      <c r="A1534" s="39"/>
      <c r="B1534" s="70"/>
      <c r="C1534" s="70"/>
      <c r="D1534" s="70"/>
      <c r="E1534" s="70"/>
      <c r="F1534" s="70"/>
      <c r="G1534" s="70"/>
      <c r="H1534" s="70"/>
      <c r="I1534" s="70"/>
      <c r="J1534" s="70"/>
      <c r="K1534" s="70"/>
      <c r="L1534" s="39"/>
      <c r="N1534" s="14"/>
      <c r="AD1534" s="39"/>
      <c r="AE1534" s="39"/>
      <c r="AF1534" s="39"/>
      <c r="AG1534" s="39"/>
      <c r="AH1534" s="39"/>
      <c r="AI1534" s="39"/>
      <c r="AJ1534" s="39"/>
      <c r="AK1534" s="39"/>
      <c r="AL1534" s="39"/>
    </row>
    <row r="1535" ht="58.5" customHeight="1">
      <c r="A1535" s="39"/>
      <c r="B1535" s="70"/>
      <c r="C1535" s="70"/>
      <c r="D1535" s="70"/>
      <c r="E1535" s="70"/>
      <c r="F1535" s="70"/>
      <c r="G1535" s="70"/>
      <c r="H1535" s="70"/>
      <c r="I1535" s="70"/>
      <c r="J1535" s="70"/>
      <c r="K1535" s="70"/>
      <c r="L1535" s="39"/>
      <c r="N1535" s="14"/>
      <c r="AD1535" s="39"/>
      <c r="AE1535" s="39"/>
      <c r="AF1535" s="39"/>
      <c r="AG1535" s="39"/>
      <c r="AH1535" s="39"/>
      <c r="AI1535" s="39"/>
      <c r="AJ1535" s="39"/>
      <c r="AK1535" s="39"/>
      <c r="AL1535" s="39"/>
    </row>
    <row r="1536" ht="58.5" customHeight="1">
      <c r="A1536" s="39"/>
      <c r="B1536" s="70"/>
      <c r="C1536" s="70"/>
      <c r="D1536" s="70"/>
      <c r="E1536" s="70"/>
      <c r="F1536" s="70"/>
      <c r="G1536" s="70"/>
      <c r="H1536" s="70"/>
      <c r="I1536" s="70"/>
      <c r="J1536" s="70"/>
      <c r="K1536" s="70"/>
      <c r="L1536" s="39"/>
      <c r="N1536" s="14"/>
      <c r="AD1536" s="39"/>
      <c r="AE1536" s="39"/>
      <c r="AF1536" s="39"/>
      <c r="AG1536" s="39"/>
      <c r="AH1536" s="39"/>
      <c r="AI1536" s="39"/>
      <c r="AJ1536" s="39"/>
      <c r="AK1536" s="39"/>
      <c r="AL1536" s="39"/>
    </row>
    <row r="1537" ht="58.5" customHeight="1">
      <c r="A1537" s="39"/>
      <c r="B1537" s="70"/>
      <c r="C1537" s="70"/>
      <c r="D1537" s="70"/>
      <c r="E1537" s="70"/>
      <c r="F1537" s="70"/>
      <c r="G1537" s="70"/>
      <c r="H1537" s="70"/>
      <c r="I1537" s="70"/>
      <c r="J1537" s="70"/>
      <c r="K1537" s="70"/>
      <c r="L1537" s="39"/>
      <c r="N1537" s="14"/>
      <c r="AD1537" s="39"/>
      <c r="AE1537" s="39"/>
      <c r="AF1537" s="39"/>
      <c r="AG1537" s="39"/>
      <c r="AH1537" s="39"/>
      <c r="AI1537" s="39"/>
      <c r="AJ1537" s="39"/>
      <c r="AK1537" s="39"/>
      <c r="AL1537" s="39"/>
    </row>
    <row r="1538" ht="58.5" customHeight="1">
      <c r="A1538" s="39"/>
      <c r="B1538" s="70"/>
      <c r="C1538" s="70"/>
      <c r="D1538" s="70"/>
      <c r="E1538" s="70"/>
      <c r="F1538" s="70"/>
      <c r="G1538" s="70"/>
      <c r="H1538" s="70"/>
      <c r="I1538" s="70"/>
      <c r="J1538" s="70"/>
      <c r="K1538" s="70"/>
      <c r="L1538" s="39"/>
      <c r="N1538" s="14"/>
      <c r="AD1538" s="39"/>
      <c r="AE1538" s="39"/>
      <c r="AF1538" s="39"/>
      <c r="AG1538" s="39"/>
      <c r="AH1538" s="39"/>
      <c r="AI1538" s="39"/>
      <c r="AJ1538" s="39"/>
      <c r="AK1538" s="39"/>
      <c r="AL1538" s="39"/>
    </row>
    <row r="1539" ht="58.5" customHeight="1">
      <c r="A1539" s="39"/>
      <c r="B1539" s="70"/>
      <c r="C1539" s="70"/>
      <c r="D1539" s="70"/>
      <c r="E1539" s="70"/>
      <c r="F1539" s="70"/>
      <c r="G1539" s="70"/>
      <c r="H1539" s="70"/>
      <c r="I1539" s="70"/>
      <c r="J1539" s="70"/>
      <c r="K1539" s="70"/>
      <c r="L1539" s="39"/>
      <c r="N1539" s="14"/>
      <c r="AD1539" s="39"/>
      <c r="AE1539" s="39"/>
      <c r="AF1539" s="39"/>
      <c r="AG1539" s="39"/>
      <c r="AH1539" s="39"/>
      <c r="AI1539" s="39"/>
      <c r="AJ1539" s="39"/>
      <c r="AK1539" s="39"/>
      <c r="AL1539" s="39"/>
    </row>
    <row r="1540" ht="58.5" customHeight="1">
      <c r="A1540" s="39"/>
      <c r="B1540" s="70"/>
      <c r="C1540" s="70"/>
      <c r="D1540" s="70"/>
      <c r="E1540" s="70"/>
      <c r="F1540" s="70"/>
      <c r="G1540" s="70"/>
      <c r="H1540" s="70"/>
      <c r="I1540" s="70"/>
      <c r="J1540" s="70"/>
      <c r="K1540" s="70"/>
      <c r="L1540" s="39"/>
      <c r="N1540" s="14"/>
      <c r="AD1540" s="39"/>
      <c r="AE1540" s="39"/>
      <c r="AF1540" s="39"/>
      <c r="AG1540" s="39"/>
      <c r="AH1540" s="39"/>
      <c r="AI1540" s="39"/>
      <c r="AJ1540" s="39"/>
      <c r="AK1540" s="39"/>
      <c r="AL1540" s="39"/>
    </row>
    <row r="1541" ht="58.5" customHeight="1">
      <c r="A1541" s="39"/>
      <c r="B1541" s="70"/>
      <c r="C1541" s="70"/>
      <c r="D1541" s="70"/>
      <c r="E1541" s="70"/>
      <c r="F1541" s="70"/>
      <c r="G1541" s="70"/>
      <c r="H1541" s="70"/>
      <c r="I1541" s="70"/>
      <c r="J1541" s="70"/>
      <c r="K1541" s="70"/>
      <c r="L1541" s="39"/>
      <c r="N1541" s="14"/>
      <c r="AD1541" s="39"/>
      <c r="AE1541" s="39"/>
      <c r="AF1541" s="39"/>
      <c r="AG1541" s="39"/>
      <c r="AH1541" s="39"/>
      <c r="AI1541" s="39"/>
      <c r="AJ1541" s="39"/>
      <c r="AK1541" s="39"/>
      <c r="AL1541" s="39"/>
    </row>
    <row r="1542" ht="58.5" customHeight="1">
      <c r="A1542" s="39"/>
      <c r="B1542" s="70"/>
      <c r="C1542" s="70"/>
      <c r="D1542" s="70"/>
      <c r="E1542" s="70"/>
      <c r="F1542" s="70"/>
      <c r="G1542" s="70"/>
      <c r="H1542" s="70"/>
      <c r="I1542" s="70"/>
      <c r="J1542" s="70"/>
      <c r="K1542" s="70"/>
      <c r="L1542" s="39"/>
      <c r="N1542" s="14"/>
      <c r="AD1542" s="39"/>
      <c r="AE1542" s="39"/>
      <c r="AF1542" s="39"/>
      <c r="AG1542" s="39"/>
      <c r="AH1542" s="39"/>
      <c r="AI1542" s="39"/>
      <c r="AJ1542" s="39"/>
      <c r="AK1542" s="39"/>
      <c r="AL1542" s="39"/>
    </row>
    <row r="1543" ht="58.5" customHeight="1">
      <c r="A1543" s="39"/>
      <c r="B1543" s="70"/>
      <c r="C1543" s="70"/>
      <c r="D1543" s="70"/>
      <c r="E1543" s="70"/>
      <c r="F1543" s="70"/>
      <c r="G1543" s="70"/>
      <c r="H1543" s="70"/>
      <c r="I1543" s="70"/>
      <c r="J1543" s="70"/>
      <c r="K1543" s="70"/>
      <c r="L1543" s="39"/>
      <c r="N1543" s="14"/>
      <c r="AD1543" s="39"/>
      <c r="AE1543" s="39"/>
      <c r="AF1543" s="39"/>
      <c r="AG1543" s="39"/>
      <c r="AH1543" s="39"/>
      <c r="AI1543" s="39"/>
      <c r="AJ1543" s="39"/>
      <c r="AK1543" s="39"/>
      <c r="AL1543" s="39"/>
    </row>
    <row r="1544" ht="58.5" customHeight="1">
      <c r="A1544" s="39"/>
      <c r="B1544" s="70"/>
      <c r="C1544" s="70"/>
      <c r="D1544" s="70"/>
      <c r="E1544" s="70"/>
      <c r="F1544" s="70"/>
      <c r="G1544" s="70"/>
      <c r="H1544" s="70"/>
      <c r="I1544" s="70"/>
      <c r="J1544" s="70"/>
      <c r="K1544" s="70"/>
      <c r="L1544" s="39"/>
      <c r="N1544" s="14"/>
      <c r="AD1544" s="39"/>
      <c r="AE1544" s="39"/>
      <c r="AF1544" s="39"/>
      <c r="AG1544" s="39"/>
      <c r="AH1544" s="39"/>
      <c r="AI1544" s="39"/>
      <c r="AJ1544" s="39"/>
      <c r="AK1544" s="39"/>
      <c r="AL1544" s="39"/>
    </row>
    <row r="1545" ht="58.5" customHeight="1">
      <c r="A1545" s="39"/>
      <c r="B1545" s="70"/>
      <c r="C1545" s="70"/>
      <c r="D1545" s="70"/>
      <c r="E1545" s="70"/>
      <c r="F1545" s="70"/>
      <c r="G1545" s="70"/>
      <c r="H1545" s="70"/>
      <c r="I1545" s="70"/>
      <c r="J1545" s="70"/>
      <c r="K1545" s="70"/>
      <c r="L1545" s="39"/>
      <c r="N1545" s="14"/>
      <c r="AD1545" s="39"/>
      <c r="AE1545" s="39"/>
      <c r="AF1545" s="39"/>
      <c r="AG1545" s="39"/>
      <c r="AH1545" s="39"/>
      <c r="AI1545" s="39"/>
      <c r="AJ1545" s="39"/>
      <c r="AK1545" s="39"/>
      <c r="AL1545" s="39"/>
    </row>
    <row r="1546" ht="58.5" customHeight="1">
      <c r="A1546" s="39"/>
      <c r="B1546" s="70"/>
      <c r="C1546" s="70"/>
      <c r="D1546" s="70"/>
      <c r="E1546" s="70"/>
      <c r="F1546" s="70"/>
      <c r="G1546" s="70"/>
      <c r="H1546" s="70"/>
      <c r="I1546" s="70"/>
      <c r="J1546" s="70"/>
      <c r="K1546" s="70"/>
      <c r="L1546" s="39"/>
      <c r="N1546" s="14"/>
      <c r="AD1546" s="39"/>
      <c r="AE1546" s="39"/>
      <c r="AF1546" s="39"/>
      <c r="AG1546" s="39"/>
      <c r="AH1546" s="39"/>
      <c r="AI1546" s="39"/>
      <c r="AJ1546" s="39"/>
      <c r="AK1546" s="39"/>
      <c r="AL1546" s="39"/>
    </row>
    <row r="1547" ht="58.5" customHeight="1">
      <c r="A1547" s="39"/>
      <c r="B1547" s="70"/>
      <c r="C1547" s="70"/>
      <c r="D1547" s="70"/>
      <c r="E1547" s="70"/>
      <c r="F1547" s="70"/>
      <c r="G1547" s="70"/>
      <c r="H1547" s="70"/>
      <c r="I1547" s="70"/>
      <c r="J1547" s="70"/>
      <c r="K1547" s="70"/>
      <c r="L1547" s="39"/>
      <c r="N1547" s="14"/>
      <c r="AD1547" s="39"/>
      <c r="AE1547" s="39"/>
      <c r="AF1547" s="39"/>
      <c r="AG1547" s="39"/>
      <c r="AH1547" s="39"/>
      <c r="AI1547" s="39"/>
      <c r="AJ1547" s="39"/>
      <c r="AK1547" s="39"/>
      <c r="AL1547" s="39"/>
    </row>
    <row r="1548" ht="58.5" customHeight="1">
      <c r="A1548" s="39"/>
      <c r="B1548" s="70"/>
      <c r="C1548" s="70"/>
      <c r="D1548" s="70"/>
      <c r="E1548" s="70"/>
      <c r="F1548" s="70"/>
      <c r="G1548" s="70"/>
      <c r="H1548" s="70"/>
      <c r="I1548" s="70"/>
      <c r="J1548" s="70"/>
      <c r="K1548" s="70"/>
      <c r="L1548" s="39"/>
      <c r="N1548" s="14"/>
      <c r="AD1548" s="39"/>
      <c r="AE1548" s="39"/>
      <c r="AF1548" s="39"/>
      <c r="AG1548" s="39"/>
      <c r="AH1548" s="39"/>
      <c r="AI1548" s="39"/>
      <c r="AJ1548" s="39"/>
      <c r="AK1548" s="39"/>
      <c r="AL1548" s="39"/>
    </row>
    <row r="1549" ht="58.5" customHeight="1">
      <c r="A1549" s="39"/>
      <c r="B1549" s="70"/>
      <c r="C1549" s="70"/>
      <c r="D1549" s="70"/>
      <c r="E1549" s="70"/>
      <c r="F1549" s="70"/>
      <c r="G1549" s="70"/>
      <c r="H1549" s="70"/>
      <c r="I1549" s="70"/>
      <c r="J1549" s="70"/>
      <c r="K1549" s="70"/>
      <c r="L1549" s="39"/>
      <c r="N1549" s="14"/>
      <c r="AD1549" s="39"/>
      <c r="AE1549" s="39"/>
      <c r="AF1549" s="39"/>
      <c r="AG1549" s="39"/>
      <c r="AH1549" s="39"/>
      <c r="AI1549" s="39"/>
      <c r="AJ1549" s="39"/>
      <c r="AK1549" s="39"/>
      <c r="AL1549" s="39"/>
    </row>
    <row r="1550" ht="58.5" customHeight="1">
      <c r="A1550" s="39"/>
      <c r="B1550" s="70"/>
      <c r="C1550" s="70"/>
      <c r="D1550" s="70"/>
      <c r="E1550" s="70"/>
      <c r="F1550" s="70"/>
      <c r="G1550" s="70"/>
      <c r="H1550" s="70"/>
      <c r="I1550" s="70"/>
      <c r="J1550" s="70"/>
      <c r="K1550" s="70"/>
      <c r="L1550" s="39"/>
      <c r="N1550" s="14"/>
      <c r="AD1550" s="39"/>
      <c r="AE1550" s="39"/>
      <c r="AF1550" s="39"/>
      <c r="AG1550" s="39"/>
      <c r="AH1550" s="39"/>
      <c r="AI1550" s="39"/>
      <c r="AJ1550" s="39"/>
      <c r="AK1550" s="39"/>
      <c r="AL1550" s="39"/>
    </row>
    <row r="1551" ht="58.5" customHeight="1">
      <c r="A1551" s="39"/>
      <c r="B1551" s="70"/>
      <c r="C1551" s="70"/>
      <c r="D1551" s="70"/>
      <c r="E1551" s="70"/>
      <c r="F1551" s="70"/>
      <c r="G1551" s="70"/>
      <c r="H1551" s="70"/>
      <c r="I1551" s="70"/>
      <c r="J1551" s="70"/>
      <c r="K1551" s="70"/>
      <c r="L1551" s="39"/>
      <c r="N1551" s="14"/>
      <c r="AD1551" s="39"/>
      <c r="AE1551" s="39"/>
      <c r="AF1551" s="39"/>
      <c r="AG1551" s="39"/>
      <c r="AH1551" s="39"/>
      <c r="AI1551" s="39"/>
      <c r="AJ1551" s="39"/>
      <c r="AK1551" s="39"/>
      <c r="AL1551" s="39"/>
    </row>
    <row r="1552" ht="58.5" customHeight="1">
      <c r="A1552" s="39"/>
      <c r="B1552" s="70"/>
      <c r="C1552" s="70"/>
      <c r="D1552" s="70"/>
      <c r="E1552" s="70"/>
      <c r="F1552" s="70"/>
      <c r="G1552" s="70"/>
      <c r="H1552" s="70"/>
      <c r="I1552" s="70"/>
      <c r="J1552" s="70"/>
      <c r="K1552" s="70"/>
      <c r="L1552" s="39"/>
      <c r="N1552" s="14"/>
      <c r="AD1552" s="39"/>
      <c r="AE1552" s="39"/>
      <c r="AF1552" s="39"/>
      <c r="AG1552" s="39"/>
      <c r="AH1552" s="39"/>
      <c r="AI1552" s="39"/>
      <c r="AJ1552" s="39"/>
      <c r="AK1552" s="39"/>
      <c r="AL1552" s="39"/>
    </row>
    <row r="1553" ht="58.5" customHeight="1">
      <c r="A1553" s="39"/>
      <c r="B1553" s="70"/>
      <c r="C1553" s="70"/>
      <c r="D1553" s="70"/>
      <c r="E1553" s="70"/>
      <c r="F1553" s="70"/>
      <c r="G1553" s="70"/>
      <c r="H1553" s="70"/>
      <c r="I1553" s="70"/>
      <c r="J1553" s="70"/>
      <c r="K1553" s="70"/>
      <c r="L1553" s="39"/>
      <c r="N1553" s="14"/>
      <c r="AD1553" s="39"/>
      <c r="AE1553" s="39"/>
      <c r="AF1553" s="39"/>
      <c r="AG1553" s="39"/>
      <c r="AH1553" s="39"/>
      <c r="AI1553" s="39"/>
      <c r="AJ1553" s="39"/>
      <c r="AK1553" s="39"/>
      <c r="AL1553" s="39"/>
    </row>
    <row r="1554" ht="58.5" customHeight="1">
      <c r="A1554" s="39"/>
      <c r="B1554" s="70"/>
      <c r="C1554" s="70"/>
      <c r="D1554" s="70"/>
      <c r="E1554" s="70"/>
      <c r="F1554" s="70"/>
      <c r="G1554" s="70"/>
      <c r="H1554" s="70"/>
      <c r="I1554" s="70"/>
      <c r="J1554" s="70"/>
      <c r="K1554" s="70"/>
      <c r="L1554" s="39"/>
      <c r="N1554" s="14"/>
      <c r="AD1554" s="39"/>
      <c r="AE1554" s="39"/>
      <c r="AF1554" s="39"/>
      <c r="AG1554" s="39"/>
      <c r="AH1554" s="39"/>
      <c r="AI1554" s="39"/>
      <c r="AJ1554" s="39"/>
      <c r="AK1554" s="39"/>
      <c r="AL1554" s="39"/>
    </row>
    <row r="1555" ht="58.5" customHeight="1">
      <c r="A1555" s="39"/>
      <c r="B1555" s="70"/>
      <c r="C1555" s="70"/>
      <c r="D1555" s="70"/>
      <c r="E1555" s="70"/>
      <c r="F1555" s="70"/>
      <c r="G1555" s="70"/>
      <c r="H1555" s="70"/>
      <c r="I1555" s="70"/>
      <c r="J1555" s="70"/>
      <c r="K1555" s="70"/>
      <c r="L1555" s="39"/>
      <c r="N1555" s="14"/>
      <c r="AD1555" s="39"/>
      <c r="AE1555" s="39"/>
      <c r="AF1555" s="39"/>
      <c r="AG1555" s="39"/>
      <c r="AH1555" s="39"/>
      <c r="AI1555" s="39"/>
      <c r="AJ1555" s="39"/>
      <c r="AK1555" s="39"/>
      <c r="AL1555" s="39"/>
    </row>
    <row r="1556" ht="58.5" customHeight="1">
      <c r="A1556" s="39"/>
      <c r="B1556" s="70"/>
      <c r="C1556" s="70"/>
      <c r="D1556" s="70"/>
      <c r="E1556" s="70"/>
      <c r="F1556" s="70"/>
      <c r="G1556" s="70"/>
      <c r="H1556" s="70"/>
      <c r="I1556" s="70"/>
      <c r="J1556" s="70"/>
      <c r="K1556" s="70"/>
      <c r="L1556" s="39"/>
      <c r="N1556" s="14"/>
      <c r="AD1556" s="39"/>
      <c r="AE1556" s="39"/>
      <c r="AF1556" s="39"/>
      <c r="AG1556" s="39"/>
      <c r="AH1556" s="39"/>
      <c r="AI1556" s="39"/>
      <c r="AJ1556" s="39"/>
      <c r="AK1556" s="39"/>
      <c r="AL1556" s="39"/>
    </row>
    <row r="1557" ht="58.5" customHeight="1">
      <c r="A1557" s="39"/>
      <c r="B1557" s="70"/>
      <c r="C1557" s="70"/>
      <c r="D1557" s="70"/>
      <c r="E1557" s="70"/>
      <c r="F1557" s="70"/>
      <c r="G1557" s="70"/>
      <c r="H1557" s="70"/>
      <c r="I1557" s="70"/>
      <c r="J1557" s="70"/>
      <c r="K1557" s="70"/>
      <c r="L1557" s="39"/>
      <c r="N1557" s="14"/>
      <c r="AD1557" s="39"/>
      <c r="AE1557" s="39"/>
      <c r="AF1557" s="39"/>
      <c r="AG1557" s="39"/>
      <c r="AH1557" s="39"/>
      <c r="AI1557" s="39"/>
      <c r="AJ1557" s="39"/>
      <c r="AK1557" s="39"/>
      <c r="AL1557" s="39"/>
    </row>
    <row r="1558" ht="58.5" customHeight="1">
      <c r="A1558" s="39"/>
      <c r="B1558" s="70"/>
      <c r="C1558" s="70"/>
      <c r="D1558" s="70"/>
      <c r="E1558" s="70"/>
      <c r="F1558" s="70"/>
      <c r="G1558" s="70"/>
      <c r="H1558" s="70"/>
      <c r="I1558" s="70"/>
      <c r="J1558" s="70"/>
      <c r="K1558" s="70"/>
      <c r="L1558" s="39"/>
      <c r="N1558" s="14"/>
      <c r="AD1558" s="39"/>
      <c r="AE1558" s="39"/>
      <c r="AF1558" s="39"/>
      <c r="AG1558" s="39"/>
      <c r="AH1558" s="39"/>
      <c r="AI1558" s="39"/>
      <c r="AJ1558" s="39"/>
      <c r="AK1558" s="39"/>
      <c r="AL1558" s="39"/>
    </row>
    <row r="1559" ht="58.5" customHeight="1">
      <c r="A1559" s="39"/>
      <c r="B1559" s="70"/>
      <c r="C1559" s="70"/>
      <c r="D1559" s="70"/>
      <c r="E1559" s="70"/>
      <c r="F1559" s="70"/>
      <c r="G1559" s="70"/>
      <c r="H1559" s="70"/>
      <c r="I1559" s="70"/>
      <c r="J1559" s="70"/>
      <c r="K1559" s="70"/>
      <c r="L1559" s="39"/>
      <c r="N1559" s="14"/>
      <c r="AD1559" s="39"/>
      <c r="AE1559" s="39"/>
      <c r="AF1559" s="39"/>
      <c r="AG1559" s="39"/>
      <c r="AH1559" s="39"/>
      <c r="AI1559" s="39"/>
      <c r="AJ1559" s="39"/>
      <c r="AK1559" s="39"/>
      <c r="AL1559" s="39"/>
    </row>
    <row r="1560" ht="58.5" customHeight="1">
      <c r="A1560" s="39"/>
      <c r="B1560" s="70"/>
      <c r="C1560" s="70"/>
      <c r="D1560" s="70"/>
      <c r="E1560" s="70"/>
      <c r="F1560" s="70"/>
      <c r="G1560" s="70"/>
      <c r="H1560" s="70"/>
      <c r="I1560" s="70"/>
      <c r="J1560" s="70"/>
      <c r="K1560" s="70"/>
      <c r="L1560" s="39"/>
      <c r="N1560" s="14"/>
      <c r="AD1560" s="39"/>
      <c r="AE1560" s="39"/>
      <c r="AF1560" s="39"/>
      <c r="AG1560" s="39"/>
      <c r="AH1560" s="39"/>
      <c r="AI1560" s="39"/>
      <c r="AJ1560" s="39"/>
      <c r="AK1560" s="39"/>
      <c r="AL1560" s="39"/>
    </row>
    <row r="1561" ht="58.5" customHeight="1">
      <c r="A1561" s="39"/>
      <c r="B1561" s="70"/>
      <c r="C1561" s="70"/>
      <c r="D1561" s="70"/>
      <c r="E1561" s="70"/>
      <c r="F1561" s="70"/>
      <c r="G1561" s="70"/>
      <c r="H1561" s="70"/>
      <c r="I1561" s="70"/>
      <c r="J1561" s="70"/>
      <c r="K1561" s="70"/>
      <c r="L1561" s="39"/>
      <c r="N1561" s="14"/>
      <c r="AD1561" s="39"/>
      <c r="AE1561" s="39"/>
      <c r="AF1561" s="39"/>
      <c r="AG1561" s="39"/>
      <c r="AH1561" s="39"/>
      <c r="AI1561" s="39"/>
      <c r="AJ1561" s="39"/>
      <c r="AK1561" s="39"/>
      <c r="AL1561" s="39"/>
    </row>
    <row r="1562" ht="58.5" customHeight="1">
      <c r="A1562" s="39"/>
      <c r="B1562" s="70"/>
      <c r="C1562" s="70"/>
      <c r="D1562" s="70"/>
      <c r="E1562" s="70"/>
      <c r="F1562" s="70"/>
      <c r="G1562" s="70"/>
      <c r="H1562" s="70"/>
      <c r="I1562" s="70"/>
      <c r="J1562" s="70"/>
      <c r="K1562" s="70"/>
      <c r="L1562" s="39"/>
      <c r="N1562" s="14"/>
      <c r="AD1562" s="39"/>
      <c r="AE1562" s="39"/>
      <c r="AF1562" s="39"/>
      <c r="AG1562" s="39"/>
      <c r="AH1562" s="39"/>
      <c r="AI1562" s="39"/>
      <c r="AJ1562" s="39"/>
      <c r="AK1562" s="39"/>
      <c r="AL1562" s="39"/>
    </row>
    <row r="1563" ht="58.5" customHeight="1">
      <c r="A1563" s="39"/>
      <c r="B1563" s="70"/>
      <c r="C1563" s="70"/>
      <c r="D1563" s="70"/>
      <c r="E1563" s="70"/>
      <c r="F1563" s="70"/>
      <c r="G1563" s="70"/>
      <c r="H1563" s="70"/>
      <c r="I1563" s="70"/>
      <c r="J1563" s="70"/>
      <c r="K1563" s="70"/>
      <c r="L1563" s="39"/>
      <c r="N1563" s="14"/>
      <c r="AD1563" s="39"/>
      <c r="AE1563" s="39"/>
      <c r="AF1563" s="39"/>
      <c r="AG1563" s="39"/>
      <c r="AH1563" s="39"/>
      <c r="AI1563" s="39"/>
      <c r="AJ1563" s="39"/>
      <c r="AK1563" s="39"/>
      <c r="AL1563" s="39"/>
    </row>
    <row r="1564" ht="58.5" customHeight="1">
      <c r="A1564" s="39"/>
      <c r="B1564" s="70"/>
      <c r="C1564" s="70"/>
      <c r="D1564" s="70"/>
      <c r="E1564" s="70"/>
      <c r="F1564" s="70"/>
      <c r="G1564" s="70"/>
      <c r="H1564" s="70"/>
      <c r="I1564" s="70"/>
      <c r="J1564" s="70"/>
      <c r="K1564" s="70"/>
      <c r="L1564" s="39"/>
      <c r="N1564" s="14"/>
      <c r="AD1564" s="39"/>
      <c r="AE1564" s="39"/>
      <c r="AF1564" s="39"/>
      <c r="AG1564" s="39"/>
      <c r="AH1564" s="39"/>
      <c r="AI1564" s="39"/>
      <c r="AJ1564" s="39"/>
      <c r="AK1564" s="39"/>
      <c r="AL1564" s="39"/>
    </row>
    <row r="1565" ht="58.5" customHeight="1">
      <c r="A1565" s="39"/>
      <c r="B1565" s="70"/>
      <c r="C1565" s="70"/>
      <c r="D1565" s="70"/>
      <c r="E1565" s="70"/>
      <c r="F1565" s="70"/>
      <c r="G1565" s="70"/>
      <c r="H1565" s="70"/>
      <c r="I1565" s="70"/>
      <c r="J1565" s="70"/>
      <c r="K1565" s="70"/>
      <c r="L1565" s="39"/>
      <c r="N1565" s="14"/>
      <c r="AD1565" s="39"/>
      <c r="AE1565" s="39"/>
      <c r="AF1565" s="39"/>
      <c r="AG1565" s="39"/>
      <c r="AH1565" s="39"/>
      <c r="AI1565" s="39"/>
      <c r="AJ1565" s="39"/>
      <c r="AK1565" s="39"/>
      <c r="AL1565" s="39"/>
    </row>
    <row r="1566" ht="58.5" customHeight="1">
      <c r="A1566" s="39"/>
      <c r="B1566" s="70"/>
      <c r="C1566" s="70"/>
      <c r="D1566" s="70"/>
      <c r="E1566" s="70"/>
      <c r="F1566" s="70"/>
      <c r="G1566" s="70"/>
      <c r="H1566" s="70"/>
      <c r="I1566" s="70"/>
      <c r="J1566" s="70"/>
      <c r="K1566" s="70"/>
      <c r="L1566" s="39"/>
      <c r="N1566" s="14"/>
      <c r="AD1566" s="39"/>
      <c r="AE1566" s="39"/>
      <c r="AF1566" s="39"/>
      <c r="AG1566" s="39"/>
      <c r="AH1566" s="39"/>
      <c r="AI1566" s="39"/>
      <c r="AJ1566" s="39"/>
      <c r="AK1566" s="39"/>
      <c r="AL1566" s="39"/>
    </row>
    <row r="1567" ht="58.5" customHeight="1">
      <c r="A1567" s="39"/>
      <c r="B1567" s="70"/>
      <c r="C1567" s="70"/>
      <c r="D1567" s="70"/>
      <c r="E1567" s="70"/>
      <c r="F1567" s="70"/>
      <c r="G1567" s="70"/>
      <c r="H1567" s="70"/>
      <c r="I1567" s="70"/>
      <c r="J1567" s="70"/>
      <c r="K1567" s="70"/>
      <c r="L1567" s="39"/>
      <c r="N1567" s="14"/>
      <c r="AD1567" s="39"/>
      <c r="AE1567" s="39"/>
      <c r="AF1567" s="39"/>
      <c r="AG1567" s="39"/>
      <c r="AH1567" s="39"/>
      <c r="AI1567" s="39"/>
      <c r="AJ1567" s="39"/>
      <c r="AK1567" s="39"/>
      <c r="AL1567" s="39"/>
    </row>
    <row r="1568" ht="58.5" customHeight="1">
      <c r="A1568" s="39"/>
      <c r="B1568" s="70"/>
      <c r="C1568" s="70"/>
      <c r="D1568" s="70"/>
      <c r="E1568" s="70"/>
      <c r="F1568" s="70"/>
      <c r="G1568" s="70"/>
      <c r="H1568" s="70"/>
      <c r="I1568" s="70"/>
      <c r="J1568" s="70"/>
      <c r="K1568" s="70"/>
      <c r="L1568" s="39"/>
      <c r="N1568" s="14"/>
      <c r="AD1568" s="39"/>
      <c r="AE1568" s="39"/>
      <c r="AF1568" s="39"/>
      <c r="AG1568" s="39"/>
      <c r="AH1568" s="39"/>
      <c r="AI1568" s="39"/>
      <c r="AJ1568" s="39"/>
      <c r="AK1568" s="39"/>
      <c r="AL1568" s="39"/>
    </row>
    <row r="1569" ht="58.5" customHeight="1">
      <c r="A1569" s="39"/>
      <c r="B1569" s="70"/>
      <c r="C1569" s="70"/>
      <c r="D1569" s="70"/>
      <c r="E1569" s="70"/>
      <c r="F1569" s="70"/>
      <c r="G1569" s="70"/>
      <c r="H1569" s="70"/>
      <c r="I1569" s="70"/>
      <c r="J1569" s="70"/>
      <c r="K1569" s="70"/>
      <c r="L1569" s="39"/>
      <c r="N1569" s="14"/>
      <c r="AD1569" s="39"/>
      <c r="AE1569" s="39"/>
      <c r="AF1569" s="39"/>
      <c r="AG1569" s="39"/>
      <c r="AH1569" s="39"/>
      <c r="AI1569" s="39"/>
      <c r="AJ1569" s="39"/>
      <c r="AK1569" s="39"/>
      <c r="AL1569" s="39"/>
    </row>
    <row r="1570" ht="58.5" customHeight="1">
      <c r="A1570" s="39"/>
      <c r="B1570" s="70"/>
      <c r="C1570" s="70"/>
      <c r="D1570" s="70"/>
      <c r="E1570" s="70"/>
      <c r="F1570" s="70"/>
      <c r="G1570" s="70"/>
      <c r="H1570" s="70"/>
      <c r="I1570" s="70"/>
      <c r="J1570" s="70"/>
      <c r="K1570" s="70"/>
      <c r="L1570" s="39"/>
      <c r="N1570" s="14"/>
      <c r="AD1570" s="39"/>
      <c r="AE1570" s="39"/>
      <c r="AF1570" s="39"/>
      <c r="AG1570" s="39"/>
      <c r="AH1570" s="39"/>
      <c r="AI1570" s="39"/>
      <c r="AJ1570" s="39"/>
      <c r="AK1570" s="39"/>
      <c r="AL1570" s="39"/>
    </row>
    <row r="1571" ht="58.5" customHeight="1">
      <c r="A1571" s="39"/>
      <c r="B1571" s="70"/>
      <c r="C1571" s="70"/>
      <c r="D1571" s="70"/>
      <c r="E1571" s="70"/>
      <c r="F1571" s="70"/>
      <c r="G1571" s="70"/>
      <c r="H1571" s="70"/>
      <c r="I1571" s="70"/>
      <c r="J1571" s="70"/>
      <c r="K1571" s="70"/>
      <c r="L1571" s="39"/>
      <c r="N1571" s="14"/>
      <c r="AD1571" s="39"/>
      <c r="AE1571" s="39"/>
      <c r="AF1571" s="39"/>
      <c r="AG1571" s="39"/>
      <c r="AH1571" s="39"/>
      <c r="AI1571" s="39"/>
      <c r="AJ1571" s="39"/>
      <c r="AK1571" s="39"/>
      <c r="AL1571" s="39"/>
    </row>
    <row r="1572" ht="58.5" customHeight="1">
      <c r="A1572" s="39"/>
      <c r="B1572" s="70"/>
      <c r="C1572" s="70"/>
      <c r="D1572" s="70"/>
      <c r="E1572" s="70"/>
      <c r="F1572" s="70"/>
      <c r="G1572" s="70"/>
      <c r="H1572" s="70"/>
      <c r="I1572" s="70"/>
      <c r="J1572" s="70"/>
      <c r="K1572" s="70"/>
      <c r="L1572" s="39"/>
      <c r="N1572" s="14"/>
      <c r="AD1572" s="39"/>
      <c r="AE1572" s="39"/>
      <c r="AF1572" s="39"/>
      <c r="AG1572" s="39"/>
      <c r="AH1572" s="39"/>
      <c r="AI1572" s="39"/>
      <c r="AJ1572" s="39"/>
      <c r="AK1572" s="39"/>
      <c r="AL1572" s="39"/>
    </row>
    <row r="1573" ht="58.5" customHeight="1">
      <c r="A1573" s="39"/>
      <c r="B1573" s="70"/>
      <c r="C1573" s="70"/>
      <c r="D1573" s="70"/>
      <c r="E1573" s="70"/>
      <c r="F1573" s="70"/>
      <c r="G1573" s="70"/>
      <c r="H1573" s="70"/>
      <c r="I1573" s="70"/>
      <c r="J1573" s="70"/>
      <c r="K1573" s="70"/>
      <c r="L1573" s="39"/>
      <c r="N1573" s="14"/>
      <c r="AD1573" s="39"/>
      <c r="AE1573" s="39"/>
      <c r="AF1573" s="39"/>
      <c r="AG1573" s="39"/>
      <c r="AH1573" s="39"/>
      <c r="AI1573" s="39"/>
      <c r="AJ1573" s="39"/>
      <c r="AK1573" s="39"/>
      <c r="AL1573" s="39"/>
    </row>
    <row r="1574" ht="58.5" customHeight="1">
      <c r="A1574" s="39"/>
      <c r="B1574" s="70"/>
      <c r="C1574" s="70"/>
      <c r="D1574" s="70"/>
      <c r="E1574" s="70"/>
      <c r="F1574" s="70"/>
      <c r="G1574" s="70"/>
      <c r="H1574" s="70"/>
      <c r="I1574" s="70"/>
      <c r="J1574" s="70"/>
      <c r="K1574" s="70"/>
      <c r="L1574" s="39"/>
      <c r="N1574" s="14"/>
      <c r="AD1574" s="39"/>
      <c r="AE1574" s="39"/>
      <c r="AF1574" s="39"/>
      <c r="AG1574" s="39"/>
      <c r="AH1574" s="39"/>
      <c r="AI1574" s="39"/>
      <c r="AJ1574" s="39"/>
      <c r="AK1574" s="39"/>
      <c r="AL1574" s="39"/>
    </row>
    <row r="1575" ht="58.5" customHeight="1">
      <c r="A1575" s="39"/>
      <c r="B1575" s="70"/>
      <c r="C1575" s="70"/>
      <c r="D1575" s="70"/>
      <c r="E1575" s="70"/>
      <c r="F1575" s="70"/>
      <c r="G1575" s="70"/>
      <c r="H1575" s="70"/>
      <c r="I1575" s="70"/>
      <c r="J1575" s="70"/>
      <c r="K1575" s="70"/>
      <c r="L1575" s="39"/>
      <c r="N1575" s="14"/>
      <c r="AD1575" s="39"/>
      <c r="AE1575" s="39"/>
      <c r="AF1575" s="39"/>
      <c r="AG1575" s="39"/>
      <c r="AH1575" s="39"/>
      <c r="AI1575" s="39"/>
      <c r="AJ1575" s="39"/>
      <c r="AK1575" s="39"/>
      <c r="AL1575" s="39"/>
    </row>
    <row r="1576" ht="58.5" customHeight="1">
      <c r="A1576" s="39"/>
      <c r="B1576" s="70"/>
      <c r="C1576" s="70"/>
      <c r="D1576" s="70"/>
      <c r="E1576" s="70"/>
      <c r="F1576" s="70"/>
      <c r="G1576" s="70"/>
      <c r="H1576" s="70"/>
      <c r="I1576" s="70"/>
      <c r="J1576" s="70"/>
      <c r="K1576" s="70"/>
      <c r="L1576" s="39"/>
      <c r="N1576" s="14"/>
      <c r="AD1576" s="39"/>
      <c r="AE1576" s="39"/>
      <c r="AF1576" s="39"/>
      <c r="AG1576" s="39"/>
      <c r="AH1576" s="39"/>
      <c r="AI1576" s="39"/>
      <c r="AJ1576" s="39"/>
      <c r="AK1576" s="39"/>
      <c r="AL1576" s="39"/>
    </row>
    <row r="1577" ht="58.5" customHeight="1">
      <c r="A1577" s="39"/>
      <c r="B1577" s="70"/>
      <c r="C1577" s="70"/>
      <c r="D1577" s="70"/>
      <c r="E1577" s="70"/>
      <c r="F1577" s="70"/>
      <c r="G1577" s="70"/>
      <c r="H1577" s="70"/>
      <c r="I1577" s="70"/>
      <c r="J1577" s="70"/>
      <c r="K1577" s="70"/>
      <c r="L1577" s="39"/>
      <c r="N1577" s="14"/>
      <c r="AD1577" s="39"/>
      <c r="AE1577" s="39"/>
      <c r="AF1577" s="39"/>
      <c r="AG1577" s="39"/>
      <c r="AH1577" s="39"/>
      <c r="AI1577" s="39"/>
      <c r="AJ1577" s="39"/>
      <c r="AK1577" s="39"/>
      <c r="AL1577" s="39"/>
    </row>
    <row r="1578" ht="58.5" customHeight="1">
      <c r="A1578" s="39"/>
      <c r="B1578" s="70"/>
      <c r="C1578" s="70"/>
      <c r="D1578" s="70"/>
      <c r="E1578" s="70"/>
      <c r="F1578" s="70"/>
      <c r="G1578" s="70"/>
      <c r="H1578" s="70"/>
      <c r="I1578" s="70"/>
      <c r="J1578" s="70"/>
      <c r="K1578" s="70"/>
      <c r="L1578" s="39"/>
      <c r="N1578" s="14"/>
      <c r="AD1578" s="39"/>
      <c r="AE1578" s="39"/>
      <c r="AF1578" s="39"/>
      <c r="AG1578" s="39"/>
      <c r="AH1578" s="39"/>
      <c r="AI1578" s="39"/>
      <c r="AJ1578" s="39"/>
      <c r="AK1578" s="39"/>
      <c r="AL1578" s="39"/>
    </row>
    <row r="1579" ht="58.5" customHeight="1">
      <c r="A1579" s="39"/>
      <c r="B1579" s="70"/>
      <c r="C1579" s="70"/>
      <c r="D1579" s="70"/>
      <c r="E1579" s="70"/>
      <c r="F1579" s="70"/>
      <c r="G1579" s="70"/>
      <c r="H1579" s="70"/>
      <c r="I1579" s="70"/>
      <c r="J1579" s="70"/>
      <c r="K1579" s="70"/>
      <c r="L1579" s="39"/>
      <c r="N1579" s="14"/>
      <c r="AD1579" s="39"/>
      <c r="AE1579" s="39"/>
      <c r="AF1579" s="39"/>
      <c r="AG1579" s="39"/>
      <c r="AH1579" s="39"/>
      <c r="AI1579" s="39"/>
      <c r="AJ1579" s="39"/>
      <c r="AK1579" s="39"/>
      <c r="AL1579" s="39"/>
    </row>
    <row r="1580" ht="58.5" customHeight="1">
      <c r="A1580" s="39"/>
      <c r="B1580" s="70"/>
      <c r="C1580" s="70"/>
      <c r="D1580" s="70"/>
      <c r="E1580" s="70"/>
      <c r="F1580" s="70"/>
      <c r="G1580" s="70"/>
      <c r="H1580" s="70"/>
      <c r="I1580" s="70"/>
      <c r="J1580" s="70"/>
      <c r="K1580" s="70"/>
      <c r="L1580" s="39"/>
      <c r="N1580" s="14"/>
      <c r="AD1580" s="39"/>
      <c r="AE1580" s="39"/>
      <c r="AF1580" s="39"/>
      <c r="AG1580" s="39"/>
      <c r="AH1580" s="39"/>
      <c r="AI1580" s="39"/>
      <c r="AJ1580" s="39"/>
      <c r="AK1580" s="39"/>
      <c r="AL1580" s="39"/>
    </row>
    <row r="1581" ht="58.5" customHeight="1">
      <c r="A1581" s="39"/>
      <c r="B1581" s="70"/>
      <c r="C1581" s="70"/>
      <c r="D1581" s="70"/>
      <c r="E1581" s="70"/>
      <c r="F1581" s="70"/>
      <c r="G1581" s="70"/>
      <c r="H1581" s="70"/>
      <c r="I1581" s="70"/>
      <c r="J1581" s="70"/>
      <c r="K1581" s="70"/>
      <c r="L1581" s="39"/>
      <c r="N1581" s="14"/>
      <c r="AD1581" s="39"/>
      <c r="AE1581" s="39"/>
      <c r="AF1581" s="39"/>
      <c r="AG1581" s="39"/>
      <c r="AH1581" s="39"/>
      <c r="AI1581" s="39"/>
      <c r="AJ1581" s="39"/>
      <c r="AK1581" s="39"/>
      <c r="AL1581" s="39"/>
    </row>
    <row r="1582" ht="58.5" customHeight="1">
      <c r="A1582" s="39"/>
      <c r="B1582" s="70"/>
      <c r="C1582" s="70"/>
      <c r="D1582" s="70"/>
      <c r="E1582" s="70"/>
      <c r="F1582" s="70"/>
      <c r="G1582" s="70"/>
      <c r="H1582" s="70"/>
      <c r="I1582" s="70"/>
      <c r="J1582" s="70"/>
      <c r="K1582" s="70"/>
      <c r="L1582" s="39"/>
      <c r="N1582" s="14"/>
      <c r="AD1582" s="39"/>
      <c r="AE1582" s="39"/>
      <c r="AF1582" s="39"/>
      <c r="AG1582" s="39"/>
      <c r="AH1582" s="39"/>
      <c r="AI1582" s="39"/>
      <c r="AJ1582" s="39"/>
      <c r="AK1582" s="39"/>
      <c r="AL1582" s="39"/>
    </row>
    <row r="1583" ht="58.5" customHeight="1">
      <c r="A1583" s="39"/>
      <c r="B1583" s="70"/>
      <c r="C1583" s="70"/>
      <c r="D1583" s="70"/>
      <c r="E1583" s="70"/>
      <c r="F1583" s="70"/>
      <c r="G1583" s="70"/>
      <c r="H1583" s="70"/>
      <c r="I1583" s="70"/>
      <c r="J1583" s="70"/>
      <c r="K1583" s="70"/>
      <c r="L1583" s="39"/>
      <c r="N1583" s="14"/>
      <c r="AD1583" s="39"/>
      <c r="AE1583" s="39"/>
      <c r="AF1583" s="39"/>
      <c r="AG1583" s="39"/>
      <c r="AH1583" s="39"/>
      <c r="AI1583" s="39"/>
      <c r="AJ1583" s="39"/>
      <c r="AK1583" s="39"/>
      <c r="AL1583" s="39"/>
    </row>
    <row r="1584" ht="58.5" customHeight="1">
      <c r="A1584" s="39"/>
      <c r="B1584" s="70"/>
      <c r="C1584" s="70"/>
      <c r="D1584" s="70"/>
      <c r="E1584" s="70"/>
      <c r="F1584" s="70"/>
      <c r="G1584" s="70"/>
      <c r="H1584" s="70"/>
      <c r="I1584" s="70"/>
      <c r="J1584" s="70"/>
      <c r="K1584" s="70"/>
      <c r="L1584" s="39"/>
      <c r="N1584" s="14"/>
      <c r="AD1584" s="39"/>
      <c r="AE1584" s="39"/>
      <c r="AF1584" s="39"/>
      <c r="AG1584" s="39"/>
      <c r="AH1584" s="39"/>
      <c r="AI1584" s="39"/>
      <c r="AJ1584" s="39"/>
      <c r="AK1584" s="39"/>
      <c r="AL1584" s="39"/>
    </row>
    <row r="1585" ht="58.5" customHeight="1">
      <c r="A1585" s="39"/>
      <c r="B1585" s="70"/>
      <c r="C1585" s="70"/>
      <c r="D1585" s="70"/>
      <c r="E1585" s="70"/>
      <c r="F1585" s="70"/>
      <c r="G1585" s="70"/>
      <c r="H1585" s="70"/>
      <c r="I1585" s="70"/>
      <c r="J1585" s="70"/>
      <c r="K1585" s="70"/>
      <c r="L1585" s="39"/>
      <c r="N1585" s="14"/>
      <c r="AD1585" s="39"/>
      <c r="AE1585" s="39"/>
      <c r="AF1585" s="39"/>
      <c r="AG1585" s="39"/>
      <c r="AH1585" s="39"/>
      <c r="AI1585" s="39"/>
      <c r="AJ1585" s="39"/>
      <c r="AK1585" s="39"/>
      <c r="AL1585" s="39"/>
    </row>
    <row r="1586" ht="58.5" customHeight="1">
      <c r="A1586" s="39"/>
      <c r="B1586" s="70"/>
      <c r="C1586" s="70"/>
      <c r="D1586" s="70"/>
      <c r="E1586" s="70"/>
      <c r="F1586" s="70"/>
      <c r="G1586" s="70"/>
      <c r="H1586" s="70"/>
      <c r="I1586" s="70"/>
      <c r="J1586" s="70"/>
      <c r="K1586" s="70"/>
      <c r="L1586" s="39"/>
      <c r="N1586" s="14"/>
      <c r="AD1586" s="39"/>
      <c r="AE1586" s="39"/>
      <c r="AF1586" s="39"/>
      <c r="AG1586" s="39"/>
      <c r="AH1586" s="39"/>
      <c r="AI1586" s="39"/>
      <c r="AJ1586" s="39"/>
      <c r="AK1586" s="39"/>
      <c r="AL1586" s="39"/>
    </row>
    <row r="1587" ht="58.5" customHeight="1">
      <c r="A1587" s="39"/>
      <c r="B1587" s="70"/>
      <c r="C1587" s="70"/>
      <c r="D1587" s="70"/>
      <c r="E1587" s="70"/>
      <c r="F1587" s="70"/>
      <c r="G1587" s="70"/>
      <c r="H1587" s="70"/>
      <c r="I1587" s="70"/>
      <c r="J1587" s="70"/>
      <c r="K1587" s="70"/>
      <c r="L1587" s="39"/>
      <c r="N1587" s="14"/>
      <c r="AD1587" s="39"/>
      <c r="AE1587" s="39"/>
      <c r="AF1587" s="39"/>
      <c r="AG1587" s="39"/>
      <c r="AH1587" s="39"/>
      <c r="AI1587" s="39"/>
      <c r="AJ1587" s="39"/>
      <c r="AK1587" s="39"/>
      <c r="AL1587" s="39"/>
    </row>
    <row r="1588" ht="58.5" customHeight="1">
      <c r="A1588" s="39"/>
      <c r="B1588" s="70"/>
      <c r="C1588" s="70"/>
      <c r="D1588" s="70"/>
      <c r="E1588" s="70"/>
      <c r="F1588" s="70"/>
      <c r="G1588" s="70"/>
      <c r="H1588" s="70"/>
      <c r="I1588" s="70"/>
      <c r="J1588" s="70"/>
      <c r="K1588" s="70"/>
      <c r="L1588" s="39"/>
      <c r="N1588" s="14"/>
      <c r="AD1588" s="39"/>
      <c r="AE1588" s="39"/>
      <c r="AF1588" s="39"/>
      <c r="AG1588" s="39"/>
      <c r="AH1588" s="39"/>
      <c r="AI1588" s="39"/>
      <c r="AJ1588" s="39"/>
      <c r="AK1588" s="39"/>
      <c r="AL1588" s="39"/>
    </row>
    <row r="1589" ht="58.5" customHeight="1">
      <c r="A1589" s="39"/>
      <c r="B1589" s="70"/>
      <c r="C1589" s="70"/>
      <c r="D1589" s="70"/>
      <c r="E1589" s="70"/>
      <c r="F1589" s="70"/>
      <c r="G1589" s="70"/>
      <c r="H1589" s="70"/>
      <c r="I1589" s="70"/>
      <c r="J1589" s="70"/>
      <c r="K1589" s="70"/>
      <c r="L1589" s="39"/>
      <c r="N1589" s="14"/>
      <c r="AD1589" s="39"/>
      <c r="AE1589" s="39"/>
      <c r="AF1589" s="39"/>
      <c r="AG1589" s="39"/>
      <c r="AH1589" s="39"/>
      <c r="AI1589" s="39"/>
      <c r="AJ1589" s="39"/>
      <c r="AK1589" s="39"/>
      <c r="AL1589" s="39"/>
    </row>
    <row r="1590" ht="58.5" customHeight="1">
      <c r="A1590" s="39"/>
      <c r="B1590" s="70"/>
      <c r="C1590" s="70"/>
      <c r="D1590" s="70"/>
      <c r="E1590" s="70"/>
      <c r="F1590" s="70"/>
      <c r="G1590" s="70"/>
      <c r="H1590" s="70"/>
      <c r="I1590" s="70"/>
      <c r="J1590" s="70"/>
      <c r="K1590" s="70"/>
      <c r="L1590" s="39"/>
      <c r="N1590" s="14"/>
      <c r="AD1590" s="39"/>
      <c r="AE1590" s="39"/>
      <c r="AF1590" s="39"/>
      <c r="AG1590" s="39"/>
      <c r="AH1590" s="39"/>
      <c r="AI1590" s="39"/>
      <c r="AJ1590" s="39"/>
      <c r="AK1590" s="39"/>
      <c r="AL1590" s="39"/>
    </row>
    <row r="1591" ht="58.5" customHeight="1">
      <c r="A1591" s="39"/>
      <c r="B1591" s="70"/>
      <c r="C1591" s="70"/>
      <c r="D1591" s="70"/>
      <c r="E1591" s="70"/>
      <c r="F1591" s="70"/>
      <c r="G1591" s="70"/>
      <c r="H1591" s="70"/>
      <c r="I1591" s="70"/>
      <c r="J1591" s="70"/>
      <c r="K1591" s="70"/>
      <c r="L1591" s="39"/>
      <c r="N1591" s="14"/>
      <c r="AD1591" s="39"/>
      <c r="AE1591" s="39"/>
      <c r="AF1591" s="39"/>
      <c r="AG1591" s="39"/>
      <c r="AH1591" s="39"/>
      <c r="AI1591" s="39"/>
      <c r="AJ1591" s="39"/>
      <c r="AK1591" s="39"/>
      <c r="AL1591" s="39"/>
    </row>
    <row r="1592" ht="58.5" customHeight="1">
      <c r="A1592" s="39"/>
      <c r="B1592" s="70"/>
      <c r="C1592" s="70"/>
      <c r="D1592" s="70"/>
      <c r="E1592" s="70"/>
      <c r="F1592" s="70"/>
      <c r="G1592" s="70"/>
      <c r="H1592" s="70"/>
      <c r="I1592" s="70"/>
      <c r="J1592" s="70"/>
      <c r="K1592" s="70"/>
      <c r="L1592" s="39"/>
      <c r="N1592" s="14"/>
      <c r="AD1592" s="39"/>
      <c r="AE1592" s="39"/>
      <c r="AF1592" s="39"/>
      <c r="AG1592" s="39"/>
      <c r="AH1592" s="39"/>
      <c r="AI1592" s="39"/>
      <c r="AJ1592" s="39"/>
      <c r="AK1592" s="39"/>
      <c r="AL1592" s="39"/>
    </row>
    <row r="1593" ht="58.5" customHeight="1">
      <c r="A1593" s="39"/>
      <c r="B1593" s="70"/>
      <c r="C1593" s="70"/>
      <c r="D1593" s="70"/>
      <c r="E1593" s="70"/>
      <c r="F1593" s="70"/>
      <c r="G1593" s="70"/>
      <c r="H1593" s="70"/>
      <c r="I1593" s="70"/>
      <c r="J1593" s="70"/>
      <c r="K1593" s="70"/>
      <c r="L1593" s="39"/>
      <c r="N1593" s="14"/>
      <c r="AD1593" s="39"/>
      <c r="AE1593" s="39"/>
      <c r="AF1593" s="39"/>
      <c r="AG1593" s="39"/>
      <c r="AH1593" s="39"/>
      <c r="AI1593" s="39"/>
      <c r="AJ1593" s="39"/>
      <c r="AK1593" s="39"/>
      <c r="AL1593" s="39"/>
    </row>
    <row r="1594" ht="58.5" customHeight="1">
      <c r="A1594" s="39"/>
      <c r="B1594" s="70"/>
      <c r="C1594" s="70"/>
      <c r="D1594" s="70"/>
      <c r="E1594" s="70"/>
      <c r="F1594" s="70"/>
      <c r="G1594" s="70"/>
      <c r="H1594" s="70"/>
      <c r="I1594" s="70"/>
      <c r="J1594" s="70"/>
      <c r="K1594" s="70"/>
      <c r="L1594" s="39"/>
      <c r="N1594" s="14"/>
      <c r="AD1594" s="39"/>
      <c r="AE1594" s="39"/>
      <c r="AF1594" s="39"/>
      <c r="AG1594" s="39"/>
      <c r="AH1594" s="39"/>
      <c r="AI1594" s="39"/>
      <c r="AJ1594" s="39"/>
      <c r="AK1594" s="39"/>
      <c r="AL1594" s="39"/>
    </row>
    <row r="1595" ht="58.5" customHeight="1">
      <c r="A1595" s="39"/>
      <c r="B1595" s="70"/>
      <c r="C1595" s="70"/>
      <c r="D1595" s="70"/>
      <c r="E1595" s="70"/>
      <c r="F1595" s="70"/>
      <c r="G1595" s="70"/>
      <c r="H1595" s="70"/>
      <c r="I1595" s="70"/>
      <c r="J1595" s="70"/>
      <c r="K1595" s="70"/>
      <c r="L1595" s="39"/>
      <c r="N1595" s="14"/>
      <c r="AD1595" s="39"/>
      <c r="AE1595" s="39"/>
      <c r="AF1595" s="39"/>
      <c r="AG1595" s="39"/>
      <c r="AH1595" s="39"/>
      <c r="AI1595" s="39"/>
      <c r="AJ1595" s="39"/>
      <c r="AK1595" s="39"/>
      <c r="AL1595" s="39"/>
    </row>
    <row r="1596" ht="58.5" customHeight="1">
      <c r="A1596" s="39"/>
      <c r="B1596" s="70"/>
      <c r="C1596" s="70"/>
      <c r="D1596" s="70"/>
      <c r="E1596" s="70"/>
      <c r="F1596" s="70"/>
      <c r="G1596" s="70"/>
      <c r="H1596" s="70"/>
      <c r="I1596" s="70"/>
      <c r="J1596" s="70"/>
      <c r="K1596" s="70"/>
      <c r="L1596" s="39"/>
      <c r="N1596" s="14"/>
      <c r="AD1596" s="39"/>
      <c r="AE1596" s="39"/>
      <c r="AF1596" s="39"/>
      <c r="AG1596" s="39"/>
      <c r="AH1596" s="39"/>
      <c r="AI1596" s="39"/>
      <c r="AJ1596" s="39"/>
      <c r="AK1596" s="39"/>
      <c r="AL1596" s="39"/>
    </row>
    <row r="1597" ht="58.5" customHeight="1">
      <c r="A1597" s="39"/>
      <c r="B1597" s="70"/>
      <c r="C1597" s="70"/>
      <c r="D1597" s="70"/>
      <c r="E1597" s="70"/>
      <c r="F1597" s="70"/>
      <c r="G1597" s="70"/>
      <c r="H1597" s="70"/>
      <c r="I1597" s="70"/>
      <c r="J1597" s="70"/>
      <c r="K1597" s="70"/>
      <c r="L1597" s="39"/>
      <c r="N1597" s="14"/>
      <c r="AD1597" s="39"/>
      <c r="AE1597" s="39"/>
      <c r="AF1597" s="39"/>
      <c r="AG1597" s="39"/>
      <c r="AH1597" s="39"/>
      <c r="AI1597" s="39"/>
      <c r="AJ1597" s="39"/>
      <c r="AK1597" s="39"/>
      <c r="AL1597" s="39"/>
    </row>
    <row r="1598" ht="58.5" customHeight="1">
      <c r="A1598" s="39"/>
      <c r="B1598" s="70"/>
      <c r="C1598" s="70"/>
      <c r="D1598" s="70"/>
      <c r="E1598" s="70"/>
      <c r="F1598" s="70"/>
      <c r="G1598" s="70"/>
      <c r="H1598" s="70"/>
      <c r="I1598" s="70"/>
      <c r="J1598" s="70"/>
      <c r="K1598" s="70"/>
      <c r="L1598" s="39"/>
      <c r="N1598" s="14"/>
      <c r="AD1598" s="39"/>
      <c r="AE1598" s="39"/>
      <c r="AF1598" s="39"/>
      <c r="AG1598" s="39"/>
      <c r="AH1598" s="39"/>
      <c r="AI1598" s="39"/>
      <c r="AJ1598" s="39"/>
      <c r="AK1598" s="39"/>
      <c r="AL1598" s="39"/>
    </row>
    <row r="1599" ht="58.5" customHeight="1">
      <c r="A1599" s="39"/>
      <c r="B1599" s="70"/>
      <c r="C1599" s="70"/>
      <c r="D1599" s="70"/>
      <c r="E1599" s="70"/>
      <c r="F1599" s="70"/>
      <c r="G1599" s="70"/>
      <c r="H1599" s="70"/>
      <c r="I1599" s="70"/>
      <c r="J1599" s="70"/>
      <c r="K1599" s="70"/>
      <c r="L1599" s="39"/>
      <c r="N1599" s="14"/>
      <c r="AD1599" s="39"/>
      <c r="AE1599" s="39"/>
      <c r="AF1599" s="39"/>
      <c r="AG1599" s="39"/>
      <c r="AH1599" s="39"/>
      <c r="AI1599" s="39"/>
      <c r="AJ1599" s="39"/>
      <c r="AK1599" s="39"/>
      <c r="AL1599" s="39"/>
    </row>
    <row r="1600" ht="58.5" customHeight="1">
      <c r="A1600" s="39"/>
      <c r="B1600" s="70"/>
      <c r="C1600" s="70"/>
      <c r="D1600" s="70"/>
      <c r="E1600" s="70"/>
      <c r="F1600" s="70"/>
      <c r="G1600" s="70"/>
      <c r="H1600" s="70"/>
      <c r="I1600" s="70"/>
      <c r="J1600" s="70"/>
      <c r="K1600" s="70"/>
      <c r="L1600" s="39"/>
      <c r="N1600" s="14"/>
      <c r="AD1600" s="39"/>
      <c r="AE1600" s="39"/>
      <c r="AF1600" s="39"/>
      <c r="AG1600" s="39"/>
      <c r="AH1600" s="39"/>
      <c r="AI1600" s="39"/>
      <c r="AJ1600" s="39"/>
      <c r="AK1600" s="39"/>
      <c r="AL1600" s="39"/>
    </row>
    <row r="1601" ht="58.5" customHeight="1">
      <c r="A1601" s="39"/>
      <c r="B1601" s="70"/>
      <c r="C1601" s="70"/>
      <c r="D1601" s="70"/>
      <c r="E1601" s="70"/>
      <c r="F1601" s="70"/>
      <c r="G1601" s="70"/>
      <c r="H1601" s="70"/>
      <c r="I1601" s="70"/>
      <c r="J1601" s="70"/>
      <c r="K1601" s="70"/>
      <c r="L1601" s="39"/>
      <c r="N1601" s="14"/>
      <c r="AD1601" s="39"/>
      <c r="AE1601" s="39"/>
      <c r="AF1601" s="39"/>
      <c r="AG1601" s="39"/>
      <c r="AH1601" s="39"/>
      <c r="AI1601" s="39"/>
      <c r="AJ1601" s="39"/>
      <c r="AK1601" s="39"/>
      <c r="AL1601" s="39"/>
    </row>
    <row r="1602" ht="58.5" customHeight="1">
      <c r="A1602" s="39"/>
      <c r="B1602" s="70"/>
      <c r="C1602" s="70"/>
      <c r="D1602" s="70"/>
      <c r="E1602" s="70"/>
      <c r="F1602" s="70"/>
      <c r="G1602" s="70"/>
      <c r="H1602" s="70"/>
      <c r="I1602" s="70"/>
      <c r="J1602" s="70"/>
      <c r="K1602" s="70"/>
      <c r="L1602" s="39"/>
      <c r="N1602" s="14"/>
      <c r="AD1602" s="39"/>
      <c r="AE1602" s="39"/>
      <c r="AF1602" s="39"/>
      <c r="AG1602" s="39"/>
      <c r="AH1602" s="39"/>
      <c r="AI1602" s="39"/>
      <c r="AJ1602" s="39"/>
      <c r="AK1602" s="39"/>
      <c r="AL1602" s="39"/>
    </row>
    <row r="1603" ht="58.5" customHeight="1">
      <c r="A1603" s="39"/>
      <c r="B1603" s="70"/>
      <c r="C1603" s="70"/>
      <c r="D1603" s="70"/>
      <c r="E1603" s="70"/>
      <c r="F1603" s="70"/>
      <c r="G1603" s="70"/>
      <c r="H1603" s="70"/>
      <c r="I1603" s="70"/>
      <c r="J1603" s="70"/>
      <c r="K1603" s="70"/>
      <c r="L1603" s="39"/>
      <c r="N1603" s="14"/>
      <c r="AD1603" s="39"/>
      <c r="AE1603" s="39"/>
      <c r="AF1603" s="39"/>
      <c r="AG1603" s="39"/>
      <c r="AH1603" s="39"/>
      <c r="AI1603" s="39"/>
      <c r="AJ1603" s="39"/>
      <c r="AK1603" s="39"/>
      <c r="AL1603" s="39"/>
    </row>
    <row r="1604" ht="58.5" customHeight="1">
      <c r="A1604" s="39"/>
      <c r="B1604" s="70"/>
      <c r="C1604" s="70"/>
      <c r="D1604" s="70"/>
      <c r="E1604" s="70"/>
      <c r="F1604" s="70"/>
      <c r="G1604" s="70"/>
      <c r="H1604" s="70"/>
      <c r="I1604" s="70"/>
      <c r="J1604" s="70"/>
      <c r="K1604" s="70"/>
      <c r="L1604" s="39"/>
      <c r="N1604" s="14"/>
      <c r="AD1604" s="39"/>
      <c r="AE1604" s="39"/>
      <c r="AF1604" s="39"/>
      <c r="AG1604" s="39"/>
      <c r="AH1604" s="39"/>
      <c r="AI1604" s="39"/>
      <c r="AJ1604" s="39"/>
      <c r="AK1604" s="39"/>
      <c r="AL1604" s="39"/>
    </row>
    <row r="1605" ht="58.5" customHeight="1">
      <c r="A1605" s="39"/>
      <c r="B1605" s="70"/>
      <c r="C1605" s="70"/>
      <c r="D1605" s="70"/>
      <c r="E1605" s="70"/>
      <c r="F1605" s="70"/>
      <c r="G1605" s="70"/>
      <c r="H1605" s="70"/>
      <c r="I1605" s="70"/>
      <c r="J1605" s="70"/>
      <c r="K1605" s="70"/>
      <c r="L1605" s="39"/>
      <c r="N1605" s="14"/>
      <c r="AD1605" s="39"/>
      <c r="AE1605" s="39"/>
      <c r="AF1605" s="39"/>
      <c r="AG1605" s="39"/>
      <c r="AH1605" s="39"/>
      <c r="AI1605" s="39"/>
      <c r="AJ1605" s="39"/>
      <c r="AK1605" s="39"/>
      <c r="AL1605" s="39"/>
    </row>
    <row r="1606" ht="58.5" customHeight="1">
      <c r="A1606" s="39"/>
      <c r="B1606" s="70"/>
      <c r="C1606" s="70"/>
      <c r="D1606" s="70"/>
      <c r="E1606" s="70"/>
      <c r="F1606" s="70"/>
      <c r="G1606" s="70"/>
      <c r="H1606" s="70"/>
      <c r="I1606" s="70"/>
      <c r="J1606" s="70"/>
      <c r="K1606" s="70"/>
      <c r="L1606" s="39"/>
      <c r="N1606" s="14"/>
      <c r="AD1606" s="39"/>
      <c r="AE1606" s="39"/>
      <c r="AF1606" s="39"/>
      <c r="AG1606" s="39"/>
      <c r="AH1606" s="39"/>
      <c r="AI1606" s="39"/>
      <c r="AJ1606" s="39"/>
      <c r="AK1606" s="39"/>
      <c r="AL1606" s="39"/>
    </row>
    <row r="1607" ht="58.5" customHeight="1">
      <c r="A1607" s="39"/>
      <c r="B1607" s="70"/>
      <c r="C1607" s="70"/>
      <c r="D1607" s="70"/>
      <c r="E1607" s="70"/>
      <c r="F1607" s="70"/>
      <c r="G1607" s="70"/>
      <c r="H1607" s="70"/>
      <c r="I1607" s="70"/>
      <c r="J1607" s="70"/>
      <c r="K1607" s="70"/>
      <c r="L1607" s="39"/>
      <c r="N1607" s="14"/>
      <c r="AD1607" s="39"/>
      <c r="AE1607" s="39"/>
      <c r="AF1607" s="39"/>
      <c r="AG1607" s="39"/>
      <c r="AH1607" s="39"/>
      <c r="AI1607" s="39"/>
      <c r="AJ1607" s="39"/>
      <c r="AK1607" s="39"/>
      <c r="AL1607" s="39"/>
    </row>
    <row r="1608" ht="58.5" customHeight="1">
      <c r="A1608" s="39"/>
      <c r="B1608" s="70"/>
      <c r="C1608" s="70"/>
      <c r="D1608" s="70"/>
      <c r="E1608" s="70"/>
      <c r="F1608" s="70"/>
      <c r="G1608" s="70"/>
      <c r="H1608" s="70"/>
      <c r="I1608" s="70"/>
      <c r="J1608" s="70"/>
      <c r="K1608" s="70"/>
      <c r="L1608" s="39"/>
      <c r="N1608" s="14"/>
      <c r="AD1608" s="39"/>
      <c r="AE1608" s="39"/>
      <c r="AF1608" s="39"/>
      <c r="AG1608" s="39"/>
      <c r="AH1608" s="39"/>
      <c r="AI1608" s="39"/>
      <c r="AJ1608" s="39"/>
      <c r="AK1608" s="39"/>
      <c r="AL1608" s="39"/>
    </row>
    <row r="1609" ht="58.5" customHeight="1">
      <c r="A1609" s="39"/>
      <c r="B1609" s="70"/>
      <c r="C1609" s="70"/>
      <c r="D1609" s="70"/>
      <c r="E1609" s="70"/>
      <c r="F1609" s="70"/>
      <c r="G1609" s="70"/>
      <c r="H1609" s="70"/>
      <c r="I1609" s="70"/>
      <c r="J1609" s="70"/>
      <c r="K1609" s="70"/>
      <c r="L1609" s="39"/>
      <c r="N1609" s="14"/>
      <c r="AD1609" s="39"/>
      <c r="AE1609" s="39"/>
      <c r="AF1609" s="39"/>
      <c r="AG1609" s="39"/>
      <c r="AH1609" s="39"/>
      <c r="AI1609" s="39"/>
      <c r="AJ1609" s="39"/>
      <c r="AK1609" s="39"/>
      <c r="AL1609" s="39"/>
    </row>
    <row r="1610" ht="58.5" customHeight="1">
      <c r="A1610" s="39"/>
      <c r="B1610" s="70"/>
      <c r="C1610" s="70"/>
      <c r="D1610" s="70"/>
      <c r="E1610" s="70"/>
      <c r="F1610" s="70"/>
      <c r="G1610" s="70"/>
      <c r="H1610" s="70"/>
      <c r="I1610" s="70"/>
      <c r="J1610" s="70"/>
      <c r="K1610" s="70"/>
      <c r="L1610" s="39"/>
      <c r="N1610" s="14"/>
      <c r="AD1610" s="39"/>
      <c r="AE1610" s="39"/>
      <c r="AF1610" s="39"/>
      <c r="AG1610" s="39"/>
      <c r="AH1610" s="39"/>
      <c r="AI1610" s="39"/>
      <c r="AJ1610" s="39"/>
      <c r="AK1610" s="39"/>
      <c r="AL1610" s="39"/>
    </row>
    <row r="1611" ht="58.5" customHeight="1">
      <c r="A1611" s="39"/>
      <c r="B1611" s="70"/>
      <c r="C1611" s="70"/>
      <c r="D1611" s="70"/>
      <c r="E1611" s="70"/>
      <c r="F1611" s="70"/>
      <c r="G1611" s="70"/>
      <c r="H1611" s="70"/>
      <c r="I1611" s="70"/>
      <c r="J1611" s="70"/>
      <c r="K1611" s="70"/>
      <c r="L1611" s="39"/>
      <c r="N1611" s="14"/>
      <c r="AD1611" s="39"/>
      <c r="AE1611" s="39"/>
      <c r="AF1611" s="39"/>
      <c r="AG1611" s="39"/>
      <c r="AH1611" s="39"/>
      <c r="AI1611" s="39"/>
      <c r="AJ1611" s="39"/>
      <c r="AK1611" s="39"/>
      <c r="AL1611" s="39"/>
    </row>
    <row r="1612" ht="58.5" customHeight="1">
      <c r="A1612" s="39"/>
      <c r="B1612" s="70"/>
      <c r="C1612" s="70"/>
      <c r="D1612" s="70"/>
      <c r="E1612" s="70"/>
      <c r="F1612" s="70"/>
      <c r="G1612" s="70"/>
      <c r="H1612" s="70"/>
      <c r="I1612" s="70"/>
      <c r="J1612" s="70"/>
      <c r="K1612" s="70"/>
      <c r="L1612" s="39"/>
      <c r="N1612" s="14"/>
      <c r="AD1612" s="39"/>
      <c r="AE1612" s="39"/>
      <c r="AF1612" s="39"/>
      <c r="AG1612" s="39"/>
      <c r="AH1612" s="39"/>
      <c r="AI1612" s="39"/>
      <c r="AJ1612" s="39"/>
      <c r="AK1612" s="39"/>
      <c r="AL1612" s="39"/>
    </row>
    <row r="1613" ht="58.5" customHeight="1">
      <c r="A1613" s="39"/>
      <c r="B1613" s="70"/>
      <c r="C1613" s="70"/>
      <c r="D1613" s="70"/>
      <c r="E1613" s="70"/>
      <c r="F1613" s="70"/>
      <c r="G1613" s="70"/>
      <c r="H1613" s="70"/>
      <c r="I1613" s="70"/>
      <c r="J1613" s="70"/>
      <c r="K1613" s="70"/>
      <c r="L1613" s="39"/>
      <c r="N1613" s="14"/>
      <c r="AD1613" s="39"/>
      <c r="AE1613" s="39"/>
      <c r="AF1613" s="39"/>
      <c r="AG1613" s="39"/>
      <c r="AH1613" s="39"/>
      <c r="AI1613" s="39"/>
      <c r="AJ1613" s="39"/>
      <c r="AK1613" s="39"/>
      <c r="AL1613" s="39"/>
    </row>
    <row r="1614" ht="58.5" customHeight="1">
      <c r="A1614" s="39"/>
      <c r="B1614" s="70"/>
      <c r="C1614" s="70"/>
      <c r="D1614" s="70"/>
      <c r="E1614" s="70"/>
      <c r="F1614" s="70"/>
      <c r="G1614" s="70"/>
      <c r="H1614" s="70"/>
      <c r="I1614" s="70"/>
      <c r="J1614" s="70"/>
      <c r="K1614" s="70"/>
      <c r="L1614" s="39"/>
      <c r="N1614" s="14"/>
      <c r="AD1614" s="39"/>
      <c r="AE1614" s="39"/>
      <c r="AF1614" s="39"/>
      <c r="AG1614" s="39"/>
      <c r="AH1614" s="39"/>
      <c r="AI1614" s="39"/>
      <c r="AJ1614" s="39"/>
      <c r="AK1614" s="39"/>
      <c r="AL1614" s="39"/>
    </row>
    <row r="1615" ht="58.5" customHeight="1">
      <c r="A1615" s="39"/>
      <c r="B1615" s="70"/>
      <c r="C1615" s="70"/>
      <c r="D1615" s="70"/>
      <c r="E1615" s="70"/>
      <c r="F1615" s="70"/>
      <c r="G1615" s="70"/>
      <c r="H1615" s="70"/>
      <c r="I1615" s="70"/>
      <c r="J1615" s="70"/>
      <c r="K1615" s="70"/>
      <c r="L1615" s="39"/>
      <c r="N1615" s="14"/>
      <c r="AD1615" s="39"/>
      <c r="AE1615" s="39"/>
      <c r="AF1615" s="39"/>
      <c r="AG1615" s="39"/>
      <c r="AH1615" s="39"/>
      <c r="AI1615" s="39"/>
      <c r="AJ1615" s="39"/>
      <c r="AK1615" s="39"/>
      <c r="AL1615" s="39"/>
    </row>
    <row r="1616" ht="58.5" customHeight="1">
      <c r="A1616" s="39"/>
      <c r="B1616" s="70"/>
      <c r="C1616" s="70"/>
      <c r="D1616" s="70"/>
      <c r="E1616" s="70"/>
      <c r="F1616" s="70"/>
      <c r="G1616" s="70"/>
      <c r="H1616" s="70"/>
      <c r="I1616" s="70"/>
      <c r="J1616" s="70"/>
      <c r="K1616" s="70"/>
      <c r="L1616" s="39"/>
      <c r="N1616" s="14"/>
      <c r="AD1616" s="39"/>
      <c r="AE1616" s="39"/>
      <c r="AF1616" s="39"/>
      <c r="AG1616" s="39"/>
      <c r="AH1616" s="39"/>
      <c r="AI1616" s="39"/>
      <c r="AJ1616" s="39"/>
      <c r="AK1616" s="39"/>
      <c r="AL1616" s="39"/>
    </row>
    <row r="1617" ht="58.5" customHeight="1">
      <c r="A1617" s="39"/>
      <c r="B1617" s="70"/>
      <c r="C1617" s="70"/>
      <c r="D1617" s="70"/>
      <c r="E1617" s="70"/>
      <c r="F1617" s="70"/>
      <c r="G1617" s="70"/>
      <c r="H1617" s="70"/>
      <c r="I1617" s="70"/>
      <c r="J1617" s="70"/>
      <c r="K1617" s="70"/>
      <c r="L1617" s="39"/>
      <c r="N1617" s="14"/>
      <c r="AD1617" s="39"/>
      <c r="AE1617" s="39"/>
      <c r="AF1617" s="39"/>
      <c r="AG1617" s="39"/>
      <c r="AH1617" s="39"/>
      <c r="AI1617" s="39"/>
      <c r="AJ1617" s="39"/>
      <c r="AK1617" s="39"/>
      <c r="AL1617" s="39"/>
    </row>
    <row r="1618" ht="58.5" customHeight="1">
      <c r="A1618" s="39"/>
      <c r="B1618" s="70"/>
      <c r="C1618" s="70"/>
      <c r="D1618" s="70"/>
      <c r="E1618" s="70"/>
      <c r="F1618" s="70"/>
      <c r="G1618" s="70"/>
      <c r="H1618" s="70"/>
      <c r="I1618" s="70"/>
      <c r="J1618" s="70"/>
      <c r="K1618" s="70"/>
      <c r="L1618" s="39"/>
      <c r="N1618" s="14"/>
      <c r="AD1618" s="39"/>
      <c r="AE1618" s="39"/>
      <c r="AF1618" s="39"/>
      <c r="AG1618" s="39"/>
      <c r="AH1618" s="39"/>
      <c r="AI1618" s="39"/>
      <c r="AJ1618" s="39"/>
      <c r="AK1618" s="39"/>
      <c r="AL1618" s="39"/>
    </row>
    <row r="1619" ht="58.5" customHeight="1">
      <c r="A1619" s="39"/>
      <c r="B1619" s="70"/>
      <c r="C1619" s="70"/>
      <c r="D1619" s="70"/>
      <c r="E1619" s="70"/>
      <c r="F1619" s="70"/>
      <c r="G1619" s="70"/>
      <c r="H1619" s="70"/>
      <c r="I1619" s="70"/>
      <c r="J1619" s="70"/>
      <c r="K1619" s="70"/>
      <c r="L1619" s="39"/>
      <c r="N1619" s="14"/>
      <c r="AD1619" s="39"/>
      <c r="AE1619" s="39"/>
      <c r="AF1619" s="39"/>
      <c r="AG1619" s="39"/>
      <c r="AH1619" s="39"/>
      <c r="AI1619" s="39"/>
      <c r="AJ1619" s="39"/>
      <c r="AK1619" s="39"/>
      <c r="AL1619" s="39"/>
    </row>
    <row r="1620" ht="58.5" customHeight="1">
      <c r="A1620" s="39"/>
      <c r="B1620" s="70"/>
      <c r="C1620" s="70"/>
      <c r="D1620" s="70"/>
      <c r="E1620" s="70"/>
      <c r="F1620" s="70"/>
      <c r="G1620" s="70"/>
      <c r="H1620" s="70"/>
      <c r="I1620" s="70"/>
      <c r="J1620" s="70"/>
      <c r="K1620" s="70"/>
      <c r="L1620" s="39"/>
      <c r="N1620" s="14"/>
      <c r="AD1620" s="39"/>
      <c r="AE1620" s="39"/>
      <c r="AF1620" s="39"/>
      <c r="AG1620" s="39"/>
      <c r="AH1620" s="39"/>
      <c r="AI1620" s="39"/>
      <c r="AJ1620" s="39"/>
      <c r="AK1620" s="39"/>
      <c r="AL1620" s="39"/>
    </row>
    <row r="1621" ht="58.5" customHeight="1">
      <c r="A1621" s="39"/>
      <c r="B1621" s="70"/>
      <c r="C1621" s="70"/>
      <c r="D1621" s="70"/>
      <c r="E1621" s="70"/>
      <c r="F1621" s="70"/>
      <c r="G1621" s="70"/>
      <c r="H1621" s="70"/>
      <c r="I1621" s="70"/>
      <c r="J1621" s="70"/>
      <c r="K1621" s="70"/>
      <c r="L1621" s="39"/>
      <c r="N1621" s="14"/>
      <c r="AD1621" s="39"/>
      <c r="AE1621" s="39"/>
      <c r="AF1621" s="39"/>
      <c r="AG1621" s="39"/>
      <c r="AH1621" s="39"/>
      <c r="AI1621" s="39"/>
      <c r="AJ1621" s="39"/>
      <c r="AK1621" s="39"/>
      <c r="AL1621" s="39"/>
    </row>
    <row r="1622" ht="58.5" customHeight="1">
      <c r="A1622" s="39"/>
      <c r="B1622" s="70"/>
      <c r="C1622" s="70"/>
      <c r="D1622" s="70"/>
      <c r="E1622" s="70"/>
      <c r="F1622" s="70"/>
      <c r="G1622" s="70"/>
      <c r="H1622" s="70"/>
      <c r="I1622" s="70"/>
      <c r="J1622" s="70"/>
      <c r="K1622" s="70"/>
      <c r="L1622" s="39"/>
      <c r="N1622" s="14"/>
      <c r="AD1622" s="39"/>
      <c r="AE1622" s="39"/>
      <c r="AF1622" s="39"/>
      <c r="AG1622" s="39"/>
      <c r="AH1622" s="39"/>
      <c r="AI1622" s="39"/>
      <c r="AJ1622" s="39"/>
      <c r="AK1622" s="39"/>
      <c r="AL1622" s="39"/>
    </row>
    <row r="1623" ht="58.5" customHeight="1">
      <c r="A1623" s="39"/>
      <c r="B1623" s="70"/>
      <c r="C1623" s="70"/>
      <c r="D1623" s="70"/>
      <c r="E1623" s="70"/>
      <c r="F1623" s="70"/>
      <c r="G1623" s="70"/>
      <c r="H1623" s="70"/>
      <c r="I1623" s="70"/>
      <c r="J1623" s="70"/>
      <c r="K1623" s="70"/>
      <c r="L1623" s="39"/>
      <c r="N1623" s="14"/>
      <c r="AD1623" s="39"/>
      <c r="AE1623" s="39"/>
      <c r="AF1623" s="39"/>
      <c r="AG1623" s="39"/>
      <c r="AH1623" s="39"/>
      <c r="AI1623" s="39"/>
      <c r="AJ1623" s="39"/>
      <c r="AK1623" s="39"/>
      <c r="AL1623" s="39"/>
    </row>
    <row r="1624" ht="58.5" customHeight="1">
      <c r="A1624" s="39"/>
      <c r="B1624" s="70"/>
      <c r="C1624" s="70"/>
      <c r="D1624" s="70"/>
      <c r="E1624" s="70"/>
      <c r="F1624" s="70"/>
      <c r="G1624" s="70"/>
      <c r="H1624" s="70"/>
      <c r="I1624" s="70"/>
      <c r="J1624" s="70"/>
      <c r="K1624" s="70"/>
      <c r="L1624" s="39"/>
      <c r="N1624" s="14"/>
      <c r="AD1624" s="39"/>
      <c r="AE1624" s="39"/>
      <c r="AF1624" s="39"/>
      <c r="AG1624" s="39"/>
      <c r="AH1624" s="39"/>
      <c r="AI1624" s="39"/>
      <c r="AJ1624" s="39"/>
      <c r="AK1624" s="39"/>
      <c r="AL1624" s="39"/>
    </row>
    <row r="1625" ht="58.5" customHeight="1">
      <c r="A1625" s="39"/>
      <c r="B1625" s="70"/>
      <c r="C1625" s="70"/>
      <c r="D1625" s="70"/>
      <c r="E1625" s="70"/>
      <c r="F1625" s="70"/>
      <c r="G1625" s="70"/>
      <c r="H1625" s="70"/>
      <c r="I1625" s="70"/>
      <c r="J1625" s="70"/>
      <c r="K1625" s="70"/>
      <c r="L1625" s="39"/>
      <c r="N1625" s="14"/>
      <c r="AD1625" s="39"/>
      <c r="AE1625" s="39"/>
      <c r="AF1625" s="39"/>
      <c r="AG1625" s="39"/>
      <c r="AH1625" s="39"/>
      <c r="AI1625" s="39"/>
      <c r="AJ1625" s="39"/>
      <c r="AK1625" s="39"/>
      <c r="AL1625" s="39"/>
    </row>
    <row r="1626" ht="58.5" customHeight="1">
      <c r="A1626" s="39"/>
      <c r="B1626" s="70"/>
      <c r="C1626" s="70"/>
      <c r="D1626" s="70"/>
      <c r="E1626" s="70"/>
      <c r="F1626" s="70"/>
      <c r="G1626" s="70"/>
      <c r="H1626" s="70"/>
      <c r="I1626" s="70"/>
      <c r="J1626" s="70"/>
      <c r="K1626" s="70"/>
      <c r="L1626" s="39"/>
      <c r="N1626" s="14"/>
      <c r="AD1626" s="39"/>
      <c r="AE1626" s="39"/>
      <c r="AF1626" s="39"/>
      <c r="AG1626" s="39"/>
      <c r="AH1626" s="39"/>
      <c r="AI1626" s="39"/>
      <c r="AJ1626" s="39"/>
      <c r="AK1626" s="39"/>
      <c r="AL1626" s="39"/>
    </row>
    <row r="1627" ht="58.5" customHeight="1">
      <c r="A1627" s="39"/>
      <c r="B1627" s="70"/>
      <c r="C1627" s="70"/>
      <c r="D1627" s="70"/>
      <c r="E1627" s="70"/>
      <c r="F1627" s="70"/>
      <c r="G1627" s="70"/>
      <c r="H1627" s="70"/>
      <c r="I1627" s="70"/>
      <c r="J1627" s="70"/>
      <c r="K1627" s="70"/>
      <c r="L1627" s="39"/>
      <c r="N1627" s="14"/>
      <c r="AD1627" s="39"/>
      <c r="AE1627" s="39"/>
      <c r="AF1627" s="39"/>
      <c r="AG1627" s="39"/>
      <c r="AH1627" s="39"/>
      <c r="AI1627" s="39"/>
      <c r="AJ1627" s="39"/>
      <c r="AK1627" s="39"/>
      <c r="AL1627" s="39"/>
    </row>
    <row r="1628" ht="58.5" customHeight="1">
      <c r="A1628" s="39"/>
      <c r="B1628" s="70"/>
      <c r="C1628" s="70"/>
      <c r="D1628" s="70"/>
      <c r="E1628" s="70"/>
      <c r="F1628" s="70"/>
      <c r="G1628" s="70"/>
      <c r="H1628" s="70"/>
      <c r="I1628" s="70"/>
      <c r="J1628" s="70"/>
      <c r="K1628" s="70"/>
      <c r="L1628" s="39"/>
      <c r="N1628" s="14"/>
      <c r="AD1628" s="39"/>
      <c r="AE1628" s="39"/>
      <c r="AF1628" s="39"/>
      <c r="AG1628" s="39"/>
      <c r="AH1628" s="39"/>
      <c r="AI1628" s="39"/>
      <c r="AJ1628" s="39"/>
      <c r="AK1628" s="39"/>
      <c r="AL1628" s="39"/>
    </row>
    <row r="1629" ht="58.5" customHeight="1">
      <c r="A1629" s="39"/>
      <c r="B1629" s="70"/>
      <c r="C1629" s="70"/>
      <c r="D1629" s="70"/>
      <c r="E1629" s="70"/>
      <c r="F1629" s="70"/>
      <c r="G1629" s="70"/>
      <c r="H1629" s="70"/>
      <c r="I1629" s="70"/>
      <c r="J1629" s="70"/>
      <c r="K1629" s="70"/>
      <c r="L1629" s="39"/>
      <c r="N1629" s="14"/>
      <c r="AD1629" s="39"/>
      <c r="AE1629" s="39"/>
      <c r="AF1629" s="39"/>
      <c r="AG1629" s="39"/>
      <c r="AH1629" s="39"/>
      <c r="AI1629" s="39"/>
      <c r="AJ1629" s="39"/>
      <c r="AK1629" s="39"/>
      <c r="AL1629" s="39"/>
    </row>
    <row r="1630" ht="58.5" customHeight="1">
      <c r="A1630" s="39"/>
      <c r="B1630" s="70"/>
      <c r="C1630" s="70"/>
      <c r="D1630" s="70"/>
      <c r="E1630" s="70"/>
      <c r="F1630" s="70"/>
      <c r="G1630" s="70"/>
      <c r="H1630" s="70"/>
      <c r="I1630" s="70"/>
      <c r="J1630" s="70"/>
      <c r="K1630" s="70"/>
      <c r="L1630" s="39"/>
      <c r="N1630" s="14"/>
      <c r="AD1630" s="39"/>
      <c r="AE1630" s="39"/>
      <c r="AF1630" s="39"/>
      <c r="AG1630" s="39"/>
      <c r="AH1630" s="39"/>
      <c r="AI1630" s="39"/>
      <c r="AJ1630" s="39"/>
      <c r="AK1630" s="39"/>
      <c r="AL1630" s="39"/>
    </row>
    <row r="1631" ht="58.5" customHeight="1">
      <c r="A1631" s="39"/>
      <c r="B1631" s="70"/>
      <c r="C1631" s="70"/>
      <c r="D1631" s="70"/>
      <c r="E1631" s="70"/>
      <c r="F1631" s="70"/>
      <c r="G1631" s="70"/>
      <c r="H1631" s="70"/>
      <c r="I1631" s="70"/>
      <c r="J1631" s="70"/>
      <c r="K1631" s="70"/>
      <c r="L1631" s="39"/>
      <c r="N1631" s="14"/>
      <c r="AD1631" s="39"/>
      <c r="AE1631" s="39"/>
      <c r="AF1631" s="39"/>
      <c r="AG1631" s="39"/>
      <c r="AH1631" s="39"/>
      <c r="AI1631" s="39"/>
      <c r="AJ1631" s="39"/>
      <c r="AK1631" s="39"/>
      <c r="AL1631" s="39"/>
    </row>
    <row r="1632" ht="58.5" customHeight="1">
      <c r="A1632" s="39"/>
      <c r="B1632" s="70"/>
      <c r="C1632" s="70"/>
      <c r="D1632" s="70"/>
      <c r="E1632" s="70"/>
      <c r="F1632" s="70"/>
      <c r="G1632" s="70"/>
      <c r="H1632" s="70"/>
      <c r="I1632" s="70"/>
      <c r="J1632" s="70"/>
      <c r="K1632" s="70"/>
      <c r="L1632" s="39"/>
      <c r="N1632" s="14"/>
      <c r="AD1632" s="39"/>
      <c r="AE1632" s="39"/>
      <c r="AF1632" s="39"/>
      <c r="AG1632" s="39"/>
      <c r="AH1632" s="39"/>
      <c r="AI1632" s="39"/>
      <c r="AJ1632" s="39"/>
      <c r="AK1632" s="39"/>
      <c r="AL1632" s="39"/>
    </row>
    <row r="1633" ht="58.5" customHeight="1">
      <c r="A1633" s="39"/>
      <c r="B1633" s="70"/>
      <c r="C1633" s="70"/>
      <c r="D1633" s="70"/>
      <c r="E1633" s="70"/>
      <c r="F1633" s="70"/>
      <c r="G1633" s="70"/>
      <c r="H1633" s="70"/>
      <c r="I1633" s="70"/>
      <c r="J1633" s="70"/>
      <c r="K1633" s="70"/>
      <c r="L1633" s="39"/>
      <c r="N1633" s="14"/>
      <c r="AD1633" s="39"/>
      <c r="AE1633" s="39"/>
      <c r="AF1633" s="39"/>
      <c r="AG1633" s="39"/>
      <c r="AH1633" s="39"/>
      <c r="AI1633" s="39"/>
      <c r="AJ1633" s="39"/>
      <c r="AK1633" s="39"/>
      <c r="AL1633" s="39"/>
    </row>
    <row r="1634" ht="58.5" customHeight="1">
      <c r="A1634" s="39"/>
      <c r="B1634" s="70"/>
      <c r="C1634" s="70"/>
      <c r="D1634" s="70"/>
      <c r="E1634" s="70"/>
      <c r="F1634" s="70"/>
      <c r="G1634" s="70"/>
      <c r="H1634" s="70"/>
      <c r="I1634" s="70"/>
      <c r="J1634" s="70"/>
      <c r="K1634" s="70"/>
      <c r="L1634" s="39"/>
      <c r="N1634" s="14"/>
      <c r="AD1634" s="39"/>
      <c r="AE1634" s="39"/>
      <c r="AF1634" s="39"/>
      <c r="AG1634" s="39"/>
      <c r="AH1634" s="39"/>
      <c r="AI1634" s="39"/>
      <c r="AJ1634" s="39"/>
      <c r="AK1634" s="39"/>
      <c r="AL1634" s="39"/>
    </row>
    <row r="1635" ht="58.5" customHeight="1">
      <c r="A1635" s="39"/>
      <c r="B1635" s="70"/>
      <c r="C1635" s="70"/>
      <c r="D1635" s="70"/>
      <c r="E1635" s="70"/>
      <c r="F1635" s="70"/>
      <c r="G1635" s="70"/>
      <c r="H1635" s="70"/>
      <c r="I1635" s="70"/>
      <c r="J1635" s="70"/>
      <c r="K1635" s="70"/>
      <c r="L1635" s="39"/>
      <c r="N1635" s="14"/>
      <c r="AD1635" s="39"/>
      <c r="AE1635" s="39"/>
      <c r="AF1635" s="39"/>
      <c r="AG1635" s="39"/>
      <c r="AH1635" s="39"/>
      <c r="AI1635" s="39"/>
      <c r="AJ1635" s="39"/>
      <c r="AK1635" s="39"/>
      <c r="AL1635" s="39"/>
    </row>
    <row r="1636" ht="58.5" customHeight="1">
      <c r="A1636" s="39"/>
      <c r="B1636" s="70"/>
      <c r="C1636" s="70"/>
      <c r="D1636" s="70"/>
      <c r="E1636" s="70"/>
      <c r="F1636" s="70"/>
      <c r="G1636" s="70"/>
      <c r="H1636" s="70"/>
      <c r="I1636" s="70"/>
      <c r="J1636" s="70"/>
      <c r="K1636" s="70"/>
      <c r="L1636" s="39"/>
      <c r="N1636" s="14"/>
      <c r="AD1636" s="39"/>
      <c r="AE1636" s="39"/>
      <c r="AF1636" s="39"/>
      <c r="AG1636" s="39"/>
      <c r="AH1636" s="39"/>
      <c r="AI1636" s="39"/>
      <c r="AJ1636" s="39"/>
      <c r="AK1636" s="39"/>
      <c r="AL1636" s="39"/>
    </row>
    <row r="1637" ht="58.5" customHeight="1">
      <c r="A1637" s="39"/>
      <c r="B1637" s="70"/>
      <c r="C1637" s="70"/>
      <c r="D1637" s="70"/>
      <c r="E1637" s="70"/>
      <c r="F1637" s="70"/>
      <c r="G1637" s="70"/>
      <c r="H1637" s="70"/>
      <c r="I1637" s="70"/>
      <c r="J1637" s="70"/>
      <c r="K1637" s="70"/>
      <c r="L1637" s="39"/>
      <c r="N1637" s="14"/>
      <c r="AD1637" s="39"/>
      <c r="AE1637" s="39"/>
      <c r="AF1637" s="39"/>
      <c r="AG1637" s="39"/>
      <c r="AH1637" s="39"/>
      <c r="AI1637" s="39"/>
      <c r="AJ1637" s="39"/>
      <c r="AK1637" s="39"/>
      <c r="AL1637" s="39"/>
    </row>
    <row r="1638" ht="58.5" customHeight="1">
      <c r="A1638" s="39"/>
      <c r="B1638" s="70"/>
      <c r="C1638" s="70"/>
      <c r="D1638" s="70"/>
      <c r="E1638" s="70"/>
      <c r="F1638" s="70"/>
      <c r="G1638" s="70"/>
      <c r="H1638" s="70"/>
      <c r="I1638" s="70"/>
      <c r="J1638" s="70"/>
      <c r="K1638" s="70"/>
      <c r="L1638" s="39"/>
      <c r="N1638" s="14"/>
      <c r="AD1638" s="39"/>
      <c r="AE1638" s="39"/>
      <c r="AF1638" s="39"/>
      <c r="AG1638" s="39"/>
      <c r="AH1638" s="39"/>
      <c r="AI1638" s="39"/>
      <c r="AJ1638" s="39"/>
      <c r="AK1638" s="39"/>
      <c r="AL1638" s="39"/>
    </row>
    <row r="1639" ht="58.5" customHeight="1">
      <c r="A1639" s="39"/>
      <c r="B1639" s="70"/>
      <c r="C1639" s="70"/>
      <c r="D1639" s="70"/>
      <c r="E1639" s="70"/>
      <c r="F1639" s="70"/>
      <c r="G1639" s="70"/>
      <c r="H1639" s="70"/>
      <c r="I1639" s="70"/>
      <c r="J1639" s="70"/>
      <c r="K1639" s="70"/>
      <c r="L1639" s="39"/>
      <c r="N1639" s="14"/>
      <c r="AD1639" s="39"/>
      <c r="AE1639" s="39"/>
      <c r="AF1639" s="39"/>
      <c r="AG1639" s="39"/>
      <c r="AH1639" s="39"/>
      <c r="AI1639" s="39"/>
      <c r="AJ1639" s="39"/>
      <c r="AK1639" s="39"/>
      <c r="AL1639" s="39"/>
    </row>
    <row r="1640" ht="58.5" customHeight="1">
      <c r="A1640" s="39"/>
      <c r="B1640" s="70"/>
      <c r="C1640" s="70"/>
      <c r="D1640" s="70"/>
      <c r="E1640" s="70"/>
      <c r="F1640" s="70"/>
      <c r="G1640" s="70"/>
      <c r="H1640" s="70"/>
      <c r="I1640" s="70"/>
      <c r="J1640" s="70"/>
      <c r="K1640" s="70"/>
      <c r="L1640" s="39"/>
      <c r="N1640" s="14"/>
      <c r="AD1640" s="39"/>
      <c r="AE1640" s="39"/>
      <c r="AF1640" s="39"/>
      <c r="AG1640" s="39"/>
      <c r="AH1640" s="39"/>
      <c r="AI1640" s="39"/>
      <c r="AJ1640" s="39"/>
      <c r="AK1640" s="39"/>
      <c r="AL1640" s="39"/>
    </row>
    <row r="1641" ht="58.5" customHeight="1">
      <c r="A1641" s="39"/>
      <c r="B1641" s="70"/>
      <c r="C1641" s="70"/>
      <c r="D1641" s="70"/>
      <c r="E1641" s="70"/>
      <c r="F1641" s="70"/>
      <c r="G1641" s="70"/>
      <c r="H1641" s="70"/>
      <c r="I1641" s="70"/>
      <c r="J1641" s="70"/>
      <c r="K1641" s="70"/>
      <c r="L1641" s="39"/>
      <c r="N1641" s="14"/>
      <c r="AD1641" s="39"/>
      <c r="AE1641" s="39"/>
      <c r="AF1641" s="39"/>
      <c r="AG1641" s="39"/>
      <c r="AH1641" s="39"/>
      <c r="AI1641" s="39"/>
      <c r="AJ1641" s="39"/>
      <c r="AK1641" s="39"/>
      <c r="AL1641" s="39"/>
    </row>
    <row r="1642" ht="58.5" customHeight="1">
      <c r="A1642" s="39"/>
      <c r="B1642" s="70"/>
      <c r="C1642" s="70"/>
      <c r="D1642" s="70"/>
      <c r="E1642" s="70"/>
      <c r="F1642" s="70"/>
      <c r="G1642" s="70"/>
      <c r="H1642" s="70"/>
      <c r="I1642" s="70"/>
      <c r="J1642" s="70"/>
      <c r="K1642" s="70"/>
      <c r="L1642" s="39"/>
      <c r="N1642" s="14"/>
      <c r="AD1642" s="39"/>
      <c r="AE1642" s="39"/>
      <c r="AF1642" s="39"/>
      <c r="AG1642" s="39"/>
      <c r="AH1642" s="39"/>
      <c r="AI1642" s="39"/>
      <c r="AJ1642" s="39"/>
      <c r="AK1642" s="39"/>
      <c r="AL1642" s="39"/>
    </row>
    <row r="1643" ht="58.5" customHeight="1">
      <c r="A1643" s="39"/>
      <c r="B1643" s="70"/>
      <c r="C1643" s="70"/>
      <c r="D1643" s="70"/>
      <c r="E1643" s="70"/>
      <c r="F1643" s="70"/>
      <c r="G1643" s="70"/>
      <c r="H1643" s="70"/>
      <c r="I1643" s="70"/>
      <c r="J1643" s="70"/>
      <c r="K1643" s="70"/>
      <c r="L1643" s="39"/>
      <c r="N1643" s="14"/>
      <c r="AD1643" s="39"/>
      <c r="AE1643" s="39"/>
      <c r="AF1643" s="39"/>
      <c r="AG1643" s="39"/>
      <c r="AH1643" s="39"/>
      <c r="AI1643" s="39"/>
      <c r="AJ1643" s="39"/>
      <c r="AK1643" s="39"/>
      <c r="AL1643" s="39"/>
    </row>
    <row r="1644" ht="58.5" customHeight="1">
      <c r="A1644" s="39"/>
      <c r="B1644" s="70"/>
      <c r="C1644" s="70"/>
      <c r="D1644" s="70"/>
      <c r="E1644" s="70"/>
      <c r="F1644" s="70"/>
      <c r="G1644" s="70"/>
      <c r="H1644" s="70"/>
      <c r="I1644" s="70"/>
      <c r="J1644" s="70"/>
      <c r="K1644" s="70"/>
      <c r="L1644" s="39"/>
      <c r="N1644" s="14"/>
      <c r="AD1644" s="39"/>
      <c r="AE1644" s="39"/>
      <c r="AF1644" s="39"/>
      <c r="AG1644" s="39"/>
      <c r="AH1644" s="39"/>
      <c r="AI1644" s="39"/>
      <c r="AJ1644" s="39"/>
      <c r="AK1644" s="39"/>
      <c r="AL1644" s="39"/>
    </row>
    <row r="1645" ht="58.5" customHeight="1">
      <c r="A1645" s="39"/>
      <c r="B1645" s="70"/>
      <c r="C1645" s="70"/>
      <c r="D1645" s="70"/>
      <c r="E1645" s="70"/>
      <c r="F1645" s="70"/>
      <c r="G1645" s="70"/>
      <c r="H1645" s="70"/>
      <c r="I1645" s="70"/>
      <c r="J1645" s="70"/>
      <c r="K1645" s="70"/>
      <c r="L1645" s="39"/>
      <c r="N1645" s="14"/>
      <c r="AD1645" s="39"/>
      <c r="AE1645" s="39"/>
      <c r="AF1645" s="39"/>
      <c r="AG1645" s="39"/>
      <c r="AH1645" s="39"/>
      <c r="AI1645" s="39"/>
      <c r="AJ1645" s="39"/>
      <c r="AK1645" s="39"/>
      <c r="AL1645" s="39"/>
    </row>
    <row r="1646" ht="58.5" customHeight="1">
      <c r="A1646" s="39"/>
      <c r="B1646" s="70"/>
      <c r="C1646" s="70"/>
      <c r="D1646" s="70"/>
      <c r="E1646" s="70"/>
      <c r="F1646" s="70"/>
      <c r="G1646" s="70"/>
      <c r="H1646" s="70"/>
      <c r="I1646" s="70"/>
      <c r="J1646" s="70"/>
      <c r="K1646" s="70"/>
      <c r="L1646" s="39"/>
      <c r="N1646" s="14"/>
      <c r="AD1646" s="39"/>
      <c r="AE1646" s="39"/>
      <c r="AF1646" s="39"/>
      <c r="AG1646" s="39"/>
      <c r="AH1646" s="39"/>
      <c r="AI1646" s="39"/>
      <c r="AJ1646" s="39"/>
      <c r="AK1646" s="39"/>
      <c r="AL1646" s="39"/>
    </row>
    <row r="1647" ht="58.5" customHeight="1">
      <c r="A1647" s="39"/>
      <c r="B1647" s="70"/>
      <c r="C1647" s="70"/>
      <c r="D1647" s="70"/>
      <c r="E1647" s="70"/>
      <c r="F1647" s="70"/>
      <c r="G1647" s="70"/>
      <c r="H1647" s="70"/>
      <c r="I1647" s="70"/>
      <c r="J1647" s="70"/>
      <c r="K1647" s="70"/>
      <c r="L1647" s="39"/>
      <c r="N1647" s="14"/>
      <c r="AD1647" s="39"/>
      <c r="AE1647" s="39"/>
      <c r="AF1647" s="39"/>
      <c r="AG1647" s="39"/>
      <c r="AH1647" s="39"/>
      <c r="AI1647" s="39"/>
      <c r="AJ1647" s="39"/>
      <c r="AK1647" s="39"/>
      <c r="AL1647" s="39"/>
    </row>
    <row r="1648" ht="58.5" customHeight="1">
      <c r="A1648" s="39"/>
      <c r="B1648" s="70"/>
      <c r="C1648" s="70"/>
      <c r="D1648" s="70"/>
      <c r="E1648" s="70"/>
      <c r="F1648" s="70"/>
      <c r="G1648" s="70"/>
      <c r="H1648" s="70"/>
      <c r="I1648" s="70"/>
      <c r="J1648" s="70"/>
      <c r="K1648" s="70"/>
      <c r="L1648" s="39"/>
      <c r="N1648" s="14"/>
      <c r="AD1648" s="39"/>
      <c r="AE1648" s="39"/>
      <c r="AF1648" s="39"/>
      <c r="AG1648" s="39"/>
      <c r="AH1648" s="39"/>
      <c r="AI1648" s="39"/>
      <c r="AJ1648" s="39"/>
      <c r="AK1648" s="39"/>
      <c r="AL1648" s="39"/>
    </row>
    <row r="1649" ht="58.5" customHeight="1">
      <c r="A1649" s="39"/>
      <c r="B1649" s="70"/>
      <c r="C1649" s="70"/>
      <c r="D1649" s="70"/>
      <c r="E1649" s="70"/>
      <c r="F1649" s="70"/>
      <c r="G1649" s="70"/>
      <c r="H1649" s="70"/>
      <c r="I1649" s="70"/>
      <c r="J1649" s="70"/>
      <c r="K1649" s="70"/>
      <c r="L1649" s="39"/>
      <c r="N1649" s="14"/>
      <c r="AD1649" s="39"/>
      <c r="AE1649" s="39"/>
      <c r="AF1649" s="39"/>
      <c r="AG1649" s="39"/>
      <c r="AH1649" s="39"/>
      <c r="AI1649" s="39"/>
      <c r="AJ1649" s="39"/>
      <c r="AK1649" s="39"/>
      <c r="AL1649" s="39"/>
    </row>
    <row r="1650" ht="58.5" customHeight="1">
      <c r="A1650" s="39"/>
      <c r="B1650" s="70"/>
      <c r="C1650" s="70"/>
      <c r="D1650" s="70"/>
      <c r="E1650" s="70"/>
      <c r="F1650" s="70"/>
      <c r="G1650" s="70"/>
      <c r="H1650" s="70"/>
      <c r="I1650" s="70"/>
      <c r="J1650" s="70"/>
      <c r="K1650" s="70"/>
      <c r="L1650" s="39"/>
      <c r="N1650" s="14"/>
      <c r="AD1650" s="39"/>
      <c r="AE1650" s="39"/>
      <c r="AF1650" s="39"/>
      <c r="AG1650" s="39"/>
      <c r="AH1650" s="39"/>
      <c r="AI1650" s="39"/>
      <c r="AJ1650" s="39"/>
      <c r="AK1650" s="39"/>
      <c r="AL1650" s="39"/>
    </row>
    <row r="1651" ht="58.5" customHeight="1">
      <c r="A1651" s="39"/>
      <c r="B1651" s="70"/>
      <c r="C1651" s="70"/>
      <c r="D1651" s="70"/>
      <c r="E1651" s="70"/>
      <c r="F1651" s="70"/>
      <c r="G1651" s="70"/>
      <c r="H1651" s="70"/>
      <c r="I1651" s="70"/>
      <c r="J1651" s="70"/>
      <c r="K1651" s="70"/>
      <c r="L1651" s="39"/>
      <c r="N1651" s="14"/>
      <c r="AD1651" s="39"/>
      <c r="AE1651" s="39"/>
      <c r="AF1651" s="39"/>
      <c r="AG1651" s="39"/>
      <c r="AH1651" s="39"/>
      <c r="AI1651" s="39"/>
      <c r="AJ1651" s="39"/>
      <c r="AK1651" s="39"/>
      <c r="AL1651" s="39"/>
    </row>
    <row r="1652" ht="58.5" customHeight="1">
      <c r="A1652" s="39"/>
      <c r="B1652" s="70"/>
      <c r="C1652" s="70"/>
      <c r="D1652" s="70"/>
      <c r="E1652" s="70"/>
      <c r="F1652" s="70"/>
      <c r="G1652" s="70"/>
      <c r="H1652" s="70"/>
      <c r="I1652" s="70"/>
      <c r="J1652" s="70"/>
      <c r="K1652" s="70"/>
      <c r="L1652" s="39"/>
      <c r="N1652" s="14"/>
      <c r="AD1652" s="39"/>
      <c r="AE1652" s="39"/>
      <c r="AF1652" s="39"/>
      <c r="AG1652" s="39"/>
      <c r="AH1652" s="39"/>
      <c r="AI1652" s="39"/>
      <c r="AJ1652" s="39"/>
      <c r="AK1652" s="39"/>
      <c r="AL1652" s="39"/>
    </row>
    <row r="1653" ht="58.5" customHeight="1">
      <c r="A1653" s="39"/>
      <c r="B1653" s="70"/>
      <c r="C1653" s="70"/>
      <c r="D1653" s="70"/>
      <c r="E1653" s="70"/>
      <c r="F1653" s="70"/>
      <c r="G1653" s="70"/>
      <c r="H1653" s="70"/>
      <c r="I1653" s="70"/>
      <c r="J1653" s="70"/>
      <c r="K1653" s="70"/>
      <c r="L1653" s="39"/>
      <c r="N1653" s="14"/>
      <c r="AD1653" s="39"/>
      <c r="AE1653" s="39"/>
      <c r="AF1653" s="39"/>
      <c r="AG1653" s="39"/>
      <c r="AH1653" s="39"/>
      <c r="AI1653" s="39"/>
      <c r="AJ1653" s="39"/>
      <c r="AK1653" s="39"/>
      <c r="AL1653" s="39"/>
    </row>
    <row r="1654" ht="58.5" customHeight="1">
      <c r="A1654" s="39"/>
      <c r="B1654" s="70"/>
      <c r="C1654" s="70"/>
      <c r="D1654" s="70"/>
      <c r="E1654" s="70"/>
      <c r="F1654" s="70"/>
      <c r="G1654" s="70"/>
      <c r="H1654" s="70"/>
      <c r="I1654" s="70"/>
      <c r="J1654" s="70"/>
      <c r="K1654" s="70"/>
      <c r="L1654" s="39"/>
      <c r="N1654" s="14"/>
      <c r="AD1654" s="39"/>
      <c r="AE1654" s="39"/>
      <c r="AF1654" s="39"/>
      <c r="AG1654" s="39"/>
      <c r="AH1654" s="39"/>
      <c r="AI1654" s="39"/>
      <c r="AJ1654" s="39"/>
      <c r="AK1654" s="39"/>
      <c r="AL1654" s="39"/>
    </row>
    <row r="1655" ht="58.5" customHeight="1">
      <c r="A1655" s="39"/>
      <c r="B1655" s="70"/>
      <c r="C1655" s="70"/>
      <c r="D1655" s="70"/>
      <c r="E1655" s="70"/>
      <c r="F1655" s="70"/>
      <c r="G1655" s="70"/>
      <c r="H1655" s="70"/>
      <c r="I1655" s="70"/>
      <c r="J1655" s="70"/>
      <c r="K1655" s="70"/>
      <c r="L1655" s="39"/>
      <c r="N1655" s="14"/>
      <c r="AD1655" s="39"/>
      <c r="AE1655" s="39"/>
      <c r="AF1655" s="39"/>
      <c r="AG1655" s="39"/>
      <c r="AH1655" s="39"/>
      <c r="AI1655" s="39"/>
      <c r="AJ1655" s="39"/>
      <c r="AK1655" s="39"/>
      <c r="AL1655" s="39"/>
    </row>
    <row r="1656" ht="58.5" customHeight="1">
      <c r="A1656" s="39"/>
      <c r="B1656" s="70"/>
      <c r="C1656" s="70"/>
      <c r="D1656" s="70"/>
      <c r="E1656" s="70"/>
      <c r="F1656" s="70"/>
      <c r="G1656" s="70"/>
      <c r="H1656" s="70"/>
      <c r="I1656" s="70"/>
      <c r="J1656" s="70"/>
      <c r="K1656" s="70"/>
      <c r="L1656" s="39"/>
      <c r="N1656" s="14"/>
      <c r="AD1656" s="39"/>
      <c r="AE1656" s="39"/>
      <c r="AF1656" s="39"/>
      <c r="AG1656" s="39"/>
      <c r="AH1656" s="39"/>
      <c r="AI1656" s="39"/>
      <c r="AJ1656" s="39"/>
      <c r="AK1656" s="39"/>
      <c r="AL1656" s="39"/>
    </row>
    <row r="1657" ht="58.5" customHeight="1">
      <c r="A1657" s="39"/>
      <c r="B1657" s="70"/>
      <c r="C1657" s="70"/>
      <c r="D1657" s="70"/>
      <c r="E1657" s="70"/>
      <c r="F1657" s="70"/>
      <c r="G1657" s="70"/>
      <c r="H1657" s="70"/>
      <c r="I1657" s="70"/>
      <c r="J1657" s="70"/>
      <c r="K1657" s="70"/>
      <c r="L1657" s="39"/>
      <c r="N1657" s="14"/>
      <c r="AD1657" s="39"/>
      <c r="AE1657" s="39"/>
      <c r="AF1657" s="39"/>
      <c r="AG1657" s="39"/>
      <c r="AH1657" s="39"/>
      <c r="AI1657" s="39"/>
      <c r="AJ1657" s="39"/>
      <c r="AK1657" s="39"/>
      <c r="AL1657" s="39"/>
    </row>
    <row r="1658" ht="58.5" customHeight="1">
      <c r="A1658" s="39"/>
      <c r="B1658" s="70"/>
      <c r="C1658" s="70"/>
      <c r="D1658" s="70"/>
      <c r="E1658" s="70"/>
      <c r="F1658" s="70"/>
      <c r="G1658" s="70"/>
      <c r="H1658" s="70"/>
      <c r="I1658" s="70"/>
      <c r="J1658" s="70"/>
      <c r="K1658" s="70"/>
      <c r="L1658" s="39"/>
      <c r="N1658" s="14"/>
      <c r="AD1658" s="39"/>
      <c r="AE1658" s="39"/>
      <c r="AF1658" s="39"/>
      <c r="AG1658" s="39"/>
      <c r="AH1658" s="39"/>
      <c r="AI1658" s="39"/>
      <c r="AJ1658" s="39"/>
      <c r="AK1658" s="39"/>
      <c r="AL1658" s="39"/>
    </row>
    <row r="1659" ht="58.5" customHeight="1">
      <c r="A1659" s="39"/>
      <c r="B1659" s="70"/>
      <c r="C1659" s="70"/>
      <c r="D1659" s="70"/>
      <c r="E1659" s="70"/>
      <c r="F1659" s="70"/>
      <c r="G1659" s="70"/>
      <c r="H1659" s="70"/>
      <c r="I1659" s="70"/>
      <c r="J1659" s="70"/>
      <c r="K1659" s="70"/>
      <c r="L1659" s="39"/>
      <c r="N1659" s="14"/>
      <c r="AD1659" s="39"/>
      <c r="AE1659" s="39"/>
      <c r="AF1659" s="39"/>
      <c r="AG1659" s="39"/>
      <c r="AH1659" s="39"/>
      <c r="AI1659" s="39"/>
      <c r="AJ1659" s="39"/>
      <c r="AK1659" s="39"/>
      <c r="AL1659" s="39"/>
    </row>
    <row r="1660" ht="58.5" customHeight="1">
      <c r="A1660" s="39"/>
      <c r="B1660" s="70"/>
      <c r="C1660" s="70"/>
      <c r="D1660" s="70"/>
      <c r="E1660" s="70"/>
      <c r="F1660" s="70"/>
      <c r="G1660" s="70"/>
      <c r="H1660" s="70"/>
      <c r="I1660" s="70"/>
      <c r="J1660" s="70"/>
      <c r="K1660" s="70"/>
      <c r="L1660" s="39"/>
      <c r="N1660" s="14"/>
      <c r="AD1660" s="39"/>
      <c r="AE1660" s="39"/>
      <c r="AF1660" s="39"/>
      <c r="AG1660" s="39"/>
      <c r="AH1660" s="39"/>
      <c r="AI1660" s="39"/>
      <c r="AJ1660" s="39"/>
      <c r="AK1660" s="39"/>
      <c r="AL1660" s="39"/>
    </row>
    <row r="1661" ht="58.5" customHeight="1">
      <c r="A1661" s="39"/>
      <c r="B1661" s="70"/>
      <c r="C1661" s="70"/>
      <c r="D1661" s="70"/>
      <c r="E1661" s="70"/>
      <c r="F1661" s="70"/>
      <c r="G1661" s="70"/>
      <c r="H1661" s="70"/>
      <c r="I1661" s="70"/>
      <c r="J1661" s="70"/>
      <c r="K1661" s="70"/>
      <c r="L1661" s="39"/>
      <c r="N1661" s="14"/>
      <c r="AD1661" s="39"/>
      <c r="AE1661" s="39"/>
      <c r="AF1661" s="39"/>
      <c r="AG1661" s="39"/>
      <c r="AH1661" s="39"/>
      <c r="AI1661" s="39"/>
      <c r="AJ1661" s="39"/>
      <c r="AK1661" s="39"/>
      <c r="AL1661" s="39"/>
    </row>
    <row r="1662" ht="58.5" customHeight="1">
      <c r="A1662" s="39"/>
      <c r="B1662" s="70"/>
      <c r="C1662" s="70"/>
      <c r="D1662" s="70"/>
      <c r="E1662" s="70"/>
      <c r="F1662" s="70"/>
      <c r="G1662" s="70"/>
      <c r="H1662" s="70"/>
      <c r="I1662" s="70"/>
      <c r="J1662" s="70"/>
      <c r="K1662" s="70"/>
      <c r="L1662" s="39"/>
      <c r="N1662" s="14"/>
      <c r="AD1662" s="39"/>
      <c r="AE1662" s="39"/>
      <c r="AF1662" s="39"/>
      <c r="AG1662" s="39"/>
      <c r="AH1662" s="39"/>
      <c r="AI1662" s="39"/>
      <c r="AJ1662" s="39"/>
      <c r="AK1662" s="39"/>
      <c r="AL1662" s="39"/>
    </row>
    <row r="1663" ht="58.5" customHeight="1">
      <c r="A1663" s="39"/>
      <c r="B1663" s="70"/>
      <c r="C1663" s="70"/>
      <c r="D1663" s="70"/>
      <c r="E1663" s="70"/>
      <c r="F1663" s="70"/>
      <c r="G1663" s="70"/>
      <c r="H1663" s="70"/>
      <c r="I1663" s="70"/>
      <c r="J1663" s="70"/>
      <c r="K1663" s="70"/>
      <c r="L1663" s="39"/>
      <c r="N1663" s="14"/>
      <c r="AD1663" s="39"/>
      <c r="AE1663" s="39"/>
      <c r="AF1663" s="39"/>
      <c r="AG1663" s="39"/>
      <c r="AH1663" s="39"/>
      <c r="AI1663" s="39"/>
      <c r="AJ1663" s="39"/>
      <c r="AK1663" s="39"/>
      <c r="AL1663" s="39"/>
    </row>
    <row r="1664" ht="58.5" customHeight="1">
      <c r="A1664" s="39"/>
      <c r="B1664" s="70"/>
      <c r="C1664" s="70"/>
      <c r="D1664" s="70"/>
      <c r="E1664" s="70"/>
      <c r="F1664" s="70"/>
      <c r="G1664" s="70"/>
      <c r="H1664" s="70"/>
      <c r="I1664" s="70"/>
      <c r="J1664" s="70"/>
      <c r="K1664" s="70"/>
      <c r="L1664" s="39"/>
      <c r="N1664" s="14"/>
      <c r="AD1664" s="39"/>
      <c r="AE1664" s="39"/>
      <c r="AF1664" s="39"/>
      <c r="AG1664" s="39"/>
      <c r="AH1664" s="39"/>
      <c r="AI1664" s="39"/>
      <c r="AJ1664" s="39"/>
      <c r="AK1664" s="39"/>
      <c r="AL1664" s="39"/>
    </row>
    <row r="1665" ht="58.5" customHeight="1">
      <c r="A1665" s="39"/>
      <c r="B1665" s="70"/>
      <c r="C1665" s="70"/>
      <c r="D1665" s="70"/>
      <c r="E1665" s="70"/>
      <c r="F1665" s="70"/>
      <c r="G1665" s="70"/>
      <c r="H1665" s="70"/>
      <c r="I1665" s="70"/>
      <c r="J1665" s="70"/>
      <c r="K1665" s="70"/>
      <c r="L1665" s="39"/>
      <c r="N1665" s="14"/>
      <c r="AD1665" s="39"/>
      <c r="AE1665" s="39"/>
      <c r="AF1665" s="39"/>
      <c r="AG1665" s="39"/>
      <c r="AH1665" s="39"/>
      <c r="AI1665" s="39"/>
      <c r="AJ1665" s="39"/>
      <c r="AK1665" s="39"/>
      <c r="AL1665" s="39"/>
    </row>
    <row r="1666" ht="58.5" customHeight="1">
      <c r="A1666" s="39"/>
      <c r="B1666" s="70"/>
      <c r="C1666" s="70"/>
      <c r="D1666" s="70"/>
      <c r="E1666" s="70"/>
      <c r="F1666" s="70"/>
      <c r="G1666" s="70"/>
      <c r="H1666" s="70"/>
      <c r="I1666" s="70"/>
      <c r="J1666" s="70"/>
      <c r="K1666" s="70"/>
      <c r="L1666" s="39"/>
      <c r="N1666" s="14"/>
      <c r="AD1666" s="39"/>
      <c r="AE1666" s="39"/>
      <c r="AF1666" s="39"/>
      <c r="AG1666" s="39"/>
      <c r="AH1666" s="39"/>
      <c r="AI1666" s="39"/>
      <c r="AJ1666" s="39"/>
      <c r="AK1666" s="39"/>
      <c r="AL1666" s="39"/>
    </row>
    <row r="1667" ht="58.5" customHeight="1">
      <c r="A1667" s="39"/>
      <c r="B1667" s="70"/>
      <c r="C1667" s="70"/>
      <c r="D1667" s="70"/>
      <c r="E1667" s="70"/>
      <c r="F1667" s="70"/>
      <c r="G1667" s="70"/>
      <c r="H1667" s="70"/>
      <c r="I1667" s="70"/>
      <c r="J1667" s="70"/>
      <c r="K1667" s="70"/>
      <c r="L1667" s="39"/>
      <c r="N1667" s="14"/>
      <c r="AD1667" s="39"/>
      <c r="AE1667" s="39"/>
      <c r="AF1667" s="39"/>
      <c r="AG1667" s="39"/>
      <c r="AH1667" s="39"/>
      <c r="AI1667" s="39"/>
      <c r="AJ1667" s="39"/>
      <c r="AK1667" s="39"/>
      <c r="AL1667" s="39"/>
    </row>
    <row r="1668" ht="58.5" customHeight="1">
      <c r="A1668" s="39"/>
      <c r="B1668" s="70"/>
      <c r="C1668" s="70"/>
      <c r="D1668" s="70"/>
      <c r="E1668" s="70"/>
      <c r="F1668" s="70"/>
      <c r="G1668" s="70"/>
      <c r="H1668" s="70"/>
      <c r="I1668" s="70"/>
      <c r="J1668" s="70"/>
      <c r="K1668" s="70"/>
      <c r="L1668" s="39"/>
      <c r="N1668" s="14"/>
      <c r="AD1668" s="39"/>
      <c r="AE1668" s="39"/>
      <c r="AF1668" s="39"/>
      <c r="AG1668" s="39"/>
      <c r="AH1668" s="39"/>
      <c r="AI1668" s="39"/>
      <c r="AJ1668" s="39"/>
      <c r="AK1668" s="39"/>
      <c r="AL1668" s="39"/>
    </row>
    <row r="1669" ht="58.5" customHeight="1">
      <c r="A1669" s="39"/>
      <c r="B1669" s="70"/>
      <c r="C1669" s="70"/>
      <c r="D1669" s="70"/>
      <c r="E1669" s="70"/>
      <c r="F1669" s="70"/>
      <c r="G1669" s="70"/>
      <c r="H1669" s="70"/>
      <c r="I1669" s="70"/>
      <c r="J1669" s="70"/>
      <c r="K1669" s="70"/>
      <c r="L1669" s="39"/>
      <c r="N1669" s="14"/>
      <c r="AD1669" s="39"/>
      <c r="AE1669" s="39"/>
      <c r="AF1669" s="39"/>
      <c r="AG1669" s="39"/>
      <c r="AH1669" s="39"/>
      <c r="AI1669" s="39"/>
      <c r="AJ1669" s="39"/>
      <c r="AK1669" s="39"/>
      <c r="AL1669" s="39"/>
    </row>
    <row r="1670" ht="58.5" customHeight="1">
      <c r="A1670" s="39"/>
      <c r="B1670" s="70"/>
      <c r="C1670" s="70"/>
      <c r="D1670" s="70"/>
      <c r="E1670" s="70"/>
      <c r="F1670" s="70"/>
      <c r="G1670" s="70"/>
      <c r="H1670" s="70"/>
      <c r="I1670" s="70"/>
      <c r="J1670" s="70"/>
      <c r="K1670" s="70"/>
      <c r="L1670" s="39"/>
      <c r="N1670" s="14"/>
      <c r="AD1670" s="39"/>
      <c r="AE1670" s="39"/>
      <c r="AF1670" s="39"/>
      <c r="AG1670" s="39"/>
      <c r="AH1670" s="39"/>
      <c r="AI1670" s="39"/>
      <c r="AJ1670" s="39"/>
      <c r="AK1670" s="39"/>
      <c r="AL1670" s="39"/>
    </row>
    <row r="1671" ht="58.5" customHeight="1">
      <c r="A1671" s="39"/>
      <c r="B1671" s="70"/>
      <c r="C1671" s="70"/>
      <c r="D1671" s="70"/>
      <c r="E1671" s="70"/>
      <c r="F1671" s="70"/>
      <c r="G1671" s="70"/>
      <c r="H1671" s="70"/>
      <c r="I1671" s="70"/>
      <c r="J1671" s="70"/>
      <c r="K1671" s="70"/>
      <c r="L1671" s="39"/>
      <c r="N1671" s="14"/>
      <c r="AD1671" s="39"/>
      <c r="AE1671" s="39"/>
      <c r="AF1671" s="39"/>
      <c r="AG1671" s="39"/>
      <c r="AH1671" s="39"/>
      <c r="AI1671" s="39"/>
      <c r="AJ1671" s="39"/>
      <c r="AK1671" s="39"/>
      <c r="AL1671" s="39"/>
    </row>
    <row r="1672" ht="58.5" customHeight="1">
      <c r="A1672" s="39"/>
      <c r="B1672" s="70"/>
      <c r="C1672" s="70"/>
      <c r="D1672" s="70"/>
      <c r="E1672" s="70"/>
      <c r="F1672" s="70"/>
      <c r="G1672" s="70"/>
      <c r="H1672" s="70"/>
      <c r="I1672" s="70"/>
      <c r="J1672" s="70"/>
      <c r="K1672" s="70"/>
      <c r="L1672" s="39"/>
      <c r="N1672" s="14"/>
      <c r="AD1672" s="39"/>
      <c r="AE1672" s="39"/>
      <c r="AF1672" s="39"/>
      <c r="AG1672" s="39"/>
      <c r="AH1672" s="39"/>
      <c r="AI1672" s="39"/>
      <c r="AJ1672" s="39"/>
      <c r="AK1672" s="39"/>
      <c r="AL1672" s="39"/>
    </row>
    <row r="1673" ht="58.5" customHeight="1">
      <c r="A1673" s="39"/>
      <c r="B1673" s="70"/>
      <c r="C1673" s="70"/>
      <c r="D1673" s="70"/>
      <c r="E1673" s="70"/>
      <c r="F1673" s="70"/>
      <c r="G1673" s="70"/>
      <c r="H1673" s="70"/>
      <c r="I1673" s="70"/>
      <c r="J1673" s="70"/>
      <c r="K1673" s="70"/>
      <c r="L1673" s="39"/>
      <c r="N1673" s="14"/>
      <c r="AD1673" s="39"/>
      <c r="AE1673" s="39"/>
      <c r="AF1673" s="39"/>
      <c r="AG1673" s="39"/>
      <c r="AH1673" s="39"/>
      <c r="AI1673" s="39"/>
      <c r="AJ1673" s="39"/>
      <c r="AK1673" s="39"/>
      <c r="AL1673" s="39"/>
    </row>
    <row r="1674" ht="58.5" customHeight="1">
      <c r="A1674" s="39"/>
      <c r="B1674" s="70"/>
      <c r="C1674" s="70"/>
      <c r="D1674" s="70"/>
      <c r="E1674" s="70"/>
      <c r="F1674" s="70"/>
      <c r="G1674" s="70"/>
      <c r="H1674" s="70"/>
      <c r="I1674" s="70"/>
      <c r="J1674" s="70"/>
      <c r="K1674" s="70"/>
      <c r="L1674" s="39"/>
      <c r="N1674" s="14"/>
      <c r="AD1674" s="39"/>
      <c r="AE1674" s="39"/>
      <c r="AF1674" s="39"/>
      <c r="AG1674" s="39"/>
      <c r="AH1674" s="39"/>
      <c r="AI1674" s="39"/>
      <c r="AJ1674" s="39"/>
      <c r="AK1674" s="39"/>
      <c r="AL1674" s="39"/>
    </row>
    <row r="1675" ht="58.5" customHeight="1">
      <c r="A1675" s="39"/>
      <c r="B1675" s="70"/>
      <c r="C1675" s="70"/>
      <c r="D1675" s="70"/>
      <c r="E1675" s="70"/>
      <c r="F1675" s="70"/>
      <c r="G1675" s="70"/>
      <c r="H1675" s="70"/>
      <c r="I1675" s="70"/>
      <c r="J1675" s="70"/>
      <c r="K1675" s="70"/>
      <c r="L1675" s="39"/>
      <c r="N1675" s="14"/>
      <c r="AD1675" s="39"/>
      <c r="AE1675" s="39"/>
      <c r="AF1675" s="39"/>
      <c r="AG1675" s="39"/>
      <c r="AH1675" s="39"/>
      <c r="AI1675" s="39"/>
      <c r="AJ1675" s="39"/>
      <c r="AK1675" s="39"/>
      <c r="AL1675" s="39"/>
    </row>
    <row r="1676" ht="58.5" customHeight="1">
      <c r="A1676" s="39"/>
      <c r="B1676" s="70"/>
      <c r="C1676" s="70"/>
      <c r="D1676" s="70"/>
      <c r="E1676" s="70"/>
      <c r="F1676" s="70"/>
      <c r="G1676" s="70"/>
      <c r="H1676" s="70"/>
      <c r="I1676" s="70"/>
      <c r="J1676" s="70"/>
      <c r="K1676" s="70"/>
      <c r="L1676" s="39"/>
      <c r="N1676" s="14"/>
      <c r="AD1676" s="39"/>
      <c r="AE1676" s="39"/>
      <c r="AF1676" s="39"/>
      <c r="AG1676" s="39"/>
      <c r="AH1676" s="39"/>
      <c r="AI1676" s="39"/>
      <c r="AJ1676" s="39"/>
      <c r="AK1676" s="39"/>
      <c r="AL1676" s="39"/>
    </row>
    <row r="1677" ht="58.5" customHeight="1">
      <c r="A1677" s="39"/>
      <c r="B1677" s="70"/>
      <c r="C1677" s="70"/>
      <c r="D1677" s="70"/>
      <c r="E1677" s="70"/>
      <c r="F1677" s="70"/>
      <c r="G1677" s="70"/>
      <c r="H1677" s="70"/>
      <c r="I1677" s="70"/>
      <c r="J1677" s="70"/>
      <c r="K1677" s="70"/>
      <c r="L1677" s="39"/>
      <c r="N1677" s="14"/>
      <c r="AD1677" s="39"/>
      <c r="AE1677" s="39"/>
      <c r="AF1677" s="39"/>
      <c r="AG1677" s="39"/>
      <c r="AH1677" s="39"/>
      <c r="AI1677" s="39"/>
      <c r="AJ1677" s="39"/>
      <c r="AK1677" s="39"/>
      <c r="AL1677" s="39"/>
    </row>
    <row r="1678" ht="58.5" customHeight="1">
      <c r="A1678" s="39"/>
      <c r="B1678" s="70"/>
      <c r="C1678" s="70"/>
      <c r="D1678" s="70"/>
      <c r="E1678" s="70"/>
      <c r="F1678" s="70"/>
      <c r="G1678" s="70"/>
      <c r="H1678" s="70"/>
      <c r="I1678" s="70"/>
      <c r="J1678" s="70"/>
      <c r="K1678" s="70"/>
      <c r="L1678" s="39"/>
      <c r="N1678" s="14"/>
      <c r="AD1678" s="39"/>
      <c r="AE1678" s="39"/>
      <c r="AF1678" s="39"/>
      <c r="AG1678" s="39"/>
      <c r="AH1678" s="39"/>
      <c r="AI1678" s="39"/>
      <c r="AJ1678" s="39"/>
      <c r="AK1678" s="39"/>
      <c r="AL1678" s="39"/>
    </row>
    <row r="1679" ht="58.5" customHeight="1">
      <c r="A1679" s="39"/>
      <c r="B1679" s="70"/>
      <c r="C1679" s="70"/>
      <c r="D1679" s="70"/>
      <c r="E1679" s="70"/>
      <c r="F1679" s="70"/>
      <c r="G1679" s="70"/>
      <c r="H1679" s="70"/>
      <c r="I1679" s="70"/>
      <c r="J1679" s="70"/>
      <c r="K1679" s="70"/>
      <c r="L1679" s="39"/>
      <c r="N1679" s="14"/>
      <c r="AD1679" s="39"/>
      <c r="AE1679" s="39"/>
      <c r="AF1679" s="39"/>
      <c r="AG1679" s="39"/>
      <c r="AH1679" s="39"/>
      <c r="AI1679" s="39"/>
      <c r="AJ1679" s="39"/>
      <c r="AK1679" s="39"/>
      <c r="AL1679" s="39"/>
    </row>
    <row r="1680" ht="58.5" customHeight="1">
      <c r="A1680" s="39"/>
      <c r="B1680" s="70"/>
      <c r="C1680" s="70"/>
      <c r="D1680" s="70"/>
      <c r="E1680" s="70"/>
      <c r="F1680" s="70"/>
      <c r="G1680" s="70"/>
      <c r="H1680" s="70"/>
      <c r="I1680" s="70"/>
      <c r="J1680" s="70"/>
      <c r="K1680" s="70"/>
      <c r="L1680" s="39"/>
      <c r="N1680" s="14"/>
      <c r="AD1680" s="39"/>
      <c r="AE1680" s="39"/>
      <c r="AF1680" s="39"/>
      <c r="AG1680" s="39"/>
      <c r="AH1680" s="39"/>
      <c r="AI1680" s="39"/>
      <c r="AJ1680" s="39"/>
      <c r="AK1680" s="39"/>
      <c r="AL1680" s="39"/>
    </row>
    <row r="1681" ht="58.5" customHeight="1">
      <c r="A1681" s="39"/>
      <c r="B1681" s="70"/>
      <c r="C1681" s="70"/>
      <c r="D1681" s="70"/>
      <c r="E1681" s="70"/>
      <c r="F1681" s="70"/>
      <c r="G1681" s="70"/>
      <c r="H1681" s="70"/>
      <c r="I1681" s="70"/>
      <c r="J1681" s="70"/>
      <c r="K1681" s="70"/>
      <c r="L1681" s="39"/>
      <c r="N1681" s="14"/>
      <c r="AD1681" s="39"/>
      <c r="AE1681" s="39"/>
      <c r="AF1681" s="39"/>
      <c r="AG1681" s="39"/>
      <c r="AH1681" s="39"/>
      <c r="AI1681" s="39"/>
      <c r="AJ1681" s="39"/>
      <c r="AK1681" s="39"/>
      <c r="AL1681" s="39"/>
    </row>
    <row r="1682" ht="58.5" customHeight="1">
      <c r="A1682" s="39"/>
      <c r="B1682" s="70"/>
      <c r="C1682" s="70"/>
      <c r="D1682" s="70"/>
      <c r="E1682" s="70"/>
      <c r="F1682" s="70"/>
      <c r="G1682" s="70"/>
      <c r="H1682" s="70"/>
      <c r="I1682" s="70"/>
      <c r="J1682" s="70"/>
      <c r="K1682" s="70"/>
      <c r="L1682" s="39"/>
      <c r="N1682" s="14"/>
      <c r="AD1682" s="39"/>
      <c r="AE1682" s="39"/>
      <c r="AF1682" s="39"/>
      <c r="AG1682" s="39"/>
      <c r="AH1682" s="39"/>
      <c r="AI1682" s="39"/>
      <c r="AJ1682" s="39"/>
      <c r="AK1682" s="39"/>
      <c r="AL1682" s="39"/>
    </row>
    <row r="1683" ht="58.5" customHeight="1">
      <c r="A1683" s="39"/>
      <c r="B1683" s="70"/>
      <c r="C1683" s="70"/>
      <c r="D1683" s="70"/>
      <c r="E1683" s="70"/>
      <c r="F1683" s="70"/>
      <c r="G1683" s="70"/>
      <c r="H1683" s="70"/>
      <c r="I1683" s="70"/>
      <c r="J1683" s="70"/>
      <c r="K1683" s="70"/>
      <c r="L1683" s="39"/>
      <c r="N1683" s="14"/>
      <c r="AD1683" s="39"/>
      <c r="AE1683" s="39"/>
      <c r="AF1683" s="39"/>
      <c r="AG1683" s="39"/>
      <c r="AH1683" s="39"/>
      <c r="AI1683" s="39"/>
      <c r="AJ1683" s="39"/>
      <c r="AK1683" s="39"/>
      <c r="AL1683" s="39"/>
    </row>
    <row r="1684" ht="58.5" customHeight="1">
      <c r="A1684" s="39"/>
      <c r="B1684" s="70"/>
      <c r="C1684" s="70"/>
      <c r="D1684" s="70"/>
      <c r="E1684" s="70"/>
      <c r="F1684" s="70"/>
      <c r="G1684" s="70"/>
      <c r="H1684" s="70"/>
      <c r="I1684" s="70"/>
      <c r="J1684" s="70"/>
      <c r="K1684" s="70"/>
      <c r="L1684" s="39"/>
      <c r="N1684" s="14"/>
      <c r="AD1684" s="39"/>
      <c r="AE1684" s="39"/>
      <c r="AF1684" s="39"/>
      <c r="AG1684" s="39"/>
      <c r="AH1684" s="39"/>
      <c r="AI1684" s="39"/>
      <c r="AJ1684" s="39"/>
      <c r="AK1684" s="39"/>
      <c r="AL1684" s="39"/>
    </row>
    <row r="1685" ht="58.5" customHeight="1">
      <c r="A1685" s="39"/>
      <c r="B1685" s="70"/>
      <c r="C1685" s="70"/>
      <c r="D1685" s="70"/>
      <c r="E1685" s="70"/>
      <c r="F1685" s="70"/>
      <c r="G1685" s="70"/>
      <c r="H1685" s="70"/>
      <c r="I1685" s="70"/>
      <c r="J1685" s="70"/>
      <c r="K1685" s="70"/>
      <c r="L1685" s="39"/>
      <c r="N1685" s="14"/>
      <c r="AD1685" s="39"/>
      <c r="AE1685" s="39"/>
      <c r="AF1685" s="39"/>
      <c r="AG1685" s="39"/>
      <c r="AH1685" s="39"/>
      <c r="AI1685" s="39"/>
      <c r="AJ1685" s="39"/>
      <c r="AK1685" s="39"/>
      <c r="AL1685" s="39"/>
    </row>
    <row r="1686" ht="58.5" customHeight="1">
      <c r="A1686" s="39"/>
      <c r="B1686" s="70"/>
      <c r="C1686" s="70"/>
      <c r="D1686" s="70"/>
      <c r="E1686" s="70"/>
      <c r="F1686" s="70"/>
      <c r="G1686" s="70"/>
      <c r="H1686" s="70"/>
      <c r="I1686" s="70"/>
      <c r="J1686" s="70"/>
      <c r="K1686" s="70"/>
      <c r="L1686" s="39"/>
      <c r="N1686" s="14"/>
      <c r="AD1686" s="39"/>
      <c r="AE1686" s="39"/>
      <c r="AF1686" s="39"/>
      <c r="AG1686" s="39"/>
      <c r="AH1686" s="39"/>
      <c r="AI1686" s="39"/>
      <c r="AJ1686" s="39"/>
      <c r="AK1686" s="39"/>
      <c r="AL1686" s="39"/>
    </row>
    <row r="1687" ht="58.5" customHeight="1">
      <c r="A1687" s="39"/>
      <c r="B1687" s="70"/>
      <c r="C1687" s="70"/>
      <c r="D1687" s="70"/>
      <c r="E1687" s="70"/>
      <c r="F1687" s="70"/>
      <c r="G1687" s="70"/>
      <c r="H1687" s="70"/>
      <c r="I1687" s="70"/>
      <c r="J1687" s="70"/>
      <c r="K1687" s="70"/>
      <c r="L1687" s="39"/>
      <c r="N1687" s="14"/>
      <c r="AD1687" s="39"/>
      <c r="AE1687" s="39"/>
      <c r="AF1687" s="39"/>
      <c r="AG1687" s="39"/>
      <c r="AH1687" s="39"/>
      <c r="AI1687" s="39"/>
      <c r="AJ1687" s="39"/>
      <c r="AK1687" s="39"/>
      <c r="AL1687" s="39"/>
    </row>
    <row r="1688" ht="58.5" customHeight="1">
      <c r="A1688" s="39"/>
      <c r="B1688" s="70"/>
      <c r="C1688" s="70"/>
      <c r="D1688" s="70"/>
      <c r="E1688" s="70"/>
      <c r="F1688" s="70"/>
      <c r="G1688" s="70"/>
      <c r="H1688" s="70"/>
      <c r="I1688" s="70"/>
      <c r="J1688" s="70"/>
      <c r="K1688" s="70"/>
      <c r="L1688" s="39"/>
      <c r="N1688" s="14"/>
      <c r="AD1688" s="39"/>
      <c r="AE1688" s="39"/>
      <c r="AF1688" s="39"/>
      <c r="AG1688" s="39"/>
      <c r="AH1688" s="39"/>
      <c r="AI1688" s="39"/>
      <c r="AJ1688" s="39"/>
      <c r="AK1688" s="39"/>
      <c r="AL1688" s="39"/>
    </row>
    <row r="1689" ht="58.5" customHeight="1">
      <c r="A1689" s="39"/>
      <c r="B1689" s="70"/>
      <c r="C1689" s="70"/>
      <c r="D1689" s="70"/>
      <c r="E1689" s="70"/>
      <c r="F1689" s="70"/>
      <c r="G1689" s="70"/>
      <c r="H1689" s="70"/>
      <c r="I1689" s="70"/>
      <c r="J1689" s="70"/>
      <c r="K1689" s="70"/>
      <c r="L1689" s="39"/>
      <c r="N1689" s="14"/>
      <c r="AD1689" s="39"/>
      <c r="AE1689" s="39"/>
      <c r="AF1689" s="39"/>
      <c r="AG1689" s="39"/>
      <c r="AH1689" s="39"/>
      <c r="AI1689" s="39"/>
      <c r="AJ1689" s="39"/>
      <c r="AK1689" s="39"/>
      <c r="AL1689" s="39"/>
    </row>
    <row r="1690" ht="58.5" customHeight="1">
      <c r="A1690" s="39"/>
      <c r="B1690" s="70"/>
      <c r="C1690" s="70"/>
      <c r="D1690" s="70"/>
      <c r="E1690" s="70"/>
      <c r="F1690" s="70"/>
      <c r="G1690" s="70"/>
      <c r="H1690" s="70"/>
      <c r="I1690" s="70"/>
      <c r="J1690" s="70"/>
      <c r="K1690" s="70"/>
      <c r="L1690" s="39"/>
      <c r="N1690" s="14"/>
      <c r="AD1690" s="39"/>
      <c r="AE1690" s="39"/>
      <c r="AF1690" s="39"/>
      <c r="AG1690" s="39"/>
      <c r="AH1690" s="39"/>
      <c r="AI1690" s="39"/>
      <c r="AJ1690" s="39"/>
      <c r="AK1690" s="39"/>
      <c r="AL1690" s="39"/>
    </row>
    <row r="1691" ht="58.5" customHeight="1">
      <c r="A1691" s="39"/>
      <c r="B1691" s="70"/>
      <c r="C1691" s="70"/>
      <c r="D1691" s="70"/>
      <c r="E1691" s="70"/>
      <c r="F1691" s="70"/>
      <c r="G1691" s="70"/>
      <c r="H1691" s="70"/>
      <c r="I1691" s="70"/>
      <c r="J1691" s="70"/>
      <c r="K1691" s="70"/>
      <c r="L1691" s="39"/>
      <c r="N1691" s="14"/>
      <c r="AD1691" s="39"/>
      <c r="AE1691" s="39"/>
      <c r="AF1691" s="39"/>
      <c r="AG1691" s="39"/>
      <c r="AH1691" s="39"/>
      <c r="AI1691" s="39"/>
      <c r="AJ1691" s="39"/>
      <c r="AK1691" s="39"/>
      <c r="AL1691" s="39"/>
    </row>
    <row r="1692" ht="58.5" customHeight="1">
      <c r="A1692" s="39"/>
      <c r="B1692" s="70"/>
      <c r="C1692" s="70"/>
      <c r="D1692" s="70"/>
      <c r="E1692" s="70"/>
      <c r="F1692" s="70"/>
      <c r="G1692" s="70"/>
      <c r="H1692" s="70"/>
      <c r="I1692" s="70"/>
      <c r="J1692" s="70"/>
      <c r="K1692" s="70"/>
      <c r="L1692" s="39"/>
      <c r="N1692" s="14"/>
      <c r="AD1692" s="39"/>
      <c r="AE1692" s="39"/>
      <c r="AF1692" s="39"/>
      <c r="AG1692" s="39"/>
      <c r="AH1692" s="39"/>
      <c r="AI1692" s="39"/>
      <c r="AJ1692" s="39"/>
      <c r="AK1692" s="39"/>
      <c r="AL1692" s="39"/>
    </row>
    <row r="1693" ht="58.5" customHeight="1">
      <c r="A1693" s="39"/>
      <c r="B1693" s="70"/>
      <c r="C1693" s="70"/>
      <c r="D1693" s="70"/>
      <c r="E1693" s="70"/>
      <c r="F1693" s="70"/>
      <c r="G1693" s="70"/>
      <c r="H1693" s="70"/>
      <c r="I1693" s="70"/>
      <c r="J1693" s="70"/>
      <c r="K1693" s="70"/>
      <c r="L1693" s="39"/>
      <c r="N1693" s="14"/>
      <c r="AD1693" s="39"/>
      <c r="AE1693" s="39"/>
      <c r="AF1693" s="39"/>
      <c r="AG1693" s="39"/>
      <c r="AH1693" s="39"/>
      <c r="AI1693" s="39"/>
      <c r="AJ1693" s="39"/>
      <c r="AK1693" s="39"/>
      <c r="AL1693" s="39"/>
    </row>
    <row r="1694" ht="58.5" customHeight="1">
      <c r="A1694" s="39"/>
      <c r="B1694" s="70"/>
      <c r="C1694" s="70"/>
      <c r="D1694" s="70"/>
      <c r="E1694" s="70"/>
      <c r="F1694" s="70"/>
      <c r="G1694" s="70"/>
      <c r="H1694" s="70"/>
      <c r="I1694" s="70"/>
      <c r="J1694" s="70"/>
      <c r="K1694" s="70"/>
      <c r="L1694" s="39"/>
      <c r="N1694" s="14"/>
      <c r="AD1694" s="39"/>
      <c r="AE1694" s="39"/>
      <c r="AF1694" s="39"/>
      <c r="AG1694" s="39"/>
      <c r="AH1694" s="39"/>
      <c r="AI1694" s="39"/>
      <c r="AJ1694" s="39"/>
      <c r="AK1694" s="39"/>
      <c r="AL1694" s="39"/>
    </row>
    <row r="1695" ht="58.5" customHeight="1">
      <c r="A1695" s="39"/>
      <c r="B1695" s="70"/>
      <c r="C1695" s="70"/>
      <c r="D1695" s="70"/>
      <c r="E1695" s="70"/>
      <c r="F1695" s="70"/>
      <c r="G1695" s="70"/>
      <c r="H1695" s="70"/>
      <c r="I1695" s="70"/>
      <c r="J1695" s="70"/>
      <c r="K1695" s="70"/>
      <c r="L1695" s="39"/>
      <c r="N1695" s="14"/>
      <c r="AD1695" s="39"/>
      <c r="AE1695" s="39"/>
      <c r="AF1695" s="39"/>
      <c r="AG1695" s="39"/>
      <c r="AH1695" s="39"/>
      <c r="AI1695" s="39"/>
      <c r="AJ1695" s="39"/>
      <c r="AK1695" s="39"/>
      <c r="AL1695" s="39"/>
    </row>
    <row r="1696" ht="58.5" customHeight="1">
      <c r="A1696" s="39"/>
      <c r="B1696" s="70"/>
      <c r="C1696" s="70"/>
      <c r="D1696" s="70"/>
      <c r="E1696" s="70"/>
      <c r="F1696" s="70"/>
      <c r="G1696" s="70"/>
      <c r="H1696" s="70"/>
      <c r="I1696" s="70"/>
      <c r="J1696" s="70"/>
      <c r="K1696" s="70"/>
      <c r="L1696" s="39"/>
      <c r="N1696" s="14"/>
      <c r="AD1696" s="39"/>
      <c r="AE1696" s="39"/>
      <c r="AF1696" s="39"/>
      <c r="AG1696" s="39"/>
      <c r="AH1696" s="39"/>
      <c r="AI1696" s="39"/>
      <c r="AJ1696" s="39"/>
      <c r="AK1696" s="39"/>
      <c r="AL1696" s="39"/>
    </row>
    <row r="1697" ht="58.5" customHeight="1">
      <c r="A1697" s="39"/>
      <c r="B1697" s="70"/>
      <c r="C1697" s="70"/>
      <c r="D1697" s="70"/>
      <c r="E1697" s="70"/>
      <c r="F1697" s="70"/>
      <c r="G1697" s="70"/>
      <c r="H1697" s="70"/>
      <c r="I1697" s="70"/>
      <c r="J1697" s="70"/>
      <c r="K1697" s="70"/>
      <c r="L1697" s="39"/>
      <c r="N1697" s="14"/>
      <c r="AD1697" s="39"/>
      <c r="AE1697" s="39"/>
      <c r="AF1697" s="39"/>
      <c r="AG1697" s="39"/>
      <c r="AH1697" s="39"/>
      <c r="AI1697" s="39"/>
      <c r="AJ1697" s="39"/>
      <c r="AK1697" s="39"/>
      <c r="AL1697" s="39"/>
    </row>
    <row r="1698" ht="58.5" customHeight="1">
      <c r="A1698" s="39"/>
      <c r="B1698" s="70"/>
      <c r="C1698" s="70"/>
      <c r="D1698" s="70"/>
      <c r="E1698" s="70"/>
      <c r="F1698" s="70"/>
      <c r="G1698" s="70"/>
      <c r="H1698" s="70"/>
      <c r="I1698" s="70"/>
      <c r="J1698" s="70"/>
      <c r="K1698" s="70"/>
      <c r="L1698" s="39"/>
      <c r="N1698" s="14"/>
      <c r="AD1698" s="39"/>
      <c r="AE1698" s="39"/>
      <c r="AF1698" s="39"/>
      <c r="AG1698" s="39"/>
      <c r="AH1698" s="39"/>
      <c r="AI1698" s="39"/>
      <c r="AJ1698" s="39"/>
      <c r="AK1698" s="39"/>
      <c r="AL1698" s="39"/>
    </row>
    <row r="1699" ht="58.5" customHeight="1">
      <c r="A1699" s="39"/>
      <c r="B1699" s="70"/>
      <c r="C1699" s="70"/>
      <c r="D1699" s="70"/>
      <c r="E1699" s="70"/>
      <c r="F1699" s="70"/>
      <c r="G1699" s="70"/>
      <c r="H1699" s="70"/>
      <c r="I1699" s="70"/>
      <c r="J1699" s="70"/>
      <c r="K1699" s="70"/>
      <c r="L1699" s="39"/>
      <c r="N1699" s="14"/>
      <c r="AD1699" s="39"/>
      <c r="AE1699" s="39"/>
      <c r="AF1699" s="39"/>
      <c r="AG1699" s="39"/>
      <c r="AH1699" s="39"/>
      <c r="AI1699" s="39"/>
      <c r="AJ1699" s="39"/>
      <c r="AK1699" s="39"/>
      <c r="AL1699" s="39"/>
    </row>
    <row r="1700" ht="58.5" customHeight="1">
      <c r="A1700" s="39"/>
      <c r="B1700" s="70"/>
      <c r="C1700" s="70"/>
      <c r="D1700" s="70"/>
      <c r="E1700" s="70"/>
      <c r="F1700" s="70"/>
      <c r="G1700" s="70"/>
      <c r="H1700" s="70"/>
      <c r="I1700" s="70"/>
      <c r="J1700" s="70"/>
      <c r="K1700" s="70"/>
      <c r="L1700" s="39"/>
      <c r="N1700" s="14"/>
      <c r="AD1700" s="39"/>
      <c r="AE1700" s="39"/>
      <c r="AF1700" s="39"/>
      <c r="AG1700" s="39"/>
      <c r="AH1700" s="39"/>
      <c r="AI1700" s="39"/>
      <c r="AJ1700" s="39"/>
      <c r="AK1700" s="39"/>
      <c r="AL1700" s="39"/>
    </row>
    <row r="1701" ht="58.5" customHeight="1">
      <c r="A1701" s="39"/>
      <c r="B1701" s="70"/>
      <c r="C1701" s="70"/>
      <c r="D1701" s="70"/>
      <c r="E1701" s="70"/>
      <c r="F1701" s="70"/>
      <c r="G1701" s="70"/>
      <c r="H1701" s="70"/>
      <c r="I1701" s="70"/>
      <c r="J1701" s="70"/>
      <c r="K1701" s="70"/>
      <c r="L1701" s="39"/>
      <c r="N1701" s="14"/>
      <c r="AD1701" s="39"/>
      <c r="AE1701" s="39"/>
      <c r="AF1701" s="39"/>
      <c r="AG1701" s="39"/>
      <c r="AH1701" s="39"/>
      <c r="AI1701" s="39"/>
      <c r="AJ1701" s="39"/>
      <c r="AK1701" s="39"/>
      <c r="AL1701" s="39"/>
    </row>
    <row r="1702" ht="58.5" customHeight="1">
      <c r="A1702" s="39"/>
      <c r="B1702" s="70"/>
      <c r="C1702" s="70"/>
      <c r="D1702" s="70"/>
      <c r="E1702" s="70"/>
      <c r="F1702" s="70"/>
      <c r="G1702" s="70"/>
      <c r="H1702" s="70"/>
      <c r="I1702" s="70"/>
      <c r="J1702" s="70"/>
      <c r="K1702" s="70"/>
      <c r="L1702" s="39"/>
      <c r="N1702" s="14"/>
      <c r="AD1702" s="39"/>
      <c r="AE1702" s="39"/>
      <c r="AF1702" s="39"/>
      <c r="AG1702" s="39"/>
      <c r="AH1702" s="39"/>
      <c r="AI1702" s="39"/>
      <c r="AJ1702" s="39"/>
      <c r="AK1702" s="39"/>
      <c r="AL1702" s="39"/>
    </row>
    <row r="1703" ht="58.5" customHeight="1">
      <c r="A1703" s="39"/>
      <c r="B1703" s="70"/>
      <c r="C1703" s="70"/>
      <c r="D1703" s="70"/>
      <c r="E1703" s="70"/>
      <c r="F1703" s="70"/>
      <c r="G1703" s="70"/>
      <c r="H1703" s="70"/>
      <c r="I1703" s="70"/>
      <c r="J1703" s="70"/>
      <c r="K1703" s="70"/>
      <c r="L1703" s="39"/>
      <c r="N1703" s="14"/>
      <c r="AD1703" s="39"/>
      <c r="AE1703" s="39"/>
      <c r="AF1703" s="39"/>
      <c r="AG1703" s="39"/>
      <c r="AH1703" s="39"/>
      <c r="AI1703" s="39"/>
      <c r="AJ1703" s="39"/>
      <c r="AK1703" s="39"/>
      <c r="AL1703" s="39"/>
    </row>
    <row r="1704" ht="58.5" customHeight="1">
      <c r="A1704" s="39"/>
      <c r="B1704" s="70"/>
      <c r="C1704" s="70"/>
      <c r="D1704" s="70"/>
      <c r="E1704" s="70"/>
      <c r="F1704" s="70"/>
      <c r="G1704" s="70"/>
      <c r="H1704" s="70"/>
      <c r="I1704" s="70"/>
      <c r="J1704" s="70"/>
      <c r="K1704" s="70"/>
      <c r="L1704" s="39"/>
      <c r="N1704" s="14"/>
      <c r="AD1704" s="39"/>
      <c r="AE1704" s="39"/>
      <c r="AF1704" s="39"/>
      <c r="AG1704" s="39"/>
      <c r="AH1704" s="39"/>
      <c r="AI1704" s="39"/>
      <c r="AJ1704" s="39"/>
      <c r="AK1704" s="39"/>
      <c r="AL1704" s="39"/>
    </row>
    <row r="1705" ht="58.5" customHeight="1">
      <c r="A1705" s="39"/>
      <c r="B1705" s="70"/>
      <c r="C1705" s="70"/>
      <c r="D1705" s="70"/>
      <c r="E1705" s="70"/>
      <c r="F1705" s="70"/>
      <c r="G1705" s="70"/>
      <c r="H1705" s="70"/>
      <c r="I1705" s="70"/>
      <c r="J1705" s="70"/>
      <c r="K1705" s="70"/>
      <c r="L1705" s="39"/>
      <c r="N1705" s="14"/>
      <c r="AD1705" s="39"/>
      <c r="AE1705" s="39"/>
      <c r="AF1705" s="39"/>
      <c r="AG1705" s="39"/>
      <c r="AH1705" s="39"/>
      <c r="AI1705" s="39"/>
      <c r="AJ1705" s="39"/>
      <c r="AK1705" s="39"/>
      <c r="AL1705" s="39"/>
    </row>
    <row r="1706" ht="58.5" customHeight="1">
      <c r="A1706" s="39"/>
      <c r="B1706" s="70"/>
      <c r="C1706" s="70"/>
      <c r="D1706" s="70"/>
      <c r="E1706" s="70"/>
      <c r="F1706" s="70"/>
      <c r="G1706" s="70"/>
      <c r="H1706" s="70"/>
      <c r="I1706" s="70"/>
      <c r="J1706" s="70"/>
      <c r="K1706" s="70"/>
      <c r="L1706" s="39"/>
      <c r="N1706" s="14"/>
      <c r="AD1706" s="39"/>
      <c r="AE1706" s="39"/>
      <c r="AF1706" s="39"/>
      <c r="AG1706" s="39"/>
      <c r="AH1706" s="39"/>
      <c r="AI1706" s="39"/>
      <c r="AJ1706" s="39"/>
      <c r="AK1706" s="39"/>
      <c r="AL1706" s="39"/>
    </row>
    <row r="1707" ht="58.5" customHeight="1">
      <c r="A1707" s="39"/>
      <c r="B1707" s="70"/>
      <c r="C1707" s="70"/>
      <c r="D1707" s="70"/>
      <c r="E1707" s="70"/>
      <c r="F1707" s="70"/>
      <c r="G1707" s="70"/>
      <c r="H1707" s="70"/>
      <c r="I1707" s="70"/>
      <c r="J1707" s="70"/>
      <c r="K1707" s="70"/>
      <c r="L1707" s="39"/>
      <c r="N1707" s="14"/>
      <c r="AD1707" s="39"/>
      <c r="AE1707" s="39"/>
      <c r="AF1707" s="39"/>
      <c r="AG1707" s="39"/>
      <c r="AH1707" s="39"/>
      <c r="AI1707" s="39"/>
      <c r="AJ1707" s="39"/>
      <c r="AK1707" s="39"/>
      <c r="AL1707" s="39"/>
    </row>
    <row r="1708" ht="58.5" customHeight="1">
      <c r="A1708" s="39"/>
      <c r="B1708" s="70"/>
      <c r="C1708" s="70"/>
      <c r="D1708" s="70"/>
      <c r="E1708" s="70"/>
      <c r="F1708" s="70"/>
      <c r="G1708" s="70"/>
      <c r="H1708" s="70"/>
      <c r="I1708" s="70"/>
      <c r="J1708" s="70"/>
      <c r="K1708" s="70"/>
      <c r="L1708" s="39"/>
      <c r="N1708" s="14"/>
      <c r="AD1708" s="39"/>
      <c r="AE1708" s="39"/>
      <c r="AF1708" s="39"/>
      <c r="AG1708" s="39"/>
      <c r="AH1708" s="39"/>
      <c r="AI1708" s="39"/>
      <c r="AJ1708" s="39"/>
      <c r="AK1708" s="39"/>
      <c r="AL1708" s="39"/>
    </row>
    <row r="1709" ht="58.5" customHeight="1">
      <c r="A1709" s="39"/>
      <c r="B1709" s="70"/>
      <c r="C1709" s="70"/>
      <c r="D1709" s="70"/>
      <c r="E1709" s="70"/>
      <c r="F1709" s="70"/>
      <c r="G1709" s="70"/>
      <c r="H1709" s="70"/>
      <c r="I1709" s="70"/>
      <c r="J1709" s="70"/>
      <c r="K1709" s="70"/>
      <c r="L1709" s="39"/>
      <c r="N1709" s="14"/>
      <c r="AD1709" s="39"/>
      <c r="AE1709" s="39"/>
      <c r="AF1709" s="39"/>
      <c r="AG1709" s="39"/>
      <c r="AH1709" s="39"/>
      <c r="AI1709" s="39"/>
      <c r="AJ1709" s="39"/>
      <c r="AK1709" s="39"/>
      <c r="AL1709" s="39"/>
    </row>
    <row r="1710" ht="58.5" customHeight="1">
      <c r="A1710" s="39"/>
      <c r="B1710" s="70"/>
      <c r="C1710" s="70"/>
      <c r="D1710" s="70"/>
      <c r="E1710" s="70"/>
      <c r="F1710" s="70"/>
      <c r="G1710" s="70"/>
      <c r="H1710" s="70"/>
      <c r="I1710" s="70"/>
      <c r="J1710" s="70"/>
      <c r="K1710" s="70"/>
      <c r="L1710" s="39"/>
      <c r="N1710" s="14"/>
      <c r="AD1710" s="39"/>
      <c r="AE1710" s="39"/>
      <c r="AF1710" s="39"/>
      <c r="AG1710" s="39"/>
      <c r="AH1710" s="39"/>
      <c r="AI1710" s="39"/>
      <c r="AJ1710" s="39"/>
      <c r="AK1710" s="39"/>
      <c r="AL1710" s="39"/>
    </row>
    <row r="1711" ht="58.5" customHeight="1">
      <c r="A1711" s="39"/>
      <c r="B1711" s="70"/>
      <c r="C1711" s="70"/>
      <c r="D1711" s="70"/>
      <c r="E1711" s="70"/>
      <c r="F1711" s="70"/>
      <c r="G1711" s="70"/>
      <c r="H1711" s="70"/>
      <c r="I1711" s="70"/>
      <c r="J1711" s="70"/>
      <c r="K1711" s="70"/>
      <c r="L1711" s="39"/>
      <c r="N1711" s="14"/>
      <c r="AD1711" s="39"/>
      <c r="AE1711" s="39"/>
      <c r="AF1711" s="39"/>
      <c r="AG1711" s="39"/>
      <c r="AH1711" s="39"/>
      <c r="AI1711" s="39"/>
      <c r="AJ1711" s="39"/>
      <c r="AK1711" s="39"/>
      <c r="AL1711" s="39"/>
    </row>
    <row r="1712" ht="58.5" customHeight="1">
      <c r="A1712" s="39"/>
      <c r="B1712" s="70"/>
      <c r="C1712" s="70"/>
      <c r="D1712" s="70"/>
      <c r="E1712" s="70"/>
      <c r="F1712" s="70"/>
      <c r="G1712" s="70"/>
      <c r="H1712" s="70"/>
      <c r="I1712" s="70"/>
      <c r="J1712" s="70"/>
      <c r="K1712" s="70"/>
      <c r="L1712" s="39"/>
      <c r="N1712" s="14"/>
      <c r="AD1712" s="39"/>
      <c r="AE1712" s="39"/>
      <c r="AF1712" s="39"/>
      <c r="AG1712" s="39"/>
      <c r="AH1712" s="39"/>
      <c r="AI1712" s="39"/>
      <c r="AJ1712" s="39"/>
      <c r="AK1712" s="39"/>
      <c r="AL1712" s="39"/>
    </row>
    <row r="1713" ht="58.5" customHeight="1">
      <c r="A1713" s="39"/>
      <c r="B1713" s="70"/>
      <c r="C1713" s="70"/>
      <c r="D1713" s="70"/>
      <c r="E1713" s="70"/>
      <c r="F1713" s="70"/>
      <c r="G1713" s="70"/>
      <c r="H1713" s="70"/>
      <c r="I1713" s="70"/>
      <c r="J1713" s="70"/>
      <c r="K1713" s="70"/>
      <c r="L1713" s="39"/>
      <c r="N1713" s="14"/>
      <c r="AD1713" s="39"/>
      <c r="AE1713" s="39"/>
      <c r="AF1713" s="39"/>
      <c r="AG1713" s="39"/>
      <c r="AH1713" s="39"/>
      <c r="AI1713" s="39"/>
      <c r="AJ1713" s="39"/>
      <c r="AK1713" s="39"/>
      <c r="AL1713" s="39"/>
    </row>
    <row r="1714" ht="58.5" customHeight="1">
      <c r="A1714" s="39"/>
      <c r="B1714" s="70"/>
      <c r="C1714" s="70"/>
      <c r="D1714" s="70"/>
      <c r="E1714" s="70"/>
      <c r="F1714" s="70"/>
      <c r="G1714" s="70"/>
      <c r="H1714" s="70"/>
      <c r="I1714" s="70"/>
      <c r="J1714" s="70"/>
      <c r="K1714" s="70"/>
      <c r="L1714" s="39"/>
      <c r="N1714" s="14"/>
      <c r="AD1714" s="39"/>
      <c r="AE1714" s="39"/>
      <c r="AF1714" s="39"/>
      <c r="AG1714" s="39"/>
      <c r="AH1714" s="39"/>
      <c r="AI1714" s="39"/>
      <c r="AJ1714" s="39"/>
      <c r="AK1714" s="39"/>
      <c r="AL1714" s="39"/>
    </row>
    <row r="1715" ht="58.5" customHeight="1">
      <c r="A1715" s="39"/>
      <c r="B1715" s="70"/>
      <c r="C1715" s="70"/>
      <c r="D1715" s="70"/>
      <c r="E1715" s="70"/>
      <c r="F1715" s="70"/>
      <c r="G1715" s="70"/>
      <c r="H1715" s="70"/>
      <c r="I1715" s="70"/>
      <c r="J1715" s="70"/>
      <c r="K1715" s="70"/>
      <c r="L1715" s="39"/>
      <c r="N1715" s="14"/>
      <c r="AD1715" s="39"/>
      <c r="AE1715" s="39"/>
      <c r="AF1715" s="39"/>
      <c r="AG1715" s="39"/>
      <c r="AH1715" s="39"/>
      <c r="AI1715" s="39"/>
      <c r="AJ1715" s="39"/>
      <c r="AK1715" s="39"/>
      <c r="AL1715" s="39"/>
    </row>
    <row r="1716" ht="58.5" customHeight="1">
      <c r="A1716" s="39"/>
      <c r="B1716" s="70"/>
      <c r="C1716" s="70"/>
      <c r="D1716" s="70"/>
      <c r="E1716" s="70"/>
      <c r="F1716" s="70"/>
      <c r="G1716" s="70"/>
      <c r="H1716" s="70"/>
      <c r="I1716" s="70"/>
      <c r="J1716" s="70"/>
      <c r="K1716" s="70"/>
      <c r="L1716" s="39"/>
      <c r="N1716" s="14"/>
      <c r="AD1716" s="39"/>
      <c r="AE1716" s="39"/>
      <c r="AF1716" s="39"/>
      <c r="AG1716" s="39"/>
      <c r="AH1716" s="39"/>
      <c r="AI1716" s="39"/>
      <c r="AJ1716" s="39"/>
      <c r="AK1716" s="39"/>
      <c r="AL1716" s="39"/>
    </row>
    <row r="1717" ht="58.5" customHeight="1">
      <c r="A1717" s="39"/>
      <c r="B1717" s="70"/>
      <c r="C1717" s="70"/>
      <c r="D1717" s="70"/>
      <c r="E1717" s="70"/>
      <c r="F1717" s="70"/>
      <c r="G1717" s="70"/>
      <c r="H1717" s="70"/>
      <c r="I1717" s="70"/>
      <c r="J1717" s="70"/>
      <c r="K1717" s="70"/>
      <c r="L1717" s="39"/>
      <c r="N1717" s="14"/>
      <c r="AD1717" s="39"/>
      <c r="AE1717" s="39"/>
      <c r="AF1717" s="39"/>
      <c r="AG1717" s="39"/>
      <c r="AH1717" s="39"/>
      <c r="AI1717" s="39"/>
      <c r="AJ1717" s="39"/>
      <c r="AK1717" s="39"/>
      <c r="AL1717" s="39"/>
    </row>
    <row r="1718" ht="58.5" customHeight="1">
      <c r="A1718" s="39"/>
      <c r="B1718" s="70"/>
      <c r="C1718" s="70"/>
      <c r="D1718" s="70"/>
      <c r="E1718" s="70"/>
      <c r="F1718" s="70"/>
      <c r="G1718" s="70"/>
      <c r="H1718" s="70"/>
      <c r="I1718" s="70"/>
      <c r="J1718" s="70"/>
      <c r="K1718" s="70"/>
      <c r="L1718" s="39"/>
      <c r="N1718" s="14"/>
      <c r="AD1718" s="39"/>
      <c r="AE1718" s="39"/>
      <c r="AF1718" s="39"/>
      <c r="AG1718" s="39"/>
      <c r="AH1718" s="39"/>
      <c r="AI1718" s="39"/>
      <c r="AJ1718" s="39"/>
      <c r="AK1718" s="39"/>
      <c r="AL1718" s="39"/>
    </row>
    <row r="1719" ht="58.5" customHeight="1">
      <c r="A1719" s="39"/>
      <c r="B1719" s="70"/>
      <c r="C1719" s="70"/>
      <c r="D1719" s="70"/>
      <c r="E1719" s="70"/>
      <c r="F1719" s="70"/>
      <c r="G1719" s="70"/>
      <c r="H1719" s="70"/>
      <c r="I1719" s="70"/>
      <c r="J1719" s="70"/>
      <c r="K1719" s="70"/>
      <c r="L1719" s="39"/>
      <c r="N1719" s="14"/>
      <c r="AD1719" s="39"/>
      <c r="AE1719" s="39"/>
      <c r="AF1719" s="39"/>
      <c r="AG1719" s="39"/>
      <c r="AH1719" s="39"/>
      <c r="AI1719" s="39"/>
      <c r="AJ1719" s="39"/>
      <c r="AK1719" s="39"/>
      <c r="AL1719" s="39"/>
    </row>
    <row r="1720" ht="58.5" customHeight="1">
      <c r="A1720" s="39"/>
      <c r="B1720" s="70"/>
      <c r="C1720" s="70"/>
      <c r="D1720" s="70"/>
      <c r="E1720" s="70"/>
      <c r="F1720" s="70"/>
      <c r="G1720" s="70"/>
      <c r="H1720" s="70"/>
      <c r="I1720" s="70"/>
      <c r="J1720" s="70"/>
      <c r="K1720" s="70"/>
      <c r="L1720" s="39"/>
      <c r="N1720" s="14"/>
      <c r="AD1720" s="39"/>
      <c r="AE1720" s="39"/>
      <c r="AF1720" s="39"/>
      <c r="AG1720" s="39"/>
      <c r="AH1720" s="39"/>
      <c r="AI1720" s="39"/>
      <c r="AJ1720" s="39"/>
      <c r="AK1720" s="39"/>
      <c r="AL1720" s="39"/>
    </row>
    <row r="1721" ht="58.5" customHeight="1">
      <c r="A1721" s="39"/>
      <c r="B1721" s="70"/>
      <c r="C1721" s="70"/>
      <c r="D1721" s="70"/>
      <c r="E1721" s="70"/>
      <c r="F1721" s="70"/>
      <c r="G1721" s="70"/>
      <c r="H1721" s="70"/>
      <c r="I1721" s="70"/>
      <c r="J1721" s="70"/>
      <c r="K1721" s="70"/>
      <c r="L1721" s="39"/>
      <c r="N1721" s="14"/>
      <c r="AD1721" s="39"/>
      <c r="AE1721" s="39"/>
      <c r="AF1721" s="39"/>
      <c r="AG1721" s="39"/>
      <c r="AH1721" s="39"/>
      <c r="AI1721" s="39"/>
      <c r="AJ1721" s="39"/>
      <c r="AK1721" s="39"/>
      <c r="AL1721" s="39"/>
    </row>
    <row r="1722" ht="58.5" customHeight="1">
      <c r="A1722" s="39"/>
      <c r="B1722" s="70"/>
      <c r="C1722" s="70"/>
      <c r="D1722" s="70"/>
      <c r="E1722" s="70"/>
      <c r="F1722" s="70"/>
      <c r="G1722" s="70"/>
      <c r="H1722" s="70"/>
      <c r="I1722" s="70"/>
      <c r="J1722" s="70"/>
      <c r="K1722" s="70"/>
      <c r="L1722" s="39"/>
      <c r="N1722" s="14"/>
      <c r="AD1722" s="39"/>
      <c r="AE1722" s="39"/>
      <c r="AF1722" s="39"/>
      <c r="AG1722" s="39"/>
      <c r="AH1722" s="39"/>
      <c r="AI1722" s="39"/>
      <c r="AJ1722" s="39"/>
      <c r="AK1722" s="39"/>
      <c r="AL1722" s="39"/>
    </row>
    <row r="1723" ht="58.5" customHeight="1">
      <c r="A1723" s="39"/>
      <c r="B1723" s="70"/>
      <c r="C1723" s="70"/>
      <c r="D1723" s="70"/>
      <c r="E1723" s="70"/>
      <c r="F1723" s="70"/>
      <c r="G1723" s="70"/>
      <c r="H1723" s="70"/>
      <c r="I1723" s="70"/>
      <c r="J1723" s="70"/>
      <c r="K1723" s="70"/>
      <c r="L1723" s="39"/>
      <c r="N1723" s="14"/>
      <c r="AD1723" s="39"/>
      <c r="AE1723" s="39"/>
      <c r="AF1723" s="39"/>
      <c r="AG1723" s="39"/>
      <c r="AH1723" s="39"/>
      <c r="AI1723" s="39"/>
      <c r="AJ1723" s="39"/>
      <c r="AK1723" s="39"/>
      <c r="AL1723" s="39"/>
    </row>
    <row r="1724" ht="58.5" customHeight="1">
      <c r="A1724" s="39"/>
      <c r="B1724" s="70"/>
      <c r="C1724" s="70"/>
      <c r="D1724" s="70"/>
      <c r="E1724" s="70"/>
      <c r="F1724" s="70"/>
      <c r="G1724" s="70"/>
      <c r="H1724" s="70"/>
      <c r="I1724" s="70"/>
      <c r="J1724" s="70"/>
      <c r="K1724" s="70"/>
      <c r="L1724" s="39"/>
      <c r="N1724" s="14"/>
      <c r="AD1724" s="39"/>
      <c r="AE1724" s="39"/>
      <c r="AF1724" s="39"/>
      <c r="AG1724" s="39"/>
      <c r="AH1724" s="39"/>
      <c r="AI1724" s="39"/>
      <c r="AJ1724" s="39"/>
      <c r="AK1724" s="39"/>
      <c r="AL1724" s="39"/>
    </row>
    <row r="1725" ht="58.5" customHeight="1">
      <c r="A1725" s="39"/>
      <c r="B1725" s="70"/>
      <c r="C1725" s="70"/>
      <c r="D1725" s="70"/>
      <c r="E1725" s="70"/>
      <c r="F1725" s="70"/>
      <c r="G1725" s="70"/>
      <c r="H1725" s="70"/>
      <c r="I1725" s="70"/>
      <c r="J1725" s="70"/>
      <c r="K1725" s="70"/>
      <c r="L1725" s="39"/>
      <c r="N1725" s="14"/>
      <c r="AD1725" s="39"/>
      <c r="AE1725" s="39"/>
      <c r="AF1725" s="39"/>
      <c r="AG1725" s="39"/>
      <c r="AH1725" s="39"/>
      <c r="AI1725" s="39"/>
      <c r="AJ1725" s="39"/>
      <c r="AK1725" s="39"/>
      <c r="AL1725" s="39"/>
    </row>
    <row r="1726" ht="58.5" customHeight="1">
      <c r="A1726" s="39"/>
      <c r="B1726" s="70"/>
      <c r="C1726" s="70"/>
      <c r="D1726" s="70"/>
      <c r="E1726" s="70"/>
      <c r="F1726" s="70"/>
      <c r="G1726" s="70"/>
      <c r="H1726" s="70"/>
      <c r="I1726" s="70"/>
      <c r="J1726" s="70"/>
      <c r="K1726" s="70"/>
      <c r="L1726" s="39"/>
      <c r="N1726" s="14"/>
      <c r="AD1726" s="39"/>
      <c r="AE1726" s="39"/>
      <c r="AF1726" s="39"/>
      <c r="AG1726" s="39"/>
      <c r="AH1726" s="39"/>
      <c r="AI1726" s="39"/>
      <c r="AJ1726" s="39"/>
      <c r="AK1726" s="39"/>
      <c r="AL1726" s="39"/>
    </row>
    <row r="1727" ht="58.5" customHeight="1">
      <c r="A1727" s="39"/>
      <c r="B1727" s="70"/>
      <c r="C1727" s="70"/>
      <c r="D1727" s="70"/>
      <c r="E1727" s="70"/>
      <c r="F1727" s="70"/>
      <c r="G1727" s="70"/>
      <c r="H1727" s="70"/>
      <c r="I1727" s="70"/>
      <c r="J1727" s="70"/>
      <c r="K1727" s="70"/>
      <c r="L1727" s="39"/>
      <c r="N1727" s="14"/>
      <c r="AD1727" s="39"/>
      <c r="AE1727" s="39"/>
      <c r="AF1727" s="39"/>
      <c r="AG1727" s="39"/>
      <c r="AH1727" s="39"/>
      <c r="AI1727" s="39"/>
      <c r="AJ1727" s="39"/>
      <c r="AK1727" s="39"/>
      <c r="AL1727" s="39"/>
    </row>
    <row r="1728" ht="58.5" customHeight="1">
      <c r="A1728" s="39"/>
      <c r="B1728" s="70"/>
      <c r="C1728" s="70"/>
      <c r="D1728" s="70"/>
      <c r="E1728" s="70"/>
      <c r="F1728" s="70"/>
      <c r="G1728" s="70"/>
      <c r="H1728" s="70"/>
      <c r="I1728" s="70"/>
      <c r="J1728" s="70"/>
      <c r="K1728" s="70"/>
      <c r="L1728" s="39"/>
      <c r="N1728" s="14"/>
      <c r="AD1728" s="39"/>
      <c r="AE1728" s="39"/>
      <c r="AF1728" s="39"/>
      <c r="AG1728" s="39"/>
      <c r="AH1728" s="39"/>
      <c r="AI1728" s="39"/>
      <c r="AJ1728" s="39"/>
      <c r="AK1728" s="39"/>
      <c r="AL1728" s="39"/>
    </row>
    <row r="1729" ht="58.5" customHeight="1">
      <c r="A1729" s="39"/>
      <c r="B1729" s="70"/>
      <c r="C1729" s="70"/>
      <c r="D1729" s="70"/>
      <c r="E1729" s="70"/>
      <c r="F1729" s="70"/>
      <c r="G1729" s="70"/>
      <c r="H1729" s="70"/>
      <c r="I1729" s="70"/>
      <c r="J1729" s="70"/>
      <c r="K1729" s="70"/>
      <c r="L1729" s="39"/>
      <c r="N1729" s="14"/>
      <c r="AD1729" s="39"/>
      <c r="AE1729" s="39"/>
      <c r="AF1729" s="39"/>
      <c r="AG1729" s="39"/>
      <c r="AH1729" s="39"/>
      <c r="AI1729" s="39"/>
      <c r="AJ1729" s="39"/>
      <c r="AK1729" s="39"/>
      <c r="AL1729" s="39"/>
    </row>
    <row r="1730" ht="58.5" customHeight="1">
      <c r="A1730" s="39"/>
      <c r="B1730" s="70"/>
      <c r="C1730" s="70"/>
      <c r="D1730" s="70"/>
      <c r="E1730" s="70"/>
      <c r="F1730" s="70"/>
      <c r="G1730" s="70"/>
      <c r="H1730" s="70"/>
      <c r="I1730" s="70"/>
      <c r="J1730" s="70"/>
      <c r="K1730" s="70"/>
      <c r="L1730" s="39"/>
      <c r="N1730" s="14"/>
      <c r="AD1730" s="39"/>
      <c r="AE1730" s="39"/>
      <c r="AF1730" s="39"/>
      <c r="AG1730" s="39"/>
      <c r="AH1730" s="39"/>
      <c r="AI1730" s="39"/>
      <c r="AJ1730" s="39"/>
      <c r="AK1730" s="39"/>
      <c r="AL1730" s="39"/>
    </row>
    <row r="1731" ht="58.5" customHeight="1">
      <c r="A1731" s="39"/>
      <c r="B1731" s="70"/>
      <c r="C1731" s="70"/>
      <c r="D1731" s="70"/>
      <c r="E1731" s="70"/>
      <c r="F1731" s="70"/>
      <c r="G1731" s="70"/>
      <c r="H1731" s="70"/>
      <c r="I1731" s="70"/>
      <c r="J1731" s="70"/>
      <c r="K1731" s="70"/>
      <c r="L1731" s="39"/>
      <c r="N1731" s="14"/>
      <c r="AD1731" s="39"/>
      <c r="AE1731" s="39"/>
      <c r="AF1731" s="39"/>
      <c r="AG1731" s="39"/>
      <c r="AH1731" s="39"/>
      <c r="AI1731" s="39"/>
      <c r="AJ1731" s="39"/>
      <c r="AK1731" s="39"/>
      <c r="AL1731" s="39"/>
    </row>
    <row r="1732" ht="58.5" customHeight="1">
      <c r="A1732" s="39"/>
      <c r="B1732" s="70"/>
      <c r="C1732" s="70"/>
      <c r="D1732" s="70"/>
      <c r="E1732" s="70"/>
      <c r="F1732" s="70"/>
      <c r="G1732" s="70"/>
      <c r="H1732" s="70"/>
      <c r="I1732" s="70"/>
      <c r="J1732" s="70"/>
      <c r="K1732" s="70"/>
      <c r="L1732" s="39"/>
      <c r="N1732" s="14"/>
      <c r="AD1732" s="39"/>
      <c r="AE1732" s="39"/>
      <c r="AF1732" s="39"/>
      <c r="AG1732" s="39"/>
      <c r="AH1732" s="39"/>
      <c r="AI1732" s="39"/>
      <c r="AJ1732" s="39"/>
      <c r="AK1732" s="39"/>
      <c r="AL1732" s="39"/>
    </row>
    <row r="1733" ht="58.5" customHeight="1">
      <c r="A1733" s="39"/>
      <c r="B1733" s="70"/>
      <c r="C1733" s="70"/>
      <c r="D1733" s="70"/>
      <c r="E1733" s="70"/>
      <c r="F1733" s="70"/>
      <c r="G1733" s="70"/>
      <c r="H1733" s="70"/>
      <c r="I1733" s="70"/>
      <c r="J1733" s="70"/>
      <c r="K1733" s="70"/>
      <c r="L1733" s="39"/>
      <c r="N1733" s="14"/>
      <c r="AD1733" s="39"/>
      <c r="AE1733" s="39"/>
      <c r="AF1733" s="39"/>
      <c r="AG1733" s="39"/>
      <c r="AH1733" s="39"/>
      <c r="AI1733" s="39"/>
      <c r="AJ1733" s="39"/>
      <c r="AK1733" s="39"/>
      <c r="AL1733" s="39"/>
    </row>
    <row r="1734" ht="58.5" customHeight="1">
      <c r="A1734" s="39"/>
      <c r="B1734" s="70"/>
      <c r="C1734" s="70"/>
      <c r="D1734" s="70"/>
      <c r="E1734" s="70"/>
      <c r="F1734" s="70"/>
      <c r="G1734" s="70"/>
      <c r="H1734" s="70"/>
      <c r="I1734" s="70"/>
      <c r="J1734" s="70"/>
      <c r="K1734" s="70"/>
      <c r="L1734" s="39"/>
      <c r="N1734" s="14"/>
      <c r="AD1734" s="39"/>
      <c r="AE1734" s="39"/>
      <c r="AF1734" s="39"/>
      <c r="AG1734" s="39"/>
      <c r="AH1734" s="39"/>
      <c r="AI1734" s="39"/>
      <c r="AJ1734" s="39"/>
      <c r="AK1734" s="39"/>
      <c r="AL1734" s="39"/>
    </row>
    <row r="1735" ht="58.5" customHeight="1">
      <c r="A1735" s="39"/>
      <c r="B1735" s="70"/>
      <c r="C1735" s="70"/>
      <c r="D1735" s="70"/>
      <c r="E1735" s="70"/>
      <c r="F1735" s="70"/>
      <c r="G1735" s="70"/>
      <c r="H1735" s="70"/>
      <c r="I1735" s="70"/>
      <c r="J1735" s="70"/>
      <c r="K1735" s="70"/>
      <c r="L1735" s="39"/>
      <c r="N1735" s="14"/>
      <c r="AD1735" s="39"/>
      <c r="AE1735" s="39"/>
      <c r="AF1735" s="39"/>
      <c r="AG1735" s="39"/>
      <c r="AH1735" s="39"/>
      <c r="AI1735" s="39"/>
      <c r="AJ1735" s="39"/>
      <c r="AK1735" s="39"/>
      <c r="AL1735" s="39"/>
    </row>
    <row r="1736" ht="58.5" customHeight="1">
      <c r="A1736" s="39"/>
      <c r="B1736" s="70"/>
      <c r="C1736" s="70"/>
      <c r="D1736" s="70"/>
      <c r="E1736" s="70"/>
      <c r="F1736" s="70"/>
      <c r="G1736" s="70"/>
      <c r="H1736" s="70"/>
      <c r="I1736" s="70"/>
      <c r="J1736" s="70"/>
      <c r="K1736" s="70"/>
      <c r="L1736" s="39"/>
      <c r="N1736" s="14"/>
      <c r="AD1736" s="39"/>
      <c r="AE1736" s="39"/>
      <c r="AF1736" s="39"/>
      <c r="AG1736" s="39"/>
      <c r="AH1736" s="39"/>
      <c r="AI1736" s="39"/>
      <c r="AJ1736" s="39"/>
      <c r="AK1736" s="39"/>
      <c r="AL1736" s="39"/>
    </row>
    <row r="1737" ht="58.5" customHeight="1">
      <c r="A1737" s="39"/>
      <c r="B1737" s="70"/>
      <c r="C1737" s="70"/>
      <c r="D1737" s="70"/>
      <c r="E1737" s="70"/>
      <c r="F1737" s="70"/>
      <c r="G1737" s="70"/>
      <c r="H1737" s="70"/>
      <c r="I1737" s="70"/>
      <c r="J1737" s="70"/>
      <c r="K1737" s="70"/>
      <c r="L1737" s="39"/>
      <c r="N1737" s="14"/>
      <c r="AD1737" s="39"/>
      <c r="AE1737" s="39"/>
      <c r="AF1737" s="39"/>
      <c r="AG1737" s="39"/>
      <c r="AH1737" s="39"/>
      <c r="AI1737" s="39"/>
      <c r="AJ1737" s="39"/>
      <c r="AK1737" s="39"/>
      <c r="AL1737" s="39"/>
    </row>
    <row r="1738" ht="58.5" customHeight="1">
      <c r="A1738" s="39"/>
      <c r="B1738" s="70"/>
      <c r="C1738" s="70"/>
      <c r="D1738" s="70"/>
      <c r="E1738" s="70"/>
      <c r="F1738" s="70"/>
      <c r="G1738" s="70"/>
      <c r="H1738" s="70"/>
      <c r="I1738" s="70"/>
      <c r="J1738" s="70"/>
      <c r="K1738" s="70"/>
      <c r="L1738" s="39"/>
      <c r="N1738" s="14"/>
      <c r="AD1738" s="39"/>
      <c r="AE1738" s="39"/>
      <c r="AF1738" s="39"/>
      <c r="AG1738" s="39"/>
      <c r="AH1738" s="39"/>
      <c r="AI1738" s="39"/>
      <c r="AJ1738" s="39"/>
      <c r="AK1738" s="39"/>
      <c r="AL1738" s="39"/>
    </row>
    <row r="1739" ht="58.5" customHeight="1">
      <c r="A1739" s="39"/>
      <c r="B1739" s="70"/>
      <c r="C1739" s="70"/>
      <c r="D1739" s="70"/>
      <c r="E1739" s="70"/>
      <c r="F1739" s="70"/>
      <c r="G1739" s="70"/>
      <c r="H1739" s="70"/>
      <c r="I1739" s="70"/>
      <c r="J1739" s="70"/>
      <c r="K1739" s="70"/>
      <c r="L1739" s="39"/>
      <c r="N1739" s="14"/>
      <c r="AD1739" s="39"/>
      <c r="AE1739" s="39"/>
      <c r="AF1739" s="39"/>
      <c r="AG1739" s="39"/>
      <c r="AH1739" s="39"/>
      <c r="AI1739" s="39"/>
      <c r="AJ1739" s="39"/>
      <c r="AK1739" s="39"/>
      <c r="AL1739" s="39"/>
    </row>
    <row r="1740" ht="58.5" customHeight="1">
      <c r="A1740" s="39"/>
      <c r="B1740" s="70"/>
      <c r="C1740" s="70"/>
      <c r="D1740" s="70"/>
      <c r="E1740" s="70"/>
      <c r="F1740" s="70"/>
      <c r="G1740" s="70"/>
      <c r="H1740" s="70"/>
      <c r="I1740" s="70"/>
      <c r="J1740" s="70"/>
      <c r="K1740" s="70"/>
      <c r="L1740" s="39"/>
      <c r="N1740" s="14"/>
      <c r="AD1740" s="39"/>
      <c r="AE1740" s="39"/>
      <c r="AF1740" s="39"/>
      <c r="AG1740" s="39"/>
      <c r="AH1740" s="39"/>
      <c r="AI1740" s="39"/>
      <c r="AJ1740" s="39"/>
      <c r="AK1740" s="39"/>
      <c r="AL1740" s="39"/>
    </row>
    <row r="1741" ht="58.5" customHeight="1">
      <c r="A1741" s="39"/>
      <c r="B1741" s="70"/>
      <c r="C1741" s="70"/>
      <c r="D1741" s="70"/>
      <c r="E1741" s="70"/>
      <c r="F1741" s="70"/>
      <c r="G1741" s="70"/>
      <c r="H1741" s="70"/>
      <c r="I1741" s="70"/>
      <c r="J1741" s="70"/>
      <c r="K1741" s="70"/>
      <c r="L1741" s="39"/>
      <c r="N1741" s="14"/>
      <c r="AD1741" s="39"/>
      <c r="AE1741" s="39"/>
      <c r="AF1741" s="39"/>
      <c r="AG1741" s="39"/>
      <c r="AH1741" s="39"/>
      <c r="AI1741" s="39"/>
      <c r="AJ1741" s="39"/>
      <c r="AK1741" s="39"/>
      <c r="AL1741" s="39"/>
    </row>
    <row r="1742" ht="58.5" customHeight="1">
      <c r="A1742" s="39"/>
      <c r="B1742" s="70"/>
      <c r="C1742" s="70"/>
      <c r="D1742" s="70"/>
      <c r="E1742" s="70"/>
      <c r="F1742" s="70"/>
      <c r="G1742" s="70"/>
      <c r="H1742" s="70"/>
      <c r="I1742" s="70"/>
      <c r="J1742" s="70"/>
      <c r="K1742" s="70"/>
      <c r="L1742" s="39"/>
      <c r="N1742" s="14"/>
      <c r="AD1742" s="39"/>
      <c r="AE1742" s="39"/>
      <c r="AF1742" s="39"/>
      <c r="AG1742" s="39"/>
      <c r="AH1742" s="39"/>
      <c r="AI1742" s="39"/>
      <c r="AJ1742" s="39"/>
      <c r="AK1742" s="39"/>
      <c r="AL1742" s="39"/>
    </row>
    <row r="1743" ht="58.5" customHeight="1">
      <c r="A1743" s="39"/>
      <c r="B1743" s="70"/>
      <c r="C1743" s="70"/>
      <c r="D1743" s="70"/>
      <c r="E1743" s="70"/>
      <c r="F1743" s="70"/>
      <c r="G1743" s="70"/>
      <c r="H1743" s="70"/>
      <c r="I1743" s="70"/>
      <c r="J1743" s="70"/>
      <c r="K1743" s="70"/>
      <c r="L1743" s="39"/>
      <c r="N1743" s="14"/>
      <c r="AD1743" s="39"/>
      <c r="AE1743" s="39"/>
      <c r="AF1743" s="39"/>
      <c r="AG1743" s="39"/>
      <c r="AH1743" s="39"/>
      <c r="AI1743" s="39"/>
      <c r="AJ1743" s="39"/>
      <c r="AK1743" s="39"/>
      <c r="AL1743" s="39"/>
    </row>
    <row r="1744" ht="58.5" customHeight="1">
      <c r="A1744" s="39"/>
      <c r="B1744" s="70"/>
      <c r="C1744" s="70"/>
      <c r="D1744" s="70"/>
      <c r="E1744" s="70"/>
      <c r="F1744" s="70"/>
      <c r="G1744" s="70"/>
      <c r="H1744" s="70"/>
      <c r="I1744" s="70"/>
      <c r="J1744" s="70"/>
      <c r="K1744" s="70"/>
      <c r="L1744" s="39"/>
      <c r="N1744" s="14"/>
      <c r="AD1744" s="39"/>
      <c r="AE1744" s="39"/>
      <c r="AF1744" s="39"/>
      <c r="AG1744" s="39"/>
      <c r="AH1744" s="39"/>
      <c r="AI1744" s="39"/>
      <c r="AJ1744" s="39"/>
      <c r="AK1744" s="39"/>
      <c r="AL1744" s="39"/>
    </row>
    <row r="1745" ht="58.5" customHeight="1">
      <c r="A1745" s="39"/>
      <c r="B1745" s="70"/>
      <c r="C1745" s="70"/>
      <c r="D1745" s="70"/>
      <c r="E1745" s="70"/>
      <c r="F1745" s="70"/>
      <c r="G1745" s="70"/>
      <c r="H1745" s="70"/>
      <c r="I1745" s="70"/>
      <c r="J1745" s="70"/>
      <c r="K1745" s="70"/>
      <c r="L1745" s="39"/>
      <c r="N1745" s="14"/>
      <c r="AD1745" s="39"/>
      <c r="AE1745" s="39"/>
      <c r="AF1745" s="39"/>
      <c r="AG1745" s="39"/>
      <c r="AH1745" s="39"/>
      <c r="AI1745" s="39"/>
      <c r="AJ1745" s="39"/>
      <c r="AK1745" s="39"/>
      <c r="AL1745" s="39"/>
    </row>
    <row r="1746" ht="58.5" customHeight="1">
      <c r="A1746" s="39"/>
      <c r="B1746" s="70"/>
      <c r="C1746" s="70"/>
      <c r="D1746" s="70"/>
      <c r="E1746" s="70"/>
      <c r="F1746" s="70"/>
      <c r="G1746" s="70"/>
      <c r="H1746" s="70"/>
      <c r="I1746" s="70"/>
      <c r="J1746" s="70"/>
      <c r="K1746" s="70"/>
      <c r="L1746" s="39"/>
      <c r="N1746" s="14"/>
      <c r="AD1746" s="39"/>
      <c r="AE1746" s="39"/>
      <c r="AF1746" s="39"/>
      <c r="AG1746" s="39"/>
      <c r="AH1746" s="39"/>
      <c r="AI1746" s="39"/>
      <c r="AJ1746" s="39"/>
      <c r="AK1746" s="39"/>
      <c r="AL1746" s="39"/>
    </row>
    <row r="1747" ht="58.5" customHeight="1">
      <c r="A1747" s="39"/>
      <c r="B1747" s="70"/>
      <c r="C1747" s="70"/>
      <c r="D1747" s="70"/>
      <c r="E1747" s="70"/>
      <c r="F1747" s="70"/>
      <c r="G1747" s="70"/>
      <c r="H1747" s="70"/>
      <c r="I1747" s="70"/>
      <c r="J1747" s="70"/>
      <c r="K1747" s="70"/>
      <c r="L1747" s="39"/>
      <c r="N1747" s="14"/>
      <c r="AD1747" s="39"/>
      <c r="AE1747" s="39"/>
      <c r="AF1747" s="39"/>
      <c r="AG1747" s="39"/>
      <c r="AH1747" s="39"/>
      <c r="AI1747" s="39"/>
      <c r="AJ1747" s="39"/>
      <c r="AK1747" s="39"/>
      <c r="AL1747" s="39"/>
    </row>
    <row r="1748" ht="58.5" customHeight="1">
      <c r="A1748" s="39"/>
      <c r="B1748" s="70"/>
      <c r="C1748" s="70"/>
      <c r="D1748" s="70"/>
      <c r="E1748" s="70"/>
      <c r="F1748" s="70"/>
      <c r="G1748" s="70"/>
      <c r="H1748" s="70"/>
      <c r="I1748" s="70"/>
      <c r="J1748" s="70"/>
      <c r="K1748" s="70"/>
      <c r="L1748" s="39"/>
      <c r="N1748" s="14"/>
      <c r="AD1748" s="39"/>
      <c r="AE1748" s="39"/>
      <c r="AF1748" s="39"/>
      <c r="AG1748" s="39"/>
      <c r="AH1748" s="39"/>
      <c r="AI1748" s="39"/>
      <c r="AJ1748" s="39"/>
      <c r="AK1748" s="39"/>
      <c r="AL1748" s="39"/>
    </row>
    <row r="1749" ht="58.5" customHeight="1">
      <c r="A1749" s="39"/>
      <c r="B1749" s="70"/>
      <c r="C1749" s="70"/>
      <c r="D1749" s="70"/>
      <c r="E1749" s="70"/>
      <c r="F1749" s="70"/>
      <c r="G1749" s="70"/>
      <c r="H1749" s="70"/>
      <c r="I1749" s="70"/>
      <c r="J1749" s="70"/>
      <c r="K1749" s="70"/>
      <c r="L1749" s="39"/>
      <c r="N1749" s="14"/>
      <c r="AD1749" s="39"/>
      <c r="AE1749" s="39"/>
      <c r="AF1749" s="39"/>
      <c r="AG1749" s="39"/>
      <c r="AH1749" s="39"/>
      <c r="AI1749" s="39"/>
      <c r="AJ1749" s="39"/>
      <c r="AK1749" s="39"/>
      <c r="AL1749" s="39"/>
    </row>
    <row r="1750" ht="58.5" customHeight="1">
      <c r="A1750" s="39"/>
      <c r="B1750" s="70"/>
      <c r="C1750" s="70"/>
      <c r="D1750" s="70"/>
      <c r="E1750" s="70"/>
      <c r="F1750" s="70"/>
      <c r="G1750" s="70"/>
      <c r="H1750" s="70"/>
      <c r="I1750" s="70"/>
      <c r="J1750" s="70"/>
      <c r="K1750" s="70"/>
      <c r="L1750" s="39"/>
      <c r="N1750" s="14"/>
      <c r="AD1750" s="39"/>
      <c r="AE1750" s="39"/>
      <c r="AF1750" s="39"/>
      <c r="AG1750" s="39"/>
      <c r="AH1750" s="39"/>
      <c r="AI1750" s="39"/>
      <c r="AJ1750" s="39"/>
      <c r="AK1750" s="39"/>
      <c r="AL1750" s="39"/>
    </row>
    <row r="1751" ht="58.5" customHeight="1">
      <c r="A1751" s="39"/>
      <c r="B1751" s="70"/>
      <c r="C1751" s="70"/>
      <c r="D1751" s="70"/>
      <c r="E1751" s="70"/>
      <c r="F1751" s="70"/>
      <c r="G1751" s="70"/>
      <c r="H1751" s="70"/>
      <c r="I1751" s="70"/>
      <c r="J1751" s="70"/>
      <c r="K1751" s="70"/>
      <c r="L1751" s="39"/>
      <c r="N1751" s="14"/>
      <c r="AD1751" s="39"/>
      <c r="AE1751" s="39"/>
      <c r="AF1751" s="39"/>
      <c r="AG1751" s="39"/>
      <c r="AH1751" s="39"/>
      <c r="AI1751" s="39"/>
      <c r="AJ1751" s="39"/>
      <c r="AK1751" s="39"/>
      <c r="AL1751" s="39"/>
    </row>
    <row r="1752" ht="58.5" customHeight="1">
      <c r="A1752" s="39"/>
      <c r="B1752" s="70"/>
      <c r="C1752" s="70"/>
      <c r="D1752" s="70"/>
      <c r="E1752" s="70"/>
      <c r="F1752" s="70"/>
      <c r="G1752" s="70"/>
      <c r="H1752" s="70"/>
      <c r="I1752" s="70"/>
      <c r="J1752" s="70"/>
      <c r="K1752" s="70"/>
      <c r="L1752" s="39"/>
      <c r="N1752" s="14"/>
      <c r="AD1752" s="39"/>
      <c r="AE1752" s="39"/>
      <c r="AF1752" s="39"/>
      <c r="AG1752" s="39"/>
      <c r="AH1752" s="39"/>
      <c r="AI1752" s="39"/>
      <c r="AJ1752" s="39"/>
      <c r="AK1752" s="39"/>
      <c r="AL1752" s="39"/>
    </row>
    <row r="1753" ht="58.5" customHeight="1">
      <c r="A1753" s="39"/>
      <c r="B1753" s="70"/>
      <c r="C1753" s="70"/>
      <c r="D1753" s="70"/>
      <c r="E1753" s="70"/>
      <c r="F1753" s="70"/>
      <c r="G1753" s="70"/>
      <c r="H1753" s="70"/>
      <c r="I1753" s="70"/>
      <c r="J1753" s="70"/>
      <c r="K1753" s="70"/>
      <c r="L1753" s="39"/>
      <c r="N1753" s="14"/>
      <c r="AD1753" s="39"/>
      <c r="AE1753" s="39"/>
      <c r="AF1753" s="39"/>
      <c r="AG1753" s="39"/>
      <c r="AH1753" s="39"/>
      <c r="AI1753" s="39"/>
      <c r="AJ1753" s="39"/>
      <c r="AK1753" s="39"/>
      <c r="AL1753" s="39"/>
    </row>
    <row r="1754" ht="58.5" customHeight="1">
      <c r="A1754" s="39"/>
      <c r="B1754" s="70"/>
      <c r="C1754" s="70"/>
      <c r="D1754" s="70"/>
      <c r="E1754" s="70"/>
      <c r="F1754" s="70"/>
      <c r="G1754" s="70"/>
      <c r="H1754" s="70"/>
      <c r="I1754" s="70"/>
      <c r="J1754" s="70"/>
      <c r="K1754" s="70"/>
      <c r="L1754" s="39"/>
      <c r="N1754" s="14"/>
      <c r="AD1754" s="39"/>
      <c r="AE1754" s="39"/>
      <c r="AF1754" s="39"/>
      <c r="AG1754" s="39"/>
      <c r="AH1754" s="39"/>
      <c r="AI1754" s="39"/>
      <c r="AJ1754" s="39"/>
      <c r="AK1754" s="39"/>
      <c r="AL1754" s="39"/>
    </row>
    <row r="1755" ht="58.5" customHeight="1">
      <c r="A1755" s="39"/>
      <c r="B1755" s="70"/>
      <c r="C1755" s="70"/>
      <c r="D1755" s="70"/>
      <c r="E1755" s="70"/>
      <c r="F1755" s="70"/>
      <c r="G1755" s="70"/>
      <c r="H1755" s="70"/>
      <c r="I1755" s="70"/>
      <c r="J1755" s="70"/>
      <c r="K1755" s="70"/>
      <c r="L1755" s="39"/>
      <c r="N1755" s="14"/>
      <c r="AD1755" s="39"/>
      <c r="AE1755" s="39"/>
      <c r="AF1755" s="39"/>
      <c r="AG1755" s="39"/>
      <c r="AH1755" s="39"/>
      <c r="AI1755" s="39"/>
      <c r="AJ1755" s="39"/>
      <c r="AK1755" s="39"/>
      <c r="AL1755" s="39"/>
    </row>
    <row r="1756" ht="58.5" customHeight="1">
      <c r="A1756" s="39"/>
      <c r="B1756" s="70"/>
      <c r="C1756" s="70"/>
      <c r="D1756" s="70"/>
      <c r="E1756" s="70"/>
      <c r="F1756" s="70"/>
      <c r="G1756" s="70"/>
      <c r="H1756" s="70"/>
      <c r="I1756" s="70"/>
      <c r="J1756" s="70"/>
      <c r="K1756" s="70"/>
      <c r="L1756" s="39"/>
      <c r="N1756" s="14"/>
      <c r="AD1756" s="39"/>
      <c r="AE1756" s="39"/>
      <c r="AF1756" s="39"/>
      <c r="AG1756" s="39"/>
      <c r="AH1756" s="39"/>
      <c r="AI1756" s="39"/>
      <c r="AJ1756" s="39"/>
      <c r="AK1756" s="39"/>
      <c r="AL1756" s="39"/>
    </row>
    <row r="1757" ht="58.5" customHeight="1">
      <c r="A1757" s="39"/>
      <c r="B1757" s="70"/>
      <c r="C1757" s="70"/>
      <c r="D1757" s="70"/>
      <c r="E1757" s="70"/>
      <c r="F1757" s="70"/>
      <c r="G1757" s="70"/>
      <c r="H1757" s="70"/>
      <c r="I1757" s="70"/>
      <c r="J1757" s="70"/>
      <c r="K1757" s="70"/>
      <c r="L1757" s="39"/>
      <c r="N1757" s="14"/>
      <c r="AD1757" s="39"/>
      <c r="AE1757" s="39"/>
      <c r="AF1757" s="39"/>
      <c r="AG1757" s="39"/>
      <c r="AH1757" s="39"/>
      <c r="AI1757" s="39"/>
      <c r="AJ1757" s="39"/>
      <c r="AK1757" s="39"/>
      <c r="AL1757" s="39"/>
    </row>
    <row r="1758" ht="58.5" customHeight="1">
      <c r="A1758" s="39"/>
      <c r="B1758" s="70"/>
      <c r="C1758" s="70"/>
      <c r="D1758" s="70"/>
      <c r="E1758" s="70"/>
      <c r="F1758" s="70"/>
      <c r="G1758" s="70"/>
      <c r="H1758" s="70"/>
      <c r="I1758" s="70"/>
      <c r="J1758" s="70"/>
      <c r="K1758" s="70"/>
      <c r="L1758" s="39"/>
      <c r="N1758" s="14"/>
      <c r="AD1758" s="39"/>
      <c r="AE1758" s="39"/>
      <c r="AF1758" s="39"/>
      <c r="AG1758" s="39"/>
      <c r="AH1758" s="39"/>
      <c r="AI1758" s="39"/>
      <c r="AJ1758" s="39"/>
      <c r="AK1758" s="39"/>
      <c r="AL1758" s="39"/>
    </row>
    <row r="1759" ht="58.5" customHeight="1">
      <c r="A1759" s="39"/>
      <c r="B1759" s="70"/>
      <c r="C1759" s="70"/>
      <c r="D1759" s="70"/>
      <c r="E1759" s="70"/>
      <c r="F1759" s="70"/>
      <c r="G1759" s="70"/>
      <c r="H1759" s="70"/>
      <c r="I1759" s="70"/>
      <c r="J1759" s="70"/>
      <c r="K1759" s="70"/>
      <c r="L1759" s="39"/>
      <c r="N1759" s="14"/>
      <c r="AD1759" s="39"/>
      <c r="AE1759" s="39"/>
      <c r="AF1759" s="39"/>
      <c r="AG1759" s="39"/>
      <c r="AH1759" s="39"/>
      <c r="AI1759" s="39"/>
      <c r="AJ1759" s="39"/>
      <c r="AK1759" s="39"/>
      <c r="AL1759" s="39"/>
    </row>
    <row r="1760" ht="58.5" customHeight="1">
      <c r="A1760" s="39"/>
      <c r="B1760" s="70"/>
      <c r="C1760" s="70"/>
      <c r="D1760" s="70"/>
      <c r="E1760" s="70"/>
      <c r="F1760" s="70"/>
      <c r="G1760" s="70"/>
      <c r="H1760" s="70"/>
      <c r="I1760" s="70"/>
      <c r="J1760" s="70"/>
      <c r="K1760" s="70"/>
      <c r="L1760" s="39"/>
      <c r="N1760" s="14"/>
      <c r="AD1760" s="39"/>
      <c r="AE1760" s="39"/>
      <c r="AF1760" s="39"/>
      <c r="AG1760" s="39"/>
      <c r="AH1760" s="39"/>
      <c r="AI1760" s="39"/>
      <c r="AJ1760" s="39"/>
      <c r="AK1760" s="39"/>
      <c r="AL1760" s="39"/>
    </row>
    <row r="1761" ht="58.5" customHeight="1">
      <c r="A1761" s="39"/>
      <c r="B1761" s="70"/>
      <c r="C1761" s="70"/>
      <c r="D1761" s="70"/>
      <c r="E1761" s="70"/>
      <c r="F1761" s="70"/>
      <c r="G1761" s="70"/>
      <c r="H1761" s="70"/>
      <c r="I1761" s="70"/>
      <c r="J1761" s="70"/>
      <c r="K1761" s="70"/>
      <c r="L1761" s="39"/>
      <c r="N1761" s="14"/>
      <c r="AD1761" s="39"/>
      <c r="AE1761" s="39"/>
      <c r="AF1761" s="39"/>
      <c r="AG1761" s="39"/>
      <c r="AH1761" s="39"/>
      <c r="AI1761" s="39"/>
      <c r="AJ1761" s="39"/>
      <c r="AK1761" s="39"/>
      <c r="AL1761" s="39"/>
    </row>
    <row r="1762" ht="58.5" customHeight="1">
      <c r="A1762" s="39"/>
      <c r="B1762" s="70"/>
      <c r="C1762" s="70"/>
      <c r="D1762" s="70"/>
      <c r="E1762" s="70"/>
      <c r="F1762" s="70"/>
      <c r="G1762" s="70"/>
      <c r="H1762" s="70"/>
      <c r="I1762" s="70"/>
      <c r="J1762" s="70"/>
      <c r="K1762" s="70"/>
      <c r="L1762" s="39"/>
      <c r="N1762" s="14"/>
      <c r="AD1762" s="39"/>
      <c r="AE1762" s="39"/>
      <c r="AF1762" s="39"/>
      <c r="AG1762" s="39"/>
      <c r="AH1762" s="39"/>
      <c r="AI1762" s="39"/>
      <c r="AJ1762" s="39"/>
      <c r="AK1762" s="39"/>
      <c r="AL1762" s="39"/>
    </row>
    <row r="1763" ht="58.5" customHeight="1">
      <c r="A1763" s="39"/>
      <c r="B1763" s="70"/>
      <c r="C1763" s="70"/>
      <c r="D1763" s="70"/>
      <c r="E1763" s="70"/>
      <c r="F1763" s="70"/>
      <c r="G1763" s="70"/>
      <c r="H1763" s="70"/>
      <c r="I1763" s="70"/>
      <c r="J1763" s="70"/>
      <c r="K1763" s="70"/>
      <c r="L1763" s="39"/>
      <c r="N1763" s="14"/>
      <c r="AD1763" s="39"/>
      <c r="AE1763" s="39"/>
      <c r="AF1763" s="39"/>
      <c r="AG1763" s="39"/>
      <c r="AH1763" s="39"/>
      <c r="AI1763" s="39"/>
      <c r="AJ1763" s="39"/>
      <c r="AK1763" s="39"/>
      <c r="AL1763" s="39"/>
    </row>
    <row r="1764" ht="58.5" customHeight="1">
      <c r="A1764" s="39"/>
      <c r="B1764" s="70"/>
      <c r="C1764" s="70"/>
      <c r="D1764" s="70"/>
      <c r="E1764" s="70"/>
      <c r="F1764" s="70"/>
      <c r="G1764" s="70"/>
      <c r="H1764" s="70"/>
      <c r="I1764" s="70"/>
      <c r="J1764" s="70"/>
      <c r="K1764" s="70"/>
      <c r="L1764" s="39"/>
      <c r="N1764" s="14"/>
      <c r="AD1764" s="39"/>
      <c r="AE1764" s="39"/>
      <c r="AF1764" s="39"/>
      <c r="AG1764" s="39"/>
      <c r="AH1764" s="39"/>
      <c r="AI1764" s="39"/>
      <c r="AJ1764" s="39"/>
      <c r="AK1764" s="39"/>
      <c r="AL1764" s="39"/>
    </row>
    <row r="1765" ht="58.5" customHeight="1">
      <c r="A1765" s="39"/>
      <c r="B1765" s="70"/>
      <c r="C1765" s="70"/>
      <c r="D1765" s="70"/>
      <c r="E1765" s="70"/>
      <c r="F1765" s="70"/>
      <c r="G1765" s="70"/>
      <c r="H1765" s="70"/>
      <c r="I1765" s="70"/>
      <c r="J1765" s="70"/>
      <c r="K1765" s="70"/>
      <c r="L1765" s="39"/>
      <c r="N1765" s="14"/>
      <c r="AD1765" s="39"/>
      <c r="AE1765" s="39"/>
      <c r="AF1765" s="39"/>
      <c r="AG1765" s="39"/>
      <c r="AH1765" s="39"/>
      <c r="AI1765" s="39"/>
      <c r="AJ1765" s="39"/>
      <c r="AK1765" s="39"/>
      <c r="AL1765" s="39"/>
    </row>
    <row r="1766" ht="58.5" customHeight="1">
      <c r="A1766" s="39"/>
      <c r="B1766" s="70"/>
      <c r="C1766" s="70"/>
      <c r="D1766" s="70"/>
      <c r="E1766" s="70"/>
      <c r="F1766" s="70"/>
      <c r="G1766" s="70"/>
      <c r="H1766" s="70"/>
      <c r="I1766" s="70"/>
      <c r="J1766" s="70"/>
      <c r="K1766" s="70"/>
      <c r="L1766" s="39"/>
      <c r="N1766" s="14"/>
      <c r="AD1766" s="39"/>
      <c r="AE1766" s="39"/>
      <c r="AF1766" s="39"/>
      <c r="AG1766" s="39"/>
      <c r="AH1766" s="39"/>
      <c r="AI1766" s="39"/>
      <c r="AJ1766" s="39"/>
      <c r="AK1766" s="39"/>
      <c r="AL1766" s="39"/>
    </row>
    <row r="1767" ht="58.5" customHeight="1">
      <c r="A1767" s="39"/>
      <c r="B1767" s="70"/>
      <c r="C1767" s="70"/>
      <c r="D1767" s="70"/>
      <c r="E1767" s="70"/>
      <c r="F1767" s="70"/>
      <c r="G1767" s="70"/>
      <c r="H1767" s="70"/>
      <c r="I1767" s="70"/>
      <c r="J1767" s="70"/>
      <c r="K1767" s="70"/>
      <c r="L1767" s="39"/>
      <c r="N1767" s="14"/>
      <c r="AD1767" s="39"/>
      <c r="AE1767" s="39"/>
      <c r="AF1767" s="39"/>
      <c r="AG1767" s="39"/>
      <c r="AH1767" s="39"/>
      <c r="AI1767" s="39"/>
      <c r="AJ1767" s="39"/>
      <c r="AK1767" s="39"/>
      <c r="AL1767" s="39"/>
    </row>
    <row r="1768" ht="58.5" customHeight="1">
      <c r="A1768" s="39"/>
      <c r="B1768" s="70"/>
      <c r="C1768" s="70"/>
      <c r="D1768" s="70"/>
      <c r="E1768" s="70"/>
      <c r="F1768" s="70"/>
      <c r="G1768" s="70"/>
      <c r="H1768" s="70"/>
      <c r="I1768" s="70"/>
      <c r="J1768" s="70"/>
      <c r="K1768" s="70"/>
      <c r="L1768" s="39"/>
      <c r="N1768" s="14"/>
      <c r="AD1768" s="39"/>
      <c r="AE1768" s="39"/>
      <c r="AF1768" s="39"/>
      <c r="AG1768" s="39"/>
      <c r="AH1768" s="39"/>
      <c r="AI1768" s="39"/>
      <c r="AJ1768" s="39"/>
      <c r="AK1768" s="39"/>
      <c r="AL1768" s="39"/>
    </row>
    <row r="1769" ht="58.5" customHeight="1">
      <c r="A1769" s="39"/>
      <c r="B1769" s="70"/>
      <c r="C1769" s="70"/>
      <c r="D1769" s="70"/>
      <c r="E1769" s="70"/>
      <c r="F1769" s="70"/>
      <c r="G1769" s="70"/>
      <c r="H1769" s="70"/>
      <c r="I1769" s="70"/>
      <c r="J1769" s="70"/>
      <c r="K1769" s="70"/>
      <c r="L1769" s="39"/>
      <c r="N1769" s="14"/>
      <c r="AD1769" s="39"/>
      <c r="AE1769" s="39"/>
      <c r="AF1769" s="39"/>
      <c r="AG1769" s="39"/>
      <c r="AH1769" s="39"/>
      <c r="AI1769" s="39"/>
      <c r="AJ1769" s="39"/>
      <c r="AK1769" s="39"/>
      <c r="AL1769" s="39"/>
    </row>
    <row r="1770" ht="58.5" customHeight="1">
      <c r="A1770" s="39"/>
      <c r="B1770" s="70"/>
      <c r="C1770" s="70"/>
      <c r="D1770" s="70"/>
      <c r="E1770" s="70"/>
      <c r="F1770" s="70"/>
      <c r="G1770" s="70"/>
      <c r="H1770" s="70"/>
      <c r="I1770" s="70"/>
      <c r="J1770" s="70"/>
      <c r="K1770" s="70"/>
      <c r="L1770" s="39"/>
      <c r="N1770" s="14"/>
      <c r="AD1770" s="39"/>
      <c r="AE1770" s="39"/>
      <c r="AF1770" s="39"/>
      <c r="AG1770" s="39"/>
      <c r="AH1770" s="39"/>
      <c r="AI1770" s="39"/>
      <c r="AJ1770" s="39"/>
      <c r="AK1770" s="39"/>
      <c r="AL1770" s="39"/>
    </row>
    <row r="1771" ht="58.5" customHeight="1">
      <c r="A1771" s="39"/>
      <c r="B1771" s="70"/>
      <c r="C1771" s="70"/>
      <c r="D1771" s="70"/>
      <c r="E1771" s="70"/>
      <c r="F1771" s="70"/>
      <c r="G1771" s="70"/>
      <c r="H1771" s="70"/>
      <c r="I1771" s="70"/>
      <c r="J1771" s="70"/>
      <c r="K1771" s="70"/>
      <c r="L1771" s="39"/>
      <c r="N1771" s="14"/>
      <c r="AD1771" s="39"/>
      <c r="AE1771" s="39"/>
      <c r="AF1771" s="39"/>
      <c r="AG1771" s="39"/>
      <c r="AH1771" s="39"/>
      <c r="AI1771" s="39"/>
      <c r="AJ1771" s="39"/>
      <c r="AK1771" s="39"/>
      <c r="AL1771" s="39"/>
    </row>
    <row r="1772" ht="58.5" customHeight="1">
      <c r="A1772" s="39"/>
      <c r="B1772" s="70"/>
      <c r="C1772" s="70"/>
      <c r="D1772" s="70"/>
      <c r="E1772" s="70"/>
      <c r="F1772" s="70"/>
      <c r="G1772" s="70"/>
      <c r="H1772" s="70"/>
      <c r="I1772" s="70"/>
      <c r="J1772" s="70"/>
      <c r="K1772" s="70"/>
      <c r="L1772" s="39"/>
      <c r="N1772" s="14"/>
      <c r="AD1772" s="39"/>
      <c r="AE1772" s="39"/>
      <c r="AF1772" s="39"/>
      <c r="AG1772" s="39"/>
      <c r="AH1772" s="39"/>
      <c r="AI1772" s="39"/>
      <c r="AJ1772" s="39"/>
      <c r="AK1772" s="39"/>
      <c r="AL1772" s="39"/>
    </row>
    <row r="1773" ht="58.5" customHeight="1">
      <c r="A1773" s="39"/>
      <c r="B1773" s="70"/>
      <c r="C1773" s="70"/>
      <c r="D1773" s="70"/>
      <c r="E1773" s="70"/>
      <c r="F1773" s="70"/>
      <c r="G1773" s="70"/>
      <c r="H1773" s="70"/>
      <c r="I1773" s="70"/>
      <c r="J1773" s="70"/>
      <c r="K1773" s="70"/>
      <c r="L1773" s="39"/>
      <c r="N1773" s="14"/>
      <c r="AD1773" s="39"/>
      <c r="AE1773" s="39"/>
      <c r="AF1773" s="39"/>
      <c r="AG1773" s="39"/>
      <c r="AH1773" s="39"/>
      <c r="AI1773" s="39"/>
      <c r="AJ1773" s="39"/>
      <c r="AK1773" s="39"/>
      <c r="AL1773" s="39"/>
    </row>
    <row r="1774" ht="58.5" customHeight="1">
      <c r="A1774" s="39"/>
      <c r="B1774" s="70"/>
      <c r="C1774" s="70"/>
      <c r="D1774" s="70"/>
      <c r="E1774" s="70"/>
      <c r="F1774" s="70"/>
      <c r="G1774" s="70"/>
      <c r="H1774" s="70"/>
      <c r="I1774" s="70"/>
      <c r="J1774" s="70"/>
      <c r="K1774" s="70"/>
      <c r="L1774" s="39"/>
      <c r="N1774" s="14"/>
      <c r="AD1774" s="39"/>
      <c r="AE1774" s="39"/>
      <c r="AF1774" s="39"/>
      <c r="AG1774" s="39"/>
      <c r="AH1774" s="39"/>
      <c r="AI1774" s="39"/>
      <c r="AJ1774" s="39"/>
      <c r="AK1774" s="39"/>
      <c r="AL1774" s="39"/>
    </row>
    <row r="1775" ht="58.5" customHeight="1">
      <c r="A1775" s="39"/>
      <c r="B1775" s="70"/>
      <c r="C1775" s="70"/>
      <c r="D1775" s="70"/>
      <c r="E1775" s="70"/>
      <c r="F1775" s="70"/>
      <c r="G1775" s="70"/>
      <c r="H1775" s="70"/>
      <c r="I1775" s="70"/>
      <c r="J1775" s="70"/>
      <c r="K1775" s="70"/>
      <c r="L1775" s="39"/>
      <c r="N1775" s="14"/>
      <c r="AD1775" s="39"/>
      <c r="AE1775" s="39"/>
      <c r="AF1775" s="39"/>
      <c r="AG1775" s="39"/>
      <c r="AH1775" s="39"/>
      <c r="AI1775" s="39"/>
      <c r="AJ1775" s="39"/>
      <c r="AK1775" s="39"/>
      <c r="AL1775" s="39"/>
    </row>
    <row r="1776" ht="58.5" customHeight="1">
      <c r="A1776" s="39"/>
      <c r="B1776" s="70"/>
      <c r="C1776" s="70"/>
      <c r="D1776" s="70"/>
      <c r="E1776" s="70"/>
      <c r="F1776" s="70"/>
      <c r="G1776" s="70"/>
      <c r="H1776" s="70"/>
      <c r="I1776" s="70"/>
      <c r="J1776" s="70"/>
      <c r="K1776" s="70"/>
      <c r="L1776" s="39"/>
      <c r="N1776" s="14"/>
      <c r="AD1776" s="39"/>
      <c r="AE1776" s="39"/>
      <c r="AF1776" s="39"/>
      <c r="AG1776" s="39"/>
      <c r="AH1776" s="39"/>
      <c r="AI1776" s="39"/>
      <c r="AJ1776" s="39"/>
      <c r="AK1776" s="39"/>
      <c r="AL1776" s="39"/>
    </row>
    <row r="1777" ht="58.5" customHeight="1">
      <c r="A1777" s="39"/>
      <c r="B1777" s="70"/>
      <c r="C1777" s="70"/>
      <c r="D1777" s="70"/>
      <c r="E1777" s="70"/>
      <c r="F1777" s="70"/>
      <c r="G1777" s="70"/>
      <c r="H1777" s="70"/>
      <c r="I1777" s="70"/>
      <c r="J1777" s="70"/>
      <c r="K1777" s="70"/>
      <c r="L1777" s="39"/>
      <c r="N1777" s="14"/>
      <c r="AD1777" s="39"/>
      <c r="AE1777" s="39"/>
      <c r="AF1777" s="39"/>
      <c r="AG1777" s="39"/>
      <c r="AH1777" s="39"/>
      <c r="AI1777" s="39"/>
      <c r="AJ1777" s="39"/>
      <c r="AK1777" s="39"/>
      <c r="AL1777" s="39"/>
    </row>
    <row r="1778" ht="58.5" customHeight="1">
      <c r="A1778" s="39"/>
      <c r="B1778" s="70"/>
      <c r="C1778" s="70"/>
      <c r="D1778" s="70"/>
      <c r="E1778" s="70"/>
      <c r="F1778" s="70"/>
      <c r="G1778" s="70"/>
      <c r="H1778" s="70"/>
      <c r="I1778" s="70"/>
      <c r="J1778" s="70"/>
      <c r="K1778" s="70"/>
      <c r="L1778" s="39"/>
      <c r="N1778" s="14"/>
      <c r="AD1778" s="39"/>
      <c r="AE1778" s="39"/>
      <c r="AF1778" s="39"/>
      <c r="AG1778" s="39"/>
      <c r="AH1778" s="39"/>
      <c r="AI1778" s="39"/>
      <c r="AJ1778" s="39"/>
      <c r="AK1778" s="39"/>
      <c r="AL1778" s="39"/>
    </row>
    <row r="1779" ht="58.5" customHeight="1">
      <c r="A1779" s="39"/>
      <c r="B1779" s="70"/>
      <c r="C1779" s="70"/>
      <c r="D1779" s="70"/>
      <c r="E1779" s="70"/>
      <c r="F1779" s="70"/>
      <c r="G1779" s="70"/>
      <c r="H1779" s="70"/>
      <c r="I1779" s="70"/>
      <c r="J1779" s="70"/>
      <c r="K1779" s="70"/>
      <c r="L1779" s="39"/>
      <c r="N1779" s="14"/>
      <c r="AD1779" s="39"/>
      <c r="AE1779" s="39"/>
      <c r="AF1779" s="39"/>
      <c r="AG1779" s="39"/>
      <c r="AH1779" s="39"/>
      <c r="AI1779" s="39"/>
      <c r="AJ1779" s="39"/>
      <c r="AK1779" s="39"/>
      <c r="AL1779" s="39"/>
    </row>
    <row r="1780" ht="58.5" customHeight="1">
      <c r="A1780" s="39"/>
      <c r="B1780" s="70"/>
      <c r="C1780" s="70"/>
      <c r="D1780" s="70"/>
      <c r="E1780" s="70"/>
      <c r="F1780" s="70"/>
      <c r="G1780" s="70"/>
      <c r="H1780" s="70"/>
      <c r="I1780" s="70"/>
      <c r="J1780" s="70"/>
      <c r="K1780" s="70"/>
      <c r="L1780" s="39"/>
      <c r="N1780" s="14"/>
      <c r="AD1780" s="39"/>
      <c r="AE1780" s="39"/>
      <c r="AF1780" s="39"/>
      <c r="AG1780" s="39"/>
      <c r="AH1780" s="39"/>
      <c r="AI1780" s="39"/>
      <c r="AJ1780" s="39"/>
      <c r="AK1780" s="39"/>
      <c r="AL1780" s="39"/>
    </row>
    <row r="1781" ht="58.5" customHeight="1">
      <c r="A1781" s="39"/>
      <c r="B1781" s="70"/>
      <c r="C1781" s="70"/>
      <c r="D1781" s="70"/>
      <c r="E1781" s="70"/>
      <c r="F1781" s="70"/>
      <c r="G1781" s="70"/>
      <c r="H1781" s="70"/>
      <c r="I1781" s="70"/>
      <c r="J1781" s="70"/>
      <c r="K1781" s="70"/>
      <c r="L1781" s="39"/>
      <c r="N1781" s="14"/>
      <c r="AD1781" s="39"/>
      <c r="AE1781" s="39"/>
      <c r="AF1781" s="39"/>
      <c r="AG1781" s="39"/>
      <c r="AH1781" s="39"/>
      <c r="AI1781" s="39"/>
      <c r="AJ1781" s="39"/>
      <c r="AK1781" s="39"/>
      <c r="AL1781" s="39"/>
    </row>
    <row r="1782" ht="58.5" customHeight="1">
      <c r="A1782" s="39"/>
      <c r="B1782" s="70"/>
      <c r="C1782" s="70"/>
      <c r="D1782" s="70"/>
      <c r="E1782" s="70"/>
      <c r="F1782" s="70"/>
      <c r="G1782" s="70"/>
      <c r="H1782" s="70"/>
      <c r="I1782" s="70"/>
      <c r="J1782" s="70"/>
      <c r="K1782" s="70"/>
      <c r="L1782" s="39"/>
      <c r="N1782" s="14"/>
      <c r="AD1782" s="39"/>
      <c r="AE1782" s="39"/>
      <c r="AF1782" s="39"/>
      <c r="AG1782" s="39"/>
      <c r="AH1782" s="39"/>
      <c r="AI1782" s="39"/>
      <c r="AJ1782" s="39"/>
      <c r="AK1782" s="39"/>
      <c r="AL1782" s="39"/>
    </row>
    <row r="1783" ht="58.5" customHeight="1">
      <c r="A1783" s="39"/>
      <c r="B1783" s="70"/>
      <c r="C1783" s="70"/>
      <c r="D1783" s="70"/>
      <c r="E1783" s="70"/>
      <c r="F1783" s="70"/>
      <c r="G1783" s="70"/>
      <c r="H1783" s="70"/>
      <c r="I1783" s="70"/>
      <c r="J1783" s="70"/>
      <c r="K1783" s="70"/>
      <c r="L1783" s="39"/>
      <c r="N1783" s="14"/>
      <c r="AD1783" s="39"/>
      <c r="AE1783" s="39"/>
      <c r="AF1783" s="39"/>
      <c r="AG1783" s="39"/>
      <c r="AH1783" s="39"/>
      <c r="AI1783" s="39"/>
      <c r="AJ1783" s="39"/>
      <c r="AK1783" s="39"/>
      <c r="AL1783" s="39"/>
    </row>
    <row r="1784" ht="58.5" customHeight="1">
      <c r="A1784" s="39"/>
      <c r="B1784" s="70"/>
      <c r="C1784" s="70"/>
      <c r="D1784" s="70"/>
      <c r="E1784" s="70"/>
      <c r="F1784" s="70"/>
      <c r="G1784" s="70"/>
      <c r="H1784" s="70"/>
      <c r="I1784" s="70"/>
      <c r="J1784" s="70"/>
      <c r="K1784" s="70"/>
      <c r="L1784" s="39"/>
      <c r="N1784" s="14"/>
      <c r="AD1784" s="39"/>
      <c r="AE1784" s="39"/>
      <c r="AF1784" s="39"/>
      <c r="AG1784" s="39"/>
      <c r="AH1784" s="39"/>
      <c r="AI1784" s="39"/>
      <c r="AJ1784" s="39"/>
      <c r="AK1784" s="39"/>
      <c r="AL1784" s="39"/>
    </row>
    <row r="1785" ht="58.5" customHeight="1">
      <c r="A1785" s="39"/>
      <c r="B1785" s="70"/>
      <c r="C1785" s="70"/>
      <c r="D1785" s="70"/>
      <c r="E1785" s="70"/>
      <c r="F1785" s="70"/>
      <c r="G1785" s="70"/>
      <c r="H1785" s="70"/>
      <c r="I1785" s="70"/>
      <c r="J1785" s="70"/>
      <c r="K1785" s="70"/>
      <c r="L1785" s="39"/>
      <c r="N1785" s="14"/>
      <c r="AD1785" s="39"/>
      <c r="AE1785" s="39"/>
      <c r="AF1785" s="39"/>
      <c r="AG1785" s="39"/>
      <c r="AH1785" s="39"/>
      <c r="AI1785" s="39"/>
      <c r="AJ1785" s="39"/>
      <c r="AK1785" s="39"/>
      <c r="AL1785" s="39"/>
    </row>
    <row r="1786" ht="58.5" customHeight="1">
      <c r="A1786" s="39"/>
      <c r="B1786" s="70"/>
      <c r="C1786" s="70"/>
      <c r="D1786" s="70"/>
      <c r="E1786" s="70"/>
      <c r="F1786" s="70"/>
      <c r="G1786" s="70"/>
      <c r="H1786" s="70"/>
      <c r="I1786" s="70"/>
      <c r="J1786" s="70"/>
      <c r="K1786" s="70"/>
      <c r="L1786" s="39"/>
      <c r="N1786" s="14"/>
      <c r="AD1786" s="39"/>
      <c r="AE1786" s="39"/>
      <c r="AF1786" s="39"/>
      <c r="AG1786" s="39"/>
      <c r="AH1786" s="39"/>
      <c r="AI1786" s="39"/>
      <c r="AJ1786" s="39"/>
      <c r="AK1786" s="39"/>
      <c r="AL1786" s="39"/>
    </row>
    <row r="1787" ht="58.5" customHeight="1">
      <c r="A1787" s="39"/>
      <c r="B1787" s="70"/>
      <c r="C1787" s="70"/>
      <c r="D1787" s="70"/>
      <c r="E1787" s="70"/>
      <c r="F1787" s="70"/>
      <c r="G1787" s="70"/>
      <c r="H1787" s="70"/>
      <c r="I1787" s="70"/>
      <c r="J1787" s="70"/>
      <c r="K1787" s="70"/>
      <c r="L1787" s="39"/>
      <c r="N1787" s="14"/>
      <c r="AD1787" s="39"/>
      <c r="AE1787" s="39"/>
      <c r="AF1787" s="39"/>
      <c r="AG1787" s="39"/>
      <c r="AH1787" s="39"/>
      <c r="AI1787" s="39"/>
      <c r="AJ1787" s="39"/>
      <c r="AK1787" s="39"/>
      <c r="AL1787" s="39"/>
    </row>
    <row r="1788" ht="58.5" customHeight="1">
      <c r="A1788" s="39"/>
      <c r="B1788" s="70"/>
      <c r="C1788" s="70"/>
      <c r="D1788" s="70"/>
      <c r="E1788" s="70"/>
      <c r="F1788" s="70"/>
      <c r="G1788" s="70"/>
      <c r="H1788" s="70"/>
      <c r="I1788" s="70"/>
      <c r="J1788" s="70"/>
      <c r="K1788" s="70"/>
      <c r="L1788" s="39"/>
      <c r="N1788" s="14"/>
      <c r="AD1788" s="39"/>
      <c r="AE1788" s="39"/>
      <c r="AF1788" s="39"/>
      <c r="AG1788" s="39"/>
      <c r="AH1788" s="39"/>
      <c r="AI1788" s="39"/>
      <c r="AJ1788" s="39"/>
      <c r="AK1788" s="39"/>
      <c r="AL1788" s="39"/>
    </row>
    <row r="1789" ht="58.5" customHeight="1">
      <c r="A1789" s="39"/>
      <c r="B1789" s="70"/>
      <c r="C1789" s="70"/>
      <c r="D1789" s="70"/>
      <c r="E1789" s="70"/>
      <c r="F1789" s="70"/>
      <c r="G1789" s="70"/>
      <c r="H1789" s="70"/>
      <c r="I1789" s="70"/>
      <c r="J1789" s="70"/>
      <c r="K1789" s="70"/>
      <c r="L1789" s="39"/>
      <c r="N1789" s="14"/>
      <c r="AD1789" s="39"/>
      <c r="AE1789" s="39"/>
      <c r="AF1789" s="39"/>
      <c r="AG1789" s="39"/>
      <c r="AH1789" s="39"/>
      <c r="AI1789" s="39"/>
      <c r="AJ1789" s="39"/>
      <c r="AK1789" s="39"/>
      <c r="AL1789" s="39"/>
    </row>
    <row r="1790" ht="58.5" customHeight="1">
      <c r="A1790" s="39"/>
      <c r="B1790" s="70"/>
      <c r="C1790" s="70"/>
      <c r="D1790" s="70"/>
      <c r="E1790" s="70"/>
      <c r="F1790" s="70"/>
      <c r="G1790" s="70"/>
      <c r="H1790" s="70"/>
      <c r="I1790" s="70"/>
      <c r="J1790" s="70"/>
      <c r="K1790" s="70"/>
      <c r="L1790" s="39"/>
      <c r="N1790" s="14"/>
      <c r="AD1790" s="39"/>
      <c r="AE1790" s="39"/>
      <c r="AF1790" s="39"/>
      <c r="AG1790" s="39"/>
      <c r="AH1790" s="39"/>
      <c r="AI1790" s="39"/>
      <c r="AJ1790" s="39"/>
      <c r="AK1790" s="39"/>
      <c r="AL1790" s="39"/>
    </row>
    <row r="1791" ht="58.5" customHeight="1">
      <c r="A1791" s="39"/>
      <c r="B1791" s="70"/>
      <c r="C1791" s="70"/>
      <c r="D1791" s="70"/>
      <c r="E1791" s="70"/>
      <c r="F1791" s="70"/>
      <c r="G1791" s="70"/>
      <c r="H1791" s="70"/>
      <c r="I1791" s="70"/>
      <c r="J1791" s="70"/>
      <c r="K1791" s="70"/>
      <c r="L1791" s="39"/>
      <c r="N1791" s="14"/>
      <c r="AD1791" s="39"/>
      <c r="AE1791" s="39"/>
      <c r="AF1791" s="39"/>
      <c r="AG1791" s="39"/>
      <c r="AH1791" s="39"/>
      <c r="AI1791" s="39"/>
      <c r="AJ1791" s="39"/>
      <c r="AK1791" s="39"/>
      <c r="AL1791" s="39"/>
    </row>
    <row r="1792" ht="58.5" customHeight="1">
      <c r="A1792" s="39"/>
      <c r="B1792" s="70"/>
      <c r="C1792" s="70"/>
      <c r="D1792" s="70"/>
      <c r="E1792" s="70"/>
      <c r="F1792" s="70"/>
      <c r="G1792" s="70"/>
      <c r="H1792" s="70"/>
      <c r="I1792" s="70"/>
      <c r="J1792" s="70"/>
      <c r="K1792" s="70"/>
      <c r="L1792" s="39"/>
      <c r="N1792" s="14"/>
      <c r="AD1792" s="39"/>
      <c r="AE1792" s="39"/>
      <c r="AF1792" s="39"/>
      <c r="AG1792" s="39"/>
      <c r="AH1792" s="39"/>
      <c r="AI1792" s="39"/>
      <c r="AJ1792" s="39"/>
      <c r="AK1792" s="39"/>
      <c r="AL1792" s="39"/>
    </row>
    <row r="1793" ht="58.5" customHeight="1">
      <c r="A1793" s="39"/>
      <c r="B1793" s="70"/>
      <c r="C1793" s="70"/>
      <c r="D1793" s="70"/>
      <c r="E1793" s="70"/>
      <c r="F1793" s="70"/>
      <c r="G1793" s="70"/>
      <c r="H1793" s="70"/>
      <c r="I1793" s="70"/>
      <c r="J1793" s="70"/>
      <c r="K1793" s="70"/>
      <c r="L1793" s="39"/>
      <c r="N1793" s="14"/>
      <c r="AD1793" s="39"/>
      <c r="AE1793" s="39"/>
      <c r="AF1793" s="39"/>
      <c r="AG1793" s="39"/>
      <c r="AH1793" s="39"/>
      <c r="AI1793" s="39"/>
      <c r="AJ1793" s="39"/>
      <c r="AK1793" s="39"/>
      <c r="AL1793" s="39"/>
    </row>
    <row r="1794" ht="58.5" customHeight="1">
      <c r="A1794" s="39"/>
      <c r="B1794" s="70"/>
      <c r="C1794" s="70"/>
      <c r="D1794" s="70"/>
      <c r="E1794" s="70"/>
      <c r="F1794" s="70"/>
      <c r="G1794" s="70"/>
      <c r="H1794" s="70"/>
      <c r="I1794" s="70"/>
      <c r="J1794" s="70"/>
      <c r="K1794" s="70"/>
      <c r="L1794" s="39"/>
      <c r="N1794" s="14"/>
      <c r="AD1794" s="39"/>
      <c r="AE1794" s="39"/>
      <c r="AF1794" s="39"/>
      <c r="AG1794" s="39"/>
      <c r="AH1794" s="39"/>
      <c r="AI1794" s="39"/>
      <c r="AJ1794" s="39"/>
      <c r="AK1794" s="39"/>
      <c r="AL1794" s="39"/>
    </row>
    <row r="1795" ht="58.5" customHeight="1">
      <c r="A1795" s="39"/>
      <c r="B1795" s="70"/>
      <c r="C1795" s="70"/>
      <c r="D1795" s="70"/>
      <c r="E1795" s="70"/>
      <c r="F1795" s="70"/>
      <c r="G1795" s="70"/>
      <c r="H1795" s="70"/>
      <c r="I1795" s="70"/>
      <c r="J1795" s="70"/>
      <c r="K1795" s="70"/>
      <c r="L1795" s="39"/>
      <c r="N1795" s="14"/>
      <c r="AD1795" s="39"/>
      <c r="AE1795" s="39"/>
      <c r="AF1795" s="39"/>
      <c r="AG1795" s="39"/>
      <c r="AH1795" s="39"/>
      <c r="AI1795" s="39"/>
      <c r="AJ1795" s="39"/>
      <c r="AK1795" s="39"/>
      <c r="AL1795" s="39"/>
    </row>
    <row r="1796" ht="58.5" customHeight="1">
      <c r="A1796" s="39"/>
      <c r="B1796" s="70"/>
      <c r="C1796" s="70"/>
      <c r="D1796" s="70"/>
      <c r="E1796" s="70"/>
      <c r="F1796" s="70"/>
      <c r="G1796" s="70"/>
      <c r="H1796" s="70"/>
      <c r="I1796" s="70"/>
      <c r="J1796" s="70"/>
      <c r="K1796" s="70"/>
      <c r="L1796" s="39"/>
      <c r="N1796" s="14"/>
      <c r="AD1796" s="39"/>
      <c r="AE1796" s="39"/>
      <c r="AF1796" s="39"/>
      <c r="AG1796" s="39"/>
      <c r="AH1796" s="39"/>
      <c r="AI1796" s="39"/>
      <c r="AJ1796" s="39"/>
      <c r="AK1796" s="39"/>
      <c r="AL1796" s="39"/>
    </row>
    <row r="1797" ht="58.5" customHeight="1">
      <c r="A1797" s="39"/>
      <c r="B1797" s="70"/>
      <c r="C1797" s="70"/>
      <c r="D1797" s="70"/>
      <c r="E1797" s="70"/>
      <c r="F1797" s="70"/>
      <c r="G1797" s="70"/>
      <c r="H1797" s="70"/>
      <c r="I1797" s="70"/>
      <c r="J1797" s="70"/>
      <c r="K1797" s="70"/>
      <c r="L1797" s="39"/>
      <c r="N1797" s="14"/>
      <c r="AD1797" s="39"/>
      <c r="AE1797" s="39"/>
      <c r="AF1797" s="39"/>
      <c r="AG1797" s="39"/>
      <c r="AH1797" s="39"/>
      <c r="AI1797" s="39"/>
      <c r="AJ1797" s="39"/>
      <c r="AK1797" s="39"/>
      <c r="AL1797" s="39"/>
    </row>
    <row r="1798" ht="58.5" customHeight="1">
      <c r="A1798" s="39"/>
      <c r="B1798" s="70"/>
      <c r="C1798" s="70"/>
      <c r="D1798" s="70"/>
      <c r="E1798" s="70"/>
      <c r="F1798" s="70"/>
      <c r="G1798" s="70"/>
      <c r="H1798" s="70"/>
      <c r="I1798" s="70"/>
      <c r="J1798" s="70"/>
      <c r="K1798" s="70"/>
      <c r="L1798" s="39"/>
      <c r="N1798" s="14"/>
      <c r="AD1798" s="39"/>
      <c r="AE1798" s="39"/>
      <c r="AF1798" s="39"/>
      <c r="AG1798" s="39"/>
      <c r="AH1798" s="39"/>
      <c r="AI1798" s="39"/>
      <c r="AJ1798" s="39"/>
      <c r="AK1798" s="39"/>
      <c r="AL1798" s="39"/>
    </row>
    <row r="1799" ht="58.5" customHeight="1">
      <c r="A1799" s="39"/>
      <c r="B1799" s="70"/>
      <c r="C1799" s="70"/>
      <c r="D1799" s="70"/>
      <c r="E1799" s="70"/>
      <c r="F1799" s="70"/>
      <c r="G1799" s="70"/>
      <c r="H1799" s="70"/>
      <c r="I1799" s="70"/>
      <c r="J1799" s="70"/>
      <c r="K1799" s="70"/>
      <c r="L1799" s="39"/>
      <c r="N1799" s="14"/>
      <c r="AD1799" s="39"/>
      <c r="AE1799" s="39"/>
      <c r="AF1799" s="39"/>
      <c r="AG1799" s="39"/>
      <c r="AH1799" s="39"/>
      <c r="AI1799" s="39"/>
      <c r="AJ1799" s="39"/>
      <c r="AK1799" s="39"/>
      <c r="AL1799" s="39"/>
    </row>
    <row r="1800" ht="58.5" customHeight="1">
      <c r="A1800" s="39"/>
      <c r="B1800" s="70"/>
      <c r="C1800" s="70"/>
      <c r="D1800" s="70"/>
      <c r="E1800" s="70"/>
      <c r="F1800" s="70"/>
      <c r="G1800" s="70"/>
      <c r="H1800" s="70"/>
      <c r="I1800" s="70"/>
      <c r="J1800" s="70"/>
      <c r="K1800" s="70"/>
      <c r="L1800" s="39"/>
      <c r="N1800" s="14"/>
      <c r="AD1800" s="39"/>
      <c r="AE1800" s="39"/>
      <c r="AF1800" s="39"/>
      <c r="AG1800" s="39"/>
      <c r="AH1800" s="39"/>
      <c r="AI1800" s="39"/>
      <c r="AJ1800" s="39"/>
      <c r="AK1800" s="39"/>
      <c r="AL1800" s="39"/>
    </row>
    <row r="1801" ht="58.5" customHeight="1">
      <c r="A1801" s="39"/>
      <c r="B1801" s="70"/>
      <c r="C1801" s="70"/>
      <c r="D1801" s="70"/>
      <c r="E1801" s="70"/>
      <c r="F1801" s="70"/>
      <c r="G1801" s="70"/>
      <c r="H1801" s="70"/>
      <c r="I1801" s="70"/>
      <c r="J1801" s="70"/>
      <c r="K1801" s="70"/>
      <c r="L1801" s="39"/>
      <c r="N1801" s="14"/>
      <c r="AD1801" s="39"/>
      <c r="AE1801" s="39"/>
      <c r="AF1801" s="39"/>
      <c r="AG1801" s="39"/>
      <c r="AH1801" s="39"/>
      <c r="AI1801" s="39"/>
      <c r="AJ1801" s="39"/>
      <c r="AK1801" s="39"/>
      <c r="AL1801" s="39"/>
    </row>
    <row r="1802" ht="58.5" customHeight="1">
      <c r="A1802" s="39"/>
      <c r="B1802" s="70"/>
      <c r="C1802" s="70"/>
      <c r="D1802" s="70"/>
      <c r="E1802" s="70"/>
      <c r="F1802" s="70"/>
      <c r="G1802" s="70"/>
      <c r="H1802" s="70"/>
      <c r="I1802" s="70"/>
      <c r="J1802" s="70"/>
      <c r="K1802" s="70"/>
      <c r="L1802" s="39"/>
      <c r="N1802" s="14"/>
      <c r="AD1802" s="39"/>
      <c r="AE1802" s="39"/>
      <c r="AF1802" s="39"/>
      <c r="AG1802" s="39"/>
      <c r="AH1802" s="39"/>
      <c r="AI1802" s="39"/>
      <c r="AJ1802" s="39"/>
      <c r="AK1802" s="39"/>
      <c r="AL1802" s="39"/>
    </row>
    <row r="1803" ht="58.5" customHeight="1">
      <c r="A1803" s="39"/>
      <c r="B1803" s="70"/>
      <c r="C1803" s="70"/>
      <c r="D1803" s="70"/>
      <c r="E1803" s="70"/>
      <c r="F1803" s="70"/>
      <c r="G1803" s="70"/>
      <c r="H1803" s="70"/>
      <c r="I1803" s="70"/>
      <c r="J1803" s="70"/>
      <c r="K1803" s="70"/>
      <c r="L1803" s="39"/>
      <c r="N1803" s="14"/>
      <c r="AD1803" s="39"/>
      <c r="AE1803" s="39"/>
      <c r="AF1803" s="39"/>
      <c r="AG1803" s="39"/>
      <c r="AH1803" s="39"/>
      <c r="AI1803" s="39"/>
      <c r="AJ1803" s="39"/>
      <c r="AK1803" s="39"/>
      <c r="AL1803" s="39"/>
    </row>
    <row r="1804" ht="58.5" customHeight="1">
      <c r="A1804" s="39"/>
      <c r="B1804" s="70"/>
      <c r="C1804" s="70"/>
      <c r="D1804" s="70"/>
      <c r="E1804" s="70"/>
      <c r="F1804" s="70"/>
      <c r="G1804" s="70"/>
      <c r="H1804" s="70"/>
      <c r="I1804" s="70"/>
      <c r="J1804" s="70"/>
      <c r="K1804" s="70"/>
      <c r="L1804" s="39"/>
      <c r="N1804" s="14"/>
      <c r="AD1804" s="39"/>
      <c r="AE1804" s="39"/>
      <c r="AF1804" s="39"/>
      <c r="AG1804" s="39"/>
      <c r="AH1804" s="39"/>
      <c r="AI1804" s="39"/>
      <c r="AJ1804" s="39"/>
      <c r="AK1804" s="39"/>
      <c r="AL1804" s="39"/>
    </row>
    <row r="1805" ht="58.5" customHeight="1">
      <c r="A1805" s="39"/>
      <c r="B1805" s="70"/>
      <c r="C1805" s="70"/>
      <c r="D1805" s="70"/>
      <c r="E1805" s="70"/>
      <c r="F1805" s="70"/>
      <c r="G1805" s="70"/>
      <c r="H1805" s="70"/>
      <c r="I1805" s="70"/>
      <c r="J1805" s="70"/>
      <c r="K1805" s="70"/>
      <c r="L1805" s="39"/>
      <c r="N1805" s="14"/>
      <c r="AD1805" s="39"/>
      <c r="AE1805" s="39"/>
      <c r="AF1805" s="39"/>
      <c r="AG1805" s="39"/>
      <c r="AH1805" s="39"/>
      <c r="AI1805" s="39"/>
      <c r="AJ1805" s="39"/>
      <c r="AK1805" s="39"/>
      <c r="AL1805" s="39"/>
    </row>
    <row r="1806" ht="58.5" customHeight="1">
      <c r="A1806" s="39"/>
      <c r="B1806" s="70"/>
      <c r="C1806" s="70"/>
      <c r="D1806" s="70"/>
      <c r="E1806" s="70"/>
      <c r="F1806" s="70"/>
      <c r="G1806" s="70"/>
      <c r="H1806" s="70"/>
      <c r="I1806" s="70"/>
      <c r="J1806" s="70"/>
      <c r="K1806" s="70"/>
      <c r="L1806" s="39"/>
      <c r="N1806" s="14"/>
      <c r="AD1806" s="39"/>
      <c r="AE1806" s="39"/>
      <c r="AF1806" s="39"/>
      <c r="AG1806" s="39"/>
      <c r="AH1806" s="39"/>
      <c r="AI1806" s="39"/>
      <c r="AJ1806" s="39"/>
      <c r="AK1806" s="39"/>
      <c r="AL1806" s="39"/>
    </row>
    <row r="1807" ht="58.5" customHeight="1">
      <c r="A1807" s="39"/>
      <c r="B1807" s="70"/>
      <c r="C1807" s="70"/>
      <c r="D1807" s="70"/>
      <c r="E1807" s="70"/>
      <c r="F1807" s="70"/>
      <c r="G1807" s="70"/>
      <c r="H1807" s="70"/>
      <c r="I1807" s="70"/>
      <c r="J1807" s="70"/>
      <c r="K1807" s="70"/>
      <c r="L1807" s="39"/>
      <c r="N1807" s="14"/>
      <c r="AD1807" s="39"/>
      <c r="AE1807" s="39"/>
      <c r="AF1807" s="39"/>
      <c r="AG1807" s="39"/>
      <c r="AH1807" s="39"/>
      <c r="AI1807" s="39"/>
      <c r="AJ1807" s="39"/>
      <c r="AK1807" s="39"/>
      <c r="AL1807" s="39"/>
    </row>
    <row r="1808" ht="58.5" customHeight="1">
      <c r="A1808" s="39"/>
      <c r="B1808" s="70"/>
      <c r="C1808" s="70"/>
      <c r="D1808" s="70"/>
      <c r="E1808" s="70"/>
      <c r="F1808" s="70"/>
      <c r="G1808" s="70"/>
      <c r="H1808" s="70"/>
      <c r="I1808" s="70"/>
      <c r="J1808" s="70"/>
      <c r="K1808" s="70"/>
      <c r="L1808" s="39"/>
      <c r="N1808" s="14"/>
      <c r="AD1808" s="39"/>
      <c r="AE1808" s="39"/>
      <c r="AF1808" s="39"/>
      <c r="AG1808" s="39"/>
      <c r="AH1808" s="39"/>
      <c r="AI1808" s="39"/>
      <c r="AJ1808" s="39"/>
      <c r="AK1808" s="39"/>
      <c r="AL1808" s="39"/>
    </row>
    <row r="1809" ht="58.5" customHeight="1">
      <c r="A1809" s="39"/>
      <c r="B1809" s="70"/>
      <c r="C1809" s="70"/>
      <c r="D1809" s="70"/>
      <c r="E1809" s="70"/>
      <c r="F1809" s="70"/>
      <c r="G1809" s="70"/>
      <c r="H1809" s="70"/>
      <c r="I1809" s="70"/>
      <c r="J1809" s="70"/>
      <c r="K1809" s="70"/>
      <c r="L1809" s="39"/>
      <c r="N1809" s="14"/>
      <c r="AD1809" s="39"/>
      <c r="AE1809" s="39"/>
      <c r="AF1809" s="39"/>
      <c r="AG1809" s="39"/>
      <c r="AH1809" s="39"/>
      <c r="AI1809" s="39"/>
      <c r="AJ1809" s="39"/>
      <c r="AK1809" s="39"/>
      <c r="AL1809" s="39"/>
    </row>
    <row r="1810" ht="58.5" customHeight="1">
      <c r="A1810" s="39"/>
      <c r="B1810" s="70"/>
      <c r="C1810" s="70"/>
      <c r="D1810" s="70"/>
      <c r="E1810" s="70"/>
      <c r="F1810" s="70"/>
      <c r="G1810" s="70"/>
      <c r="H1810" s="70"/>
      <c r="I1810" s="70"/>
      <c r="J1810" s="70"/>
      <c r="K1810" s="70"/>
      <c r="L1810" s="39"/>
      <c r="N1810" s="14"/>
      <c r="AD1810" s="39"/>
      <c r="AE1810" s="39"/>
      <c r="AF1810" s="39"/>
      <c r="AG1810" s="39"/>
      <c r="AH1810" s="39"/>
      <c r="AI1810" s="39"/>
      <c r="AJ1810" s="39"/>
      <c r="AK1810" s="39"/>
      <c r="AL1810" s="39"/>
    </row>
    <row r="1811" ht="58.5" customHeight="1">
      <c r="A1811" s="39"/>
      <c r="B1811" s="70"/>
      <c r="C1811" s="70"/>
      <c r="D1811" s="70"/>
      <c r="E1811" s="70"/>
      <c r="F1811" s="70"/>
      <c r="G1811" s="70"/>
      <c r="H1811" s="70"/>
      <c r="I1811" s="70"/>
      <c r="J1811" s="70"/>
      <c r="K1811" s="70"/>
      <c r="L1811" s="39"/>
      <c r="N1811" s="14"/>
      <c r="AD1811" s="39"/>
      <c r="AE1811" s="39"/>
      <c r="AF1811" s="39"/>
      <c r="AG1811" s="39"/>
      <c r="AH1811" s="39"/>
      <c r="AI1811" s="39"/>
      <c r="AJ1811" s="39"/>
      <c r="AK1811" s="39"/>
      <c r="AL1811" s="39"/>
    </row>
    <row r="1812" ht="58.5" customHeight="1">
      <c r="A1812" s="39"/>
      <c r="B1812" s="70"/>
      <c r="C1812" s="70"/>
      <c r="D1812" s="70"/>
      <c r="E1812" s="70"/>
      <c r="F1812" s="70"/>
      <c r="G1812" s="70"/>
      <c r="H1812" s="70"/>
      <c r="I1812" s="70"/>
      <c r="J1812" s="70"/>
      <c r="K1812" s="70"/>
      <c r="L1812" s="39"/>
      <c r="N1812" s="14"/>
      <c r="AD1812" s="39"/>
      <c r="AE1812" s="39"/>
      <c r="AF1812" s="39"/>
      <c r="AG1812" s="39"/>
      <c r="AH1812" s="39"/>
      <c r="AI1812" s="39"/>
      <c r="AJ1812" s="39"/>
      <c r="AK1812" s="39"/>
      <c r="AL1812" s="39"/>
    </row>
    <row r="1813" ht="58.5" customHeight="1">
      <c r="A1813" s="39"/>
      <c r="B1813" s="70"/>
      <c r="C1813" s="70"/>
      <c r="D1813" s="70"/>
      <c r="E1813" s="70"/>
      <c r="F1813" s="70"/>
      <c r="G1813" s="70"/>
      <c r="H1813" s="70"/>
      <c r="I1813" s="70"/>
      <c r="J1813" s="70"/>
      <c r="K1813" s="70"/>
      <c r="L1813" s="39"/>
      <c r="N1813" s="14"/>
      <c r="AD1813" s="39"/>
      <c r="AE1813" s="39"/>
      <c r="AF1813" s="39"/>
      <c r="AG1813" s="39"/>
      <c r="AH1813" s="39"/>
      <c r="AI1813" s="39"/>
      <c r="AJ1813" s="39"/>
      <c r="AK1813" s="39"/>
      <c r="AL1813" s="39"/>
    </row>
    <row r="1814" ht="58.5" customHeight="1">
      <c r="A1814" s="39"/>
      <c r="B1814" s="70"/>
      <c r="C1814" s="70"/>
      <c r="D1814" s="70"/>
      <c r="E1814" s="70"/>
      <c r="F1814" s="70"/>
      <c r="G1814" s="70"/>
      <c r="H1814" s="70"/>
      <c r="I1814" s="70"/>
      <c r="J1814" s="70"/>
      <c r="K1814" s="70"/>
      <c r="L1814" s="39"/>
      <c r="N1814" s="14"/>
      <c r="AD1814" s="39"/>
      <c r="AE1814" s="39"/>
      <c r="AF1814" s="39"/>
      <c r="AG1814" s="39"/>
      <c r="AH1814" s="39"/>
      <c r="AI1814" s="39"/>
      <c r="AJ1814" s="39"/>
      <c r="AK1814" s="39"/>
      <c r="AL1814" s="39"/>
    </row>
    <row r="1815" ht="58.5" customHeight="1">
      <c r="A1815" s="39"/>
      <c r="B1815" s="70"/>
      <c r="C1815" s="70"/>
      <c r="D1815" s="70"/>
      <c r="E1815" s="70"/>
      <c r="F1815" s="70"/>
      <c r="G1815" s="70"/>
      <c r="H1815" s="70"/>
      <c r="I1815" s="70"/>
      <c r="J1815" s="70"/>
      <c r="K1815" s="70"/>
      <c r="L1815" s="39"/>
      <c r="N1815" s="14"/>
      <c r="AD1815" s="39"/>
      <c r="AE1815" s="39"/>
      <c r="AF1815" s="39"/>
      <c r="AG1815" s="39"/>
      <c r="AH1815" s="39"/>
      <c r="AI1815" s="39"/>
      <c r="AJ1815" s="39"/>
      <c r="AK1815" s="39"/>
      <c r="AL1815" s="39"/>
    </row>
    <row r="1816" ht="58.5" customHeight="1">
      <c r="A1816" s="39"/>
      <c r="B1816" s="70"/>
      <c r="C1816" s="70"/>
      <c r="D1816" s="70"/>
      <c r="E1816" s="70"/>
      <c r="F1816" s="70"/>
      <c r="G1816" s="70"/>
      <c r="H1816" s="70"/>
      <c r="I1816" s="70"/>
      <c r="J1816" s="70"/>
      <c r="K1816" s="70"/>
      <c r="L1816" s="39"/>
      <c r="N1816" s="14"/>
      <c r="AD1816" s="39"/>
      <c r="AE1816" s="39"/>
      <c r="AF1816" s="39"/>
      <c r="AG1816" s="39"/>
      <c r="AH1816" s="39"/>
      <c r="AI1816" s="39"/>
      <c r="AJ1816" s="39"/>
      <c r="AK1816" s="39"/>
      <c r="AL1816" s="39"/>
    </row>
    <row r="1817" ht="58.5" customHeight="1">
      <c r="A1817" s="39"/>
      <c r="B1817" s="70"/>
      <c r="C1817" s="70"/>
      <c r="D1817" s="70"/>
      <c r="E1817" s="70"/>
      <c r="F1817" s="70"/>
      <c r="G1817" s="70"/>
      <c r="H1817" s="70"/>
      <c r="I1817" s="70"/>
      <c r="J1817" s="70"/>
      <c r="K1817" s="70"/>
      <c r="L1817" s="39"/>
      <c r="N1817" s="14"/>
      <c r="AD1817" s="39"/>
      <c r="AE1817" s="39"/>
      <c r="AF1817" s="39"/>
      <c r="AG1817" s="39"/>
      <c r="AH1817" s="39"/>
      <c r="AI1817" s="39"/>
      <c r="AJ1817" s="39"/>
      <c r="AK1817" s="39"/>
      <c r="AL1817" s="39"/>
    </row>
    <row r="1818" ht="58.5" customHeight="1">
      <c r="A1818" s="39"/>
      <c r="B1818" s="70"/>
      <c r="C1818" s="70"/>
      <c r="D1818" s="70"/>
      <c r="E1818" s="70"/>
      <c r="F1818" s="70"/>
      <c r="G1818" s="70"/>
      <c r="H1818" s="70"/>
      <c r="I1818" s="70"/>
      <c r="J1818" s="70"/>
      <c r="K1818" s="70"/>
      <c r="L1818" s="39"/>
      <c r="N1818" s="14"/>
      <c r="AD1818" s="39"/>
      <c r="AE1818" s="39"/>
      <c r="AF1818" s="39"/>
      <c r="AG1818" s="39"/>
      <c r="AH1818" s="39"/>
      <c r="AI1818" s="39"/>
      <c r="AJ1818" s="39"/>
      <c r="AK1818" s="39"/>
      <c r="AL1818" s="39"/>
    </row>
    <row r="1819" ht="58.5" customHeight="1">
      <c r="A1819" s="39"/>
      <c r="B1819" s="70"/>
      <c r="C1819" s="70"/>
      <c r="D1819" s="70"/>
      <c r="E1819" s="70"/>
      <c r="F1819" s="70"/>
      <c r="G1819" s="70"/>
      <c r="H1819" s="70"/>
      <c r="I1819" s="70"/>
      <c r="J1819" s="70"/>
      <c r="K1819" s="70"/>
      <c r="L1819" s="39"/>
      <c r="N1819" s="14"/>
      <c r="AD1819" s="39"/>
      <c r="AE1819" s="39"/>
      <c r="AF1819" s="39"/>
      <c r="AG1819" s="39"/>
      <c r="AH1819" s="39"/>
      <c r="AI1819" s="39"/>
      <c r="AJ1819" s="39"/>
      <c r="AK1819" s="39"/>
      <c r="AL1819" s="39"/>
    </row>
    <row r="1820" ht="58.5" customHeight="1">
      <c r="A1820" s="39"/>
      <c r="B1820" s="70"/>
      <c r="C1820" s="70"/>
      <c r="D1820" s="70"/>
      <c r="E1820" s="70"/>
      <c r="F1820" s="70"/>
      <c r="G1820" s="70"/>
      <c r="H1820" s="70"/>
      <c r="I1820" s="70"/>
      <c r="J1820" s="70"/>
      <c r="K1820" s="70"/>
      <c r="L1820" s="39"/>
      <c r="N1820" s="14"/>
      <c r="AD1820" s="39"/>
      <c r="AE1820" s="39"/>
      <c r="AF1820" s="39"/>
      <c r="AG1820" s="39"/>
      <c r="AH1820" s="39"/>
      <c r="AI1820" s="39"/>
      <c r="AJ1820" s="39"/>
      <c r="AK1820" s="39"/>
      <c r="AL1820" s="39"/>
    </row>
    <row r="1821" ht="58.5" customHeight="1">
      <c r="A1821" s="39"/>
      <c r="B1821" s="70"/>
      <c r="C1821" s="70"/>
      <c r="D1821" s="70"/>
      <c r="E1821" s="70"/>
      <c r="F1821" s="70"/>
      <c r="G1821" s="70"/>
      <c r="H1821" s="70"/>
      <c r="I1821" s="70"/>
      <c r="J1821" s="70"/>
      <c r="K1821" s="70"/>
      <c r="L1821" s="39"/>
      <c r="N1821" s="14"/>
      <c r="AD1821" s="39"/>
      <c r="AE1821" s="39"/>
      <c r="AF1821" s="39"/>
      <c r="AG1821" s="39"/>
      <c r="AH1821" s="39"/>
      <c r="AI1821" s="39"/>
      <c r="AJ1821" s="39"/>
      <c r="AK1821" s="39"/>
      <c r="AL1821" s="39"/>
    </row>
    <row r="1822" ht="58.5" customHeight="1">
      <c r="A1822" s="39"/>
      <c r="B1822" s="70"/>
      <c r="C1822" s="70"/>
      <c r="D1822" s="70"/>
      <c r="E1822" s="70"/>
      <c r="F1822" s="70"/>
      <c r="G1822" s="70"/>
      <c r="H1822" s="70"/>
      <c r="I1822" s="70"/>
      <c r="J1822" s="70"/>
      <c r="K1822" s="70"/>
      <c r="L1822" s="39"/>
      <c r="N1822" s="14"/>
      <c r="AD1822" s="39"/>
      <c r="AE1822" s="39"/>
      <c r="AF1822" s="39"/>
      <c r="AG1822" s="39"/>
      <c r="AH1822" s="39"/>
      <c r="AI1822" s="39"/>
      <c r="AJ1822" s="39"/>
      <c r="AK1822" s="39"/>
      <c r="AL1822" s="39"/>
    </row>
    <row r="1823" ht="58.5" customHeight="1">
      <c r="A1823" s="39"/>
      <c r="B1823" s="70"/>
      <c r="C1823" s="70"/>
      <c r="D1823" s="70"/>
      <c r="E1823" s="70"/>
      <c r="F1823" s="70"/>
      <c r="G1823" s="70"/>
      <c r="H1823" s="70"/>
      <c r="I1823" s="70"/>
      <c r="J1823" s="70"/>
      <c r="K1823" s="70"/>
      <c r="L1823" s="39"/>
      <c r="N1823" s="14"/>
      <c r="AD1823" s="39"/>
      <c r="AE1823" s="39"/>
      <c r="AF1823" s="39"/>
      <c r="AG1823" s="39"/>
      <c r="AH1823" s="39"/>
      <c r="AI1823" s="39"/>
      <c r="AJ1823" s="39"/>
      <c r="AK1823" s="39"/>
      <c r="AL1823" s="39"/>
    </row>
    <row r="1824" ht="58.5" customHeight="1">
      <c r="A1824" s="39"/>
      <c r="B1824" s="70"/>
      <c r="C1824" s="70"/>
      <c r="D1824" s="70"/>
      <c r="E1824" s="70"/>
      <c r="F1824" s="70"/>
      <c r="G1824" s="70"/>
      <c r="H1824" s="70"/>
      <c r="I1824" s="70"/>
      <c r="J1824" s="70"/>
      <c r="K1824" s="70"/>
      <c r="L1824" s="39"/>
      <c r="N1824" s="14"/>
      <c r="AD1824" s="39"/>
      <c r="AE1824" s="39"/>
      <c r="AF1824" s="39"/>
      <c r="AG1824" s="39"/>
      <c r="AH1824" s="39"/>
      <c r="AI1824" s="39"/>
      <c r="AJ1824" s="39"/>
      <c r="AK1824" s="39"/>
      <c r="AL1824" s="39"/>
    </row>
    <row r="1825" ht="58.5" customHeight="1">
      <c r="A1825" s="39"/>
      <c r="B1825" s="70"/>
      <c r="C1825" s="70"/>
      <c r="D1825" s="70"/>
      <c r="E1825" s="70"/>
      <c r="F1825" s="70"/>
      <c r="G1825" s="70"/>
      <c r="H1825" s="70"/>
      <c r="I1825" s="70"/>
      <c r="J1825" s="70"/>
      <c r="K1825" s="70"/>
      <c r="L1825" s="39"/>
      <c r="N1825" s="14"/>
      <c r="AD1825" s="39"/>
      <c r="AE1825" s="39"/>
      <c r="AF1825" s="39"/>
      <c r="AG1825" s="39"/>
      <c r="AH1825" s="39"/>
      <c r="AI1825" s="39"/>
      <c r="AJ1825" s="39"/>
      <c r="AK1825" s="39"/>
      <c r="AL1825" s="39"/>
    </row>
    <row r="1826" ht="58.5" customHeight="1">
      <c r="A1826" s="39"/>
      <c r="B1826" s="70"/>
      <c r="C1826" s="70"/>
      <c r="D1826" s="70"/>
      <c r="E1826" s="70"/>
      <c r="F1826" s="70"/>
      <c r="G1826" s="70"/>
      <c r="H1826" s="70"/>
      <c r="I1826" s="70"/>
      <c r="J1826" s="70"/>
      <c r="K1826" s="70"/>
      <c r="L1826" s="39"/>
      <c r="N1826" s="14"/>
      <c r="AD1826" s="39"/>
      <c r="AE1826" s="39"/>
      <c r="AF1826" s="39"/>
      <c r="AG1826" s="39"/>
      <c r="AH1826" s="39"/>
      <c r="AI1826" s="39"/>
      <c r="AJ1826" s="39"/>
      <c r="AK1826" s="39"/>
      <c r="AL1826" s="39"/>
    </row>
    <row r="1827" ht="58.5" customHeight="1">
      <c r="A1827" s="39"/>
      <c r="B1827" s="70"/>
      <c r="C1827" s="70"/>
      <c r="D1827" s="70"/>
      <c r="E1827" s="70"/>
      <c r="F1827" s="70"/>
      <c r="G1827" s="70"/>
      <c r="H1827" s="70"/>
      <c r="I1827" s="70"/>
      <c r="J1827" s="70"/>
      <c r="K1827" s="70"/>
      <c r="L1827" s="39"/>
      <c r="N1827" s="14"/>
      <c r="AD1827" s="39"/>
      <c r="AE1827" s="39"/>
      <c r="AF1827" s="39"/>
      <c r="AG1827" s="39"/>
      <c r="AH1827" s="39"/>
      <c r="AI1827" s="39"/>
      <c r="AJ1827" s="39"/>
      <c r="AK1827" s="39"/>
      <c r="AL1827" s="39"/>
    </row>
    <row r="1828" ht="58.5" customHeight="1">
      <c r="A1828" s="39"/>
      <c r="B1828" s="70"/>
      <c r="C1828" s="70"/>
      <c r="D1828" s="70"/>
      <c r="E1828" s="70"/>
      <c r="F1828" s="70"/>
      <c r="G1828" s="70"/>
      <c r="H1828" s="70"/>
      <c r="I1828" s="70"/>
      <c r="J1828" s="70"/>
      <c r="K1828" s="70"/>
      <c r="L1828" s="39"/>
      <c r="N1828" s="14"/>
      <c r="AD1828" s="39"/>
      <c r="AE1828" s="39"/>
      <c r="AF1828" s="39"/>
      <c r="AG1828" s="39"/>
      <c r="AH1828" s="39"/>
      <c r="AI1828" s="39"/>
      <c r="AJ1828" s="39"/>
      <c r="AK1828" s="39"/>
      <c r="AL1828" s="39"/>
    </row>
    <row r="1829" ht="58.5" customHeight="1">
      <c r="A1829" s="39"/>
      <c r="B1829" s="70"/>
      <c r="C1829" s="70"/>
      <c r="D1829" s="70"/>
      <c r="E1829" s="70"/>
      <c r="F1829" s="70"/>
      <c r="G1829" s="70"/>
      <c r="H1829" s="70"/>
      <c r="I1829" s="70"/>
      <c r="J1829" s="70"/>
      <c r="K1829" s="70"/>
      <c r="L1829" s="39"/>
      <c r="N1829" s="14"/>
      <c r="AD1829" s="39"/>
      <c r="AE1829" s="39"/>
      <c r="AF1829" s="39"/>
      <c r="AG1829" s="39"/>
      <c r="AH1829" s="39"/>
      <c r="AI1829" s="39"/>
      <c r="AJ1829" s="39"/>
      <c r="AK1829" s="39"/>
      <c r="AL1829" s="39"/>
    </row>
    <row r="1830" ht="58.5" customHeight="1">
      <c r="A1830" s="39"/>
      <c r="B1830" s="70"/>
      <c r="C1830" s="70"/>
      <c r="D1830" s="70"/>
      <c r="E1830" s="70"/>
      <c r="F1830" s="70"/>
      <c r="G1830" s="70"/>
      <c r="H1830" s="70"/>
      <c r="I1830" s="70"/>
      <c r="J1830" s="70"/>
      <c r="K1830" s="70"/>
      <c r="L1830" s="39"/>
      <c r="N1830" s="14"/>
      <c r="AD1830" s="39"/>
      <c r="AE1830" s="39"/>
      <c r="AF1830" s="39"/>
      <c r="AG1830" s="39"/>
      <c r="AH1830" s="39"/>
      <c r="AI1830" s="39"/>
      <c r="AJ1830" s="39"/>
      <c r="AK1830" s="39"/>
      <c r="AL1830" s="39"/>
    </row>
    <row r="1831" ht="58.5" customHeight="1">
      <c r="A1831" s="39"/>
      <c r="B1831" s="70"/>
      <c r="C1831" s="70"/>
      <c r="D1831" s="70"/>
      <c r="E1831" s="70"/>
      <c r="F1831" s="70"/>
      <c r="G1831" s="70"/>
      <c r="H1831" s="70"/>
      <c r="I1831" s="70"/>
      <c r="J1831" s="70"/>
      <c r="K1831" s="70"/>
      <c r="L1831" s="39"/>
      <c r="N1831" s="14"/>
      <c r="AD1831" s="39"/>
      <c r="AE1831" s="39"/>
      <c r="AF1831" s="39"/>
      <c r="AG1831" s="39"/>
      <c r="AH1831" s="39"/>
      <c r="AI1831" s="39"/>
      <c r="AJ1831" s="39"/>
      <c r="AK1831" s="39"/>
      <c r="AL1831" s="39"/>
    </row>
    <row r="1832" ht="58.5" customHeight="1">
      <c r="A1832" s="39"/>
      <c r="B1832" s="70"/>
      <c r="C1832" s="70"/>
      <c r="D1832" s="70"/>
      <c r="E1832" s="70"/>
      <c r="F1832" s="70"/>
      <c r="G1832" s="70"/>
      <c r="H1832" s="70"/>
      <c r="I1832" s="70"/>
      <c r="J1832" s="70"/>
      <c r="K1832" s="70"/>
      <c r="L1832" s="39"/>
      <c r="N1832" s="14"/>
      <c r="AD1832" s="39"/>
      <c r="AE1832" s="39"/>
      <c r="AF1832" s="39"/>
      <c r="AG1832" s="39"/>
      <c r="AH1832" s="39"/>
      <c r="AI1832" s="39"/>
      <c r="AJ1832" s="39"/>
      <c r="AK1832" s="39"/>
      <c r="AL1832" s="39"/>
    </row>
    <row r="1833" ht="58.5" customHeight="1">
      <c r="A1833" s="39"/>
      <c r="B1833" s="70"/>
      <c r="C1833" s="70"/>
      <c r="D1833" s="70"/>
      <c r="E1833" s="70"/>
      <c r="F1833" s="70"/>
      <c r="G1833" s="70"/>
      <c r="H1833" s="70"/>
      <c r="I1833" s="70"/>
      <c r="J1833" s="70"/>
      <c r="K1833" s="70"/>
      <c r="L1833" s="39"/>
      <c r="N1833" s="14"/>
      <c r="AD1833" s="39"/>
      <c r="AE1833" s="39"/>
      <c r="AF1833" s="39"/>
      <c r="AG1833" s="39"/>
      <c r="AH1833" s="39"/>
      <c r="AI1833" s="39"/>
      <c r="AJ1833" s="39"/>
      <c r="AK1833" s="39"/>
      <c r="AL1833" s="39"/>
    </row>
    <row r="1834" ht="58.5" customHeight="1">
      <c r="A1834" s="39"/>
      <c r="B1834" s="70"/>
      <c r="C1834" s="70"/>
      <c r="D1834" s="70"/>
      <c r="E1834" s="70"/>
      <c r="F1834" s="70"/>
      <c r="G1834" s="70"/>
      <c r="H1834" s="70"/>
      <c r="I1834" s="70"/>
      <c r="J1834" s="70"/>
      <c r="K1834" s="70"/>
      <c r="L1834" s="39"/>
      <c r="N1834" s="14"/>
      <c r="AD1834" s="39"/>
      <c r="AE1834" s="39"/>
      <c r="AF1834" s="39"/>
      <c r="AG1834" s="39"/>
      <c r="AH1834" s="39"/>
      <c r="AI1834" s="39"/>
      <c r="AJ1834" s="39"/>
      <c r="AK1834" s="39"/>
      <c r="AL1834" s="39"/>
    </row>
    <row r="1835" ht="58.5" customHeight="1">
      <c r="A1835" s="39"/>
      <c r="B1835" s="70"/>
      <c r="C1835" s="70"/>
      <c r="D1835" s="70"/>
      <c r="E1835" s="70"/>
      <c r="F1835" s="70"/>
      <c r="G1835" s="70"/>
      <c r="H1835" s="70"/>
      <c r="I1835" s="70"/>
      <c r="J1835" s="70"/>
      <c r="K1835" s="70"/>
      <c r="L1835" s="39"/>
      <c r="N1835" s="14"/>
      <c r="AD1835" s="39"/>
      <c r="AE1835" s="39"/>
      <c r="AF1835" s="39"/>
      <c r="AG1835" s="39"/>
      <c r="AH1835" s="39"/>
      <c r="AI1835" s="39"/>
      <c r="AJ1835" s="39"/>
      <c r="AK1835" s="39"/>
      <c r="AL1835" s="39"/>
    </row>
    <row r="1836" ht="58.5" customHeight="1">
      <c r="A1836" s="39"/>
      <c r="B1836" s="70"/>
      <c r="C1836" s="70"/>
      <c r="D1836" s="70"/>
      <c r="E1836" s="70"/>
      <c r="F1836" s="70"/>
      <c r="G1836" s="70"/>
      <c r="H1836" s="70"/>
      <c r="I1836" s="70"/>
      <c r="J1836" s="70"/>
      <c r="K1836" s="70"/>
      <c r="L1836" s="39"/>
      <c r="N1836" s="14"/>
      <c r="AD1836" s="39"/>
      <c r="AE1836" s="39"/>
      <c r="AF1836" s="39"/>
      <c r="AG1836" s="39"/>
      <c r="AH1836" s="39"/>
      <c r="AI1836" s="39"/>
      <c r="AJ1836" s="39"/>
      <c r="AK1836" s="39"/>
      <c r="AL1836" s="39"/>
    </row>
    <row r="1837" ht="58.5" customHeight="1">
      <c r="A1837" s="39"/>
      <c r="B1837" s="70"/>
      <c r="C1837" s="70"/>
      <c r="D1837" s="70"/>
      <c r="E1837" s="70"/>
      <c r="F1837" s="70"/>
      <c r="G1837" s="70"/>
      <c r="H1837" s="70"/>
      <c r="I1837" s="70"/>
      <c r="J1837" s="70"/>
      <c r="K1837" s="70"/>
      <c r="L1837" s="39"/>
      <c r="N1837" s="14"/>
      <c r="AD1837" s="39"/>
      <c r="AE1837" s="39"/>
      <c r="AF1837" s="39"/>
      <c r="AG1837" s="39"/>
      <c r="AH1837" s="39"/>
      <c r="AI1837" s="39"/>
      <c r="AJ1837" s="39"/>
      <c r="AK1837" s="39"/>
      <c r="AL1837" s="39"/>
    </row>
    <row r="1838" ht="58.5" customHeight="1">
      <c r="A1838" s="39"/>
      <c r="B1838" s="70"/>
      <c r="C1838" s="70"/>
      <c r="D1838" s="70"/>
      <c r="E1838" s="70"/>
      <c r="F1838" s="70"/>
      <c r="G1838" s="70"/>
      <c r="H1838" s="70"/>
      <c r="I1838" s="70"/>
      <c r="J1838" s="70"/>
      <c r="K1838" s="70"/>
      <c r="L1838" s="39"/>
      <c r="N1838" s="14"/>
      <c r="AD1838" s="39"/>
      <c r="AE1838" s="39"/>
      <c r="AF1838" s="39"/>
      <c r="AG1838" s="39"/>
      <c r="AH1838" s="39"/>
      <c r="AI1838" s="39"/>
      <c r="AJ1838" s="39"/>
      <c r="AK1838" s="39"/>
      <c r="AL1838" s="39"/>
    </row>
    <row r="1839" ht="58.5" customHeight="1">
      <c r="A1839" s="39"/>
      <c r="B1839" s="70"/>
      <c r="C1839" s="70"/>
      <c r="D1839" s="70"/>
      <c r="E1839" s="70"/>
      <c r="F1839" s="70"/>
      <c r="G1839" s="70"/>
      <c r="H1839" s="70"/>
      <c r="I1839" s="70"/>
      <c r="J1839" s="70"/>
      <c r="K1839" s="70"/>
      <c r="L1839" s="39"/>
      <c r="N1839" s="14"/>
      <c r="AD1839" s="39"/>
      <c r="AE1839" s="39"/>
      <c r="AF1839" s="39"/>
      <c r="AG1839" s="39"/>
      <c r="AH1839" s="39"/>
      <c r="AI1839" s="39"/>
      <c r="AJ1839" s="39"/>
      <c r="AK1839" s="39"/>
      <c r="AL1839" s="39"/>
    </row>
    <row r="1840" ht="58.5" customHeight="1">
      <c r="A1840" s="39"/>
      <c r="B1840" s="70"/>
      <c r="C1840" s="70"/>
      <c r="D1840" s="70"/>
      <c r="E1840" s="70"/>
      <c r="F1840" s="70"/>
      <c r="G1840" s="70"/>
      <c r="H1840" s="70"/>
      <c r="I1840" s="70"/>
      <c r="J1840" s="70"/>
      <c r="K1840" s="70"/>
      <c r="L1840" s="39"/>
      <c r="N1840" s="14"/>
      <c r="AD1840" s="39"/>
      <c r="AE1840" s="39"/>
      <c r="AF1840" s="39"/>
      <c r="AG1840" s="39"/>
      <c r="AH1840" s="39"/>
      <c r="AI1840" s="39"/>
      <c r="AJ1840" s="39"/>
      <c r="AK1840" s="39"/>
      <c r="AL1840" s="39"/>
    </row>
    <row r="1841" ht="58.5" customHeight="1">
      <c r="A1841" s="39"/>
      <c r="B1841" s="70"/>
      <c r="C1841" s="70"/>
      <c r="D1841" s="70"/>
      <c r="E1841" s="70"/>
      <c r="F1841" s="70"/>
      <c r="G1841" s="70"/>
      <c r="H1841" s="70"/>
      <c r="I1841" s="70"/>
      <c r="J1841" s="70"/>
      <c r="K1841" s="70"/>
      <c r="L1841" s="39"/>
      <c r="N1841" s="14"/>
      <c r="AD1841" s="39"/>
      <c r="AE1841" s="39"/>
      <c r="AF1841" s="39"/>
      <c r="AG1841" s="39"/>
      <c r="AH1841" s="39"/>
      <c r="AI1841" s="39"/>
      <c r="AJ1841" s="39"/>
      <c r="AK1841" s="39"/>
      <c r="AL1841" s="39"/>
    </row>
    <row r="1842" ht="58.5" customHeight="1">
      <c r="A1842" s="39"/>
      <c r="B1842" s="70"/>
      <c r="C1842" s="70"/>
      <c r="D1842" s="70"/>
      <c r="E1842" s="70"/>
      <c r="F1842" s="70"/>
      <c r="G1842" s="70"/>
      <c r="H1842" s="70"/>
      <c r="I1842" s="70"/>
      <c r="J1842" s="70"/>
      <c r="K1842" s="70"/>
      <c r="L1842" s="39"/>
      <c r="N1842" s="14"/>
      <c r="AD1842" s="39"/>
      <c r="AE1842" s="39"/>
      <c r="AF1842" s="39"/>
      <c r="AG1842" s="39"/>
      <c r="AH1842" s="39"/>
      <c r="AI1842" s="39"/>
      <c r="AJ1842" s="39"/>
      <c r="AK1842" s="39"/>
      <c r="AL1842" s="39"/>
    </row>
    <row r="1843" ht="58.5" customHeight="1">
      <c r="A1843" s="39"/>
      <c r="B1843" s="70"/>
      <c r="C1843" s="70"/>
      <c r="D1843" s="70"/>
      <c r="E1843" s="70"/>
      <c r="F1843" s="70"/>
      <c r="G1843" s="70"/>
      <c r="H1843" s="70"/>
      <c r="I1843" s="70"/>
      <c r="J1843" s="70"/>
      <c r="K1843" s="70"/>
      <c r="L1843" s="39"/>
      <c r="N1843" s="14"/>
      <c r="AD1843" s="39"/>
      <c r="AE1843" s="39"/>
      <c r="AF1843" s="39"/>
      <c r="AG1843" s="39"/>
      <c r="AH1843" s="39"/>
      <c r="AI1843" s="39"/>
      <c r="AJ1843" s="39"/>
      <c r="AK1843" s="39"/>
      <c r="AL1843" s="39"/>
    </row>
    <row r="1844" ht="58.5" customHeight="1">
      <c r="A1844" s="39"/>
      <c r="B1844" s="70"/>
      <c r="C1844" s="70"/>
      <c r="D1844" s="70"/>
      <c r="E1844" s="70"/>
      <c r="F1844" s="70"/>
      <c r="G1844" s="70"/>
      <c r="H1844" s="70"/>
      <c r="I1844" s="70"/>
      <c r="J1844" s="70"/>
      <c r="K1844" s="70"/>
      <c r="L1844" s="39"/>
      <c r="N1844" s="14"/>
      <c r="AD1844" s="39"/>
      <c r="AE1844" s="39"/>
      <c r="AF1844" s="39"/>
      <c r="AG1844" s="39"/>
      <c r="AH1844" s="39"/>
      <c r="AI1844" s="39"/>
      <c r="AJ1844" s="39"/>
      <c r="AK1844" s="39"/>
      <c r="AL1844" s="39"/>
    </row>
    <row r="1845" ht="58.5" customHeight="1">
      <c r="A1845" s="39"/>
      <c r="B1845" s="70"/>
      <c r="C1845" s="70"/>
      <c r="D1845" s="70"/>
      <c r="E1845" s="70"/>
      <c r="F1845" s="70"/>
      <c r="G1845" s="70"/>
      <c r="H1845" s="70"/>
      <c r="I1845" s="70"/>
      <c r="J1845" s="70"/>
      <c r="K1845" s="70"/>
      <c r="L1845" s="39"/>
      <c r="N1845" s="14"/>
      <c r="AD1845" s="39"/>
      <c r="AE1845" s="39"/>
      <c r="AF1845" s="39"/>
      <c r="AG1845" s="39"/>
      <c r="AH1845" s="39"/>
      <c r="AI1845" s="39"/>
      <c r="AJ1845" s="39"/>
      <c r="AK1845" s="39"/>
      <c r="AL1845" s="39"/>
    </row>
    <row r="1846" ht="58.5" customHeight="1">
      <c r="A1846" s="39"/>
      <c r="B1846" s="70"/>
      <c r="C1846" s="70"/>
      <c r="D1846" s="70"/>
      <c r="E1846" s="70"/>
      <c r="F1846" s="70"/>
      <c r="G1846" s="70"/>
      <c r="H1846" s="70"/>
      <c r="I1846" s="70"/>
      <c r="J1846" s="70"/>
      <c r="K1846" s="70"/>
      <c r="L1846" s="39"/>
      <c r="N1846" s="14"/>
      <c r="AD1846" s="39"/>
      <c r="AE1846" s="39"/>
      <c r="AF1846" s="39"/>
      <c r="AG1846" s="39"/>
      <c r="AH1846" s="39"/>
      <c r="AI1846" s="39"/>
      <c r="AJ1846" s="39"/>
      <c r="AK1846" s="39"/>
      <c r="AL1846" s="39"/>
    </row>
    <row r="1847" ht="58.5" customHeight="1">
      <c r="A1847" s="39"/>
      <c r="B1847" s="70"/>
      <c r="C1847" s="70"/>
      <c r="D1847" s="70"/>
      <c r="E1847" s="70"/>
      <c r="F1847" s="70"/>
      <c r="G1847" s="70"/>
      <c r="H1847" s="70"/>
      <c r="I1847" s="70"/>
      <c r="J1847" s="70"/>
      <c r="K1847" s="70"/>
      <c r="L1847" s="39"/>
      <c r="N1847" s="14"/>
      <c r="AD1847" s="39"/>
      <c r="AE1847" s="39"/>
      <c r="AF1847" s="39"/>
      <c r="AG1847" s="39"/>
      <c r="AH1847" s="39"/>
      <c r="AI1847" s="39"/>
      <c r="AJ1847" s="39"/>
      <c r="AK1847" s="39"/>
      <c r="AL1847" s="39"/>
    </row>
    <row r="1848" ht="58.5" customHeight="1">
      <c r="A1848" s="39"/>
      <c r="B1848" s="70"/>
      <c r="C1848" s="70"/>
      <c r="D1848" s="70"/>
      <c r="E1848" s="70"/>
      <c r="F1848" s="70"/>
      <c r="G1848" s="70"/>
      <c r="H1848" s="70"/>
      <c r="I1848" s="70"/>
      <c r="J1848" s="70"/>
      <c r="K1848" s="70"/>
      <c r="L1848" s="39"/>
      <c r="N1848" s="14"/>
      <c r="AD1848" s="39"/>
      <c r="AE1848" s="39"/>
      <c r="AF1848" s="39"/>
      <c r="AG1848" s="39"/>
      <c r="AH1848" s="39"/>
      <c r="AI1848" s="39"/>
      <c r="AJ1848" s="39"/>
      <c r="AK1848" s="39"/>
      <c r="AL1848" s="39"/>
    </row>
    <row r="1849" ht="58.5" customHeight="1">
      <c r="A1849" s="39"/>
      <c r="B1849" s="70"/>
      <c r="C1849" s="70"/>
      <c r="D1849" s="70"/>
      <c r="E1849" s="70"/>
      <c r="F1849" s="70"/>
      <c r="G1849" s="70"/>
      <c r="H1849" s="70"/>
      <c r="I1849" s="70"/>
      <c r="J1849" s="70"/>
      <c r="K1849" s="70"/>
      <c r="L1849" s="39"/>
      <c r="N1849" s="14"/>
      <c r="AD1849" s="39"/>
      <c r="AE1849" s="39"/>
      <c r="AF1849" s="39"/>
      <c r="AG1849" s="39"/>
      <c r="AH1849" s="39"/>
      <c r="AI1849" s="39"/>
      <c r="AJ1849" s="39"/>
      <c r="AK1849" s="39"/>
      <c r="AL1849" s="39"/>
    </row>
    <row r="1850" ht="58.5" customHeight="1">
      <c r="A1850" s="39"/>
      <c r="B1850" s="70"/>
      <c r="C1850" s="70"/>
      <c r="D1850" s="70"/>
      <c r="E1850" s="70"/>
      <c r="F1850" s="70"/>
      <c r="G1850" s="70"/>
      <c r="H1850" s="70"/>
      <c r="I1850" s="70"/>
      <c r="J1850" s="70"/>
      <c r="K1850" s="70"/>
      <c r="L1850" s="39"/>
      <c r="N1850" s="14"/>
      <c r="AD1850" s="39"/>
      <c r="AE1850" s="39"/>
      <c r="AF1850" s="39"/>
      <c r="AG1850" s="39"/>
      <c r="AH1850" s="39"/>
      <c r="AI1850" s="39"/>
      <c r="AJ1850" s="39"/>
      <c r="AK1850" s="39"/>
      <c r="AL1850" s="39"/>
    </row>
    <row r="1851" ht="58.5" customHeight="1">
      <c r="A1851" s="39"/>
      <c r="B1851" s="70"/>
      <c r="C1851" s="70"/>
      <c r="D1851" s="70"/>
      <c r="E1851" s="70"/>
      <c r="F1851" s="70"/>
      <c r="G1851" s="70"/>
      <c r="H1851" s="70"/>
      <c r="I1851" s="70"/>
      <c r="J1851" s="70"/>
      <c r="K1851" s="70"/>
      <c r="L1851" s="39"/>
      <c r="N1851" s="14"/>
      <c r="AD1851" s="39"/>
      <c r="AE1851" s="39"/>
      <c r="AF1851" s="39"/>
      <c r="AG1851" s="39"/>
      <c r="AH1851" s="39"/>
      <c r="AI1851" s="39"/>
      <c r="AJ1851" s="39"/>
      <c r="AK1851" s="39"/>
      <c r="AL1851" s="39"/>
    </row>
    <row r="1852" ht="58.5" customHeight="1">
      <c r="A1852" s="39"/>
      <c r="B1852" s="70"/>
      <c r="C1852" s="70"/>
      <c r="D1852" s="70"/>
      <c r="E1852" s="70"/>
      <c r="F1852" s="70"/>
      <c r="G1852" s="70"/>
      <c r="H1852" s="70"/>
      <c r="I1852" s="70"/>
      <c r="J1852" s="70"/>
      <c r="K1852" s="70"/>
      <c r="L1852" s="39"/>
      <c r="N1852" s="14"/>
      <c r="AD1852" s="39"/>
      <c r="AE1852" s="39"/>
      <c r="AF1852" s="39"/>
      <c r="AG1852" s="39"/>
      <c r="AH1852" s="39"/>
      <c r="AI1852" s="39"/>
      <c r="AJ1852" s="39"/>
      <c r="AK1852" s="39"/>
      <c r="AL1852" s="39"/>
    </row>
    <row r="1853" ht="58.5" customHeight="1">
      <c r="A1853" s="39"/>
      <c r="B1853" s="70"/>
      <c r="C1853" s="70"/>
      <c r="D1853" s="70"/>
      <c r="E1853" s="70"/>
      <c r="F1853" s="70"/>
      <c r="G1853" s="70"/>
      <c r="H1853" s="70"/>
      <c r="I1853" s="70"/>
      <c r="J1853" s="70"/>
      <c r="K1853" s="70"/>
      <c r="L1853" s="39"/>
      <c r="N1853" s="14"/>
      <c r="AD1853" s="39"/>
      <c r="AE1853" s="39"/>
      <c r="AF1853" s="39"/>
      <c r="AG1853" s="39"/>
      <c r="AH1853" s="39"/>
      <c r="AI1853" s="39"/>
      <c r="AJ1853" s="39"/>
      <c r="AK1853" s="39"/>
      <c r="AL1853" s="39"/>
    </row>
    <row r="1854" ht="58.5" customHeight="1">
      <c r="A1854" s="39"/>
      <c r="B1854" s="70"/>
      <c r="C1854" s="70"/>
      <c r="D1854" s="70"/>
      <c r="E1854" s="70"/>
      <c r="F1854" s="70"/>
      <c r="G1854" s="70"/>
      <c r="H1854" s="70"/>
      <c r="I1854" s="70"/>
      <c r="J1854" s="70"/>
      <c r="K1854" s="70"/>
      <c r="L1854" s="39"/>
      <c r="N1854" s="14"/>
      <c r="AD1854" s="39"/>
      <c r="AE1854" s="39"/>
      <c r="AF1854" s="39"/>
      <c r="AG1854" s="39"/>
      <c r="AH1854" s="39"/>
      <c r="AI1854" s="39"/>
      <c r="AJ1854" s="39"/>
      <c r="AK1854" s="39"/>
      <c r="AL1854" s="39"/>
    </row>
    <row r="1855" ht="58.5" customHeight="1">
      <c r="A1855" s="39"/>
      <c r="B1855" s="70"/>
      <c r="C1855" s="70"/>
      <c r="D1855" s="70"/>
      <c r="E1855" s="70"/>
      <c r="F1855" s="70"/>
      <c r="G1855" s="70"/>
      <c r="H1855" s="70"/>
      <c r="I1855" s="70"/>
      <c r="J1855" s="70"/>
      <c r="K1855" s="70"/>
      <c r="L1855" s="39"/>
      <c r="N1855" s="14"/>
      <c r="AD1855" s="39"/>
      <c r="AE1855" s="39"/>
      <c r="AF1855" s="39"/>
      <c r="AG1855" s="39"/>
      <c r="AH1855" s="39"/>
      <c r="AI1855" s="39"/>
      <c r="AJ1855" s="39"/>
      <c r="AK1855" s="39"/>
      <c r="AL1855" s="39"/>
    </row>
    <row r="1856" ht="58.5" customHeight="1">
      <c r="A1856" s="39"/>
      <c r="B1856" s="70"/>
      <c r="C1856" s="70"/>
      <c r="D1856" s="70"/>
      <c r="E1856" s="70"/>
      <c r="F1856" s="70"/>
      <c r="G1856" s="70"/>
      <c r="H1856" s="70"/>
      <c r="I1856" s="70"/>
      <c r="J1856" s="70"/>
      <c r="K1856" s="70"/>
      <c r="L1856" s="39"/>
      <c r="N1856" s="14"/>
      <c r="AD1856" s="39"/>
      <c r="AE1856" s="39"/>
      <c r="AF1856" s="39"/>
      <c r="AG1856" s="39"/>
      <c r="AH1856" s="39"/>
      <c r="AI1856" s="39"/>
      <c r="AJ1856" s="39"/>
      <c r="AK1856" s="39"/>
      <c r="AL1856" s="39"/>
    </row>
    <row r="1857" ht="58.5" customHeight="1">
      <c r="A1857" s="39"/>
      <c r="B1857" s="70"/>
      <c r="C1857" s="70"/>
      <c r="D1857" s="70"/>
      <c r="E1857" s="70"/>
      <c r="F1857" s="70"/>
      <c r="G1857" s="70"/>
      <c r="H1857" s="70"/>
      <c r="I1857" s="70"/>
      <c r="J1857" s="70"/>
      <c r="K1857" s="70"/>
      <c r="L1857" s="39"/>
      <c r="N1857" s="14"/>
      <c r="AD1857" s="39"/>
      <c r="AE1857" s="39"/>
      <c r="AF1857" s="39"/>
      <c r="AG1857" s="39"/>
      <c r="AH1857" s="39"/>
      <c r="AI1857" s="39"/>
      <c r="AJ1857" s="39"/>
      <c r="AK1857" s="39"/>
      <c r="AL1857" s="39"/>
    </row>
    <row r="1858" ht="58.5" customHeight="1">
      <c r="A1858" s="39"/>
      <c r="B1858" s="70"/>
      <c r="C1858" s="70"/>
      <c r="D1858" s="70"/>
      <c r="E1858" s="70"/>
      <c r="F1858" s="70"/>
      <c r="G1858" s="70"/>
      <c r="H1858" s="70"/>
      <c r="I1858" s="70"/>
      <c r="J1858" s="70"/>
      <c r="K1858" s="70"/>
      <c r="L1858" s="39"/>
      <c r="N1858" s="14"/>
      <c r="AD1858" s="39"/>
      <c r="AE1858" s="39"/>
      <c r="AF1858" s="39"/>
      <c r="AG1858" s="39"/>
      <c r="AH1858" s="39"/>
      <c r="AI1858" s="39"/>
      <c r="AJ1858" s="39"/>
      <c r="AK1858" s="39"/>
      <c r="AL1858" s="39"/>
    </row>
    <row r="1859" ht="58.5" customHeight="1">
      <c r="A1859" s="39"/>
      <c r="B1859" s="70"/>
      <c r="C1859" s="70"/>
      <c r="D1859" s="70"/>
      <c r="E1859" s="70"/>
      <c r="F1859" s="70"/>
      <c r="G1859" s="70"/>
      <c r="H1859" s="70"/>
      <c r="I1859" s="70"/>
      <c r="J1859" s="70"/>
      <c r="K1859" s="70"/>
      <c r="L1859" s="39"/>
      <c r="N1859" s="14"/>
      <c r="AD1859" s="39"/>
      <c r="AE1859" s="39"/>
      <c r="AF1859" s="39"/>
      <c r="AG1859" s="39"/>
      <c r="AH1859" s="39"/>
      <c r="AI1859" s="39"/>
      <c r="AJ1859" s="39"/>
      <c r="AK1859" s="39"/>
      <c r="AL1859" s="39"/>
    </row>
    <row r="1860" ht="58.5" customHeight="1">
      <c r="A1860" s="39"/>
      <c r="B1860" s="70"/>
      <c r="C1860" s="70"/>
      <c r="D1860" s="70"/>
      <c r="E1860" s="70"/>
      <c r="F1860" s="70"/>
      <c r="G1860" s="70"/>
      <c r="H1860" s="70"/>
      <c r="I1860" s="70"/>
      <c r="J1860" s="70"/>
      <c r="K1860" s="70"/>
      <c r="L1860" s="39"/>
      <c r="N1860" s="14"/>
      <c r="AD1860" s="39"/>
      <c r="AE1860" s="39"/>
      <c r="AF1860" s="39"/>
      <c r="AG1860" s="39"/>
      <c r="AH1860" s="39"/>
      <c r="AI1860" s="39"/>
      <c r="AJ1860" s="39"/>
      <c r="AK1860" s="39"/>
      <c r="AL1860" s="39"/>
    </row>
    <row r="1861" ht="58.5" customHeight="1">
      <c r="A1861" s="39"/>
      <c r="B1861" s="70"/>
      <c r="C1861" s="70"/>
      <c r="D1861" s="70"/>
      <c r="E1861" s="70"/>
      <c r="F1861" s="70"/>
      <c r="G1861" s="70"/>
      <c r="H1861" s="70"/>
      <c r="I1861" s="70"/>
      <c r="J1861" s="70"/>
      <c r="K1861" s="70"/>
      <c r="L1861" s="39"/>
      <c r="N1861" s="14"/>
      <c r="AD1861" s="39"/>
      <c r="AE1861" s="39"/>
      <c r="AF1861" s="39"/>
      <c r="AG1861" s="39"/>
      <c r="AH1861" s="39"/>
      <c r="AI1861" s="39"/>
      <c r="AJ1861" s="39"/>
      <c r="AK1861" s="39"/>
      <c r="AL1861" s="39"/>
    </row>
    <row r="1862" ht="58.5" customHeight="1">
      <c r="A1862" s="39"/>
      <c r="B1862" s="70"/>
      <c r="C1862" s="70"/>
      <c r="D1862" s="70"/>
      <c r="E1862" s="70"/>
      <c r="F1862" s="70"/>
      <c r="G1862" s="70"/>
      <c r="H1862" s="70"/>
      <c r="I1862" s="70"/>
      <c r="J1862" s="70"/>
      <c r="K1862" s="70"/>
      <c r="L1862" s="39"/>
      <c r="N1862" s="14"/>
      <c r="AD1862" s="39"/>
      <c r="AE1862" s="39"/>
      <c r="AF1862" s="39"/>
      <c r="AG1862" s="39"/>
      <c r="AH1862" s="39"/>
      <c r="AI1862" s="39"/>
      <c r="AJ1862" s="39"/>
      <c r="AK1862" s="39"/>
      <c r="AL1862" s="39"/>
    </row>
    <row r="1863" ht="58.5" customHeight="1">
      <c r="A1863" s="39"/>
      <c r="B1863" s="70"/>
      <c r="C1863" s="70"/>
      <c r="D1863" s="70"/>
      <c r="E1863" s="70"/>
      <c r="F1863" s="70"/>
      <c r="G1863" s="70"/>
      <c r="H1863" s="70"/>
      <c r="I1863" s="70"/>
      <c r="J1863" s="70"/>
      <c r="K1863" s="70"/>
      <c r="L1863" s="39"/>
      <c r="N1863" s="14"/>
      <c r="AD1863" s="39"/>
      <c r="AE1863" s="39"/>
      <c r="AF1863" s="39"/>
      <c r="AG1863" s="39"/>
      <c r="AH1863" s="39"/>
      <c r="AI1863" s="39"/>
      <c r="AJ1863" s="39"/>
      <c r="AK1863" s="39"/>
      <c r="AL1863" s="39"/>
    </row>
    <row r="1864" ht="58.5" customHeight="1">
      <c r="A1864" s="39"/>
      <c r="B1864" s="70"/>
      <c r="C1864" s="70"/>
      <c r="D1864" s="70"/>
      <c r="E1864" s="70"/>
      <c r="F1864" s="70"/>
      <c r="G1864" s="70"/>
      <c r="H1864" s="70"/>
      <c r="I1864" s="70"/>
      <c r="J1864" s="70"/>
      <c r="K1864" s="70"/>
      <c r="L1864" s="39"/>
      <c r="N1864" s="14"/>
      <c r="AD1864" s="39"/>
      <c r="AE1864" s="39"/>
      <c r="AF1864" s="39"/>
      <c r="AG1864" s="39"/>
      <c r="AH1864" s="39"/>
      <c r="AI1864" s="39"/>
      <c r="AJ1864" s="39"/>
      <c r="AK1864" s="39"/>
      <c r="AL1864" s="39"/>
    </row>
    <row r="1865" ht="58.5" customHeight="1">
      <c r="A1865" s="39"/>
      <c r="B1865" s="70"/>
      <c r="C1865" s="70"/>
      <c r="D1865" s="70"/>
      <c r="E1865" s="70"/>
      <c r="F1865" s="70"/>
      <c r="G1865" s="70"/>
      <c r="H1865" s="70"/>
      <c r="I1865" s="70"/>
      <c r="J1865" s="70"/>
      <c r="K1865" s="70"/>
      <c r="L1865" s="39"/>
      <c r="N1865" s="14"/>
      <c r="AD1865" s="39"/>
      <c r="AE1865" s="39"/>
      <c r="AF1865" s="39"/>
      <c r="AG1865" s="39"/>
      <c r="AH1865" s="39"/>
      <c r="AI1865" s="39"/>
      <c r="AJ1865" s="39"/>
      <c r="AK1865" s="39"/>
      <c r="AL1865" s="39"/>
    </row>
    <row r="1866" ht="58.5" customHeight="1">
      <c r="A1866" s="39"/>
      <c r="B1866" s="70"/>
      <c r="C1866" s="70"/>
      <c r="D1866" s="70"/>
      <c r="E1866" s="70"/>
      <c r="F1866" s="70"/>
      <c r="G1866" s="70"/>
      <c r="H1866" s="70"/>
      <c r="I1866" s="70"/>
      <c r="J1866" s="70"/>
      <c r="K1866" s="70"/>
      <c r="L1866" s="39"/>
      <c r="N1866" s="14"/>
      <c r="AD1866" s="39"/>
      <c r="AE1866" s="39"/>
      <c r="AF1866" s="39"/>
      <c r="AG1866" s="39"/>
      <c r="AH1866" s="39"/>
      <c r="AI1866" s="39"/>
      <c r="AJ1866" s="39"/>
      <c r="AK1866" s="39"/>
      <c r="AL1866" s="39"/>
    </row>
    <row r="1867" ht="58.5" customHeight="1">
      <c r="A1867" s="39"/>
      <c r="B1867" s="70"/>
      <c r="C1867" s="70"/>
      <c r="D1867" s="70"/>
      <c r="E1867" s="70"/>
      <c r="F1867" s="70"/>
      <c r="G1867" s="70"/>
      <c r="H1867" s="70"/>
      <c r="I1867" s="70"/>
      <c r="J1867" s="70"/>
      <c r="K1867" s="70"/>
      <c r="L1867" s="39"/>
      <c r="N1867" s="14"/>
      <c r="AD1867" s="39"/>
      <c r="AE1867" s="39"/>
      <c r="AF1867" s="39"/>
      <c r="AG1867" s="39"/>
      <c r="AH1867" s="39"/>
      <c r="AI1867" s="39"/>
      <c r="AJ1867" s="39"/>
      <c r="AK1867" s="39"/>
      <c r="AL1867" s="39"/>
    </row>
    <row r="1868" ht="58.5" customHeight="1">
      <c r="A1868" s="39"/>
      <c r="B1868" s="70"/>
      <c r="C1868" s="70"/>
      <c r="D1868" s="70"/>
      <c r="E1868" s="70"/>
      <c r="F1868" s="70"/>
      <c r="G1868" s="70"/>
      <c r="H1868" s="70"/>
      <c r="I1868" s="70"/>
      <c r="J1868" s="70"/>
      <c r="K1868" s="70"/>
      <c r="L1868" s="39"/>
      <c r="N1868" s="14"/>
      <c r="AD1868" s="39"/>
      <c r="AE1868" s="39"/>
      <c r="AF1868" s="39"/>
      <c r="AG1868" s="39"/>
      <c r="AH1868" s="39"/>
      <c r="AI1868" s="39"/>
      <c r="AJ1868" s="39"/>
      <c r="AK1868" s="39"/>
      <c r="AL1868" s="39"/>
    </row>
    <row r="1869" ht="58.5" customHeight="1">
      <c r="A1869" s="39"/>
      <c r="B1869" s="70"/>
      <c r="C1869" s="70"/>
      <c r="D1869" s="70"/>
      <c r="E1869" s="70"/>
      <c r="F1869" s="70"/>
      <c r="G1869" s="70"/>
      <c r="H1869" s="70"/>
      <c r="I1869" s="70"/>
      <c r="J1869" s="70"/>
      <c r="K1869" s="70"/>
      <c r="L1869" s="39"/>
      <c r="N1869" s="14"/>
      <c r="AD1869" s="39"/>
      <c r="AE1869" s="39"/>
      <c r="AF1869" s="39"/>
      <c r="AG1869" s="39"/>
      <c r="AH1869" s="39"/>
      <c r="AI1869" s="39"/>
      <c r="AJ1869" s="39"/>
      <c r="AK1869" s="39"/>
      <c r="AL1869" s="39"/>
    </row>
    <row r="1870" ht="58.5" customHeight="1">
      <c r="A1870" s="39"/>
      <c r="B1870" s="70"/>
      <c r="C1870" s="70"/>
      <c r="D1870" s="70"/>
      <c r="E1870" s="70"/>
      <c r="F1870" s="70"/>
      <c r="G1870" s="70"/>
      <c r="H1870" s="70"/>
      <c r="I1870" s="70"/>
      <c r="J1870" s="70"/>
      <c r="K1870" s="70"/>
      <c r="L1870" s="39"/>
      <c r="N1870" s="14"/>
      <c r="AD1870" s="39"/>
      <c r="AE1870" s="39"/>
      <c r="AF1870" s="39"/>
      <c r="AG1870" s="39"/>
      <c r="AH1870" s="39"/>
      <c r="AI1870" s="39"/>
      <c r="AJ1870" s="39"/>
      <c r="AK1870" s="39"/>
      <c r="AL1870" s="39"/>
    </row>
    <row r="1871" ht="58.5" customHeight="1">
      <c r="A1871" s="39"/>
      <c r="B1871" s="70"/>
      <c r="C1871" s="70"/>
      <c r="D1871" s="70"/>
      <c r="E1871" s="70"/>
      <c r="F1871" s="70"/>
      <c r="G1871" s="70"/>
      <c r="H1871" s="70"/>
      <c r="I1871" s="70"/>
      <c r="J1871" s="70"/>
      <c r="K1871" s="70"/>
      <c r="L1871" s="39"/>
      <c r="N1871" s="14"/>
      <c r="AD1871" s="39"/>
      <c r="AE1871" s="39"/>
      <c r="AF1871" s="39"/>
      <c r="AG1871" s="39"/>
      <c r="AH1871" s="39"/>
      <c r="AI1871" s="39"/>
      <c r="AJ1871" s="39"/>
      <c r="AK1871" s="39"/>
      <c r="AL1871" s="39"/>
    </row>
    <row r="1872" ht="58.5" customHeight="1">
      <c r="A1872" s="39"/>
      <c r="B1872" s="70"/>
      <c r="C1872" s="70"/>
      <c r="D1872" s="70"/>
      <c r="E1872" s="70"/>
      <c r="F1872" s="70"/>
      <c r="G1872" s="70"/>
      <c r="H1872" s="70"/>
      <c r="I1872" s="70"/>
      <c r="J1872" s="70"/>
      <c r="K1872" s="70"/>
      <c r="L1872" s="39"/>
      <c r="N1872" s="14"/>
      <c r="AD1872" s="39"/>
      <c r="AE1872" s="39"/>
      <c r="AF1872" s="39"/>
      <c r="AG1872" s="39"/>
      <c r="AH1872" s="39"/>
      <c r="AI1872" s="39"/>
      <c r="AJ1872" s="39"/>
      <c r="AK1872" s="39"/>
      <c r="AL1872" s="39"/>
    </row>
    <row r="1873" ht="58.5" customHeight="1">
      <c r="A1873" s="39"/>
      <c r="B1873" s="70"/>
      <c r="C1873" s="70"/>
      <c r="D1873" s="70"/>
      <c r="E1873" s="70"/>
      <c r="F1873" s="70"/>
      <c r="G1873" s="70"/>
      <c r="H1873" s="70"/>
      <c r="I1873" s="70"/>
      <c r="J1873" s="70"/>
      <c r="K1873" s="70"/>
      <c r="L1873" s="39"/>
      <c r="N1873" s="14"/>
      <c r="AD1873" s="39"/>
      <c r="AE1873" s="39"/>
      <c r="AF1873" s="39"/>
      <c r="AG1873" s="39"/>
      <c r="AH1873" s="39"/>
      <c r="AI1873" s="39"/>
      <c r="AJ1873" s="39"/>
      <c r="AK1873" s="39"/>
      <c r="AL1873" s="39"/>
    </row>
    <row r="1874" ht="58.5" customHeight="1">
      <c r="A1874" s="39"/>
      <c r="B1874" s="70"/>
      <c r="C1874" s="70"/>
      <c r="D1874" s="70"/>
      <c r="E1874" s="70"/>
      <c r="F1874" s="70"/>
      <c r="G1874" s="70"/>
      <c r="H1874" s="70"/>
      <c r="I1874" s="70"/>
      <c r="J1874" s="70"/>
      <c r="K1874" s="70"/>
      <c r="L1874" s="39"/>
      <c r="N1874" s="14"/>
      <c r="AD1874" s="39"/>
      <c r="AE1874" s="39"/>
      <c r="AF1874" s="39"/>
      <c r="AG1874" s="39"/>
      <c r="AH1874" s="39"/>
      <c r="AI1874" s="39"/>
      <c r="AJ1874" s="39"/>
      <c r="AK1874" s="39"/>
      <c r="AL1874" s="39"/>
    </row>
    <row r="1875" ht="58.5" customHeight="1">
      <c r="A1875" s="39"/>
      <c r="B1875" s="70"/>
      <c r="C1875" s="70"/>
      <c r="D1875" s="70"/>
      <c r="E1875" s="70"/>
      <c r="F1875" s="70"/>
      <c r="G1875" s="70"/>
      <c r="H1875" s="70"/>
      <c r="I1875" s="70"/>
      <c r="J1875" s="70"/>
      <c r="K1875" s="70"/>
      <c r="L1875" s="39"/>
      <c r="N1875" s="14"/>
      <c r="AD1875" s="39"/>
      <c r="AE1875" s="39"/>
      <c r="AF1875" s="39"/>
      <c r="AG1875" s="39"/>
      <c r="AH1875" s="39"/>
      <c r="AI1875" s="39"/>
      <c r="AJ1875" s="39"/>
      <c r="AK1875" s="39"/>
      <c r="AL1875" s="39"/>
    </row>
    <row r="1876" ht="58.5" customHeight="1">
      <c r="A1876" s="39"/>
      <c r="B1876" s="70"/>
      <c r="C1876" s="70"/>
      <c r="D1876" s="70"/>
      <c r="E1876" s="70"/>
      <c r="F1876" s="70"/>
      <c r="G1876" s="70"/>
      <c r="H1876" s="70"/>
      <c r="I1876" s="70"/>
      <c r="J1876" s="70"/>
      <c r="K1876" s="70"/>
      <c r="L1876" s="39"/>
      <c r="N1876" s="14"/>
      <c r="AD1876" s="39"/>
      <c r="AE1876" s="39"/>
      <c r="AF1876" s="39"/>
      <c r="AG1876" s="39"/>
      <c r="AH1876" s="39"/>
      <c r="AI1876" s="39"/>
      <c r="AJ1876" s="39"/>
      <c r="AK1876" s="39"/>
      <c r="AL1876" s="39"/>
    </row>
    <row r="1877" ht="58.5" customHeight="1">
      <c r="A1877" s="39"/>
      <c r="B1877" s="70"/>
      <c r="C1877" s="70"/>
      <c r="D1877" s="70"/>
      <c r="E1877" s="70"/>
      <c r="F1877" s="70"/>
      <c r="G1877" s="70"/>
      <c r="H1877" s="70"/>
      <c r="I1877" s="70"/>
      <c r="J1877" s="70"/>
      <c r="K1877" s="70"/>
      <c r="L1877" s="39"/>
      <c r="N1877" s="14"/>
      <c r="AD1877" s="39"/>
      <c r="AE1877" s="39"/>
      <c r="AF1877" s="39"/>
      <c r="AG1877" s="39"/>
      <c r="AH1877" s="39"/>
      <c r="AI1877" s="39"/>
      <c r="AJ1877" s="39"/>
      <c r="AK1877" s="39"/>
      <c r="AL1877" s="39"/>
    </row>
    <row r="1878" ht="58.5" customHeight="1">
      <c r="A1878" s="39"/>
      <c r="B1878" s="70"/>
      <c r="C1878" s="70"/>
      <c r="D1878" s="70"/>
      <c r="E1878" s="70"/>
      <c r="F1878" s="70"/>
      <c r="G1878" s="70"/>
      <c r="H1878" s="70"/>
      <c r="I1878" s="70"/>
      <c r="J1878" s="70"/>
      <c r="K1878" s="70"/>
      <c r="L1878" s="39"/>
      <c r="N1878" s="14"/>
      <c r="AD1878" s="39"/>
      <c r="AE1878" s="39"/>
      <c r="AF1878" s="39"/>
      <c r="AG1878" s="39"/>
      <c r="AH1878" s="39"/>
      <c r="AI1878" s="39"/>
      <c r="AJ1878" s="39"/>
      <c r="AK1878" s="39"/>
      <c r="AL1878" s="39"/>
    </row>
    <row r="1879" ht="58.5" customHeight="1">
      <c r="A1879" s="39"/>
      <c r="B1879" s="70"/>
      <c r="C1879" s="70"/>
      <c r="D1879" s="70"/>
      <c r="E1879" s="70"/>
      <c r="F1879" s="70"/>
      <c r="G1879" s="70"/>
      <c r="H1879" s="70"/>
      <c r="I1879" s="70"/>
      <c r="J1879" s="70"/>
      <c r="K1879" s="70"/>
      <c r="L1879" s="39"/>
      <c r="N1879" s="14"/>
      <c r="AD1879" s="39"/>
      <c r="AE1879" s="39"/>
      <c r="AF1879" s="39"/>
      <c r="AG1879" s="39"/>
      <c r="AH1879" s="39"/>
      <c r="AI1879" s="39"/>
      <c r="AJ1879" s="39"/>
      <c r="AK1879" s="39"/>
      <c r="AL1879" s="39"/>
    </row>
    <row r="1880" ht="58.5" customHeight="1">
      <c r="A1880" s="39"/>
      <c r="B1880" s="70"/>
      <c r="C1880" s="70"/>
      <c r="D1880" s="70"/>
      <c r="E1880" s="70"/>
      <c r="F1880" s="70"/>
      <c r="G1880" s="70"/>
      <c r="H1880" s="70"/>
      <c r="I1880" s="70"/>
      <c r="J1880" s="70"/>
      <c r="K1880" s="70"/>
      <c r="L1880" s="39"/>
      <c r="N1880" s="14"/>
      <c r="AD1880" s="39"/>
      <c r="AE1880" s="39"/>
      <c r="AF1880" s="39"/>
      <c r="AG1880" s="39"/>
      <c r="AH1880" s="39"/>
      <c r="AI1880" s="39"/>
      <c r="AJ1880" s="39"/>
      <c r="AK1880" s="39"/>
      <c r="AL1880" s="39"/>
    </row>
    <row r="1881" ht="58.5" customHeight="1">
      <c r="A1881" s="39"/>
      <c r="B1881" s="70"/>
      <c r="C1881" s="70"/>
      <c r="D1881" s="70"/>
      <c r="E1881" s="70"/>
      <c r="F1881" s="70"/>
      <c r="G1881" s="70"/>
      <c r="H1881" s="70"/>
      <c r="I1881" s="70"/>
      <c r="J1881" s="70"/>
      <c r="K1881" s="70"/>
      <c r="L1881" s="39"/>
      <c r="N1881" s="14"/>
      <c r="AD1881" s="39"/>
      <c r="AE1881" s="39"/>
      <c r="AF1881" s="39"/>
      <c r="AG1881" s="39"/>
      <c r="AH1881" s="39"/>
      <c r="AI1881" s="39"/>
      <c r="AJ1881" s="39"/>
      <c r="AK1881" s="39"/>
      <c r="AL1881" s="39"/>
    </row>
    <row r="1882" ht="58.5" customHeight="1">
      <c r="A1882" s="39"/>
      <c r="B1882" s="70"/>
      <c r="C1882" s="70"/>
      <c r="D1882" s="70"/>
      <c r="E1882" s="70"/>
      <c r="F1882" s="70"/>
      <c r="G1882" s="70"/>
      <c r="H1882" s="70"/>
      <c r="I1882" s="70"/>
      <c r="J1882" s="70"/>
      <c r="K1882" s="70"/>
      <c r="L1882" s="39"/>
      <c r="N1882" s="14"/>
      <c r="AD1882" s="39"/>
      <c r="AE1882" s="39"/>
      <c r="AF1882" s="39"/>
      <c r="AG1882" s="39"/>
      <c r="AH1882" s="39"/>
      <c r="AI1882" s="39"/>
      <c r="AJ1882" s="39"/>
      <c r="AK1882" s="39"/>
      <c r="AL1882" s="39"/>
    </row>
    <row r="1883" ht="58.5" customHeight="1">
      <c r="A1883" s="39"/>
      <c r="B1883" s="70"/>
      <c r="C1883" s="70"/>
      <c r="D1883" s="70"/>
      <c r="E1883" s="70"/>
      <c r="F1883" s="70"/>
      <c r="G1883" s="70"/>
      <c r="H1883" s="70"/>
      <c r="I1883" s="70"/>
      <c r="J1883" s="70"/>
      <c r="K1883" s="70"/>
      <c r="L1883" s="39"/>
      <c r="N1883" s="14"/>
      <c r="AD1883" s="39"/>
      <c r="AE1883" s="39"/>
      <c r="AF1883" s="39"/>
      <c r="AG1883" s="39"/>
      <c r="AH1883" s="39"/>
      <c r="AI1883" s="39"/>
      <c r="AJ1883" s="39"/>
      <c r="AK1883" s="39"/>
      <c r="AL1883" s="39"/>
    </row>
    <row r="1884" ht="58.5" customHeight="1">
      <c r="A1884" s="39"/>
      <c r="B1884" s="70"/>
      <c r="C1884" s="70"/>
      <c r="D1884" s="70"/>
      <c r="E1884" s="70"/>
      <c r="F1884" s="70"/>
      <c r="G1884" s="70"/>
      <c r="H1884" s="70"/>
      <c r="I1884" s="70"/>
      <c r="J1884" s="70"/>
      <c r="K1884" s="70"/>
      <c r="L1884" s="39"/>
      <c r="N1884" s="14"/>
      <c r="AD1884" s="39"/>
      <c r="AE1884" s="39"/>
      <c r="AF1884" s="39"/>
      <c r="AG1884" s="39"/>
      <c r="AH1884" s="39"/>
      <c r="AI1884" s="39"/>
      <c r="AJ1884" s="39"/>
      <c r="AK1884" s="39"/>
      <c r="AL1884" s="39"/>
    </row>
    <row r="1885" ht="58.5" customHeight="1">
      <c r="A1885" s="39"/>
      <c r="B1885" s="70"/>
      <c r="C1885" s="70"/>
      <c r="D1885" s="70"/>
      <c r="E1885" s="70"/>
      <c r="F1885" s="70"/>
      <c r="G1885" s="70"/>
      <c r="H1885" s="70"/>
      <c r="I1885" s="70"/>
      <c r="J1885" s="70"/>
      <c r="K1885" s="70"/>
      <c r="L1885" s="39"/>
      <c r="N1885" s="14"/>
      <c r="AD1885" s="39"/>
      <c r="AE1885" s="39"/>
      <c r="AF1885" s="39"/>
      <c r="AG1885" s="39"/>
      <c r="AH1885" s="39"/>
      <c r="AI1885" s="39"/>
      <c r="AJ1885" s="39"/>
      <c r="AK1885" s="39"/>
      <c r="AL1885" s="39"/>
    </row>
    <row r="1886" ht="58.5" customHeight="1">
      <c r="A1886" s="39"/>
      <c r="B1886" s="70"/>
      <c r="C1886" s="70"/>
      <c r="D1886" s="70"/>
      <c r="E1886" s="70"/>
      <c r="F1886" s="70"/>
      <c r="G1886" s="70"/>
      <c r="H1886" s="70"/>
      <c r="I1886" s="70"/>
      <c r="J1886" s="70"/>
      <c r="K1886" s="70"/>
      <c r="L1886" s="39"/>
      <c r="N1886" s="14"/>
      <c r="AD1886" s="39"/>
      <c r="AE1886" s="39"/>
      <c r="AF1886" s="39"/>
      <c r="AG1886" s="39"/>
      <c r="AH1886" s="39"/>
      <c r="AI1886" s="39"/>
      <c r="AJ1886" s="39"/>
      <c r="AK1886" s="39"/>
      <c r="AL1886" s="39"/>
    </row>
    <row r="1887" ht="58.5" customHeight="1">
      <c r="A1887" s="39"/>
      <c r="B1887" s="70"/>
      <c r="C1887" s="70"/>
      <c r="D1887" s="70"/>
      <c r="E1887" s="70"/>
      <c r="F1887" s="70"/>
      <c r="G1887" s="70"/>
      <c r="H1887" s="70"/>
      <c r="I1887" s="70"/>
      <c r="J1887" s="70"/>
      <c r="K1887" s="70"/>
      <c r="L1887" s="39"/>
      <c r="N1887" s="14"/>
      <c r="AD1887" s="39"/>
      <c r="AE1887" s="39"/>
      <c r="AF1887" s="39"/>
      <c r="AG1887" s="39"/>
      <c r="AH1887" s="39"/>
      <c r="AI1887" s="39"/>
      <c r="AJ1887" s="39"/>
      <c r="AK1887" s="39"/>
      <c r="AL1887" s="39"/>
    </row>
    <row r="1888" ht="58.5" customHeight="1">
      <c r="A1888" s="39"/>
      <c r="B1888" s="70"/>
      <c r="C1888" s="70"/>
      <c r="D1888" s="70"/>
      <c r="E1888" s="70"/>
      <c r="F1888" s="70"/>
      <c r="G1888" s="70"/>
      <c r="H1888" s="70"/>
      <c r="I1888" s="70"/>
      <c r="J1888" s="70"/>
      <c r="K1888" s="70"/>
      <c r="L1888" s="39"/>
      <c r="N1888" s="14"/>
      <c r="AD1888" s="39"/>
      <c r="AE1888" s="39"/>
      <c r="AF1888" s="39"/>
      <c r="AG1888" s="39"/>
      <c r="AH1888" s="39"/>
      <c r="AI1888" s="39"/>
      <c r="AJ1888" s="39"/>
      <c r="AK1888" s="39"/>
      <c r="AL1888" s="39"/>
    </row>
    <row r="1889" ht="58.5" customHeight="1">
      <c r="A1889" s="39"/>
      <c r="B1889" s="70"/>
      <c r="C1889" s="70"/>
      <c r="D1889" s="70"/>
      <c r="E1889" s="70"/>
      <c r="F1889" s="70"/>
      <c r="G1889" s="70"/>
      <c r="H1889" s="70"/>
      <c r="I1889" s="70"/>
      <c r="J1889" s="70"/>
      <c r="K1889" s="70"/>
      <c r="L1889" s="39"/>
      <c r="N1889" s="14"/>
      <c r="AD1889" s="39"/>
      <c r="AE1889" s="39"/>
      <c r="AF1889" s="39"/>
      <c r="AG1889" s="39"/>
      <c r="AH1889" s="39"/>
      <c r="AI1889" s="39"/>
      <c r="AJ1889" s="39"/>
      <c r="AK1889" s="39"/>
      <c r="AL1889" s="39"/>
    </row>
    <row r="1890" ht="58.5" customHeight="1">
      <c r="A1890" s="39"/>
      <c r="B1890" s="70"/>
      <c r="C1890" s="70"/>
      <c r="D1890" s="70"/>
      <c r="E1890" s="70"/>
      <c r="F1890" s="70"/>
      <c r="G1890" s="70"/>
      <c r="H1890" s="70"/>
      <c r="I1890" s="70"/>
      <c r="J1890" s="70"/>
      <c r="K1890" s="70"/>
      <c r="L1890" s="39"/>
      <c r="N1890" s="14"/>
      <c r="AD1890" s="39"/>
      <c r="AE1890" s="39"/>
      <c r="AF1890" s="39"/>
      <c r="AG1890" s="39"/>
      <c r="AH1890" s="39"/>
      <c r="AI1890" s="39"/>
      <c r="AJ1890" s="39"/>
      <c r="AK1890" s="39"/>
      <c r="AL1890" s="39"/>
    </row>
    <row r="1891" ht="58.5" customHeight="1">
      <c r="A1891" s="39"/>
      <c r="B1891" s="70"/>
      <c r="C1891" s="70"/>
      <c r="D1891" s="70"/>
      <c r="E1891" s="70"/>
      <c r="F1891" s="70"/>
      <c r="G1891" s="70"/>
      <c r="H1891" s="70"/>
      <c r="I1891" s="70"/>
      <c r="J1891" s="70"/>
      <c r="K1891" s="70"/>
      <c r="L1891" s="39"/>
      <c r="N1891" s="14"/>
      <c r="AD1891" s="39"/>
      <c r="AE1891" s="39"/>
      <c r="AF1891" s="39"/>
      <c r="AG1891" s="39"/>
      <c r="AH1891" s="39"/>
      <c r="AI1891" s="39"/>
      <c r="AJ1891" s="39"/>
      <c r="AK1891" s="39"/>
      <c r="AL1891" s="39"/>
    </row>
    <row r="1892" ht="58.5" customHeight="1">
      <c r="A1892" s="39"/>
      <c r="B1892" s="70"/>
      <c r="C1892" s="70"/>
      <c r="D1892" s="70"/>
      <c r="E1892" s="70"/>
      <c r="F1892" s="70"/>
      <c r="G1892" s="70"/>
      <c r="H1892" s="70"/>
      <c r="I1892" s="70"/>
      <c r="J1892" s="70"/>
      <c r="K1892" s="70"/>
      <c r="L1892" s="39"/>
      <c r="N1892" s="14"/>
      <c r="AD1892" s="39"/>
      <c r="AE1892" s="39"/>
      <c r="AF1892" s="39"/>
      <c r="AG1892" s="39"/>
      <c r="AH1892" s="39"/>
      <c r="AI1892" s="39"/>
      <c r="AJ1892" s="39"/>
      <c r="AK1892" s="39"/>
      <c r="AL1892" s="39"/>
    </row>
    <row r="1893" ht="58.5" customHeight="1">
      <c r="A1893" s="39"/>
      <c r="B1893" s="70"/>
      <c r="C1893" s="70"/>
      <c r="D1893" s="70"/>
      <c r="E1893" s="70"/>
      <c r="F1893" s="70"/>
      <c r="G1893" s="70"/>
      <c r="H1893" s="70"/>
      <c r="I1893" s="70"/>
      <c r="J1893" s="70"/>
      <c r="K1893" s="70"/>
      <c r="L1893" s="39"/>
      <c r="N1893" s="14"/>
      <c r="AD1893" s="39"/>
      <c r="AE1893" s="39"/>
      <c r="AF1893" s="39"/>
      <c r="AG1893" s="39"/>
      <c r="AH1893" s="39"/>
      <c r="AI1893" s="39"/>
      <c r="AJ1893" s="39"/>
      <c r="AK1893" s="39"/>
      <c r="AL1893" s="39"/>
    </row>
    <row r="1894" ht="58.5" customHeight="1">
      <c r="A1894" s="39"/>
      <c r="B1894" s="70"/>
      <c r="C1894" s="70"/>
      <c r="D1894" s="70"/>
      <c r="E1894" s="70"/>
      <c r="F1894" s="70"/>
      <c r="G1894" s="70"/>
      <c r="H1894" s="70"/>
      <c r="I1894" s="70"/>
      <c r="J1894" s="70"/>
      <c r="K1894" s="70"/>
      <c r="L1894" s="39"/>
      <c r="N1894" s="14"/>
      <c r="AD1894" s="39"/>
      <c r="AE1894" s="39"/>
      <c r="AF1894" s="39"/>
      <c r="AG1894" s="39"/>
      <c r="AH1894" s="39"/>
      <c r="AI1894" s="39"/>
      <c r="AJ1894" s="39"/>
      <c r="AK1894" s="39"/>
      <c r="AL1894" s="39"/>
    </row>
    <row r="1895" ht="58.5" customHeight="1">
      <c r="A1895" s="39"/>
      <c r="B1895" s="70"/>
      <c r="C1895" s="70"/>
      <c r="D1895" s="70"/>
      <c r="E1895" s="70"/>
      <c r="F1895" s="70"/>
      <c r="G1895" s="70"/>
      <c r="H1895" s="70"/>
      <c r="I1895" s="70"/>
      <c r="J1895" s="70"/>
      <c r="K1895" s="70"/>
      <c r="L1895" s="39"/>
      <c r="N1895" s="14"/>
      <c r="AD1895" s="39"/>
      <c r="AE1895" s="39"/>
      <c r="AF1895" s="39"/>
      <c r="AG1895" s="39"/>
      <c r="AH1895" s="39"/>
      <c r="AI1895" s="39"/>
      <c r="AJ1895" s="39"/>
      <c r="AK1895" s="39"/>
      <c r="AL1895" s="39"/>
    </row>
    <row r="1896" ht="58.5" customHeight="1">
      <c r="A1896" s="39"/>
      <c r="B1896" s="70"/>
      <c r="C1896" s="70"/>
      <c r="D1896" s="70"/>
      <c r="E1896" s="70"/>
      <c r="F1896" s="70"/>
      <c r="G1896" s="70"/>
      <c r="H1896" s="70"/>
      <c r="I1896" s="70"/>
      <c r="J1896" s="70"/>
      <c r="K1896" s="70"/>
      <c r="L1896" s="39"/>
      <c r="N1896" s="14"/>
      <c r="AD1896" s="39"/>
      <c r="AE1896" s="39"/>
      <c r="AF1896" s="39"/>
      <c r="AG1896" s="39"/>
      <c r="AH1896" s="39"/>
      <c r="AI1896" s="39"/>
      <c r="AJ1896" s="39"/>
      <c r="AK1896" s="39"/>
      <c r="AL1896" s="39"/>
    </row>
    <row r="1897" ht="58.5" customHeight="1">
      <c r="A1897" s="39"/>
      <c r="B1897" s="70"/>
      <c r="C1897" s="70"/>
      <c r="D1897" s="70"/>
      <c r="E1897" s="70"/>
      <c r="F1897" s="70"/>
      <c r="G1897" s="70"/>
      <c r="H1897" s="70"/>
      <c r="I1897" s="70"/>
      <c r="J1897" s="70"/>
      <c r="K1897" s="70"/>
      <c r="L1897" s="39"/>
      <c r="N1897" s="14"/>
      <c r="AD1897" s="39"/>
      <c r="AE1897" s="39"/>
      <c r="AF1897" s="39"/>
      <c r="AG1897" s="39"/>
      <c r="AH1897" s="39"/>
      <c r="AI1897" s="39"/>
      <c r="AJ1897" s="39"/>
      <c r="AK1897" s="39"/>
      <c r="AL1897" s="39"/>
    </row>
    <row r="1898" ht="58.5" customHeight="1">
      <c r="A1898" s="39"/>
      <c r="B1898" s="70"/>
      <c r="C1898" s="70"/>
      <c r="D1898" s="70"/>
      <c r="E1898" s="70"/>
      <c r="F1898" s="70"/>
      <c r="G1898" s="70"/>
      <c r="H1898" s="70"/>
      <c r="I1898" s="70"/>
      <c r="J1898" s="70"/>
      <c r="K1898" s="70"/>
      <c r="L1898" s="39"/>
      <c r="N1898" s="14"/>
      <c r="AD1898" s="39"/>
      <c r="AE1898" s="39"/>
      <c r="AF1898" s="39"/>
      <c r="AG1898" s="39"/>
      <c r="AH1898" s="39"/>
      <c r="AI1898" s="39"/>
      <c r="AJ1898" s="39"/>
      <c r="AK1898" s="39"/>
      <c r="AL1898" s="39"/>
    </row>
    <row r="1899" ht="58.5" customHeight="1">
      <c r="A1899" s="39"/>
      <c r="B1899" s="70"/>
      <c r="C1899" s="70"/>
      <c r="D1899" s="70"/>
      <c r="E1899" s="70"/>
      <c r="F1899" s="70"/>
      <c r="G1899" s="70"/>
      <c r="H1899" s="70"/>
      <c r="I1899" s="70"/>
      <c r="J1899" s="70"/>
      <c r="K1899" s="70"/>
      <c r="L1899" s="39"/>
      <c r="N1899" s="14"/>
      <c r="AD1899" s="39"/>
      <c r="AE1899" s="39"/>
      <c r="AF1899" s="39"/>
      <c r="AG1899" s="39"/>
      <c r="AH1899" s="39"/>
      <c r="AI1899" s="39"/>
      <c r="AJ1899" s="39"/>
      <c r="AK1899" s="39"/>
      <c r="AL1899" s="39"/>
    </row>
    <row r="1900" ht="58.5" customHeight="1">
      <c r="A1900" s="39"/>
      <c r="B1900" s="70"/>
      <c r="C1900" s="70"/>
      <c r="D1900" s="70"/>
      <c r="E1900" s="70"/>
      <c r="F1900" s="70"/>
      <c r="G1900" s="70"/>
      <c r="H1900" s="70"/>
      <c r="I1900" s="70"/>
      <c r="J1900" s="70"/>
      <c r="K1900" s="70"/>
      <c r="L1900" s="39"/>
      <c r="N1900" s="14"/>
      <c r="AD1900" s="39"/>
      <c r="AE1900" s="39"/>
      <c r="AF1900" s="39"/>
      <c r="AG1900" s="39"/>
      <c r="AH1900" s="39"/>
      <c r="AI1900" s="39"/>
      <c r="AJ1900" s="39"/>
      <c r="AK1900" s="39"/>
      <c r="AL1900" s="39"/>
    </row>
    <row r="1901" ht="58.5" customHeight="1">
      <c r="A1901" s="39"/>
      <c r="B1901" s="70"/>
      <c r="C1901" s="70"/>
      <c r="D1901" s="70"/>
      <c r="E1901" s="70"/>
      <c r="F1901" s="70"/>
      <c r="G1901" s="70"/>
      <c r="H1901" s="70"/>
      <c r="I1901" s="70"/>
      <c r="J1901" s="70"/>
      <c r="K1901" s="70"/>
      <c r="L1901" s="39"/>
      <c r="N1901" s="14"/>
      <c r="AD1901" s="39"/>
      <c r="AE1901" s="39"/>
      <c r="AF1901" s="39"/>
      <c r="AG1901" s="39"/>
      <c r="AH1901" s="39"/>
      <c r="AI1901" s="39"/>
      <c r="AJ1901" s="39"/>
      <c r="AK1901" s="39"/>
      <c r="AL1901" s="39"/>
    </row>
    <row r="1902" ht="58.5" customHeight="1">
      <c r="A1902" s="39"/>
      <c r="B1902" s="70"/>
      <c r="C1902" s="70"/>
      <c r="D1902" s="70"/>
      <c r="E1902" s="70"/>
      <c r="F1902" s="70"/>
      <c r="G1902" s="70"/>
      <c r="H1902" s="70"/>
      <c r="I1902" s="70"/>
      <c r="J1902" s="70"/>
      <c r="K1902" s="70"/>
      <c r="L1902" s="39"/>
      <c r="N1902" s="14"/>
      <c r="AD1902" s="39"/>
      <c r="AE1902" s="39"/>
      <c r="AF1902" s="39"/>
      <c r="AG1902" s="39"/>
      <c r="AH1902" s="39"/>
      <c r="AI1902" s="39"/>
      <c r="AJ1902" s="39"/>
      <c r="AK1902" s="39"/>
      <c r="AL1902" s="39"/>
    </row>
    <row r="1903" ht="58.5" customHeight="1">
      <c r="A1903" s="39"/>
      <c r="B1903" s="70"/>
      <c r="C1903" s="70"/>
      <c r="D1903" s="70"/>
      <c r="E1903" s="70"/>
      <c r="F1903" s="70"/>
      <c r="G1903" s="70"/>
      <c r="H1903" s="70"/>
      <c r="I1903" s="70"/>
      <c r="J1903" s="70"/>
      <c r="K1903" s="70"/>
      <c r="L1903" s="39"/>
      <c r="N1903" s="14"/>
      <c r="AD1903" s="39"/>
      <c r="AE1903" s="39"/>
      <c r="AF1903" s="39"/>
      <c r="AG1903" s="39"/>
      <c r="AH1903" s="39"/>
      <c r="AI1903" s="39"/>
      <c r="AJ1903" s="39"/>
      <c r="AK1903" s="39"/>
      <c r="AL1903" s="39"/>
    </row>
    <row r="1904" ht="58.5" customHeight="1">
      <c r="A1904" s="39"/>
      <c r="B1904" s="70"/>
      <c r="C1904" s="70"/>
      <c r="D1904" s="70"/>
      <c r="E1904" s="70"/>
      <c r="F1904" s="70"/>
      <c r="G1904" s="70"/>
      <c r="H1904" s="70"/>
      <c r="I1904" s="70"/>
      <c r="J1904" s="70"/>
      <c r="K1904" s="70"/>
      <c r="L1904" s="39"/>
      <c r="N1904" s="14"/>
      <c r="AD1904" s="39"/>
      <c r="AE1904" s="39"/>
      <c r="AF1904" s="39"/>
      <c r="AG1904" s="39"/>
      <c r="AH1904" s="39"/>
      <c r="AI1904" s="39"/>
      <c r="AJ1904" s="39"/>
      <c r="AK1904" s="39"/>
      <c r="AL1904" s="39"/>
    </row>
    <row r="1905" ht="58.5" customHeight="1">
      <c r="A1905" s="39"/>
      <c r="B1905" s="70"/>
      <c r="C1905" s="70"/>
      <c r="D1905" s="70"/>
      <c r="E1905" s="70"/>
      <c r="F1905" s="70"/>
      <c r="G1905" s="70"/>
      <c r="H1905" s="70"/>
      <c r="I1905" s="70"/>
      <c r="J1905" s="70"/>
      <c r="K1905" s="70"/>
      <c r="L1905" s="39"/>
      <c r="N1905" s="14"/>
      <c r="AD1905" s="39"/>
      <c r="AE1905" s="39"/>
      <c r="AF1905" s="39"/>
      <c r="AG1905" s="39"/>
      <c r="AH1905" s="39"/>
      <c r="AI1905" s="39"/>
      <c r="AJ1905" s="39"/>
      <c r="AK1905" s="39"/>
      <c r="AL1905" s="39"/>
    </row>
    <row r="1906" ht="58.5" customHeight="1">
      <c r="A1906" s="39"/>
      <c r="B1906" s="70"/>
      <c r="C1906" s="70"/>
      <c r="D1906" s="70"/>
      <c r="E1906" s="70"/>
      <c r="F1906" s="70"/>
      <c r="G1906" s="70"/>
      <c r="H1906" s="70"/>
      <c r="I1906" s="70"/>
      <c r="J1906" s="70"/>
      <c r="K1906" s="70"/>
      <c r="L1906" s="39"/>
      <c r="N1906" s="14"/>
      <c r="AD1906" s="39"/>
      <c r="AE1906" s="39"/>
      <c r="AF1906" s="39"/>
      <c r="AG1906" s="39"/>
      <c r="AH1906" s="39"/>
      <c r="AI1906" s="39"/>
      <c r="AJ1906" s="39"/>
      <c r="AK1906" s="39"/>
      <c r="AL1906" s="39"/>
    </row>
    <row r="1907" ht="58.5" customHeight="1">
      <c r="A1907" s="39"/>
      <c r="B1907" s="70"/>
      <c r="C1907" s="70"/>
      <c r="D1907" s="70"/>
      <c r="E1907" s="70"/>
      <c r="F1907" s="70"/>
      <c r="G1907" s="70"/>
      <c r="H1907" s="70"/>
      <c r="I1907" s="70"/>
      <c r="J1907" s="70"/>
      <c r="K1907" s="70"/>
      <c r="L1907" s="39"/>
      <c r="N1907" s="14"/>
      <c r="AD1907" s="39"/>
      <c r="AE1907" s="39"/>
      <c r="AF1907" s="39"/>
      <c r="AG1907" s="39"/>
      <c r="AH1907" s="39"/>
      <c r="AI1907" s="39"/>
      <c r="AJ1907" s="39"/>
      <c r="AK1907" s="39"/>
      <c r="AL1907" s="39"/>
    </row>
    <row r="1908" ht="58.5" customHeight="1">
      <c r="A1908" s="39"/>
      <c r="B1908" s="70"/>
      <c r="C1908" s="70"/>
      <c r="D1908" s="70"/>
      <c r="E1908" s="70"/>
      <c r="F1908" s="70"/>
      <c r="G1908" s="70"/>
      <c r="H1908" s="70"/>
      <c r="I1908" s="70"/>
      <c r="J1908" s="70"/>
      <c r="K1908" s="70"/>
      <c r="L1908" s="39"/>
      <c r="N1908" s="14"/>
      <c r="AD1908" s="39"/>
      <c r="AE1908" s="39"/>
      <c r="AF1908" s="39"/>
      <c r="AG1908" s="39"/>
      <c r="AH1908" s="39"/>
      <c r="AI1908" s="39"/>
      <c r="AJ1908" s="39"/>
      <c r="AK1908" s="39"/>
      <c r="AL1908" s="39"/>
    </row>
    <row r="1909" ht="58.5" customHeight="1">
      <c r="A1909" s="39"/>
      <c r="B1909" s="70"/>
      <c r="C1909" s="70"/>
      <c r="D1909" s="70"/>
      <c r="E1909" s="70"/>
      <c r="F1909" s="70"/>
      <c r="G1909" s="70"/>
      <c r="H1909" s="70"/>
      <c r="I1909" s="70"/>
      <c r="J1909" s="70"/>
      <c r="K1909" s="70"/>
      <c r="L1909" s="39"/>
      <c r="N1909" s="14"/>
      <c r="AD1909" s="39"/>
      <c r="AE1909" s="39"/>
      <c r="AF1909" s="39"/>
      <c r="AG1909" s="39"/>
      <c r="AH1909" s="39"/>
      <c r="AI1909" s="39"/>
      <c r="AJ1909" s="39"/>
      <c r="AK1909" s="39"/>
      <c r="AL1909" s="39"/>
    </row>
    <row r="1910" ht="58.5" customHeight="1">
      <c r="A1910" s="39"/>
      <c r="B1910" s="70"/>
      <c r="C1910" s="70"/>
      <c r="D1910" s="70"/>
      <c r="E1910" s="70"/>
      <c r="F1910" s="70"/>
      <c r="G1910" s="70"/>
      <c r="H1910" s="70"/>
      <c r="I1910" s="70"/>
      <c r="J1910" s="70"/>
      <c r="K1910" s="70"/>
      <c r="L1910" s="39"/>
      <c r="N1910" s="14"/>
      <c r="AD1910" s="39"/>
      <c r="AE1910" s="39"/>
      <c r="AF1910" s="39"/>
      <c r="AG1910" s="39"/>
      <c r="AH1910" s="39"/>
      <c r="AI1910" s="39"/>
      <c r="AJ1910" s="39"/>
      <c r="AK1910" s="39"/>
      <c r="AL1910" s="39"/>
    </row>
    <row r="1911" ht="58.5" customHeight="1">
      <c r="A1911" s="39"/>
      <c r="B1911" s="70"/>
      <c r="C1911" s="70"/>
      <c r="D1911" s="70"/>
      <c r="E1911" s="70"/>
      <c r="F1911" s="70"/>
      <c r="G1911" s="70"/>
      <c r="H1911" s="70"/>
      <c r="I1911" s="70"/>
      <c r="J1911" s="70"/>
      <c r="K1911" s="70"/>
      <c r="L1911" s="39"/>
      <c r="N1911" s="14"/>
      <c r="AD1911" s="39"/>
      <c r="AE1911" s="39"/>
      <c r="AF1911" s="39"/>
      <c r="AG1911" s="39"/>
      <c r="AH1911" s="39"/>
      <c r="AI1911" s="39"/>
      <c r="AJ1911" s="39"/>
      <c r="AK1911" s="39"/>
      <c r="AL1911" s="39"/>
    </row>
    <row r="1912" ht="58.5" customHeight="1">
      <c r="A1912" s="39"/>
      <c r="B1912" s="70"/>
      <c r="C1912" s="70"/>
      <c r="D1912" s="70"/>
      <c r="E1912" s="70"/>
      <c r="F1912" s="70"/>
      <c r="G1912" s="70"/>
      <c r="H1912" s="70"/>
      <c r="I1912" s="70"/>
      <c r="J1912" s="70"/>
      <c r="K1912" s="70"/>
      <c r="L1912" s="39"/>
      <c r="N1912" s="14"/>
      <c r="AD1912" s="39"/>
      <c r="AE1912" s="39"/>
      <c r="AF1912" s="39"/>
      <c r="AG1912" s="39"/>
      <c r="AH1912" s="39"/>
      <c r="AI1912" s="39"/>
      <c r="AJ1912" s="39"/>
      <c r="AK1912" s="39"/>
      <c r="AL1912" s="39"/>
    </row>
    <row r="1913" ht="58.5" customHeight="1">
      <c r="A1913" s="39"/>
      <c r="B1913" s="70"/>
      <c r="C1913" s="70"/>
      <c r="D1913" s="70"/>
      <c r="E1913" s="70"/>
      <c r="F1913" s="70"/>
      <c r="G1913" s="70"/>
      <c r="H1913" s="70"/>
      <c r="I1913" s="70"/>
      <c r="J1913" s="70"/>
      <c r="K1913" s="70"/>
      <c r="L1913" s="39"/>
      <c r="N1913" s="14"/>
      <c r="AD1913" s="39"/>
      <c r="AE1913" s="39"/>
      <c r="AF1913" s="39"/>
      <c r="AG1913" s="39"/>
      <c r="AH1913" s="39"/>
      <c r="AI1913" s="39"/>
      <c r="AJ1913" s="39"/>
      <c r="AK1913" s="39"/>
      <c r="AL1913" s="39"/>
    </row>
    <row r="1914" ht="58.5" customHeight="1">
      <c r="A1914" s="39"/>
      <c r="B1914" s="70"/>
      <c r="C1914" s="70"/>
      <c r="D1914" s="70"/>
      <c r="E1914" s="70"/>
      <c r="F1914" s="70"/>
      <c r="G1914" s="70"/>
      <c r="H1914" s="70"/>
      <c r="I1914" s="70"/>
      <c r="J1914" s="70"/>
      <c r="K1914" s="70"/>
      <c r="L1914" s="39"/>
      <c r="N1914" s="14"/>
      <c r="AD1914" s="39"/>
      <c r="AE1914" s="39"/>
      <c r="AF1914" s="39"/>
      <c r="AG1914" s="39"/>
      <c r="AH1914" s="39"/>
      <c r="AI1914" s="39"/>
      <c r="AJ1914" s="39"/>
      <c r="AK1914" s="39"/>
      <c r="AL1914" s="39"/>
    </row>
    <row r="1915" ht="58.5" customHeight="1">
      <c r="A1915" s="39"/>
      <c r="B1915" s="70"/>
      <c r="C1915" s="70"/>
      <c r="D1915" s="70"/>
      <c r="E1915" s="70"/>
      <c r="F1915" s="70"/>
      <c r="G1915" s="70"/>
      <c r="H1915" s="70"/>
      <c r="I1915" s="70"/>
      <c r="J1915" s="70"/>
      <c r="K1915" s="70"/>
      <c r="L1915" s="39"/>
      <c r="N1915" s="14"/>
      <c r="AD1915" s="39"/>
      <c r="AE1915" s="39"/>
      <c r="AF1915" s="39"/>
      <c r="AG1915" s="39"/>
      <c r="AH1915" s="39"/>
      <c r="AI1915" s="39"/>
      <c r="AJ1915" s="39"/>
      <c r="AK1915" s="39"/>
      <c r="AL1915" s="39"/>
    </row>
    <row r="1916" ht="58.5" customHeight="1">
      <c r="A1916" s="39"/>
      <c r="B1916" s="70"/>
      <c r="C1916" s="70"/>
      <c r="D1916" s="70"/>
      <c r="E1916" s="70"/>
      <c r="F1916" s="70"/>
      <c r="G1916" s="70"/>
      <c r="H1916" s="70"/>
      <c r="I1916" s="70"/>
      <c r="J1916" s="70"/>
      <c r="K1916" s="70"/>
      <c r="L1916" s="39"/>
      <c r="N1916" s="14"/>
      <c r="AD1916" s="39"/>
      <c r="AE1916" s="39"/>
      <c r="AF1916" s="39"/>
      <c r="AG1916" s="39"/>
      <c r="AH1916" s="39"/>
      <c r="AI1916" s="39"/>
      <c r="AJ1916" s="39"/>
      <c r="AK1916" s="39"/>
      <c r="AL1916" s="39"/>
    </row>
    <row r="1917" ht="58.5" customHeight="1">
      <c r="A1917" s="39"/>
      <c r="B1917" s="70"/>
      <c r="C1917" s="70"/>
      <c r="D1917" s="70"/>
      <c r="E1917" s="70"/>
      <c r="F1917" s="70"/>
      <c r="G1917" s="70"/>
      <c r="H1917" s="70"/>
      <c r="I1917" s="70"/>
      <c r="J1917" s="70"/>
      <c r="K1917" s="70"/>
      <c r="L1917" s="39"/>
      <c r="N1917" s="14"/>
      <c r="AD1917" s="39"/>
      <c r="AE1917" s="39"/>
      <c r="AF1917" s="39"/>
      <c r="AG1917" s="39"/>
      <c r="AH1917" s="39"/>
      <c r="AI1917" s="39"/>
      <c r="AJ1917" s="39"/>
      <c r="AK1917" s="39"/>
      <c r="AL1917" s="39"/>
    </row>
    <row r="1918" ht="58.5" customHeight="1">
      <c r="A1918" s="39"/>
      <c r="B1918" s="70"/>
      <c r="C1918" s="70"/>
      <c r="D1918" s="70"/>
      <c r="E1918" s="70"/>
      <c r="F1918" s="70"/>
      <c r="G1918" s="70"/>
      <c r="H1918" s="70"/>
      <c r="I1918" s="70"/>
      <c r="J1918" s="70"/>
      <c r="K1918" s="70"/>
      <c r="L1918" s="39"/>
      <c r="N1918" s="14"/>
      <c r="AD1918" s="39"/>
      <c r="AE1918" s="39"/>
      <c r="AF1918" s="39"/>
      <c r="AG1918" s="39"/>
      <c r="AH1918" s="39"/>
      <c r="AI1918" s="39"/>
      <c r="AJ1918" s="39"/>
      <c r="AK1918" s="39"/>
      <c r="AL1918" s="39"/>
    </row>
    <row r="1919" ht="58.5" customHeight="1">
      <c r="A1919" s="39"/>
      <c r="B1919" s="70"/>
      <c r="C1919" s="70"/>
      <c r="D1919" s="70"/>
      <c r="E1919" s="70"/>
      <c r="F1919" s="70"/>
      <c r="G1919" s="70"/>
      <c r="H1919" s="70"/>
      <c r="I1919" s="70"/>
      <c r="J1919" s="70"/>
      <c r="K1919" s="70"/>
      <c r="L1919" s="39"/>
      <c r="N1919" s="14"/>
      <c r="AD1919" s="39"/>
      <c r="AE1919" s="39"/>
      <c r="AF1919" s="39"/>
      <c r="AG1919" s="39"/>
      <c r="AH1919" s="39"/>
      <c r="AI1919" s="39"/>
      <c r="AJ1919" s="39"/>
      <c r="AK1919" s="39"/>
      <c r="AL1919" s="39"/>
    </row>
    <row r="1920" ht="58.5" customHeight="1">
      <c r="A1920" s="39"/>
      <c r="B1920" s="70"/>
      <c r="C1920" s="70"/>
      <c r="D1920" s="70"/>
      <c r="E1920" s="70"/>
      <c r="F1920" s="70"/>
      <c r="G1920" s="70"/>
      <c r="H1920" s="70"/>
      <c r="I1920" s="70"/>
      <c r="J1920" s="70"/>
      <c r="K1920" s="70"/>
      <c r="L1920" s="39"/>
      <c r="N1920" s="14"/>
      <c r="AD1920" s="39"/>
      <c r="AE1920" s="39"/>
      <c r="AF1920" s="39"/>
      <c r="AG1920" s="39"/>
      <c r="AH1920" s="39"/>
      <c r="AI1920" s="39"/>
      <c r="AJ1920" s="39"/>
      <c r="AK1920" s="39"/>
      <c r="AL1920" s="39"/>
    </row>
    <row r="1921" ht="58.5" customHeight="1">
      <c r="A1921" s="39"/>
      <c r="B1921" s="70"/>
      <c r="C1921" s="70"/>
      <c r="D1921" s="70"/>
      <c r="E1921" s="70"/>
      <c r="F1921" s="70"/>
      <c r="G1921" s="70"/>
      <c r="H1921" s="70"/>
      <c r="I1921" s="70"/>
      <c r="J1921" s="70"/>
      <c r="K1921" s="70"/>
      <c r="L1921" s="39"/>
      <c r="N1921" s="14"/>
      <c r="AD1921" s="39"/>
      <c r="AE1921" s="39"/>
      <c r="AF1921" s="39"/>
      <c r="AG1921" s="39"/>
      <c r="AH1921" s="39"/>
      <c r="AI1921" s="39"/>
      <c r="AJ1921" s="39"/>
      <c r="AK1921" s="39"/>
      <c r="AL1921" s="39"/>
    </row>
    <row r="1922" ht="58.5" customHeight="1">
      <c r="A1922" s="39"/>
      <c r="B1922" s="70"/>
      <c r="C1922" s="70"/>
      <c r="D1922" s="70"/>
      <c r="E1922" s="70"/>
      <c r="F1922" s="70"/>
      <c r="G1922" s="70"/>
      <c r="H1922" s="70"/>
      <c r="I1922" s="70"/>
      <c r="J1922" s="70"/>
      <c r="K1922" s="70"/>
      <c r="L1922" s="39"/>
      <c r="N1922" s="14"/>
      <c r="AD1922" s="39"/>
      <c r="AE1922" s="39"/>
      <c r="AF1922" s="39"/>
      <c r="AG1922" s="39"/>
      <c r="AH1922" s="39"/>
      <c r="AI1922" s="39"/>
      <c r="AJ1922" s="39"/>
      <c r="AK1922" s="39"/>
      <c r="AL1922" s="39"/>
    </row>
    <row r="1923" ht="58.5" customHeight="1">
      <c r="A1923" s="39"/>
      <c r="B1923" s="70"/>
      <c r="C1923" s="70"/>
      <c r="D1923" s="70"/>
      <c r="E1923" s="70"/>
      <c r="F1923" s="70"/>
      <c r="G1923" s="70"/>
      <c r="H1923" s="70"/>
      <c r="I1923" s="70"/>
      <c r="J1923" s="70"/>
      <c r="K1923" s="70"/>
      <c r="L1923" s="39"/>
      <c r="N1923" s="14"/>
      <c r="AD1923" s="39"/>
      <c r="AE1923" s="39"/>
      <c r="AF1923" s="39"/>
      <c r="AG1923" s="39"/>
      <c r="AH1923" s="39"/>
      <c r="AI1923" s="39"/>
      <c r="AJ1923" s="39"/>
      <c r="AK1923" s="39"/>
      <c r="AL1923" s="39"/>
    </row>
    <row r="1924" ht="58.5" customHeight="1">
      <c r="A1924" s="39"/>
      <c r="B1924" s="70"/>
      <c r="C1924" s="70"/>
      <c r="D1924" s="70"/>
      <c r="E1924" s="70"/>
      <c r="F1924" s="70"/>
      <c r="G1924" s="70"/>
      <c r="H1924" s="70"/>
      <c r="I1924" s="70"/>
      <c r="J1924" s="70"/>
      <c r="K1924" s="70"/>
      <c r="L1924" s="39"/>
      <c r="N1924" s="14"/>
      <c r="AD1924" s="39"/>
      <c r="AE1924" s="39"/>
      <c r="AF1924" s="39"/>
      <c r="AG1924" s="39"/>
      <c r="AH1924" s="39"/>
      <c r="AI1924" s="39"/>
      <c r="AJ1924" s="39"/>
      <c r="AK1924" s="39"/>
      <c r="AL1924" s="39"/>
    </row>
    <row r="1925" ht="58.5" customHeight="1">
      <c r="A1925" s="39"/>
      <c r="B1925" s="70"/>
      <c r="C1925" s="70"/>
      <c r="D1925" s="70"/>
      <c r="E1925" s="70"/>
      <c r="F1925" s="70"/>
      <c r="G1925" s="70"/>
      <c r="H1925" s="70"/>
      <c r="I1925" s="70"/>
      <c r="J1925" s="70"/>
      <c r="K1925" s="70"/>
      <c r="L1925" s="39"/>
      <c r="N1925" s="14"/>
      <c r="AD1925" s="39"/>
      <c r="AE1925" s="39"/>
      <c r="AF1925" s="39"/>
      <c r="AG1925" s="39"/>
      <c r="AH1925" s="39"/>
      <c r="AI1925" s="39"/>
      <c r="AJ1925" s="39"/>
      <c r="AK1925" s="39"/>
      <c r="AL1925" s="39"/>
    </row>
    <row r="1926" ht="58.5" customHeight="1">
      <c r="A1926" s="39"/>
      <c r="B1926" s="70"/>
      <c r="C1926" s="70"/>
      <c r="D1926" s="70"/>
      <c r="E1926" s="70"/>
      <c r="F1926" s="70"/>
      <c r="G1926" s="70"/>
      <c r="H1926" s="70"/>
      <c r="I1926" s="70"/>
      <c r="J1926" s="70"/>
      <c r="K1926" s="70"/>
      <c r="L1926" s="39"/>
      <c r="N1926" s="14"/>
      <c r="AD1926" s="39"/>
      <c r="AE1926" s="39"/>
      <c r="AF1926" s="39"/>
      <c r="AG1926" s="39"/>
      <c r="AH1926" s="39"/>
      <c r="AI1926" s="39"/>
      <c r="AJ1926" s="39"/>
      <c r="AK1926" s="39"/>
      <c r="AL1926" s="39"/>
    </row>
    <row r="1927" ht="58.5" customHeight="1">
      <c r="A1927" s="39"/>
      <c r="B1927" s="70"/>
      <c r="C1927" s="70"/>
      <c r="D1927" s="70"/>
      <c r="E1927" s="70"/>
      <c r="F1927" s="70"/>
      <c r="G1927" s="70"/>
      <c r="H1927" s="70"/>
      <c r="I1927" s="70"/>
      <c r="J1927" s="70"/>
      <c r="K1927" s="70"/>
      <c r="L1927" s="39"/>
      <c r="N1927" s="14"/>
      <c r="AD1927" s="39"/>
      <c r="AE1927" s="39"/>
      <c r="AF1927" s="39"/>
      <c r="AG1927" s="39"/>
      <c r="AH1927" s="39"/>
      <c r="AI1927" s="39"/>
      <c r="AJ1927" s="39"/>
      <c r="AK1927" s="39"/>
      <c r="AL1927" s="39"/>
    </row>
    <row r="1928" ht="58.5" customHeight="1">
      <c r="A1928" s="39"/>
      <c r="B1928" s="70"/>
      <c r="C1928" s="70"/>
      <c r="D1928" s="70"/>
      <c r="E1928" s="70"/>
      <c r="F1928" s="70"/>
      <c r="G1928" s="70"/>
      <c r="H1928" s="70"/>
      <c r="I1928" s="70"/>
      <c r="J1928" s="70"/>
      <c r="K1928" s="70"/>
      <c r="L1928" s="39"/>
      <c r="N1928" s="14"/>
      <c r="AD1928" s="39"/>
      <c r="AE1928" s="39"/>
      <c r="AF1928" s="39"/>
      <c r="AG1928" s="39"/>
      <c r="AH1928" s="39"/>
      <c r="AI1928" s="39"/>
      <c r="AJ1928" s="39"/>
      <c r="AK1928" s="39"/>
      <c r="AL1928" s="39"/>
    </row>
    <row r="1929" ht="58.5" customHeight="1">
      <c r="A1929" s="39"/>
      <c r="B1929" s="70"/>
      <c r="C1929" s="70"/>
      <c r="D1929" s="70"/>
      <c r="E1929" s="70"/>
      <c r="F1929" s="70"/>
      <c r="G1929" s="70"/>
      <c r="H1929" s="70"/>
      <c r="I1929" s="70"/>
      <c r="J1929" s="70"/>
      <c r="K1929" s="70"/>
      <c r="L1929" s="39"/>
      <c r="N1929" s="14"/>
      <c r="AD1929" s="39"/>
      <c r="AE1929" s="39"/>
      <c r="AF1929" s="39"/>
      <c r="AG1929" s="39"/>
      <c r="AH1929" s="39"/>
      <c r="AI1929" s="39"/>
      <c r="AJ1929" s="39"/>
      <c r="AK1929" s="39"/>
      <c r="AL1929" s="39"/>
    </row>
    <row r="1930" ht="58.5" customHeight="1">
      <c r="A1930" s="39"/>
      <c r="B1930" s="70"/>
      <c r="C1930" s="70"/>
      <c r="D1930" s="70"/>
      <c r="E1930" s="70"/>
      <c r="F1930" s="70"/>
      <c r="G1930" s="70"/>
      <c r="H1930" s="70"/>
      <c r="I1930" s="70"/>
      <c r="J1930" s="70"/>
      <c r="K1930" s="70"/>
      <c r="L1930" s="39"/>
      <c r="N1930" s="14"/>
      <c r="AD1930" s="39"/>
      <c r="AE1930" s="39"/>
      <c r="AF1930" s="39"/>
      <c r="AG1930" s="39"/>
      <c r="AH1930" s="39"/>
      <c r="AI1930" s="39"/>
      <c r="AJ1930" s="39"/>
      <c r="AK1930" s="39"/>
      <c r="AL1930" s="39"/>
    </row>
    <row r="1931" ht="58.5" customHeight="1">
      <c r="A1931" s="39"/>
      <c r="B1931" s="70"/>
      <c r="C1931" s="70"/>
      <c r="D1931" s="70"/>
      <c r="E1931" s="70"/>
      <c r="F1931" s="70"/>
      <c r="G1931" s="70"/>
      <c r="H1931" s="70"/>
      <c r="I1931" s="70"/>
      <c r="J1931" s="70"/>
      <c r="K1931" s="70"/>
      <c r="L1931" s="39"/>
      <c r="N1931" s="14"/>
      <c r="AD1931" s="39"/>
      <c r="AE1931" s="39"/>
      <c r="AF1931" s="39"/>
      <c r="AG1931" s="39"/>
      <c r="AH1931" s="39"/>
      <c r="AI1931" s="39"/>
      <c r="AJ1931" s="39"/>
      <c r="AK1931" s="39"/>
      <c r="AL1931" s="39"/>
    </row>
    <row r="1932" ht="58.5" customHeight="1">
      <c r="A1932" s="39"/>
      <c r="B1932" s="70"/>
      <c r="C1932" s="70"/>
      <c r="D1932" s="70"/>
      <c r="E1932" s="70"/>
      <c r="F1932" s="70"/>
      <c r="G1932" s="70"/>
      <c r="H1932" s="70"/>
      <c r="I1932" s="70"/>
      <c r="J1932" s="70"/>
      <c r="K1932" s="70"/>
      <c r="L1932" s="39"/>
      <c r="N1932" s="14"/>
      <c r="AD1932" s="39"/>
      <c r="AE1932" s="39"/>
      <c r="AF1932" s="39"/>
      <c r="AG1932" s="39"/>
      <c r="AH1932" s="39"/>
      <c r="AI1932" s="39"/>
      <c r="AJ1932" s="39"/>
      <c r="AK1932" s="39"/>
      <c r="AL1932" s="39"/>
    </row>
    <row r="1933" ht="58.5" customHeight="1">
      <c r="A1933" s="39"/>
      <c r="B1933" s="70"/>
      <c r="C1933" s="70"/>
      <c r="D1933" s="70"/>
      <c r="E1933" s="70"/>
      <c r="F1933" s="70"/>
      <c r="G1933" s="70"/>
      <c r="H1933" s="70"/>
      <c r="I1933" s="70"/>
      <c r="J1933" s="70"/>
      <c r="K1933" s="70"/>
      <c r="L1933" s="39"/>
      <c r="N1933" s="14"/>
      <c r="AD1933" s="39"/>
      <c r="AE1933" s="39"/>
      <c r="AF1933" s="39"/>
      <c r="AG1933" s="39"/>
      <c r="AH1933" s="39"/>
      <c r="AI1933" s="39"/>
      <c r="AJ1933" s="39"/>
      <c r="AK1933" s="39"/>
      <c r="AL1933" s="39"/>
    </row>
    <row r="1934" ht="58.5" customHeight="1">
      <c r="A1934" s="39"/>
      <c r="B1934" s="70"/>
      <c r="C1934" s="70"/>
      <c r="D1934" s="70"/>
      <c r="E1934" s="70"/>
      <c r="F1934" s="70"/>
      <c r="G1934" s="70"/>
      <c r="H1934" s="70"/>
      <c r="I1934" s="70"/>
      <c r="J1934" s="70"/>
      <c r="K1934" s="70"/>
      <c r="L1934" s="39"/>
      <c r="N1934" s="14"/>
      <c r="AD1934" s="39"/>
      <c r="AE1934" s="39"/>
      <c r="AF1934" s="39"/>
      <c r="AG1934" s="39"/>
      <c r="AH1934" s="39"/>
      <c r="AI1934" s="39"/>
      <c r="AJ1934" s="39"/>
      <c r="AK1934" s="39"/>
      <c r="AL1934" s="39"/>
    </row>
    <row r="1935" ht="58.5" customHeight="1">
      <c r="A1935" s="39"/>
      <c r="B1935" s="70"/>
      <c r="C1935" s="70"/>
      <c r="D1935" s="70"/>
      <c r="E1935" s="70"/>
      <c r="F1935" s="70"/>
      <c r="G1935" s="70"/>
      <c r="H1935" s="70"/>
      <c r="I1935" s="70"/>
      <c r="J1935" s="70"/>
      <c r="K1935" s="70"/>
      <c r="L1935" s="39"/>
      <c r="N1935" s="14"/>
      <c r="AD1935" s="39"/>
      <c r="AE1935" s="39"/>
      <c r="AF1935" s="39"/>
      <c r="AG1935" s="39"/>
      <c r="AH1935" s="39"/>
      <c r="AI1935" s="39"/>
      <c r="AJ1935" s="39"/>
      <c r="AK1935" s="39"/>
      <c r="AL1935" s="39"/>
    </row>
    <row r="1936" ht="58.5" customHeight="1">
      <c r="A1936" s="39"/>
      <c r="B1936" s="70"/>
      <c r="C1936" s="70"/>
      <c r="D1936" s="70"/>
      <c r="E1936" s="70"/>
      <c r="F1936" s="70"/>
      <c r="G1936" s="70"/>
      <c r="H1936" s="70"/>
      <c r="I1936" s="70"/>
      <c r="J1936" s="70"/>
      <c r="K1936" s="70"/>
      <c r="L1936" s="39"/>
      <c r="N1936" s="14"/>
      <c r="AD1936" s="39"/>
      <c r="AE1936" s="39"/>
      <c r="AF1936" s="39"/>
      <c r="AG1936" s="39"/>
      <c r="AH1936" s="39"/>
      <c r="AI1936" s="39"/>
      <c r="AJ1936" s="39"/>
      <c r="AK1936" s="39"/>
      <c r="AL1936" s="39"/>
    </row>
    <row r="1937" ht="58.5" customHeight="1">
      <c r="A1937" s="39"/>
      <c r="B1937" s="70"/>
      <c r="C1937" s="70"/>
      <c r="D1937" s="70"/>
      <c r="E1937" s="70"/>
      <c r="F1937" s="70"/>
      <c r="G1937" s="70"/>
      <c r="H1937" s="70"/>
      <c r="I1937" s="70"/>
      <c r="J1937" s="70"/>
      <c r="K1937" s="70"/>
      <c r="L1937" s="39"/>
      <c r="N1937" s="14"/>
      <c r="AD1937" s="39"/>
      <c r="AE1937" s="39"/>
      <c r="AF1937" s="39"/>
      <c r="AG1937" s="39"/>
      <c r="AH1937" s="39"/>
      <c r="AI1937" s="39"/>
      <c r="AJ1937" s="39"/>
      <c r="AK1937" s="39"/>
      <c r="AL1937" s="39"/>
    </row>
    <row r="1938" ht="58.5" customHeight="1">
      <c r="A1938" s="39"/>
      <c r="B1938" s="70"/>
      <c r="C1938" s="70"/>
      <c r="D1938" s="70"/>
      <c r="E1938" s="70"/>
      <c r="F1938" s="70"/>
      <c r="G1938" s="70"/>
      <c r="H1938" s="70"/>
      <c r="I1938" s="70"/>
      <c r="J1938" s="70"/>
      <c r="K1938" s="70"/>
      <c r="L1938" s="39"/>
      <c r="N1938" s="14"/>
      <c r="AD1938" s="39"/>
      <c r="AE1938" s="39"/>
      <c r="AF1938" s="39"/>
      <c r="AG1938" s="39"/>
      <c r="AH1938" s="39"/>
      <c r="AI1938" s="39"/>
      <c r="AJ1938" s="39"/>
      <c r="AK1938" s="39"/>
      <c r="AL1938" s="39"/>
    </row>
    <row r="1939" ht="58.5" customHeight="1">
      <c r="A1939" s="39"/>
      <c r="B1939" s="70"/>
      <c r="C1939" s="70"/>
      <c r="D1939" s="70"/>
      <c r="E1939" s="70"/>
      <c r="F1939" s="70"/>
      <c r="G1939" s="70"/>
      <c r="H1939" s="70"/>
      <c r="I1939" s="70"/>
      <c r="J1939" s="70"/>
      <c r="K1939" s="70"/>
      <c r="L1939" s="39"/>
      <c r="N1939" s="14"/>
      <c r="AD1939" s="39"/>
      <c r="AE1939" s="39"/>
      <c r="AF1939" s="39"/>
      <c r="AG1939" s="39"/>
      <c r="AH1939" s="39"/>
      <c r="AI1939" s="39"/>
      <c r="AJ1939" s="39"/>
      <c r="AK1939" s="39"/>
      <c r="AL1939" s="39"/>
    </row>
    <row r="1940" ht="58.5" customHeight="1">
      <c r="A1940" s="39"/>
      <c r="B1940" s="70"/>
      <c r="C1940" s="70"/>
      <c r="D1940" s="70"/>
      <c r="E1940" s="70"/>
      <c r="F1940" s="70"/>
      <c r="G1940" s="70"/>
      <c r="H1940" s="70"/>
      <c r="I1940" s="70"/>
      <c r="J1940" s="70"/>
      <c r="K1940" s="70"/>
      <c r="L1940" s="39"/>
      <c r="N1940" s="14"/>
      <c r="AD1940" s="39"/>
      <c r="AE1940" s="39"/>
      <c r="AF1940" s="39"/>
      <c r="AG1940" s="39"/>
      <c r="AH1940" s="39"/>
      <c r="AI1940" s="39"/>
      <c r="AJ1940" s="39"/>
      <c r="AK1940" s="39"/>
      <c r="AL1940" s="39"/>
    </row>
    <row r="1941" ht="58.5" customHeight="1">
      <c r="A1941" s="39"/>
      <c r="B1941" s="70"/>
      <c r="C1941" s="70"/>
      <c r="D1941" s="70"/>
      <c r="E1941" s="70"/>
      <c r="F1941" s="70"/>
      <c r="G1941" s="70"/>
      <c r="H1941" s="70"/>
      <c r="I1941" s="70"/>
      <c r="J1941" s="70"/>
      <c r="K1941" s="70"/>
      <c r="L1941" s="39"/>
      <c r="N1941" s="14"/>
      <c r="AD1941" s="39"/>
      <c r="AE1941" s="39"/>
      <c r="AF1941" s="39"/>
      <c r="AG1941" s="39"/>
      <c r="AH1941" s="39"/>
      <c r="AI1941" s="39"/>
      <c r="AJ1941" s="39"/>
      <c r="AK1941" s="39"/>
      <c r="AL1941" s="39"/>
    </row>
    <row r="1942" ht="58.5" customHeight="1">
      <c r="A1942" s="39"/>
      <c r="B1942" s="70"/>
      <c r="C1942" s="70"/>
      <c r="D1942" s="70"/>
      <c r="E1942" s="70"/>
      <c r="F1942" s="70"/>
      <c r="G1942" s="70"/>
      <c r="H1942" s="70"/>
      <c r="I1942" s="70"/>
      <c r="J1942" s="70"/>
      <c r="K1942" s="70"/>
      <c r="L1942" s="39"/>
      <c r="N1942" s="14"/>
      <c r="AD1942" s="39"/>
      <c r="AE1942" s="39"/>
      <c r="AF1942" s="39"/>
      <c r="AG1942" s="39"/>
      <c r="AH1942" s="39"/>
      <c r="AI1942" s="39"/>
      <c r="AJ1942" s="39"/>
      <c r="AK1942" s="39"/>
      <c r="AL1942" s="39"/>
    </row>
    <row r="1943" ht="58.5" customHeight="1">
      <c r="A1943" s="39"/>
      <c r="B1943" s="70"/>
      <c r="C1943" s="70"/>
      <c r="D1943" s="70"/>
      <c r="E1943" s="70"/>
      <c r="F1943" s="70"/>
      <c r="G1943" s="70"/>
      <c r="H1943" s="70"/>
      <c r="I1943" s="70"/>
      <c r="J1943" s="70"/>
      <c r="K1943" s="70"/>
      <c r="L1943" s="39"/>
      <c r="N1943" s="14"/>
      <c r="AD1943" s="39"/>
      <c r="AE1943" s="39"/>
      <c r="AF1943" s="39"/>
      <c r="AG1943" s="39"/>
      <c r="AH1943" s="39"/>
      <c r="AI1943" s="39"/>
      <c r="AJ1943" s="39"/>
      <c r="AK1943" s="39"/>
      <c r="AL1943" s="39"/>
    </row>
    <row r="1944" ht="58.5" customHeight="1">
      <c r="A1944" s="39"/>
      <c r="B1944" s="70"/>
      <c r="C1944" s="70"/>
      <c r="D1944" s="70"/>
      <c r="E1944" s="70"/>
      <c r="F1944" s="70"/>
      <c r="G1944" s="70"/>
      <c r="H1944" s="70"/>
      <c r="I1944" s="70"/>
      <c r="J1944" s="70"/>
      <c r="K1944" s="70"/>
      <c r="L1944" s="39"/>
      <c r="N1944" s="14"/>
      <c r="AD1944" s="39"/>
      <c r="AE1944" s="39"/>
      <c r="AF1944" s="39"/>
      <c r="AG1944" s="39"/>
      <c r="AH1944" s="39"/>
      <c r="AI1944" s="39"/>
      <c r="AJ1944" s="39"/>
      <c r="AK1944" s="39"/>
      <c r="AL1944" s="39"/>
    </row>
    <row r="1945" ht="58.5" customHeight="1">
      <c r="A1945" s="39"/>
      <c r="B1945" s="70"/>
      <c r="C1945" s="70"/>
      <c r="D1945" s="70"/>
      <c r="E1945" s="70"/>
      <c r="F1945" s="70"/>
      <c r="G1945" s="70"/>
      <c r="H1945" s="70"/>
      <c r="I1945" s="70"/>
      <c r="J1945" s="70"/>
      <c r="K1945" s="70"/>
      <c r="L1945" s="39"/>
      <c r="N1945" s="14"/>
      <c r="AD1945" s="39"/>
      <c r="AE1945" s="39"/>
      <c r="AF1945" s="39"/>
      <c r="AG1945" s="39"/>
      <c r="AH1945" s="39"/>
      <c r="AI1945" s="39"/>
      <c r="AJ1945" s="39"/>
      <c r="AK1945" s="39"/>
      <c r="AL1945" s="39"/>
    </row>
    <row r="1946" ht="58.5" customHeight="1">
      <c r="A1946" s="39"/>
      <c r="B1946" s="70"/>
      <c r="C1946" s="70"/>
      <c r="D1946" s="70"/>
      <c r="E1946" s="70"/>
      <c r="F1946" s="70"/>
      <c r="G1946" s="70"/>
      <c r="H1946" s="70"/>
      <c r="I1946" s="70"/>
      <c r="J1946" s="70"/>
      <c r="K1946" s="70"/>
      <c r="L1946" s="39"/>
      <c r="N1946" s="14"/>
      <c r="AD1946" s="39"/>
      <c r="AE1946" s="39"/>
      <c r="AF1946" s="39"/>
      <c r="AG1946" s="39"/>
      <c r="AH1946" s="39"/>
      <c r="AI1946" s="39"/>
      <c r="AJ1946" s="39"/>
      <c r="AK1946" s="39"/>
      <c r="AL1946" s="39"/>
    </row>
    <row r="1947" ht="58.5" customHeight="1">
      <c r="A1947" s="39"/>
      <c r="B1947" s="70"/>
      <c r="C1947" s="70"/>
      <c r="D1947" s="70"/>
      <c r="E1947" s="70"/>
      <c r="F1947" s="70"/>
      <c r="G1947" s="70"/>
      <c r="H1947" s="70"/>
      <c r="I1947" s="70"/>
      <c r="J1947" s="70"/>
      <c r="K1947" s="70"/>
      <c r="L1947" s="39"/>
      <c r="N1947" s="14"/>
      <c r="AD1947" s="39"/>
      <c r="AE1947" s="39"/>
      <c r="AF1947" s="39"/>
      <c r="AG1947" s="39"/>
      <c r="AH1947" s="39"/>
      <c r="AI1947" s="39"/>
      <c r="AJ1947" s="39"/>
      <c r="AK1947" s="39"/>
      <c r="AL1947" s="39"/>
    </row>
    <row r="1948" ht="58.5" customHeight="1">
      <c r="A1948" s="39"/>
      <c r="B1948" s="70"/>
      <c r="C1948" s="70"/>
      <c r="D1948" s="70"/>
      <c r="E1948" s="70"/>
      <c r="F1948" s="70"/>
      <c r="G1948" s="70"/>
      <c r="H1948" s="70"/>
      <c r="I1948" s="70"/>
      <c r="J1948" s="70"/>
      <c r="K1948" s="70"/>
      <c r="L1948" s="39"/>
      <c r="N1948" s="14"/>
      <c r="AD1948" s="39"/>
      <c r="AE1948" s="39"/>
      <c r="AF1948" s="39"/>
      <c r="AG1948" s="39"/>
      <c r="AH1948" s="39"/>
      <c r="AI1948" s="39"/>
      <c r="AJ1948" s="39"/>
      <c r="AK1948" s="39"/>
      <c r="AL1948" s="39"/>
    </row>
    <row r="1949" ht="58.5" customHeight="1">
      <c r="A1949" s="39"/>
      <c r="B1949" s="70"/>
      <c r="C1949" s="70"/>
      <c r="D1949" s="70"/>
      <c r="E1949" s="70"/>
      <c r="F1949" s="70"/>
      <c r="G1949" s="70"/>
      <c r="H1949" s="70"/>
      <c r="I1949" s="70"/>
      <c r="J1949" s="70"/>
      <c r="K1949" s="70"/>
      <c r="L1949" s="39"/>
      <c r="N1949" s="14"/>
      <c r="AD1949" s="39"/>
      <c r="AE1949" s="39"/>
      <c r="AF1949" s="39"/>
      <c r="AG1949" s="39"/>
      <c r="AH1949" s="39"/>
      <c r="AI1949" s="39"/>
      <c r="AJ1949" s="39"/>
      <c r="AK1949" s="39"/>
      <c r="AL1949" s="39"/>
    </row>
    <row r="1950" ht="58.5" customHeight="1">
      <c r="A1950" s="39"/>
      <c r="B1950" s="70"/>
      <c r="C1950" s="70"/>
      <c r="D1950" s="70"/>
      <c r="E1950" s="70"/>
      <c r="F1950" s="70"/>
      <c r="G1950" s="70"/>
      <c r="H1950" s="70"/>
      <c r="I1950" s="70"/>
      <c r="J1950" s="70"/>
      <c r="K1950" s="70"/>
      <c r="L1950" s="39"/>
      <c r="N1950" s="14"/>
      <c r="AD1950" s="39"/>
      <c r="AE1950" s="39"/>
      <c r="AF1950" s="39"/>
      <c r="AG1950" s="39"/>
      <c r="AH1950" s="39"/>
      <c r="AI1950" s="39"/>
      <c r="AJ1950" s="39"/>
      <c r="AK1950" s="39"/>
      <c r="AL1950" s="39"/>
    </row>
    <row r="1951" ht="58.5" customHeight="1">
      <c r="A1951" s="39"/>
      <c r="B1951" s="70"/>
      <c r="C1951" s="70"/>
      <c r="D1951" s="70"/>
      <c r="E1951" s="70"/>
      <c r="F1951" s="70"/>
      <c r="G1951" s="70"/>
      <c r="H1951" s="70"/>
      <c r="I1951" s="70"/>
      <c r="J1951" s="70"/>
      <c r="K1951" s="70"/>
      <c r="L1951" s="39"/>
      <c r="N1951" s="14"/>
      <c r="AD1951" s="39"/>
      <c r="AE1951" s="39"/>
      <c r="AF1951" s="39"/>
      <c r="AG1951" s="39"/>
      <c r="AH1951" s="39"/>
      <c r="AI1951" s="39"/>
      <c r="AJ1951" s="39"/>
      <c r="AK1951" s="39"/>
      <c r="AL1951" s="39"/>
    </row>
    <row r="1952" ht="58.5" customHeight="1">
      <c r="A1952" s="39"/>
      <c r="B1952" s="70"/>
      <c r="C1952" s="70"/>
      <c r="D1952" s="70"/>
      <c r="E1952" s="70"/>
      <c r="F1952" s="70"/>
      <c r="G1952" s="70"/>
      <c r="H1952" s="70"/>
      <c r="I1952" s="70"/>
      <c r="J1952" s="70"/>
      <c r="K1952" s="70"/>
      <c r="L1952" s="39"/>
      <c r="N1952" s="14"/>
      <c r="AD1952" s="39"/>
      <c r="AE1952" s="39"/>
      <c r="AF1952" s="39"/>
      <c r="AG1952" s="39"/>
      <c r="AH1952" s="39"/>
      <c r="AI1952" s="39"/>
      <c r="AJ1952" s="39"/>
      <c r="AK1952" s="39"/>
      <c r="AL1952" s="39"/>
    </row>
    <row r="1953" ht="58.5" customHeight="1">
      <c r="A1953" s="39"/>
      <c r="B1953" s="70"/>
      <c r="C1953" s="70"/>
      <c r="D1953" s="70"/>
      <c r="E1953" s="70"/>
      <c r="F1953" s="70"/>
      <c r="G1953" s="70"/>
      <c r="H1953" s="70"/>
      <c r="I1953" s="70"/>
      <c r="J1953" s="70"/>
      <c r="K1953" s="70"/>
      <c r="L1953" s="39"/>
      <c r="N1953" s="14"/>
      <c r="AD1953" s="39"/>
      <c r="AE1953" s="39"/>
      <c r="AF1953" s="39"/>
      <c r="AG1953" s="39"/>
      <c r="AH1953" s="39"/>
      <c r="AI1953" s="39"/>
      <c r="AJ1953" s="39"/>
      <c r="AK1953" s="39"/>
      <c r="AL1953" s="39"/>
    </row>
    <row r="1954" ht="58.5" customHeight="1">
      <c r="A1954" s="39"/>
      <c r="B1954" s="70"/>
      <c r="C1954" s="70"/>
      <c r="D1954" s="70"/>
      <c r="E1954" s="70"/>
      <c r="F1954" s="70"/>
      <c r="G1954" s="70"/>
      <c r="H1954" s="70"/>
      <c r="I1954" s="70"/>
      <c r="J1954" s="70"/>
      <c r="K1954" s="70"/>
      <c r="L1954" s="39"/>
      <c r="N1954" s="14"/>
      <c r="AD1954" s="39"/>
      <c r="AE1954" s="39"/>
      <c r="AF1954" s="39"/>
      <c r="AG1954" s="39"/>
      <c r="AH1954" s="39"/>
      <c r="AI1954" s="39"/>
      <c r="AJ1954" s="39"/>
      <c r="AK1954" s="39"/>
      <c r="AL1954" s="39"/>
    </row>
    <row r="1955" ht="58.5" customHeight="1">
      <c r="A1955" s="39"/>
      <c r="B1955" s="70"/>
      <c r="C1955" s="70"/>
      <c r="D1955" s="70"/>
      <c r="E1955" s="70"/>
      <c r="F1955" s="70"/>
      <c r="G1955" s="70"/>
      <c r="H1955" s="70"/>
      <c r="I1955" s="70"/>
      <c r="J1955" s="70"/>
      <c r="K1955" s="70"/>
      <c r="L1955" s="39"/>
      <c r="N1955" s="14"/>
      <c r="AD1955" s="39"/>
      <c r="AE1955" s="39"/>
      <c r="AF1955" s="39"/>
      <c r="AG1955" s="39"/>
      <c r="AH1955" s="39"/>
      <c r="AI1955" s="39"/>
      <c r="AJ1955" s="39"/>
      <c r="AK1955" s="39"/>
      <c r="AL1955" s="39"/>
    </row>
    <row r="1956" ht="58.5" customHeight="1">
      <c r="A1956" s="39"/>
      <c r="B1956" s="70"/>
      <c r="C1956" s="70"/>
      <c r="D1956" s="70"/>
      <c r="E1956" s="70"/>
      <c r="F1956" s="70"/>
      <c r="G1956" s="70"/>
      <c r="H1956" s="70"/>
      <c r="I1956" s="70"/>
      <c r="J1956" s="70"/>
      <c r="K1956" s="70"/>
      <c r="L1956" s="39"/>
      <c r="N1956" s="14"/>
      <c r="AD1956" s="39"/>
      <c r="AE1956" s="39"/>
      <c r="AF1956" s="39"/>
      <c r="AG1956" s="39"/>
      <c r="AH1956" s="39"/>
      <c r="AI1956" s="39"/>
      <c r="AJ1956" s="39"/>
      <c r="AK1956" s="39"/>
      <c r="AL1956" s="39"/>
    </row>
    <row r="1957" ht="58.5" customHeight="1">
      <c r="A1957" s="39"/>
      <c r="B1957" s="70"/>
      <c r="C1957" s="70"/>
      <c r="D1957" s="70"/>
      <c r="E1957" s="70"/>
      <c r="F1957" s="70"/>
      <c r="G1957" s="70"/>
      <c r="H1957" s="70"/>
      <c r="I1957" s="70"/>
      <c r="J1957" s="70"/>
      <c r="K1957" s="70"/>
      <c r="L1957" s="39"/>
      <c r="N1957" s="14"/>
      <c r="AD1957" s="39"/>
      <c r="AE1957" s="39"/>
      <c r="AF1957" s="39"/>
      <c r="AG1957" s="39"/>
      <c r="AH1957" s="39"/>
      <c r="AI1957" s="39"/>
      <c r="AJ1957" s="39"/>
      <c r="AK1957" s="39"/>
      <c r="AL1957" s="39"/>
    </row>
    <row r="1958" ht="58.5" customHeight="1">
      <c r="A1958" s="39"/>
      <c r="B1958" s="70"/>
      <c r="C1958" s="70"/>
      <c r="D1958" s="70"/>
      <c r="E1958" s="70"/>
      <c r="F1958" s="70"/>
      <c r="G1958" s="70"/>
      <c r="H1958" s="70"/>
      <c r="I1958" s="70"/>
      <c r="J1958" s="70"/>
      <c r="K1958" s="70"/>
      <c r="L1958" s="39"/>
      <c r="N1958" s="14"/>
      <c r="AD1958" s="39"/>
      <c r="AE1958" s="39"/>
      <c r="AF1958" s="39"/>
      <c r="AG1958" s="39"/>
      <c r="AH1958" s="39"/>
      <c r="AI1958" s="39"/>
      <c r="AJ1958" s="39"/>
      <c r="AK1958" s="39"/>
      <c r="AL1958" s="39"/>
    </row>
    <row r="1959" ht="58.5" customHeight="1">
      <c r="A1959" s="39"/>
      <c r="B1959" s="70"/>
      <c r="C1959" s="70"/>
      <c r="D1959" s="70"/>
      <c r="E1959" s="70"/>
      <c r="F1959" s="70"/>
      <c r="G1959" s="70"/>
      <c r="H1959" s="70"/>
      <c r="I1959" s="70"/>
      <c r="J1959" s="70"/>
      <c r="K1959" s="70"/>
      <c r="L1959" s="39"/>
      <c r="N1959" s="14"/>
      <c r="AD1959" s="39"/>
      <c r="AE1959" s="39"/>
      <c r="AF1959" s="39"/>
      <c r="AG1959" s="39"/>
      <c r="AH1959" s="39"/>
      <c r="AI1959" s="39"/>
      <c r="AJ1959" s="39"/>
      <c r="AK1959" s="39"/>
      <c r="AL1959" s="39"/>
    </row>
    <row r="1960" ht="58.5" customHeight="1">
      <c r="A1960" s="39"/>
      <c r="B1960" s="70"/>
      <c r="C1960" s="70"/>
      <c r="D1960" s="70"/>
      <c r="E1960" s="70"/>
      <c r="F1960" s="70"/>
      <c r="G1960" s="70"/>
      <c r="H1960" s="70"/>
      <c r="I1960" s="70"/>
      <c r="J1960" s="70"/>
      <c r="K1960" s="70"/>
      <c r="L1960" s="39"/>
      <c r="N1960" s="14"/>
      <c r="AD1960" s="39"/>
      <c r="AE1960" s="39"/>
      <c r="AF1960" s="39"/>
      <c r="AG1960" s="39"/>
      <c r="AH1960" s="39"/>
      <c r="AI1960" s="39"/>
      <c r="AJ1960" s="39"/>
      <c r="AK1960" s="39"/>
      <c r="AL1960" s="39"/>
    </row>
    <row r="1961" ht="58.5" customHeight="1">
      <c r="A1961" s="39"/>
      <c r="B1961" s="70"/>
      <c r="C1961" s="70"/>
      <c r="D1961" s="70"/>
      <c r="E1961" s="70"/>
      <c r="F1961" s="70"/>
      <c r="G1961" s="70"/>
      <c r="H1961" s="70"/>
      <c r="I1961" s="70"/>
      <c r="J1961" s="70"/>
      <c r="K1961" s="70"/>
      <c r="L1961" s="39"/>
      <c r="N1961" s="14"/>
      <c r="AD1961" s="39"/>
      <c r="AE1961" s="39"/>
      <c r="AF1961" s="39"/>
      <c r="AG1961" s="39"/>
      <c r="AH1961" s="39"/>
      <c r="AI1961" s="39"/>
      <c r="AJ1961" s="39"/>
      <c r="AK1961" s="39"/>
      <c r="AL1961" s="39"/>
    </row>
    <row r="1962" ht="58.5" customHeight="1">
      <c r="A1962" s="39"/>
      <c r="B1962" s="70"/>
      <c r="C1962" s="70"/>
      <c r="D1962" s="70"/>
      <c r="E1962" s="70"/>
      <c r="F1962" s="70"/>
      <c r="G1962" s="70"/>
      <c r="H1962" s="70"/>
      <c r="I1962" s="70"/>
      <c r="J1962" s="70"/>
      <c r="K1962" s="70"/>
      <c r="L1962" s="39"/>
      <c r="N1962" s="14"/>
      <c r="AD1962" s="39"/>
      <c r="AE1962" s="39"/>
      <c r="AF1962" s="39"/>
      <c r="AG1962" s="39"/>
      <c r="AH1962" s="39"/>
      <c r="AI1962" s="39"/>
      <c r="AJ1962" s="39"/>
      <c r="AK1962" s="39"/>
      <c r="AL1962" s="39"/>
    </row>
    <row r="1963" ht="58.5" customHeight="1">
      <c r="A1963" s="39"/>
      <c r="B1963" s="70"/>
      <c r="C1963" s="70"/>
      <c r="D1963" s="70"/>
      <c r="E1963" s="70"/>
      <c r="F1963" s="70"/>
      <c r="G1963" s="70"/>
      <c r="H1963" s="70"/>
      <c r="I1963" s="70"/>
      <c r="J1963" s="70"/>
      <c r="K1963" s="70"/>
      <c r="L1963" s="39"/>
      <c r="N1963" s="14"/>
      <c r="AD1963" s="39"/>
      <c r="AE1963" s="39"/>
      <c r="AF1963" s="39"/>
      <c r="AG1963" s="39"/>
      <c r="AH1963" s="39"/>
      <c r="AI1963" s="39"/>
      <c r="AJ1963" s="39"/>
      <c r="AK1963" s="39"/>
      <c r="AL1963" s="39"/>
    </row>
    <row r="1964" ht="58.5" customHeight="1">
      <c r="A1964" s="39"/>
      <c r="B1964" s="70"/>
      <c r="C1964" s="70"/>
      <c r="D1964" s="70"/>
      <c r="E1964" s="70"/>
      <c r="F1964" s="70"/>
      <c r="G1964" s="70"/>
      <c r="H1964" s="70"/>
      <c r="I1964" s="70"/>
      <c r="J1964" s="70"/>
      <c r="K1964" s="70"/>
      <c r="L1964" s="39"/>
      <c r="N1964" s="14"/>
      <c r="AD1964" s="39"/>
      <c r="AE1964" s="39"/>
      <c r="AF1964" s="39"/>
      <c r="AG1964" s="39"/>
      <c r="AH1964" s="39"/>
      <c r="AI1964" s="39"/>
      <c r="AJ1964" s="39"/>
      <c r="AK1964" s="39"/>
      <c r="AL1964" s="39"/>
    </row>
    <row r="1965" ht="58.5" customHeight="1">
      <c r="A1965" s="39"/>
      <c r="B1965" s="70"/>
      <c r="C1965" s="70"/>
      <c r="D1965" s="70"/>
      <c r="E1965" s="70"/>
      <c r="F1965" s="70"/>
      <c r="G1965" s="70"/>
      <c r="H1965" s="70"/>
      <c r="I1965" s="70"/>
      <c r="J1965" s="70"/>
      <c r="K1965" s="70"/>
      <c r="L1965" s="39"/>
      <c r="N1965" s="14"/>
      <c r="AD1965" s="39"/>
      <c r="AE1965" s="39"/>
      <c r="AF1965" s="39"/>
      <c r="AG1965" s="39"/>
      <c r="AH1965" s="39"/>
      <c r="AI1965" s="39"/>
      <c r="AJ1965" s="39"/>
      <c r="AK1965" s="39"/>
      <c r="AL1965" s="39"/>
    </row>
    <row r="1966" ht="58.5" customHeight="1">
      <c r="A1966" s="39"/>
      <c r="B1966" s="70"/>
      <c r="C1966" s="70"/>
      <c r="D1966" s="70"/>
      <c r="E1966" s="70"/>
      <c r="F1966" s="70"/>
      <c r="G1966" s="70"/>
      <c r="H1966" s="70"/>
      <c r="I1966" s="70"/>
      <c r="J1966" s="70"/>
      <c r="K1966" s="70"/>
      <c r="L1966" s="39"/>
      <c r="N1966" s="14"/>
      <c r="AD1966" s="39"/>
      <c r="AE1966" s="39"/>
      <c r="AF1966" s="39"/>
      <c r="AG1966" s="39"/>
      <c r="AH1966" s="39"/>
      <c r="AI1966" s="39"/>
      <c r="AJ1966" s="39"/>
      <c r="AK1966" s="39"/>
      <c r="AL1966" s="39"/>
    </row>
    <row r="1967" ht="58.5" customHeight="1">
      <c r="A1967" s="39"/>
      <c r="B1967" s="70"/>
      <c r="C1967" s="70"/>
      <c r="D1967" s="70"/>
      <c r="E1967" s="70"/>
      <c r="F1967" s="70"/>
      <c r="G1967" s="70"/>
      <c r="H1967" s="70"/>
      <c r="I1967" s="70"/>
      <c r="J1967" s="70"/>
      <c r="K1967" s="70"/>
      <c r="L1967" s="39"/>
      <c r="N1967" s="14"/>
      <c r="AD1967" s="39"/>
      <c r="AE1967" s="39"/>
      <c r="AF1967" s="39"/>
      <c r="AG1967" s="39"/>
      <c r="AH1967" s="39"/>
      <c r="AI1967" s="39"/>
      <c r="AJ1967" s="39"/>
      <c r="AK1967" s="39"/>
      <c r="AL1967" s="39"/>
    </row>
    <row r="1968" ht="58.5" customHeight="1">
      <c r="A1968" s="39"/>
      <c r="B1968" s="70"/>
      <c r="C1968" s="70"/>
      <c r="D1968" s="70"/>
      <c r="E1968" s="70"/>
      <c r="F1968" s="70"/>
      <c r="G1968" s="70"/>
      <c r="H1968" s="70"/>
      <c r="I1968" s="70"/>
      <c r="J1968" s="70"/>
      <c r="K1968" s="70"/>
      <c r="L1968" s="39"/>
      <c r="N1968" s="14"/>
      <c r="AD1968" s="39"/>
      <c r="AE1968" s="39"/>
      <c r="AF1968" s="39"/>
      <c r="AG1968" s="39"/>
      <c r="AH1968" s="39"/>
      <c r="AI1968" s="39"/>
      <c r="AJ1968" s="39"/>
      <c r="AK1968" s="39"/>
      <c r="AL1968" s="39"/>
    </row>
    <row r="1969" ht="58.5" customHeight="1">
      <c r="A1969" s="39"/>
      <c r="B1969" s="70"/>
      <c r="C1969" s="70"/>
      <c r="D1969" s="70"/>
      <c r="E1969" s="70"/>
      <c r="F1969" s="70"/>
      <c r="G1969" s="70"/>
      <c r="H1969" s="70"/>
      <c r="I1969" s="70"/>
      <c r="J1969" s="70"/>
      <c r="K1969" s="70"/>
      <c r="L1969" s="39"/>
      <c r="N1969" s="14"/>
      <c r="AD1969" s="39"/>
      <c r="AE1969" s="39"/>
      <c r="AF1969" s="39"/>
      <c r="AG1969" s="39"/>
      <c r="AH1969" s="39"/>
      <c r="AI1969" s="39"/>
      <c r="AJ1969" s="39"/>
      <c r="AK1969" s="39"/>
      <c r="AL1969" s="39"/>
    </row>
    <row r="1970" ht="58.5" customHeight="1">
      <c r="A1970" s="39"/>
      <c r="B1970" s="70"/>
      <c r="C1970" s="70"/>
      <c r="D1970" s="70"/>
      <c r="E1970" s="70"/>
      <c r="F1970" s="70"/>
      <c r="G1970" s="70"/>
      <c r="H1970" s="70"/>
      <c r="I1970" s="70"/>
      <c r="J1970" s="70"/>
      <c r="K1970" s="70"/>
      <c r="L1970" s="39"/>
      <c r="N1970" s="14"/>
      <c r="AD1970" s="39"/>
      <c r="AE1970" s="39"/>
      <c r="AF1970" s="39"/>
      <c r="AG1970" s="39"/>
      <c r="AH1970" s="39"/>
      <c r="AI1970" s="39"/>
      <c r="AJ1970" s="39"/>
      <c r="AK1970" s="39"/>
      <c r="AL1970" s="39"/>
    </row>
    <row r="1971" ht="58.5" customHeight="1">
      <c r="A1971" s="39"/>
      <c r="B1971" s="70"/>
      <c r="C1971" s="70"/>
      <c r="D1971" s="70"/>
      <c r="E1971" s="70"/>
      <c r="F1971" s="70"/>
      <c r="G1971" s="70"/>
      <c r="H1971" s="70"/>
      <c r="I1971" s="70"/>
      <c r="J1971" s="70"/>
      <c r="K1971" s="70"/>
      <c r="L1971" s="39"/>
      <c r="N1971" s="14"/>
      <c r="AD1971" s="39"/>
      <c r="AE1971" s="39"/>
      <c r="AF1971" s="39"/>
      <c r="AG1971" s="39"/>
      <c r="AH1971" s="39"/>
      <c r="AI1971" s="39"/>
      <c r="AJ1971" s="39"/>
      <c r="AK1971" s="39"/>
      <c r="AL1971" s="39"/>
    </row>
    <row r="1972" ht="58.5" customHeight="1">
      <c r="A1972" s="39"/>
      <c r="B1972" s="70"/>
      <c r="C1972" s="70"/>
      <c r="D1972" s="70"/>
      <c r="E1972" s="70"/>
      <c r="F1972" s="70"/>
      <c r="G1972" s="70"/>
      <c r="H1972" s="70"/>
      <c r="I1972" s="70"/>
      <c r="J1972" s="70"/>
      <c r="K1972" s="70"/>
      <c r="L1972" s="39"/>
      <c r="N1972" s="14"/>
      <c r="AD1972" s="39"/>
      <c r="AE1972" s="39"/>
      <c r="AF1972" s="39"/>
      <c r="AG1972" s="39"/>
      <c r="AH1972" s="39"/>
      <c r="AI1972" s="39"/>
      <c r="AJ1972" s="39"/>
      <c r="AK1972" s="39"/>
      <c r="AL1972" s="39"/>
    </row>
    <row r="1973" ht="58.5" customHeight="1">
      <c r="A1973" s="39"/>
      <c r="B1973" s="70"/>
      <c r="C1973" s="70"/>
      <c r="D1973" s="70"/>
      <c r="E1973" s="70"/>
      <c r="F1973" s="70"/>
      <c r="G1973" s="70"/>
      <c r="H1973" s="70"/>
      <c r="I1973" s="70"/>
      <c r="J1973" s="70"/>
      <c r="K1973" s="70"/>
      <c r="L1973" s="39"/>
      <c r="N1973" s="14"/>
      <c r="AD1973" s="39"/>
      <c r="AE1973" s="39"/>
      <c r="AF1973" s="39"/>
      <c r="AG1973" s="39"/>
      <c r="AH1973" s="39"/>
      <c r="AI1973" s="39"/>
      <c r="AJ1973" s="39"/>
      <c r="AK1973" s="39"/>
      <c r="AL1973" s="39"/>
    </row>
    <row r="1974" ht="58.5" customHeight="1">
      <c r="A1974" s="39"/>
      <c r="B1974" s="70"/>
      <c r="C1974" s="70"/>
      <c r="D1974" s="70"/>
      <c r="E1974" s="70"/>
      <c r="F1974" s="70"/>
      <c r="G1974" s="70"/>
      <c r="H1974" s="70"/>
      <c r="I1974" s="70"/>
      <c r="J1974" s="70"/>
      <c r="K1974" s="70"/>
      <c r="L1974" s="39"/>
      <c r="N1974" s="14"/>
      <c r="AD1974" s="39"/>
      <c r="AE1974" s="39"/>
      <c r="AF1974" s="39"/>
      <c r="AG1974" s="39"/>
      <c r="AH1974" s="39"/>
      <c r="AI1974" s="39"/>
      <c r="AJ1974" s="39"/>
      <c r="AK1974" s="39"/>
      <c r="AL1974" s="39"/>
    </row>
    <row r="1975" ht="58.5" customHeight="1">
      <c r="A1975" s="39"/>
      <c r="B1975" s="70"/>
      <c r="C1975" s="70"/>
      <c r="D1975" s="70"/>
      <c r="E1975" s="70"/>
      <c r="F1975" s="70"/>
      <c r="G1975" s="70"/>
      <c r="H1975" s="70"/>
      <c r="I1975" s="70"/>
      <c r="J1975" s="70"/>
      <c r="K1975" s="70"/>
      <c r="L1975" s="39"/>
      <c r="N1975" s="14"/>
      <c r="AD1975" s="39"/>
      <c r="AE1975" s="39"/>
      <c r="AF1975" s="39"/>
      <c r="AG1975" s="39"/>
      <c r="AH1975" s="39"/>
      <c r="AI1975" s="39"/>
      <c r="AJ1975" s="39"/>
      <c r="AK1975" s="39"/>
      <c r="AL1975" s="39"/>
    </row>
    <row r="1976" ht="58.5" customHeight="1">
      <c r="A1976" s="39"/>
      <c r="B1976" s="70"/>
      <c r="C1976" s="70"/>
      <c r="D1976" s="70"/>
      <c r="E1976" s="70"/>
      <c r="F1976" s="70"/>
      <c r="G1976" s="70"/>
      <c r="H1976" s="70"/>
      <c r="I1976" s="70"/>
      <c r="J1976" s="70"/>
      <c r="K1976" s="70"/>
      <c r="L1976" s="39"/>
      <c r="N1976" s="14"/>
      <c r="AD1976" s="39"/>
      <c r="AE1976" s="39"/>
      <c r="AF1976" s="39"/>
      <c r="AG1976" s="39"/>
      <c r="AH1976" s="39"/>
      <c r="AI1976" s="39"/>
      <c r="AJ1976" s="39"/>
      <c r="AK1976" s="39"/>
      <c r="AL1976" s="39"/>
    </row>
    <row r="1977" ht="58.5" customHeight="1">
      <c r="A1977" s="39"/>
      <c r="B1977" s="70"/>
      <c r="C1977" s="70"/>
      <c r="D1977" s="70"/>
      <c r="E1977" s="70"/>
      <c r="F1977" s="70"/>
      <c r="G1977" s="70"/>
      <c r="H1977" s="70"/>
      <c r="I1977" s="70"/>
      <c r="J1977" s="70"/>
      <c r="K1977" s="70"/>
      <c r="L1977" s="39"/>
      <c r="N1977" s="14"/>
      <c r="AD1977" s="39"/>
      <c r="AE1977" s="39"/>
      <c r="AF1977" s="39"/>
      <c r="AG1977" s="39"/>
      <c r="AH1977" s="39"/>
      <c r="AI1977" s="39"/>
      <c r="AJ1977" s="39"/>
      <c r="AK1977" s="39"/>
      <c r="AL1977" s="39"/>
    </row>
    <row r="1978" ht="58.5" customHeight="1">
      <c r="A1978" s="39"/>
      <c r="B1978" s="70"/>
      <c r="C1978" s="70"/>
      <c r="D1978" s="70"/>
      <c r="E1978" s="70"/>
      <c r="F1978" s="70"/>
      <c r="G1978" s="70"/>
      <c r="H1978" s="70"/>
      <c r="I1978" s="70"/>
      <c r="J1978" s="70"/>
      <c r="K1978" s="70"/>
      <c r="L1978" s="39"/>
      <c r="N1978" s="14"/>
      <c r="AD1978" s="39"/>
      <c r="AE1978" s="39"/>
      <c r="AF1978" s="39"/>
      <c r="AG1978" s="39"/>
      <c r="AH1978" s="39"/>
      <c r="AI1978" s="39"/>
      <c r="AJ1978" s="39"/>
      <c r="AK1978" s="39"/>
      <c r="AL1978" s="39"/>
    </row>
    <row r="1979" ht="58.5" customHeight="1">
      <c r="A1979" s="39"/>
      <c r="B1979" s="70"/>
      <c r="C1979" s="70"/>
      <c r="D1979" s="70"/>
      <c r="E1979" s="70"/>
      <c r="F1979" s="70"/>
      <c r="G1979" s="70"/>
      <c r="H1979" s="70"/>
      <c r="I1979" s="70"/>
      <c r="J1979" s="70"/>
      <c r="K1979" s="70"/>
      <c r="L1979" s="39"/>
      <c r="N1979" s="14"/>
      <c r="AD1979" s="39"/>
      <c r="AE1979" s="39"/>
      <c r="AF1979" s="39"/>
      <c r="AG1979" s="39"/>
      <c r="AH1979" s="39"/>
      <c r="AI1979" s="39"/>
      <c r="AJ1979" s="39"/>
      <c r="AK1979" s="39"/>
      <c r="AL1979" s="39"/>
    </row>
    <row r="1980" ht="58.5" customHeight="1">
      <c r="A1980" s="39"/>
      <c r="B1980" s="70"/>
      <c r="C1980" s="70"/>
      <c r="D1980" s="70"/>
      <c r="E1980" s="70"/>
      <c r="F1980" s="70"/>
      <c r="G1980" s="70"/>
      <c r="H1980" s="70"/>
      <c r="I1980" s="70"/>
      <c r="J1980" s="70"/>
      <c r="K1980" s="70"/>
      <c r="L1980" s="39"/>
      <c r="N1980" s="14"/>
      <c r="AD1980" s="39"/>
      <c r="AE1980" s="39"/>
      <c r="AF1980" s="39"/>
      <c r="AG1980" s="39"/>
      <c r="AH1980" s="39"/>
      <c r="AI1980" s="39"/>
      <c r="AJ1980" s="39"/>
      <c r="AK1980" s="39"/>
      <c r="AL1980" s="39"/>
    </row>
    <row r="1981" ht="58.5" customHeight="1">
      <c r="A1981" s="39"/>
      <c r="B1981" s="70"/>
      <c r="C1981" s="70"/>
      <c r="D1981" s="70"/>
      <c r="E1981" s="70"/>
      <c r="F1981" s="70"/>
      <c r="G1981" s="70"/>
      <c r="H1981" s="70"/>
      <c r="I1981" s="70"/>
      <c r="J1981" s="70"/>
      <c r="K1981" s="70"/>
      <c r="L1981" s="39"/>
      <c r="N1981" s="14"/>
      <c r="AD1981" s="39"/>
      <c r="AE1981" s="39"/>
      <c r="AF1981" s="39"/>
      <c r="AG1981" s="39"/>
      <c r="AH1981" s="39"/>
      <c r="AI1981" s="39"/>
      <c r="AJ1981" s="39"/>
      <c r="AK1981" s="39"/>
      <c r="AL1981" s="39"/>
    </row>
    <row r="1982" ht="58.5" customHeight="1">
      <c r="A1982" s="39"/>
      <c r="B1982" s="70"/>
      <c r="C1982" s="70"/>
      <c r="D1982" s="70"/>
      <c r="E1982" s="70"/>
      <c r="F1982" s="70"/>
      <c r="G1982" s="70"/>
      <c r="H1982" s="70"/>
      <c r="I1982" s="70"/>
      <c r="J1982" s="70"/>
      <c r="K1982" s="70"/>
      <c r="L1982" s="39"/>
      <c r="N1982" s="14"/>
      <c r="AD1982" s="39"/>
      <c r="AE1982" s="39"/>
      <c r="AF1982" s="39"/>
      <c r="AG1982" s="39"/>
      <c r="AH1982" s="39"/>
      <c r="AI1982" s="39"/>
      <c r="AJ1982" s="39"/>
      <c r="AK1982" s="39"/>
      <c r="AL1982" s="39"/>
    </row>
    <row r="1983" ht="58.5" customHeight="1">
      <c r="A1983" s="39"/>
      <c r="B1983" s="70"/>
      <c r="C1983" s="70"/>
      <c r="D1983" s="70"/>
      <c r="E1983" s="70"/>
      <c r="F1983" s="70"/>
      <c r="G1983" s="70"/>
      <c r="H1983" s="70"/>
      <c r="I1983" s="70"/>
      <c r="J1983" s="70"/>
      <c r="K1983" s="70"/>
      <c r="L1983" s="39"/>
      <c r="N1983" s="14"/>
      <c r="AD1983" s="39"/>
      <c r="AE1983" s="39"/>
      <c r="AF1983" s="39"/>
      <c r="AG1983" s="39"/>
      <c r="AH1983" s="39"/>
      <c r="AI1983" s="39"/>
      <c r="AJ1983" s="39"/>
      <c r="AK1983" s="39"/>
      <c r="AL1983" s="39"/>
    </row>
    <row r="1984" ht="58.5" customHeight="1">
      <c r="A1984" s="39"/>
      <c r="B1984" s="70"/>
      <c r="C1984" s="70"/>
      <c r="D1984" s="70"/>
      <c r="E1984" s="70"/>
      <c r="F1984" s="70"/>
      <c r="G1984" s="70"/>
      <c r="H1984" s="70"/>
      <c r="I1984" s="70"/>
      <c r="J1984" s="70"/>
      <c r="K1984" s="70"/>
      <c r="L1984" s="39"/>
      <c r="N1984" s="14"/>
      <c r="AD1984" s="39"/>
      <c r="AE1984" s="39"/>
      <c r="AF1984" s="39"/>
      <c r="AG1984" s="39"/>
      <c r="AH1984" s="39"/>
      <c r="AI1984" s="39"/>
      <c r="AJ1984" s="39"/>
      <c r="AK1984" s="39"/>
      <c r="AL1984" s="39"/>
    </row>
    <row r="1985" ht="58.5" customHeight="1">
      <c r="A1985" s="39"/>
      <c r="B1985" s="70"/>
      <c r="C1985" s="70"/>
      <c r="D1985" s="70"/>
      <c r="E1985" s="70"/>
      <c r="F1985" s="70"/>
      <c r="G1985" s="70"/>
      <c r="H1985" s="70"/>
      <c r="I1985" s="70"/>
      <c r="J1985" s="70"/>
      <c r="K1985" s="70"/>
      <c r="L1985" s="39"/>
      <c r="N1985" s="14"/>
      <c r="AD1985" s="39"/>
      <c r="AE1985" s="39"/>
      <c r="AF1985" s="39"/>
      <c r="AG1985" s="39"/>
      <c r="AH1985" s="39"/>
      <c r="AI1985" s="39"/>
      <c r="AJ1985" s="39"/>
      <c r="AK1985" s="39"/>
      <c r="AL1985" s="39"/>
    </row>
    <row r="1986" ht="58.5" customHeight="1">
      <c r="A1986" s="39"/>
      <c r="B1986" s="70"/>
      <c r="C1986" s="70"/>
      <c r="D1986" s="70"/>
      <c r="E1986" s="70"/>
      <c r="F1986" s="70"/>
      <c r="G1986" s="70"/>
      <c r="H1986" s="70"/>
      <c r="I1986" s="70"/>
      <c r="J1986" s="70"/>
      <c r="K1986" s="70"/>
      <c r="L1986" s="39"/>
      <c r="N1986" s="14"/>
      <c r="AD1986" s="39"/>
      <c r="AE1986" s="39"/>
      <c r="AF1986" s="39"/>
      <c r="AG1986" s="39"/>
      <c r="AH1986" s="39"/>
      <c r="AI1986" s="39"/>
      <c r="AJ1986" s="39"/>
      <c r="AK1986" s="39"/>
      <c r="AL1986" s="39"/>
    </row>
    <row r="1987" ht="58.5" customHeight="1">
      <c r="A1987" s="39"/>
      <c r="B1987" s="70"/>
      <c r="C1987" s="70"/>
      <c r="D1987" s="70"/>
      <c r="E1987" s="70"/>
      <c r="F1987" s="70"/>
      <c r="G1987" s="70"/>
      <c r="H1987" s="70"/>
      <c r="I1987" s="70"/>
      <c r="J1987" s="70"/>
      <c r="K1987" s="70"/>
      <c r="L1987" s="39"/>
      <c r="N1987" s="14"/>
      <c r="AD1987" s="39"/>
      <c r="AE1987" s="39"/>
      <c r="AF1987" s="39"/>
      <c r="AG1987" s="39"/>
      <c r="AH1987" s="39"/>
      <c r="AI1987" s="39"/>
      <c r="AJ1987" s="39"/>
      <c r="AK1987" s="39"/>
      <c r="AL1987" s="39"/>
    </row>
    <row r="1988" ht="58.5" customHeight="1">
      <c r="A1988" s="39"/>
      <c r="B1988" s="70"/>
      <c r="C1988" s="70"/>
      <c r="D1988" s="70"/>
      <c r="E1988" s="70"/>
      <c r="F1988" s="70"/>
      <c r="G1988" s="70"/>
      <c r="H1988" s="70"/>
      <c r="I1988" s="70"/>
      <c r="J1988" s="70"/>
      <c r="K1988" s="70"/>
      <c r="L1988" s="39"/>
      <c r="N1988" s="14"/>
      <c r="AD1988" s="39"/>
      <c r="AE1988" s="39"/>
      <c r="AF1988" s="39"/>
      <c r="AG1988" s="39"/>
      <c r="AH1988" s="39"/>
      <c r="AI1988" s="39"/>
      <c r="AJ1988" s="39"/>
      <c r="AK1988" s="39"/>
      <c r="AL1988" s="39"/>
    </row>
    <row r="1989" ht="58.5" customHeight="1">
      <c r="A1989" s="39"/>
      <c r="B1989" s="70"/>
      <c r="C1989" s="70"/>
      <c r="D1989" s="70"/>
      <c r="E1989" s="70"/>
      <c r="F1989" s="70"/>
      <c r="G1989" s="70"/>
      <c r="H1989" s="70"/>
      <c r="I1989" s="70"/>
      <c r="J1989" s="70"/>
      <c r="K1989" s="70"/>
      <c r="L1989" s="39"/>
      <c r="N1989" s="14"/>
      <c r="AD1989" s="39"/>
      <c r="AE1989" s="39"/>
      <c r="AF1989" s="39"/>
      <c r="AG1989" s="39"/>
      <c r="AH1989" s="39"/>
      <c r="AI1989" s="39"/>
      <c r="AJ1989" s="39"/>
      <c r="AK1989" s="39"/>
      <c r="AL1989" s="39"/>
    </row>
    <row r="1990" ht="58.5" customHeight="1">
      <c r="A1990" s="39"/>
      <c r="B1990" s="70"/>
      <c r="C1990" s="70"/>
      <c r="D1990" s="70"/>
      <c r="E1990" s="70"/>
      <c r="F1990" s="70"/>
      <c r="G1990" s="70"/>
      <c r="H1990" s="70"/>
      <c r="I1990" s="70"/>
      <c r="J1990" s="70"/>
      <c r="K1990" s="70"/>
      <c r="L1990" s="39"/>
      <c r="N1990" s="14"/>
      <c r="AD1990" s="39"/>
      <c r="AE1990" s="39"/>
      <c r="AF1990" s="39"/>
      <c r="AG1990" s="39"/>
      <c r="AH1990" s="39"/>
      <c r="AI1990" s="39"/>
      <c r="AJ1990" s="39"/>
      <c r="AK1990" s="39"/>
      <c r="AL1990" s="39"/>
    </row>
    <row r="1991" ht="58.5" customHeight="1">
      <c r="A1991" s="39"/>
      <c r="B1991" s="70"/>
      <c r="C1991" s="70"/>
      <c r="D1991" s="70"/>
      <c r="E1991" s="70"/>
      <c r="F1991" s="70"/>
      <c r="G1991" s="70"/>
      <c r="H1991" s="70"/>
      <c r="I1991" s="70"/>
      <c r="J1991" s="70"/>
      <c r="K1991" s="70"/>
      <c r="L1991" s="39"/>
      <c r="N1991" s="14"/>
      <c r="AD1991" s="39"/>
      <c r="AE1991" s="39"/>
      <c r="AF1991" s="39"/>
      <c r="AG1991" s="39"/>
      <c r="AH1991" s="39"/>
      <c r="AI1991" s="39"/>
      <c r="AJ1991" s="39"/>
      <c r="AK1991" s="39"/>
      <c r="AL1991" s="39"/>
    </row>
    <row r="1992" ht="58.5" customHeight="1">
      <c r="A1992" s="39"/>
      <c r="B1992" s="70"/>
      <c r="C1992" s="70"/>
      <c r="D1992" s="70"/>
      <c r="E1992" s="70"/>
      <c r="F1992" s="70"/>
      <c r="G1992" s="70"/>
      <c r="H1992" s="70"/>
      <c r="I1992" s="70"/>
      <c r="J1992" s="70"/>
      <c r="K1992" s="70"/>
      <c r="L1992" s="39"/>
      <c r="N1992" s="14"/>
      <c r="AD1992" s="39"/>
      <c r="AE1992" s="39"/>
      <c r="AF1992" s="39"/>
      <c r="AG1992" s="39"/>
      <c r="AH1992" s="39"/>
      <c r="AI1992" s="39"/>
      <c r="AJ1992" s="39"/>
      <c r="AK1992" s="39"/>
      <c r="AL1992" s="39"/>
    </row>
    <row r="1993" ht="58.5" customHeight="1">
      <c r="A1993" s="39"/>
      <c r="B1993" s="70"/>
      <c r="C1993" s="70"/>
      <c r="D1993" s="70"/>
      <c r="E1993" s="70"/>
      <c r="F1993" s="70"/>
      <c r="G1993" s="70"/>
      <c r="H1993" s="70"/>
      <c r="I1993" s="70"/>
      <c r="J1993" s="70"/>
      <c r="K1993" s="70"/>
      <c r="L1993" s="39"/>
      <c r="N1993" s="14"/>
      <c r="AD1993" s="39"/>
      <c r="AE1993" s="39"/>
      <c r="AF1993" s="39"/>
      <c r="AG1993" s="39"/>
      <c r="AH1993" s="39"/>
      <c r="AI1993" s="39"/>
      <c r="AJ1993" s="39"/>
      <c r="AK1993" s="39"/>
      <c r="AL1993" s="39"/>
    </row>
    <row r="1994" ht="58.5" customHeight="1">
      <c r="A1994" s="39"/>
      <c r="B1994" s="70"/>
      <c r="C1994" s="70"/>
      <c r="D1994" s="70"/>
      <c r="E1994" s="70"/>
      <c r="F1994" s="70"/>
      <c r="G1994" s="70"/>
      <c r="H1994" s="70"/>
      <c r="I1994" s="70"/>
      <c r="J1994" s="70"/>
      <c r="K1994" s="70"/>
      <c r="L1994" s="39"/>
      <c r="N1994" s="14"/>
      <c r="AD1994" s="39"/>
      <c r="AE1994" s="39"/>
      <c r="AF1994" s="39"/>
      <c r="AG1994" s="39"/>
      <c r="AH1994" s="39"/>
      <c r="AI1994" s="39"/>
      <c r="AJ1994" s="39"/>
      <c r="AK1994" s="39"/>
      <c r="AL1994" s="39"/>
    </row>
    <row r="1995" ht="58.5" customHeight="1">
      <c r="A1995" s="39"/>
      <c r="B1995" s="70"/>
      <c r="C1995" s="70"/>
      <c r="D1995" s="70"/>
      <c r="E1995" s="70"/>
      <c r="F1995" s="70"/>
      <c r="G1995" s="70"/>
      <c r="H1995" s="70"/>
      <c r="I1995" s="70"/>
      <c r="J1995" s="70"/>
      <c r="K1995" s="70"/>
      <c r="L1995" s="39"/>
      <c r="N1995" s="14"/>
      <c r="AD1995" s="39"/>
      <c r="AE1995" s="39"/>
      <c r="AF1995" s="39"/>
      <c r="AG1995" s="39"/>
      <c r="AH1995" s="39"/>
      <c r="AI1995" s="39"/>
      <c r="AJ1995" s="39"/>
      <c r="AK1995" s="39"/>
      <c r="AL1995" s="39"/>
    </row>
    <row r="1996" ht="58.5" customHeight="1">
      <c r="A1996" s="39"/>
      <c r="B1996" s="70"/>
      <c r="C1996" s="70"/>
      <c r="D1996" s="70"/>
      <c r="E1996" s="70"/>
      <c r="F1996" s="70"/>
      <c r="G1996" s="70"/>
      <c r="H1996" s="70"/>
      <c r="I1996" s="70"/>
      <c r="J1996" s="70"/>
      <c r="K1996" s="70"/>
      <c r="L1996" s="39"/>
      <c r="N1996" s="14"/>
      <c r="AD1996" s="39"/>
      <c r="AE1996" s="39"/>
      <c r="AF1996" s="39"/>
      <c r="AG1996" s="39"/>
      <c r="AH1996" s="39"/>
      <c r="AI1996" s="39"/>
      <c r="AJ1996" s="39"/>
      <c r="AK1996" s="39"/>
      <c r="AL1996" s="39"/>
    </row>
    <row r="1997" ht="58.5" customHeight="1">
      <c r="A1997" s="39"/>
      <c r="B1997" s="70"/>
      <c r="C1997" s="70"/>
      <c r="D1997" s="70"/>
      <c r="E1997" s="70"/>
      <c r="F1997" s="70"/>
      <c r="G1997" s="70"/>
      <c r="H1997" s="70"/>
      <c r="I1997" s="70"/>
      <c r="J1997" s="70"/>
      <c r="K1997" s="70"/>
      <c r="L1997" s="39"/>
      <c r="N1997" s="14"/>
      <c r="AD1997" s="39"/>
      <c r="AE1997" s="39"/>
      <c r="AF1997" s="39"/>
      <c r="AG1997" s="39"/>
      <c r="AH1997" s="39"/>
      <c r="AI1997" s="39"/>
      <c r="AJ1997" s="39"/>
      <c r="AK1997" s="39"/>
      <c r="AL1997" s="39"/>
    </row>
    <row r="1998" ht="58.5" customHeight="1">
      <c r="A1998" s="39"/>
      <c r="B1998" s="70"/>
      <c r="C1998" s="70"/>
      <c r="D1998" s="70"/>
      <c r="E1998" s="70"/>
      <c r="F1998" s="70"/>
      <c r="G1998" s="70"/>
      <c r="H1998" s="70"/>
      <c r="I1998" s="70"/>
      <c r="J1998" s="70"/>
      <c r="K1998" s="70"/>
      <c r="L1998" s="39"/>
      <c r="N1998" s="14"/>
      <c r="AD1998" s="39"/>
      <c r="AE1998" s="39"/>
      <c r="AF1998" s="39"/>
      <c r="AG1998" s="39"/>
      <c r="AH1998" s="39"/>
      <c r="AI1998" s="39"/>
      <c r="AJ1998" s="39"/>
      <c r="AK1998" s="39"/>
      <c r="AL1998" s="39"/>
    </row>
    <row r="1999" ht="58.5" customHeight="1">
      <c r="A1999" s="39"/>
      <c r="B1999" s="70"/>
      <c r="C1999" s="70"/>
      <c r="D1999" s="70"/>
      <c r="E1999" s="70"/>
      <c r="F1999" s="70"/>
      <c r="G1999" s="70"/>
      <c r="H1999" s="70"/>
      <c r="I1999" s="70"/>
      <c r="J1999" s="70"/>
      <c r="K1999" s="70"/>
      <c r="L1999" s="39"/>
      <c r="N1999" s="14"/>
      <c r="AD1999" s="39"/>
      <c r="AE1999" s="39"/>
      <c r="AF1999" s="39"/>
      <c r="AG1999" s="39"/>
      <c r="AH1999" s="39"/>
      <c r="AI1999" s="39"/>
      <c r="AJ1999" s="39"/>
      <c r="AK1999" s="39"/>
      <c r="AL1999" s="39"/>
    </row>
    <row r="2000" ht="58.5" customHeight="1">
      <c r="A2000" s="39"/>
      <c r="B2000" s="70"/>
      <c r="C2000" s="70"/>
      <c r="D2000" s="70"/>
      <c r="E2000" s="70"/>
      <c r="F2000" s="70"/>
      <c r="G2000" s="70"/>
      <c r="H2000" s="70"/>
      <c r="I2000" s="70"/>
      <c r="J2000" s="70"/>
      <c r="K2000" s="70"/>
      <c r="L2000" s="39"/>
      <c r="N2000" s="14"/>
      <c r="AD2000" s="39"/>
      <c r="AE2000" s="39"/>
      <c r="AF2000" s="39"/>
      <c r="AG2000" s="39"/>
      <c r="AH2000" s="39"/>
      <c r="AI2000" s="39"/>
      <c r="AJ2000" s="39"/>
      <c r="AK2000" s="39"/>
      <c r="AL2000" s="39"/>
    </row>
    <row r="2001" ht="58.5" customHeight="1">
      <c r="A2001" s="39"/>
      <c r="B2001" s="70"/>
      <c r="C2001" s="70"/>
      <c r="D2001" s="70"/>
      <c r="E2001" s="70"/>
      <c r="F2001" s="70"/>
      <c r="G2001" s="70"/>
      <c r="H2001" s="70"/>
      <c r="I2001" s="70"/>
      <c r="J2001" s="70"/>
      <c r="K2001" s="70"/>
      <c r="L2001" s="39"/>
      <c r="N2001" s="14"/>
      <c r="AD2001" s="39"/>
      <c r="AE2001" s="39"/>
      <c r="AF2001" s="39"/>
      <c r="AG2001" s="39"/>
      <c r="AH2001" s="39"/>
      <c r="AI2001" s="39"/>
      <c r="AJ2001" s="39"/>
      <c r="AK2001" s="39"/>
      <c r="AL2001" s="39"/>
    </row>
    <row r="2002" ht="58.5" customHeight="1">
      <c r="A2002" s="39"/>
      <c r="B2002" s="70"/>
      <c r="C2002" s="70"/>
      <c r="D2002" s="70"/>
      <c r="E2002" s="70"/>
      <c r="F2002" s="70"/>
      <c r="G2002" s="70"/>
      <c r="H2002" s="70"/>
      <c r="I2002" s="70"/>
      <c r="J2002" s="70"/>
      <c r="K2002" s="70"/>
      <c r="L2002" s="39"/>
      <c r="N2002" s="14"/>
      <c r="AD2002" s="39"/>
      <c r="AE2002" s="39"/>
      <c r="AF2002" s="39"/>
      <c r="AG2002" s="39"/>
      <c r="AH2002" s="39"/>
      <c r="AI2002" s="39"/>
      <c r="AJ2002" s="39"/>
      <c r="AK2002" s="39"/>
      <c r="AL2002" s="39"/>
    </row>
    <row r="2003" ht="58.5" customHeight="1">
      <c r="A2003" s="39"/>
      <c r="B2003" s="70"/>
      <c r="C2003" s="70"/>
      <c r="D2003" s="70"/>
      <c r="E2003" s="70"/>
      <c r="F2003" s="70"/>
      <c r="G2003" s="70"/>
      <c r="H2003" s="70"/>
      <c r="I2003" s="70"/>
      <c r="J2003" s="70"/>
      <c r="K2003" s="70"/>
      <c r="L2003" s="39"/>
      <c r="N2003" s="14"/>
      <c r="AD2003" s="39"/>
      <c r="AE2003" s="39"/>
      <c r="AF2003" s="39"/>
      <c r="AG2003" s="39"/>
      <c r="AH2003" s="39"/>
      <c r="AI2003" s="39"/>
      <c r="AJ2003" s="39"/>
      <c r="AK2003" s="39"/>
      <c r="AL2003" s="39"/>
    </row>
    <row r="2004" ht="58.5" customHeight="1">
      <c r="A2004" s="39"/>
      <c r="B2004" s="70"/>
      <c r="C2004" s="70"/>
      <c r="D2004" s="70"/>
      <c r="E2004" s="70"/>
      <c r="F2004" s="70"/>
      <c r="G2004" s="70"/>
      <c r="H2004" s="70"/>
      <c r="I2004" s="70"/>
      <c r="J2004" s="70"/>
      <c r="K2004" s="70"/>
      <c r="L2004" s="39"/>
      <c r="N2004" s="14"/>
      <c r="AD2004" s="39"/>
      <c r="AE2004" s="39"/>
      <c r="AF2004" s="39"/>
      <c r="AG2004" s="39"/>
      <c r="AH2004" s="39"/>
      <c r="AI2004" s="39"/>
      <c r="AJ2004" s="39"/>
      <c r="AK2004" s="39"/>
      <c r="AL2004" s="39"/>
    </row>
    <row r="2005" ht="58.5" customHeight="1">
      <c r="A2005" s="39"/>
      <c r="B2005" s="70"/>
      <c r="C2005" s="70"/>
      <c r="D2005" s="70"/>
      <c r="E2005" s="70"/>
      <c r="F2005" s="70"/>
      <c r="G2005" s="70"/>
      <c r="H2005" s="70"/>
      <c r="I2005" s="70"/>
      <c r="J2005" s="70"/>
      <c r="K2005" s="70"/>
      <c r="L2005" s="39"/>
      <c r="N2005" s="14"/>
      <c r="AD2005" s="39"/>
      <c r="AE2005" s="39"/>
      <c r="AF2005" s="39"/>
      <c r="AG2005" s="39"/>
      <c r="AH2005" s="39"/>
      <c r="AI2005" s="39"/>
      <c r="AJ2005" s="39"/>
      <c r="AK2005" s="39"/>
      <c r="AL2005" s="39"/>
    </row>
    <row r="2006" ht="58.5" customHeight="1">
      <c r="A2006" s="39"/>
      <c r="B2006" s="70"/>
      <c r="C2006" s="70"/>
      <c r="D2006" s="70"/>
      <c r="E2006" s="70"/>
      <c r="F2006" s="70"/>
      <c r="G2006" s="70"/>
      <c r="H2006" s="70"/>
      <c r="I2006" s="70"/>
      <c r="J2006" s="70"/>
      <c r="K2006" s="70"/>
      <c r="L2006" s="39"/>
      <c r="N2006" s="14"/>
      <c r="AD2006" s="39"/>
      <c r="AE2006" s="39"/>
      <c r="AF2006" s="39"/>
      <c r="AG2006" s="39"/>
      <c r="AH2006" s="39"/>
      <c r="AI2006" s="39"/>
      <c r="AJ2006" s="39"/>
      <c r="AK2006" s="39"/>
      <c r="AL2006" s="39"/>
    </row>
    <row r="2007" ht="58.5" customHeight="1">
      <c r="A2007" s="39"/>
      <c r="B2007" s="70"/>
      <c r="C2007" s="70"/>
      <c r="D2007" s="70"/>
      <c r="E2007" s="70"/>
      <c r="F2007" s="70"/>
      <c r="G2007" s="70"/>
      <c r="H2007" s="70"/>
      <c r="I2007" s="70"/>
      <c r="J2007" s="70"/>
      <c r="K2007" s="70"/>
      <c r="L2007" s="39"/>
      <c r="N2007" s="14"/>
      <c r="AD2007" s="39"/>
      <c r="AE2007" s="39"/>
      <c r="AF2007" s="39"/>
      <c r="AG2007" s="39"/>
      <c r="AH2007" s="39"/>
      <c r="AI2007" s="39"/>
      <c r="AJ2007" s="39"/>
      <c r="AK2007" s="39"/>
      <c r="AL2007" s="39"/>
    </row>
    <row r="2008" ht="58.5" customHeight="1">
      <c r="A2008" s="39"/>
      <c r="B2008" s="70"/>
      <c r="C2008" s="70"/>
      <c r="D2008" s="70"/>
      <c r="E2008" s="70"/>
      <c r="F2008" s="70"/>
      <c r="G2008" s="70"/>
      <c r="H2008" s="70"/>
      <c r="I2008" s="70"/>
      <c r="J2008" s="70"/>
      <c r="K2008" s="70"/>
      <c r="L2008" s="39"/>
      <c r="N2008" s="14"/>
      <c r="AD2008" s="39"/>
      <c r="AE2008" s="39"/>
      <c r="AF2008" s="39"/>
      <c r="AG2008" s="39"/>
      <c r="AH2008" s="39"/>
      <c r="AI2008" s="39"/>
      <c r="AJ2008" s="39"/>
      <c r="AK2008" s="39"/>
      <c r="AL2008" s="39"/>
    </row>
    <row r="2009" ht="58.5" customHeight="1">
      <c r="A2009" s="39"/>
      <c r="B2009" s="70"/>
      <c r="C2009" s="70"/>
      <c r="D2009" s="70"/>
      <c r="E2009" s="70"/>
      <c r="F2009" s="70"/>
      <c r="G2009" s="70"/>
      <c r="H2009" s="70"/>
      <c r="I2009" s="70"/>
      <c r="J2009" s="70"/>
      <c r="K2009" s="70"/>
      <c r="L2009" s="39"/>
      <c r="N2009" s="14"/>
      <c r="AD2009" s="39"/>
      <c r="AE2009" s="39"/>
      <c r="AF2009" s="39"/>
      <c r="AG2009" s="39"/>
      <c r="AH2009" s="39"/>
      <c r="AI2009" s="39"/>
      <c r="AJ2009" s="39"/>
      <c r="AK2009" s="39"/>
      <c r="AL2009" s="39"/>
    </row>
    <row r="2010" ht="58.5" customHeight="1">
      <c r="A2010" s="39"/>
      <c r="B2010" s="70"/>
      <c r="C2010" s="70"/>
      <c r="D2010" s="70"/>
      <c r="E2010" s="70"/>
      <c r="F2010" s="70"/>
      <c r="G2010" s="70"/>
      <c r="H2010" s="70"/>
      <c r="I2010" s="70"/>
      <c r="J2010" s="70"/>
      <c r="K2010" s="70"/>
      <c r="L2010" s="39"/>
      <c r="N2010" s="14"/>
      <c r="AD2010" s="39"/>
      <c r="AE2010" s="39"/>
      <c r="AF2010" s="39"/>
      <c r="AG2010" s="39"/>
      <c r="AH2010" s="39"/>
      <c r="AI2010" s="39"/>
      <c r="AJ2010" s="39"/>
      <c r="AK2010" s="39"/>
      <c r="AL2010" s="39"/>
    </row>
    <row r="2011" ht="58.5" customHeight="1">
      <c r="A2011" s="39"/>
      <c r="B2011" s="70"/>
      <c r="C2011" s="70"/>
      <c r="D2011" s="70"/>
      <c r="E2011" s="70"/>
      <c r="F2011" s="70"/>
      <c r="G2011" s="70"/>
      <c r="H2011" s="70"/>
      <c r="I2011" s="70"/>
      <c r="J2011" s="70"/>
      <c r="K2011" s="70"/>
      <c r="L2011" s="39"/>
      <c r="N2011" s="14"/>
      <c r="AD2011" s="39"/>
      <c r="AE2011" s="39"/>
      <c r="AF2011" s="39"/>
      <c r="AG2011" s="39"/>
      <c r="AH2011" s="39"/>
      <c r="AI2011" s="39"/>
      <c r="AJ2011" s="39"/>
      <c r="AK2011" s="39"/>
      <c r="AL2011" s="39"/>
    </row>
    <row r="2012" ht="58.5" customHeight="1">
      <c r="A2012" s="39"/>
      <c r="B2012" s="70"/>
      <c r="C2012" s="70"/>
      <c r="D2012" s="70"/>
      <c r="E2012" s="70"/>
      <c r="F2012" s="70"/>
      <c r="G2012" s="70"/>
      <c r="H2012" s="70"/>
      <c r="I2012" s="70"/>
      <c r="J2012" s="70"/>
      <c r="K2012" s="70"/>
      <c r="L2012" s="39"/>
      <c r="N2012" s="14"/>
      <c r="AD2012" s="39"/>
      <c r="AE2012" s="39"/>
      <c r="AF2012" s="39"/>
      <c r="AG2012" s="39"/>
      <c r="AH2012" s="39"/>
      <c r="AI2012" s="39"/>
      <c r="AJ2012" s="39"/>
      <c r="AK2012" s="39"/>
      <c r="AL2012" s="39"/>
    </row>
    <row r="2013" ht="58.5" customHeight="1">
      <c r="A2013" s="39"/>
      <c r="B2013" s="70"/>
      <c r="C2013" s="70"/>
      <c r="D2013" s="70"/>
      <c r="E2013" s="70"/>
      <c r="F2013" s="70"/>
      <c r="G2013" s="70"/>
      <c r="H2013" s="70"/>
      <c r="I2013" s="70"/>
      <c r="J2013" s="70"/>
      <c r="K2013" s="70"/>
      <c r="L2013" s="39"/>
      <c r="N2013" s="14"/>
      <c r="AD2013" s="39"/>
      <c r="AE2013" s="39"/>
      <c r="AF2013" s="39"/>
      <c r="AG2013" s="39"/>
      <c r="AH2013" s="39"/>
      <c r="AI2013" s="39"/>
      <c r="AJ2013" s="39"/>
      <c r="AK2013" s="39"/>
      <c r="AL2013" s="39"/>
    </row>
    <row r="2014" ht="58.5" customHeight="1">
      <c r="A2014" s="39"/>
      <c r="B2014" s="70"/>
      <c r="C2014" s="70"/>
      <c r="D2014" s="70"/>
      <c r="E2014" s="70"/>
      <c r="F2014" s="70"/>
      <c r="G2014" s="70"/>
      <c r="H2014" s="70"/>
      <c r="I2014" s="70"/>
      <c r="J2014" s="70"/>
      <c r="K2014" s="70"/>
      <c r="L2014" s="39"/>
      <c r="N2014" s="14"/>
      <c r="AD2014" s="39"/>
      <c r="AE2014" s="39"/>
      <c r="AF2014" s="39"/>
      <c r="AG2014" s="39"/>
      <c r="AH2014" s="39"/>
      <c r="AI2014" s="39"/>
      <c r="AJ2014" s="39"/>
      <c r="AK2014" s="39"/>
      <c r="AL2014" s="39"/>
    </row>
    <row r="2015" ht="58.5" customHeight="1">
      <c r="A2015" s="39"/>
      <c r="B2015" s="70"/>
      <c r="C2015" s="70"/>
      <c r="D2015" s="70"/>
      <c r="E2015" s="70"/>
      <c r="F2015" s="70"/>
      <c r="G2015" s="70"/>
      <c r="H2015" s="70"/>
      <c r="I2015" s="70"/>
      <c r="J2015" s="70"/>
      <c r="K2015" s="70"/>
      <c r="L2015" s="39"/>
      <c r="N2015" s="14"/>
      <c r="AD2015" s="39"/>
      <c r="AE2015" s="39"/>
      <c r="AF2015" s="39"/>
      <c r="AG2015" s="39"/>
      <c r="AH2015" s="39"/>
      <c r="AI2015" s="39"/>
      <c r="AJ2015" s="39"/>
      <c r="AK2015" s="39"/>
      <c r="AL2015" s="39"/>
    </row>
    <row r="2016" ht="58.5" customHeight="1">
      <c r="A2016" s="39"/>
      <c r="B2016" s="70"/>
      <c r="C2016" s="70"/>
      <c r="D2016" s="70"/>
      <c r="E2016" s="70"/>
      <c r="F2016" s="70"/>
      <c r="G2016" s="70"/>
      <c r="H2016" s="70"/>
      <c r="I2016" s="70"/>
      <c r="J2016" s="70"/>
      <c r="K2016" s="70"/>
      <c r="L2016" s="39"/>
      <c r="N2016" s="14"/>
      <c r="AD2016" s="39"/>
      <c r="AE2016" s="39"/>
      <c r="AF2016" s="39"/>
      <c r="AG2016" s="39"/>
      <c r="AH2016" s="39"/>
      <c r="AI2016" s="39"/>
      <c r="AJ2016" s="39"/>
      <c r="AK2016" s="39"/>
      <c r="AL2016" s="39"/>
    </row>
    <row r="2017" ht="58.5" customHeight="1">
      <c r="A2017" s="39"/>
      <c r="B2017" s="70"/>
      <c r="C2017" s="70"/>
      <c r="D2017" s="70"/>
      <c r="E2017" s="70"/>
      <c r="F2017" s="70"/>
      <c r="G2017" s="70"/>
      <c r="H2017" s="70"/>
      <c r="I2017" s="70"/>
      <c r="J2017" s="70"/>
      <c r="K2017" s="70"/>
      <c r="L2017" s="39"/>
      <c r="N2017" s="14"/>
      <c r="AD2017" s="39"/>
      <c r="AE2017" s="39"/>
      <c r="AF2017" s="39"/>
      <c r="AG2017" s="39"/>
      <c r="AH2017" s="39"/>
      <c r="AI2017" s="39"/>
      <c r="AJ2017" s="39"/>
      <c r="AK2017" s="39"/>
      <c r="AL2017" s="39"/>
    </row>
    <row r="2018" ht="58.5" customHeight="1">
      <c r="A2018" s="39"/>
      <c r="B2018" s="70"/>
      <c r="C2018" s="70"/>
      <c r="D2018" s="70"/>
      <c r="E2018" s="70"/>
      <c r="F2018" s="70"/>
      <c r="G2018" s="70"/>
      <c r="H2018" s="70"/>
      <c r="I2018" s="70"/>
      <c r="J2018" s="70"/>
      <c r="K2018" s="70"/>
      <c r="L2018" s="39"/>
      <c r="N2018" s="14"/>
      <c r="AD2018" s="39"/>
      <c r="AE2018" s="39"/>
      <c r="AF2018" s="39"/>
      <c r="AG2018" s="39"/>
      <c r="AH2018" s="39"/>
      <c r="AI2018" s="39"/>
      <c r="AJ2018" s="39"/>
      <c r="AK2018" s="39"/>
      <c r="AL2018" s="39"/>
    </row>
    <row r="2019" ht="58.5" customHeight="1">
      <c r="A2019" s="39"/>
      <c r="B2019" s="70"/>
      <c r="C2019" s="70"/>
      <c r="D2019" s="70"/>
      <c r="E2019" s="70"/>
      <c r="F2019" s="70"/>
      <c r="G2019" s="70"/>
      <c r="H2019" s="70"/>
      <c r="I2019" s="70"/>
      <c r="J2019" s="70"/>
      <c r="K2019" s="70"/>
      <c r="L2019" s="39"/>
      <c r="N2019" s="14"/>
      <c r="AD2019" s="39"/>
      <c r="AE2019" s="39"/>
      <c r="AF2019" s="39"/>
      <c r="AG2019" s="39"/>
      <c r="AH2019" s="39"/>
      <c r="AI2019" s="39"/>
      <c r="AJ2019" s="39"/>
      <c r="AK2019" s="39"/>
      <c r="AL2019" s="39"/>
    </row>
    <row r="2020" ht="58.5" customHeight="1">
      <c r="A2020" s="39"/>
      <c r="B2020" s="70"/>
      <c r="C2020" s="70"/>
      <c r="D2020" s="70"/>
      <c r="E2020" s="70"/>
      <c r="F2020" s="70"/>
      <c r="G2020" s="70"/>
      <c r="H2020" s="70"/>
      <c r="I2020" s="70"/>
      <c r="J2020" s="70"/>
      <c r="K2020" s="70"/>
      <c r="L2020" s="39"/>
      <c r="N2020" s="14"/>
      <c r="AD2020" s="39"/>
      <c r="AE2020" s="39"/>
      <c r="AF2020" s="39"/>
      <c r="AG2020" s="39"/>
      <c r="AH2020" s="39"/>
      <c r="AI2020" s="39"/>
      <c r="AJ2020" s="39"/>
      <c r="AK2020" s="39"/>
      <c r="AL2020" s="39"/>
    </row>
    <row r="2021" ht="58.5" customHeight="1">
      <c r="A2021" s="39"/>
      <c r="B2021" s="70"/>
      <c r="C2021" s="70"/>
      <c r="D2021" s="70"/>
      <c r="E2021" s="70"/>
      <c r="F2021" s="70"/>
      <c r="G2021" s="70"/>
      <c r="H2021" s="70"/>
      <c r="I2021" s="70"/>
      <c r="J2021" s="70"/>
      <c r="K2021" s="70"/>
      <c r="L2021" s="39"/>
      <c r="N2021" s="14"/>
      <c r="AD2021" s="39"/>
      <c r="AE2021" s="39"/>
      <c r="AF2021" s="39"/>
      <c r="AG2021" s="39"/>
      <c r="AH2021" s="39"/>
      <c r="AI2021" s="39"/>
      <c r="AJ2021" s="39"/>
      <c r="AK2021" s="39"/>
      <c r="AL2021" s="39"/>
    </row>
    <row r="2022" ht="58.5" customHeight="1">
      <c r="A2022" s="39"/>
      <c r="B2022" s="70"/>
      <c r="C2022" s="70"/>
      <c r="D2022" s="70"/>
      <c r="E2022" s="70"/>
      <c r="F2022" s="70"/>
      <c r="G2022" s="70"/>
      <c r="H2022" s="70"/>
      <c r="I2022" s="70"/>
      <c r="J2022" s="70"/>
      <c r="K2022" s="70"/>
      <c r="L2022" s="39"/>
      <c r="N2022" s="14"/>
      <c r="AD2022" s="39"/>
      <c r="AE2022" s="39"/>
      <c r="AF2022" s="39"/>
      <c r="AG2022" s="39"/>
      <c r="AH2022" s="39"/>
      <c r="AI2022" s="39"/>
      <c r="AJ2022" s="39"/>
      <c r="AK2022" s="39"/>
      <c r="AL2022" s="39"/>
    </row>
    <row r="2023" ht="58.5" customHeight="1">
      <c r="A2023" s="39"/>
      <c r="B2023" s="70"/>
      <c r="C2023" s="70"/>
      <c r="D2023" s="70"/>
      <c r="E2023" s="70"/>
      <c r="F2023" s="70"/>
      <c r="G2023" s="70"/>
      <c r="H2023" s="70"/>
      <c r="I2023" s="70"/>
      <c r="J2023" s="70"/>
      <c r="K2023" s="70"/>
      <c r="L2023" s="39"/>
      <c r="N2023" s="14"/>
      <c r="AD2023" s="39"/>
      <c r="AE2023" s="39"/>
      <c r="AF2023" s="39"/>
      <c r="AG2023" s="39"/>
      <c r="AH2023" s="39"/>
      <c r="AI2023" s="39"/>
      <c r="AJ2023" s="39"/>
      <c r="AK2023" s="39"/>
      <c r="AL2023" s="39"/>
    </row>
    <row r="2024" ht="58.5" customHeight="1">
      <c r="A2024" s="39"/>
      <c r="B2024" s="70"/>
      <c r="C2024" s="70"/>
      <c r="D2024" s="70"/>
      <c r="E2024" s="70"/>
      <c r="F2024" s="70"/>
      <c r="G2024" s="70"/>
      <c r="H2024" s="70"/>
      <c r="I2024" s="70"/>
      <c r="J2024" s="70"/>
      <c r="K2024" s="70"/>
      <c r="L2024" s="39"/>
      <c r="N2024" s="14"/>
      <c r="AD2024" s="39"/>
      <c r="AE2024" s="39"/>
      <c r="AF2024" s="39"/>
      <c r="AG2024" s="39"/>
      <c r="AH2024" s="39"/>
      <c r="AI2024" s="39"/>
      <c r="AJ2024" s="39"/>
      <c r="AK2024" s="39"/>
      <c r="AL2024" s="39"/>
    </row>
    <row r="2025" ht="58.5" customHeight="1">
      <c r="A2025" s="39"/>
      <c r="B2025" s="70"/>
      <c r="C2025" s="70"/>
      <c r="D2025" s="70"/>
      <c r="E2025" s="70"/>
      <c r="F2025" s="70"/>
      <c r="G2025" s="70"/>
      <c r="H2025" s="70"/>
      <c r="I2025" s="70"/>
      <c r="J2025" s="70"/>
      <c r="K2025" s="70"/>
      <c r="L2025" s="39"/>
      <c r="N2025" s="14"/>
      <c r="AD2025" s="39"/>
      <c r="AE2025" s="39"/>
      <c r="AF2025" s="39"/>
      <c r="AG2025" s="39"/>
      <c r="AH2025" s="39"/>
      <c r="AI2025" s="39"/>
      <c r="AJ2025" s="39"/>
      <c r="AK2025" s="39"/>
      <c r="AL2025" s="39"/>
    </row>
    <row r="2026" ht="58.5" customHeight="1">
      <c r="A2026" s="39"/>
      <c r="B2026" s="70"/>
      <c r="C2026" s="70"/>
      <c r="D2026" s="70"/>
      <c r="E2026" s="70"/>
      <c r="F2026" s="70"/>
      <c r="G2026" s="70"/>
      <c r="H2026" s="70"/>
      <c r="I2026" s="70"/>
      <c r="J2026" s="70"/>
      <c r="K2026" s="70"/>
      <c r="L2026" s="39"/>
      <c r="N2026" s="14"/>
      <c r="AD2026" s="39"/>
      <c r="AE2026" s="39"/>
      <c r="AF2026" s="39"/>
      <c r="AG2026" s="39"/>
      <c r="AH2026" s="39"/>
      <c r="AI2026" s="39"/>
      <c r="AJ2026" s="39"/>
      <c r="AK2026" s="39"/>
      <c r="AL2026" s="39"/>
    </row>
    <row r="2027" ht="58.5" customHeight="1">
      <c r="A2027" s="39"/>
      <c r="B2027" s="70"/>
      <c r="C2027" s="70"/>
      <c r="D2027" s="70"/>
      <c r="E2027" s="70"/>
      <c r="F2027" s="70"/>
      <c r="G2027" s="70"/>
      <c r="H2027" s="70"/>
      <c r="I2027" s="70"/>
      <c r="J2027" s="70"/>
      <c r="K2027" s="70"/>
      <c r="L2027" s="39"/>
      <c r="N2027" s="14"/>
      <c r="AD2027" s="39"/>
      <c r="AE2027" s="39"/>
      <c r="AF2027" s="39"/>
      <c r="AG2027" s="39"/>
      <c r="AH2027" s="39"/>
      <c r="AI2027" s="39"/>
      <c r="AJ2027" s="39"/>
      <c r="AK2027" s="39"/>
      <c r="AL2027" s="39"/>
    </row>
    <row r="2028" ht="58.5" customHeight="1">
      <c r="A2028" s="39"/>
      <c r="B2028" s="70"/>
      <c r="C2028" s="70"/>
      <c r="D2028" s="70"/>
      <c r="E2028" s="70"/>
      <c r="F2028" s="70"/>
      <c r="G2028" s="70"/>
      <c r="H2028" s="70"/>
      <c r="I2028" s="70"/>
      <c r="J2028" s="70"/>
      <c r="K2028" s="70"/>
      <c r="L2028" s="39"/>
      <c r="N2028" s="14"/>
      <c r="AD2028" s="39"/>
      <c r="AE2028" s="39"/>
      <c r="AF2028" s="39"/>
      <c r="AG2028" s="39"/>
      <c r="AH2028" s="39"/>
      <c r="AI2028" s="39"/>
      <c r="AJ2028" s="39"/>
      <c r="AK2028" s="39"/>
      <c r="AL2028" s="39"/>
    </row>
    <row r="2029" ht="58.5" customHeight="1">
      <c r="A2029" s="39"/>
      <c r="B2029" s="70"/>
      <c r="C2029" s="70"/>
      <c r="D2029" s="70"/>
      <c r="E2029" s="70"/>
      <c r="F2029" s="70"/>
      <c r="G2029" s="70"/>
      <c r="H2029" s="70"/>
      <c r="I2029" s="70"/>
      <c r="J2029" s="70"/>
      <c r="K2029" s="70"/>
      <c r="L2029" s="39"/>
      <c r="N2029" s="14"/>
      <c r="AD2029" s="39"/>
      <c r="AE2029" s="39"/>
      <c r="AF2029" s="39"/>
      <c r="AG2029" s="39"/>
      <c r="AH2029" s="39"/>
      <c r="AI2029" s="39"/>
      <c r="AJ2029" s="39"/>
      <c r="AK2029" s="39"/>
      <c r="AL2029" s="39"/>
    </row>
    <row r="2030" ht="58.5" customHeight="1">
      <c r="A2030" s="39"/>
      <c r="B2030" s="70"/>
      <c r="C2030" s="70"/>
      <c r="D2030" s="70"/>
      <c r="E2030" s="70"/>
      <c r="F2030" s="70"/>
      <c r="G2030" s="70"/>
      <c r="H2030" s="70"/>
      <c r="I2030" s="70"/>
      <c r="J2030" s="70"/>
      <c r="K2030" s="70"/>
      <c r="L2030" s="39"/>
      <c r="N2030" s="14"/>
      <c r="AD2030" s="39"/>
      <c r="AE2030" s="39"/>
      <c r="AF2030" s="39"/>
      <c r="AG2030" s="39"/>
      <c r="AH2030" s="39"/>
      <c r="AI2030" s="39"/>
      <c r="AJ2030" s="39"/>
      <c r="AK2030" s="39"/>
      <c r="AL2030" s="39"/>
    </row>
    <row r="2031" ht="58.5" customHeight="1">
      <c r="A2031" s="39"/>
      <c r="B2031" s="70"/>
      <c r="C2031" s="70"/>
      <c r="D2031" s="70"/>
      <c r="E2031" s="70"/>
      <c r="F2031" s="70"/>
      <c r="G2031" s="70"/>
      <c r="H2031" s="70"/>
      <c r="I2031" s="70"/>
      <c r="J2031" s="70"/>
      <c r="K2031" s="70"/>
      <c r="L2031" s="39"/>
      <c r="N2031" s="14"/>
      <c r="AD2031" s="39"/>
      <c r="AE2031" s="39"/>
      <c r="AF2031" s="39"/>
      <c r="AG2031" s="39"/>
      <c r="AH2031" s="39"/>
      <c r="AI2031" s="39"/>
      <c r="AJ2031" s="39"/>
      <c r="AK2031" s="39"/>
      <c r="AL2031" s="39"/>
    </row>
    <row r="2032" ht="58.5" customHeight="1">
      <c r="A2032" s="39"/>
      <c r="B2032" s="70"/>
      <c r="C2032" s="70"/>
      <c r="D2032" s="70"/>
      <c r="E2032" s="70"/>
      <c r="F2032" s="70"/>
      <c r="G2032" s="70"/>
      <c r="H2032" s="70"/>
      <c r="I2032" s="70"/>
      <c r="J2032" s="70"/>
      <c r="K2032" s="70"/>
      <c r="L2032" s="39"/>
      <c r="N2032" s="14"/>
      <c r="AD2032" s="39"/>
      <c r="AE2032" s="39"/>
      <c r="AF2032" s="39"/>
      <c r="AG2032" s="39"/>
      <c r="AH2032" s="39"/>
      <c r="AI2032" s="39"/>
      <c r="AJ2032" s="39"/>
      <c r="AK2032" s="39"/>
      <c r="AL2032" s="39"/>
    </row>
    <row r="2033" ht="58.5" customHeight="1">
      <c r="A2033" s="39"/>
      <c r="B2033" s="70"/>
      <c r="C2033" s="70"/>
      <c r="D2033" s="70"/>
      <c r="E2033" s="70"/>
      <c r="F2033" s="70"/>
      <c r="G2033" s="70"/>
      <c r="H2033" s="70"/>
      <c r="I2033" s="70"/>
      <c r="J2033" s="70"/>
      <c r="K2033" s="70"/>
      <c r="L2033" s="39"/>
      <c r="N2033" s="14"/>
      <c r="AD2033" s="39"/>
      <c r="AE2033" s="39"/>
      <c r="AF2033" s="39"/>
      <c r="AG2033" s="39"/>
      <c r="AH2033" s="39"/>
      <c r="AI2033" s="39"/>
      <c r="AJ2033" s="39"/>
      <c r="AK2033" s="39"/>
      <c r="AL2033" s="39"/>
    </row>
    <row r="2034" ht="58.5" customHeight="1">
      <c r="A2034" s="39"/>
      <c r="B2034" s="70"/>
      <c r="C2034" s="70"/>
      <c r="D2034" s="70"/>
      <c r="E2034" s="70"/>
      <c r="F2034" s="70"/>
      <c r="G2034" s="70"/>
      <c r="H2034" s="70"/>
      <c r="I2034" s="70"/>
      <c r="J2034" s="70"/>
      <c r="K2034" s="70"/>
      <c r="L2034" s="39"/>
      <c r="N2034" s="14"/>
      <c r="AD2034" s="39"/>
      <c r="AE2034" s="39"/>
      <c r="AF2034" s="39"/>
      <c r="AG2034" s="39"/>
      <c r="AH2034" s="39"/>
      <c r="AI2034" s="39"/>
      <c r="AJ2034" s="39"/>
      <c r="AK2034" s="39"/>
      <c r="AL2034" s="39"/>
    </row>
    <row r="2035" ht="58.5" customHeight="1">
      <c r="A2035" s="39"/>
      <c r="B2035" s="70"/>
      <c r="C2035" s="70"/>
      <c r="D2035" s="70"/>
      <c r="E2035" s="70"/>
      <c r="F2035" s="70"/>
      <c r="G2035" s="70"/>
      <c r="H2035" s="70"/>
      <c r="I2035" s="70"/>
      <c r="J2035" s="70"/>
      <c r="K2035" s="70"/>
      <c r="L2035" s="39"/>
      <c r="N2035" s="14"/>
      <c r="AD2035" s="39"/>
      <c r="AE2035" s="39"/>
      <c r="AF2035" s="39"/>
      <c r="AG2035" s="39"/>
      <c r="AH2035" s="39"/>
      <c r="AI2035" s="39"/>
      <c r="AJ2035" s="39"/>
      <c r="AK2035" s="39"/>
      <c r="AL2035" s="39"/>
    </row>
    <row r="2036" ht="58.5" customHeight="1">
      <c r="A2036" s="39"/>
      <c r="B2036" s="70"/>
      <c r="C2036" s="70"/>
      <c r="D2036" s="70"/>
      <c r="E2036" s="70"/>
      <c r="F2036" s="70"/>
      <c r="G2036" s="70"/>
      <c r="H2036" s="70"/>
      <c r="I2036" s="70"/>
      <c r="J2036" s="70"/>
      <c r="K2036" s="70"/>
      <c r="L2036" s="39"/>
      <c r="N2036" s="14"/>
      <c r="AD2036" s="39"/>
      <c r="AE2036" s="39"/>
      <c r="AF2036" s="39"/>
      <c r="AG2036" s="39"/>
      <c r="AH2036" s="39"/>
      <c r="AI2036" s="39"/>
      <c r="AJ2036" s="39"/>
      <c r="AK2036" s="39"/>
      <c r="AL2036" s="39"/>
    </row>
    <row r="2037" ht="58.5" customHeight="1">
      <c r="A2037" s="39"/>
      <c r="B2037" s="70"/>
      <c r="C2037" s="70"/>
      <c r="D2037" s="70"/>
      <c r="E2037" s="70"/>
      <c r="F2037" s="70"/>
      <c r="G2037" s="70"/>
      <c r="H2037" s="70"/>
      <c r="I2037" s="70"/>
      <c r="J2037" s="70"/>
      <c r="K2037" s="70"/>
      <c r="L2037" s="39"/>
      <c r="N2037" s="14"/>
      <c r="AD2037" s="39"/>
      <c r="AE2037" s="39"/>
      <c r="AF2037" s="39"/>
      <c r="AG2037" s="39"/>
      <c r="AH2037" s="39"/>
      <c r="AI2037" s="39"/>
      <c r="AJ2037" s="39"/>
      <c r="AK2037" s="39"/>
      <c r="AL2037" s="39"/>
    </row>
    <row r="2038" ht="58.5" customHeight="1">
      <c r="A2038" s="39"/>
      <c r="B2038" s="70"/>
      <c r="C2038" s="70"/>
      <c r="D2038" s="70"/>
      <c r="E2038" s="70"/>
      <c r="F2038" s="70"/>
      <c r="G2038" s="70"/>
      <c r="H2038" s="70"/>
      <c r="I2038" s="70"/>
      <c r="J2038" s="70"/>
      <c r="K2038" s="70"/>
      <c r="L2038" s="39"/>
      <c r="N2038" s="14"/>
      <c r="AD2038" s="39"/>
      <c r="AE2038" s="39"/>
      <c r="AF2038" s="39"/>
      <c r="AG2038" s="39"/>
      <c r="AH2038" s="39"/>
      <c r="AI2038" s="39"/>
      <c r="AJ2038" s="39"/>
      <c r="AK2038" s="39"/>
      <c r="AL2038" s="39"/>
    </row>
    <row r="2039" ht="58.5" customHeight="1">
      <c r="A2039" s="39"/>
      <c r="B2039" s="70"/>
      <c r="C2039" s="70"/>
      <c r="D2039" s="70"/>
      <c r="E2039" s="70"/>
      <c r="F2039" s="70"/>
      <c r="G2039" s="70"/>
      <c r="H2039" s="70"/>
      <c r="I2039" s="70"/>
      <c r="J2039" s="70"/>
      <c r="K2039" s="70"/>
      <c r="L2039" s="39"/>
      <c r="N2039" s="14"/>
      <c r="AD2039" s="39"/>
      <c r="AE2039" s="39"/>
      <c r="AF2039" s="39"/>
      <c r="AG2039" s="39"/>
      <c r="AH2039" s="39"/>
      <c r="AI2039" s="39"/>
      <c r="AJ2039" s="39"/>
      <c r="AK2039" s="39"/>
      <c r="AL2039" s="39"/>
    </row>
    <row r="2040" ht="58.5" customHeight="1">
      <c r="A2040" s="39"/>
      <c r="B2040" s="70"/>
      <c r="C2040" s="70"/>
      <c r="D2040" s="70"/>
      <c r="E2040" s="70"/>
      <c r="F2040" s="70"/>
      <c r="G2040" s="70"/>
      <c r="H2040" s="70"/>
      <c r="I2040" s="70"/>
      <c r="J2040" s="70"/>
      <c r="K2040" s="70"/>
      <c r="L2040" s="39"/>
      <c r="N2040" s="14"/>
      <c r="AD2040" s="39"/>
      <c r="AE2040" s="39"/>
      <c r="AF2040" s="39"/>
      <c r="AG2040" s="39"/>
      <c r="AH2040" s="39"/>
      <c r="AI2040" s="39"/>
      <c r="AJ2040" s="39"/>
      <c r="AK2040" s="39"/>
      <c r="AL2040" s="39"/>
    </row>
    <row r="2041" ht="58.5" customHeight="1">
      <c r="A2041" s="39"/>
      <c r="B2041" s="70"/>
      <c r="C2041" s="70"/>
      <c r="D2041" s="70"/>
      <c r="E2041" s="70"/>
      <c r="F2041" s="70"/>
      <c r="G2041" s="70"/>
      <c r="H2041" s="70"/>
      <c r="I2041" s="70"/>
      <c r="J2041" s="70"/>
      <c r="K2041" s="70"/>
      <c r="L2041" s="39"/>
      <c r="N2041" s="14"/>
      <c r="AD2041" s="39"/>
      <c r="AE2041" s="39"/>
      <c r="AF2041" s="39"/>
      <c r="AG2041" s="39"/>
      <c r="AH2041" s="39"/>
      <c r="AI2041" s="39"/>
      <c r="AJ2041" s="39"/>
      <c r="AK2041" s="39"/>
      <c r="AL2041" s="39"/>
    </row>
    <row r="2042" ht="58.5" customHeight="1">
      <c r="A2042" s="39"/>
      <c r="B2042" s="70"/>
      <c r="C2042" s="70"/>
      <c r="D2042" s="70"/>
      <c r="E2042" s="70"/>
      <c r="F2042" s="70"/>
      <c r="G2042" s="70"/>
      <c r="H2042" s="70"/>
      <c r="I2042" s="70"/>
      <c r="J2042" s="70"/>
      <c r="K2042" s="70"/>
      <c r="L2042" s="39"/>
      <c r="N2042" s="14"/>
      <c r="AD2042" s="39"/>
      <c r="AE2042" s="39"/>
      <c r="AF2042" s="39"/>
      <c r="AG2042" s="39"/>
      <c r="AH2042" s="39"/>
      <c r="AI2042" s="39"/>
      <c r="AJ2042" s="39"/>
      <c r="AK2042" s="39"/>
      <c r="AL2042" s="39"/>
    </row>
    <row r="2043" ht="58.5" customHeight="1">
      <c r="A2043" s="39"/>
      <c r="B2043" s="70"/>
      <c r="C2043" s="70"/>
      <c r="D2043" s="70"/>
      <c r="E2043" s="70"/>
      <c r="F2043" s="70"/>
      <c r="G2043" s="70"/>
      <c r="H2043" s="70"/>
      <c r="I2043" s="70"/>
      <c r="J2043" s="70"/>
      <c r="K2043" s="70"/>
      <c r="L2043" s="39"/>
      <c r="N2043" s="14"/>
      <c r="AD2043" s="39"/>
      <c r="AE2043" s="39"/>
      <c r="AF2043" s="39"/>
      <c r="AG2043" s="39"/>
      <c r="AH2043" s="39"/>
      <c r="AI2043" s="39"/>
      <c r="AJ2043" s="39"/>
      <c r="AK2043" s="39"/>
      <c r="AL2043" s="39"/>
    </row>
    <row r="2044" ht="58.5" customHeight="1">
      <c r="A2044" s="39"/>
      <c r="B2044" s="70"/>
      <c r="C2044" s="70"/>
      <c r="D2044" s="70"/>
      <c r="E2044" s="70"/>
      <c r="F2044" s="70"/>
      <c r="G2044" s="70"/>
      <c r="H2044" s="70"/>
      <c r="I2044" s="70"/>
      <c r="J2044" s="70"/>
      <c r="K2044" s="70"/>
      <c r="L2044" s="39"/>
      <c r="N2044" s="14"/>
      <c r="AD2044" s="39"/>
      <c r="AE2044" s="39"/>
      <c r="AF2044" s="39"/>
      <c r="AG2044" s="39"/>
      <c r="AH2044" s="39"/>
      <c r="AI2044" s="39"/>
      <c r="AJ2044" s="39"/>
      <c r="AK2044" s="39"/>
      <c r="AL2044" s="39"/>
    </row>
    <row r="2045" ht="58.5" customHeight="1">
      <c r="A2045" s="39"/>
      <c r="B2045" s="70"/>
      <c r="C2045" s="70"/>
      <c r="D2045" s="70"/>
      <c r="E2045" s="70"/>
      <c r="F2045" s="70"/>
      <c r="G2045" s="70"/>
      <c r="H2045" s="70"/>
      <c r="I2045" s="70"/>
      <c r="J2045" s="70"/>
      <c r="K2045" s="70"/>
      <c r="L2045" s="39"/>
      <c r="N2045" s="14"/>
      <c r="AD2045" s="39"/>
      <c r="AE2045" s="39"/>
      <c r="AF2045" s="39"/>
      <c r="AG2045" s="39"/>
      <c r="AH2045" s="39"/>
      <c r="AI2045" s="39"/>
      <c r="AJ2045" s="39"/>
      <c r="AK2045" s="39"/>
      <c r="AL2045" s="39"/>
    </row>
    <row r="2046" ht="58.5" customHeight="1">
      <c r="A2046" s="39"/>
      <c r="B2046" s="70"/>
      <c r="C2046" s="70"/>
      <c r="D2046" s="70"/>
      <c r="E2046" s="70"/>
      <c r="F2046" s="70"/>
      <c r="G2046" s="70"/>
      <c r="H2046" s="70"/>
      <c r="I2046" s="70"/>
      <c r="J2046" s="70"/>
      <c r="K2046" s="70"/>
      <c r="L2046" s="39"/>
      <c r="N2046" s="14"/>
      <c r="AD2046" s="39"/>
      <c r="AE2046" s="39"/>
      <c r="AF2046" s="39"/>
      <c r="AG2046" s="39"/>
      <c r="AH2046" s="39"/>
      <c r="AI2046" s="39"/>
      <c r="AJ2046" s="39"/>
      <c r="AK2046" s="39"/>
      <c r="AL2046" s="39"/>
    </row>
    <row r="2047" ht="58.5" customHeight="1">
      <c r="A2047" s="39"/>
      <c r="B2047" s="70"/>
      <c r="C2047" s="70"/>
      <c r="D2047" s="70"/>
      <c r="E2047" s="70"/>
      <c r="F2047" s="70"/>
      <c r="G2047" s="70"/>
      <c r="H2047" s="70"/>
      <c r="I2047" s="70"/>
      <c r="J2047" s="70"/>
      <c r="K2047" s="70"/>
      <c r="L2047" s="39"/>
      <c r="N2047" s="14"/>
      <c r="AD2047" s="39"/>
      <c r="AE2047" s="39"/>
      <c r="AF2047" s="39"/>
      <c r="AG2047" s="39"/>
      <c r="AH2047" s="39"/>
      <c r="AI2047" s="39"/>
      <c r="AJ2047" s="39"/>
      <c r="AK2047" s="39"/>
      <c r="AL2047" s="39"/>
    </row>
    <row r="2048" ht="58.5" customHeight="1">
      <c r="A2048" s="39"/>
      <c r="B2048" s="70"/>
      <c r="C2048" s="70"/>
      <c r="D2048" s="70"/>
      <c r="E2048" s="70"/>
      <c r="F2048" s="70"/>
      <c r="G2048" s="70"/>
      <c r="H2048" s="70"/>
      <c r="I2048" s="70"/>
      <c r="J2048" s="70"/>
      <c r="K2048" s="70"/>
      <c r="L2048" s="39"/>
      <c r="N2048" s="14"/>
      <c r="AD2048" s="39"/>
      <c r="AE2048" s="39"/>
      <c r="AF2048" s="39"/>
      <c r="AG2048" s="39"/>
      <c r="AH2048" s="39"/>
      <c r="AI2048" s="39"/>
      <c r="AJ2048" s="39"/>
      <c r="AK2048" s="39"/>
      <c r="AL2048" s="39"/>
    </row>
    <row r="2049" ht="58.5" customHeight="1">
      <c r="A2049" s="39"/>
      <c r="B2049" s="70"/>
      <c r="C2049" s="70"/>
      <c r="D2049" s="70"/>
      <c r="E2049" s="70"/>
      <c r="F2049" s="70"/>
      <c r="G2049" s="70"/>
      <c r="H2049" s="70"/>
      <c r="I2049" s="70"/>
      <c r="J2049" s="70"/>
      <c r="K2049" s="70"/>
      <c r="L2049" s="39"/>
      <c r="N2049" s="14"/>
      <c r="AD2049" s="39"/>
      <c r="AE2049" s="39"/>
      <c r="AF2049" s="39"/>
      <c r="AG2049" s="39"/>
      <c r="AH2049" s="39"/>
      <c r="AI2049" s="39"/>
      <c r="AJ2049" s="39"/>
      <c r="AK2049" s="39"/>
      <c r="AL2049" s="39"/>
    </row>
    <row r="2050" ht="58.5" customHeight="1">
      <c r="A2050" s="39"/>
      <c r="B2050" s="70"/>
      <c r="C2050" s="70"/>
      <c r="D2050" s="70"/>
      <c r="E2050" s="70"/>
      <c r="F2050" s="70"/>
      <c r="G2050" s="70"/>
      <c r="H2050" s="70"/>
      <c r="I2050" s="70"/>
      <c r="J2050" s="70"/>
      <c r="K2050" s="70"/>
      <c r="L2050" s="39"/>
      <c r="N2050" s="14"/>
      <c r="AD2050" s="39"/>
      <c r="AE2050" s="39"/>
      <c r="AF2050" s="39"/>
      <c r="AG2050" s="39"/>
      <c r="AH2050" s="39"/>
      <c r="AI2050" s="39"/>
      <c r="AJ2050" s="39"/>
      <c r="AK2050" s="39"/>
      <c r="AL2050" s="39"/>
    </row>
    <row r="2051" ht="58.5" customHeight="1">
      <c r="A2051" s="39"/>
      <c r="B2051" s="70"/>
      <c r="C2051" s="70"/>
      <c r="D2051" s="70"/>
      <c r="E2051" s="70"/>
      <c r="F2051" s="70"/>
      <c r="G2051" s="70"/>
      <c r="H2051" s="70"/>
      <c r="I2051" s="70"/>
      <c r="J2051" s="70"/>
      <c r="K2051" s="70"/>
      <c r="L2051" s="39"/>
      <c r="N2051" s="14"/>
      <c r="AD2051" s="39"/>
      <c r="AE2051" s="39"/>
      <c r="AF2051" s="39"/>
      <c r="AG2051" s="39"/>
      <c r="AH2051" s="39"/>
      <c r="AI2051" s="39"/>
      <c r="AJ2051" s="39"/>
      <c r="AK2051" s="39"/>
      <c r="AL2051" s="39"/>
    </row>
    <row r="2052" ht="58.5" customHeight="1">
      <c r="A2052" s="39"/>
      <c r="B2052" s="70"/>
      <c r="C2052" s="70"/>
      <c r="D2052" s="70"/>
      <c r="E2052" s="70"/>
      <c r="F2052" s="70"/>
      <c r="G2052" s="70"/>
      <c r="H2052" s="70"/>
      <c r="I2052" s="70"/>
      <c r="J2052" s="70"/>
      <c r="K2052" s="70"/>
      <c r="L2052" s="39"/>
      <c r="N2052" s="14"/>
      <c r="AD2052" s="39"/>
      <c r="AE2052" s="39"/>
      <c r="AF2052" s="39"/>
      <c r="AG2052" s="39"/>
      <c r="AH2052" s="39"/>
      <c r="AI2052" s="39"/>
      <c r="AJ2052" s="39"/>
      <c r="AK2052" s="39"/>
      <c r="AL2052" s="39"/>
    </row>
    <row r="2053" ht="58.5" customHeight="1">
      <c r="A2053" s="39"/>
      <c r="B2053" s="70"/>
      <c r="C2053" s="70"/>
      <c r="D2053" s="70"/>
      <c r="E2053" s="70"/>
      <c r="F2053" s="70"/>
      <c r="G2053" s="70"/>
      <c r="H2053" s="70"/>
      <c r="I2053" s="70"/>
      <c r="J2053" s="70"/>
      <c r="K2053" s="70"/>
      <c r="L2053" s="39"/>
      <c r="N2053" s="14"/>
      <c r="AD2053" s="39"/>
      <c r="AE2053" s="39"/>
      <c r="AF2053" s="39"/>
      <c r="AG2053" s="39"/>
      <c r="AH2053" s="39"/>
      <c r="AI2053" s="39"/>
      <c r="AJ2053" s="39"/>
      <c r="AK2053" s="39"/>
      <c r="AL2053" s="39"/>
    </row>
    <row r="2054" ht="58.5" customHeight="1">
      <c r="A2054" s="39"/>
      <c r="B2054" s="70"/>
      <c r="C2054" s="70"/>
      <c r="D2054" s="70"/>
      <c r="E2054" s="70"/>
      <c r="F2054" s="70"/>
      <c r="G2054" s="70"/>
      <c r="H2054" s="70"/>
      <c r="I2054" s="70"/>
      <c r="J2054" s="70"/>
      <c r="K2054" s="70"/>
      <c r="L2054" s="39"/>
      <c r="N2054" s="14"/>
      <c r="AD2054" s="39"/>
      <c r="AE2054" s="39"/>
      <c r="AF2054" s="39"/>
      <c r="AG2054" s="39"/>
      <c r="AH2054" s="39"/>
      <c r="AI2054" s="39"/>
      <c r="AJ2054" s="39"/>
      <c r="AK2054" s="39"/>
      <c r="AL2054" s="39"/>
    </row>
    <row r="2055" ht="58.5" customHeight="1">
      <c r="A2055" s="39"/>
      <c r="B2055" s="70"/>
      <c r="C2055" s="70"/>
      <c r="D2055" s="70"/>
      <c r="E2055" s="70"/>
      <c r="F2055" s="70"/>
      <c r="G2055" s="70"/>
      <c r="H2055" s="70"/>
      <c r="I2055" s="70"/>
      <c r="J2055" s="70"/>
      <c r="K2055" s="70"/>
      <c r="L2055" s="39"/>
      <c r="N2055" s="14"/>
      <c r="AD2055" s="39"/>
      <c r="AE2055" s="39"/>
      <c r="AF2055" s="39"/>
      <c r="AG2055" s="39"/>
      <c r="AH2055" s="39"/>
      <c r="AI2055" s="39"/>
      <c r="AJ2055" s="39"/>
      <c r="AK2055" s="39"/>
      <c r="AL2055" s="39"/>
    </row>
    <row r="2056" ht="58.5" customHeight="1">
      <c r="A2056" s="39"/>
      <c r="B2056" s="70"/>
      <c r="C2056" s="70"/>
      <c r="D2056" s="70"/>
      <c r="E2056" s="70"/>
      <c r="F2056" s="70"/>
      <c r="G2056" s="70"/>
      <c r="H2056" s="70"/>
      <c r="I2056" s="70"/>
      <c r="J2056" s="70"/>
      <c r="K2056" s="70"/>
      <c r="L2056" s="39"/>
      <c r="N2056" s="14"/>
      <c r="AD2056" s="39"/>
      <c r="AE2056" s="39"/>
      <c r="AF2056" s="39"/>
      <c r="AG2056" s="39"/>
      <c r="AH2056" s="39"/>
      <c r="AI2056" s="39"/>
      <c r="AJ2056" s="39"/>
      <c r="AK2056" s="39"/>
      <c r="AL2056" s="39"/>
    </row>
    <row r="2057" ht="58.5" customHeight="1">
      <c r="A2057" s="39"/>
      <c r="B2057" s="70"/>
      <c r="C2057" s="70"/>
      <c r="D2057" s="70"/>
      <c r="E2057" s="70"/>
      <c r="F2057" s="70"/>
      <c r="G2057" s="70"/>
      <c r="H2057" s="70"/>
      <c r="I2057" s="70"/>
      <c r="J2057" s="70"/>
      <c r="K2057" s="70"/>
      <c r="L2057" s="39"/>
      <c r="N2057" s="14"/>
      <c r="AD2057" s="39"/>
      <c r="AE2057" s="39"/>
      <c r="AF2057" s="39"/>
      <c r="AG2057" s="39"/>
      <c r="AH2057" s="39"/>
      <c r="AI2057" s="39"/>
      <c r="AJ2057" s="39"/>
      <c r="AK2057" s="39"/>
      <c r="AL2057" s="39"/>
    </row>
    <row r="2058" ht="58.5" customHeight="1">
      <c r="A2058" s="39"/>
      <c r="B2058" s="70"/>
      <c r="C2058" s="70"/>
      <c r="D2058" s="70"/>
      <c r="E2058" s="70"/>
      <c r="F2058" s="70"/>
      <c r="G2058" s="70"/>
      <c r="H2058" s="70"/>
      <c r="I2058" s="70"/>
      <c r="J2058" s="70"/>
      <c r="K2058" s="70"/>
      <c r="L2058" s="39"/>
      <c r="N2058" s="14"/>
      <c r="AD2058" s="39"/>
      <c r="AE2058" s="39"/>
      <c r="AF2058" s="39"/>
      <c r="AG2058" s="39"/>
      <c r="AH2058" s="39"/>
      <c r="AI2058" s="39"/>
      <c r="AJ2058" s="39"/>
      <c r="AK2058" s="39"/>
      <c r="AL2058" s="39"/>
    </row>
    <row r="2059" ht="58.5" customHeight="1">
      <c r="A2059" s="39"/>
      <c r="B2059" s="70"/>
      <c r="C2059" s="70"/>
      <c r="D2059" s="70"/>
      <c r="E2059" s="70"/>
      <c r="F2059" s="70"/>
      <c r="G2059" s="70"/>
      <c r="H2059" s="70"/>
      <c r="I2059" s="70"/>
      <c r="J2059" s="70"/>
      <c r="K2059" s="70"/>
      <c r="L2059" s="39"/>
      <c r="N2059" s="14"/>
      <c r="AD2059" s="39"/>
      <c r="AE2059" s="39"/>
      <c r="AF2059" s="39"/>
      <c r="AG2059" s="39"/>
      <c r="AH2059" s="39"/>
      <c r="AI2059" s="39"/>
      <c r="AJ2059" s="39"/>
      <c r="AK2059" s="39"/>
      <c r="AL2059" s="39"/>
    </row>
    <row r="2060" ht="58.5" customHeight="1">
      <c r="A2060" s="39"/>
      <c r="B2060" s="70"/>
      <c r="C2060" s="70"/>
      <c r="D2060" s="70"/>
      <c r="E2060" s="70"/>
      <c r="F2060" s="70"/>
      <c r="G2060" s="70"/>
      <c r="H2060" s="70"/>
      <c r="I2060" s="70"/>
      <c r="J2060" s="70"/>
      <c r="K2060" s="70"/>
      <c r="L2060" s="39"/>
      <c r="N2060" s="14"/>
      <c r="AD2060" s="39"/>
      <c r="AE2060" s="39"/>
      <c r="AF2060" s="39"/>
      <c r="AG2060" s="39"/>
      <c r="AH2060" s="39"/>
      <c r="AI2060" s="39"/>
      <c r="AJ2060" s="39"/>
      <c r="AK2060" s="39"/>
      <c r="AL2060" s="39"/>
    </row>
    <row r="2061" ht="58.5" customHeight="1">
      <c r="A2061" s="39"/>
      <c r="B2061" s="70"/>
      <c r="C2061" s="70"/>
      <c r="D2061" s="70"/>
      <c r="E2061" s="70"/>
      <c r="F2061" s="70"/>
      <c r="G2061" s="70"/>
      <c r="H2061" s="70"/>
      <c r="I2061" s="70"/>
      <c r="J2061" s="70"/>
      <c r="K2061" s="70"/>
      <c r="L2061" s="39"/>
      <c r="N2061" s="14"/>
      <c r="AD2061" s="39"/>
      <c r="AE2061" s="39"/>
      <c r="AF2061" s="39"/>
      <c r="AG2061" s="39"/>
      <c r="AH2061" s="39"/>
      <c r="AI2061" s="39"/>
      <c r="AJ2061" s="39"/>
      <c r="AK2061" s="39"/>
      <c r="AL2061" s="39"/>
    </row>
    <row r="2062" ht="58.5" customHeight="1">
      <c r="A2062" s="39"/>
      <c r="B2062" s="70"/>
      <c r="C2062" s="70"/>
      <c r="D2062" s="70"/>
      <c r="E2062" s="70"/>
      <c r="F2062" s="70"/>
      <c r="G2062" s="70"/>
      <c r="H2062" s="70"/>
      <c r="I2062" s="70"/>
      <c r="J2062" s="70"/>
      <c r="K2062" s="70"/>
      <c r="L2062" s="39"/>
      <c r="N2062" s="14"/>
      <c r="AD2062" s="39"/>
      <c r="AE2062" s="39"/>
      <c r="AF2062" s="39"/>
      <c r="AG2062" s="39"/>
      <c r="AH2062" s="39"/>
      <c r="AI2062" s="39"/>
      <c r="AJ2062" s="39"/>
      <c r="AK2062" s="39"/>
      <c r="AL2062" s="39"/>
    </row>
    <row r="2063" ht="58.5" customHeight="1">
      <c r="A2063" s="39"/>
      <c r="B2063" s="70"/>
      <c r="C2063" s="70"/>
      <c r="D2063" s="70"/>
      <c r="E2063" s="70"/>
      <c r="F2063" s="70"/>
      <c r="G2063" s="70"/>
      <c r="H2063" s="70"/>
      <c r="I2063" s="70"/>
      <c r="J2063" s="70"/>
      <c r="K2063" s="70"/>
      <c r="L2063" s="39"/>
      <c r="N2063" s="14"/>
      <c r="AD2063" s="39"/>
      <c r="AE2063" s="39"/>
      <c r="AF2063" s="39"/>
      <c r="AG2063" s="39"/>
      <c r="AH2063" s="39"/>
      <c r="AI2063" s="39"/>
      <c r="AJ2063" s="39"/>
      <c r="AK2063" s="39"/>
      <c r="AL2063" s="39"/>
    </row>
    <row r="2064" ht="58.5" customHeight="1">
      <c r="A2064" s="39"/>
      <c r="B2064" s="70"/>
      <c r="C2064" s="70"/>
      <c r="D2064" s="70"/>
      <c r="E2064" s="70"/>
      <c r="F2064" s="70"/>
      <c r="G2064" s="70"/>
      <c r="H2064" s="70"/>
      <c r="I2064" s="70"/>
      <c r="J2064" s="70"/>
      <c r="K2064" s="70"/>
      <c r="L2064" s="39"/>
      <c r="N2064" s="14"/>
      <c r="AD2064" s="39"/>
      <c r="AE2064" s="39"/>
      <c r="AF2064" s="39"/>
      <c r="AG2064" s="39"/>
      <c r="AH2064" s="39"/>
      <c r="AI2064" s="39"/>
      <c r="AJ2064" s="39"/>
      <c r="AK2064" s="39"/>
      <c r="AL2064" s="39"/>
    </row>
    <row r="2065" ht="58.5" customHeight="1">
      <c r="A2065" s="39"/>
      <c r="B2065" s="70"/>
      <c r="C2065" s="70"/>
      <c r="D2065" s="70"/>
      <c r="E2065" s="70"/>
      <c r="F2065" s="70"/>
      <c r="G2065" s="70"/>
      <c r="H2065" s="70"/>
      <c r="I2065" s="70"/>
      <c r="J2065" s="70"/>
      <c r="K2065" s="70"/>
      <c r="L2065" s="39"/>
      <c r="N2065" s="14"/>
      <c r="AD2065" s="39"/>
      <c r="AE2065" s="39"/>
      <c r="AF2065" s="39"/>
      <c r="AG2065" s="39"/>
      <c r="AH2065" s="39"/>
      <c r="AI2065" s="39"/>
      <c r="AJ2065" s="39"/>
      <c r="AK2065" s="39"/>
      <c r="AL2065" s="39"/>
    </row>
    <row r="2066" ht="58.5" customHeight="1">
      <c r="A2066" s="39"/>
      <c r="B2066" s="70"/>
      <c r="C2066" s="70"/>
      <c r="D2066" s="70"/>
      <c r="E2066" s="70"/>
      <c r="F2066" s="70"/>
      <c r="G2066" s="70"/>
      <c r="H2066" s="70"/>
      <c r="I2066" s="70"/>
      <c r="J2066" s="70"/>
      <c r="K2066" s="70"/>
      <c r="L2066" s="39"/>
      <c r="N2066" s="14"/>
      <c r="AD2066" s="39"/>
      <c r="AE2066" s="39"/>
      <c r="AF2066" s="39"/>
      <c r="AG2066" s="39"/>
      <c r="AH2066" s="39"/>
      <c r="AI2066" s="39"/>
      <c r="AJ2066" s="39"/>
      <c r="AK2066" s="39"/>
      <c r="AL2066" s="39"/>
    </row>
    <row r="2067" ht="58.5" customHeight="1">
      <c r="A2067" s="39"/>
      <c r="B2067" s="70"/>
      <c r="C2067" s="70"/>
      <c r="D2067" s="70"/>
      <c r="E2067" s="70"/>
      <c r="F2067" s="70"/>
      <c r="G2067" s="70"/>
      <c r="H2067" s="70"/>
      <c r="I2067" s="70"/>
      <c r="J2067" s="70"/>
      <c r="K2067" s="70"/>
      <c r="L2067" s="39"/>
      <c r="N2067" s="14"/>
      <c r="AD2067" s="39"/>
      <c r="AE2067" s="39"/>
      <c r="AF2067" s="39"/>
      <c r="AG2067" s="39"/>
      <c r="AH2067" s="39"/>
      <c r="AI2067" s="39"/>
      <c r="AJ2067" s="39"/>
      <c r="AK2067" s="39"/>
      <c r="AL2067" s="39"/>
    </row>
    <row r="2068" ht="58.5" customHeight="1">
      <c r="A2068" s="39"/>
      <c r="B2068" s="70"/>
      <c r="C2068" s="70"/>
      <c r="D2068" s="70"/>
      <c r="E2068" s="70"/>
      <c r="F2068" s="70"/>
      <c r="G2068" s="70"/>
      <c r="H2068" s="70"/>
      <c r="I2068" s="70"/>
      <c r="J2068" s="70"/>
      <c r="K2068" s="70"/>
      <c r="L2068" s="39"/>
      <c r="N2068" s="14"/>
      <c r="AD2068" s="39"/>
      <c r="AE2068" s="39"/>
      <c r="AF2068" s="39"/>
      <c r="AG2068" s="39"/>
      <c r="AH2068" s="39"/>
      <c r="AI2068" s="39"/>
      <c r="AJ2068" s="39"/>
      <c r="AK2068" s="39"/>
      <c r="AL2068" s="39"/>
    </row>
    <row r="2069" ht="58.5" customHeight="1">
      <c r="A2069" s="39"/>
      <c r="B2069" s="70"/>
      <c r="C2069" s="70"/>
      <c r="D2069" s="70"/>
      <c r="E2069" s="70"/>
      <c r="F2069" s="70"/>
      <c r="G2069" s="70"/>
      <c r="H2069" s="70"/>
      <c r="I2069" s="70"/>
      <c r="J2069" s="70"/>
      <c r="K2069" s="70"/>
      <c r="L2069" s="39"/>
      <c r="N2069" s="14"/>
      <c r="AD2069" s="39"/>
      <c r="AE2069" s="39"/>
      <c r="AF2069" s="39"/>
      <c r="AG2069" s="39"/>
      <c r="AH2069" s="39"/>
      <c r="AI2069" s="39"/>
      <c r="AJ2069" s="39"/>
      <c r="AK2069" s="39"/>
      <c r="AL2069" s="39"/>
    </row>
    <row r="2070" ht="58.5" customHeight="1">
      <c r="A2070" s="39"/>
      <c r="B2070" s="70"/>
      <c r="C2070" s="70"/>
      <c r="D2070" s="70"/>
      <c r="E2070" s="70"/>
      <c r="F2070" s="70"/>
      <c r="G2070" s="70"/>
      <c r="H2070" s="70"/>
      <c r="I2070" s="70"/>
      <c r="J2070" s="70"/>
      <c r="K2070" s="70"/>
      <c r="L2070" s="39"/>
      <c r="N2070" s="14"/>
      <c r="AD2070" s="39"/>
      <c r="AE2070" s="39"/>
      <c r="AF2070" s="39"/>
      <c r="AG2070" s="39"/>
      <c r="AH2070" s="39"/>
      <c r="AI2070" s="39"/>
      <c r="AJ2070" s="39"/>
      <c r="AK2070" s="39"/>
      <c r="AL2070" s="39"/>
    </row>
    <row r="2071" ht="58.5" customHeight="1">
      <c r="A2071" s="39"/>
      <c r="B2071" s="70"/>
      <c r="C2071" s="70"/>
      <c r="D2071" s="70"/>
      <c r="E2071" s="70"/>
      <c r="F2071" s="70"/>
      <c r="G2071" s="70"/>
      <c r="H2071" s="70"/>
      <c r="I2071" s="70"/>
      <c r="J2071" s="70"/>
      <c r="K2071" s="70"/>
      <c r="L2071" s="39"/>
      <c r="N2071" s="14"/>
      <c r="AD2071" s="39"/>
      <c r="AE2071" s="39"/>
      <c r="AF2071" s="39"/>
      <c r="AG2071" s="39"/>
      <c r="AH2071" s="39"/>
      <c r="AI2071" s="39"/>
      <c r="AJ2071" s="39"/>
      <c r="AK2071" s="39"/>
      <c r="AL2071" s="39"/>
    </row>
    <row r="2072" ht="58.5" customHeight="1">
      <c r="A2072" s="39"/>
      <c r="B2072" s="70"/>
      <c r="C2072" s="70"/>
      <c r="D2072" s="70"/>
      <c r="E2072" s="70"/>
      <c r="F2072" s="70"/>
      <c r="G2072" s="70"/>
      <c r="H2072" s="70"/>
      <c r="I2072" s="70"/>
      <c r="J2072" s="70"/>
      <c r="K2072" s="70"/>
      <c r="L2072" s="39"/>
      <c r="N2072" s="14"/>
      <c r="AD2072" s="39"/>
      <c r="AE2072" s="39"/>
      <c r="AF2072" s="39"/>
      <c r="AG2072" s="39"/>
      <c r="AH2072" s="39"/>
      <c r="AI2072" s="39"/>
      <c r="AJ2072" s="39"/>
      <c r="AK2072" s="39"/>
      <c r="AL2072" s="39"/>
    </row>
    <row r="2073" ht="58.5" customHeight="1">
      <c r="A2073" s="39"/>
      <c r="B2073" s="70"/>
      <c r="C2073" s="70"/>
      <c r="D2073" s="70"/>
      <c r="E2073" s="70"/>
      <c r="F2073" s="70"/>
      <c r="G2073" s="70"/>
      <c r="H2073" s="70"/>
      <c r="I2073" s="70"/>
      <c r="J2073" s="70"/>
      <c r="K2073" s="70"/>
      <c r="L2073" s="39"/>
      <c r="N2073" s="14"/>
      <c r="AD2073" s="39"/>
      <c r="AE2073" s="39"/>
      <c r="AF2073" s="39"/>
      <c r="AG2073" s="39"/>
      <c r="AH2073" s="39"/>
      <c r="AI2073" s="39"/>
      <c r="AJ2073" s="39"/>
      <c r="AK2073" s="39"/>
      <c r="AL2073" s="39"/>
    </row>
    <row r="2074" ht="58.5" customHeight="1">
      <c r="A2074" s="39"/>
      <c r="B2074" s="70"/>
      <c r="C2074" s="70"/>
      <c r="D2074" s="70"/>
      <c r="E2074" s="70"/>
      <c r="F2074" s="70"/>
      <c r="G2074" s="70"/>
      <c r="H2074" s="70"/>
      <c r="I2074" s="70"/>
      <c r="J2074" s="70"/>
      <c r="K2074" s="70"/>
      <c r="L2074" s="39"/>
      <c r="N2074" s="14"/>
      <c r="AD2074" s="39"/>
      <c r="AE2074" s="39"/>
      <c r="AF2074" s="39"/>
      <c r="AG2074" s="39"/>
      <c r="AH2074" s="39"/>
      <c r="AI2074" s="39"/>
      <c r="AJ2074" s="39"/>
      <c r="AK2074" s="39"/>
      <c r="AL2074" s="39"/>
    </row>
    <row r="2075" ht="58.5" customHeight="1">
      <c r="A2075" s="39"/>
      <c r="B2075" s="70"/>
      <c r="C2075" s="70"/>
      <c r="D2075" s="70"/>
      <c r="E2075" s="70"/>
      <c r="F2075" s="70"/>
      <c r="G2075" s="70"/>
      <c r="H2075" s="70"/>
      <c r="I2075" s="70"/>
      <c r="J2075" s="70"/>
      <c r="K2075" s="70"/>
      <c r="L2075" s="39"/>
      <c r="N2075" s="14"/>
      <c r="AD2075" s="39"/>
      <c r="AE2075" s="39"/>
      <c r="AF2075" s="39"/>
      <c r="AG2075" s="39"/>
      <c r="AH2075" s="39"/>
      <c r="AI2075" s="39"/>
      <c r="AJ2075" s="39"/>
      <c r="AK2075" s="39"/>
      <c r="AL2075" s="39"/>
    </row>
    <row r="2076" ht="58.5" customHeight="1">
      <c r="A2076" s="39"/>
      <c r="B2076" s="70"/>
      <c r="C2076" s="70"/>
      <c r="D2076" s="70"/>
      <c r="E2076" s="70"/>
      <c r="F2076" s="70"/>
      <c r="G2076" s="70"/>
      <c r="H2076" s="70"/>
      <c r="I2076" s="70"/>
      <c r="J2076" s="70"/>
      <c r="K2076" s="70"/>
      <c r="L2076" s="39"/>
      <c r="N2076" s="14"/>
      <c r="AD2076" s="39"/>
      <c r="AE2076" s="39"/>
      <c r="AF2076" s="39"/>
      <c r="AG2076" s="39"/>
      <c r="AH2076" s="39"/>
      <c r="AI2076" s="39"/>
      <c r="AJ2076" s="39"/>
      <c r="AK2076" s="39"/>
      <c r="AL2076" s="39"/>
    </row>
    <row r="2077" ht="58.5" customHeight="1">
      <c r="A2077" s="39"/>
      <c r="B2077" s="70"/>
      <c r="C2077" s="70"/>
      <c r="D2077" s="70"/>
      <c r="E2077" s="70"/>
      <c r="F2077" s="70"/>
      <c r="G2077" s="70"/>
      <c r="H2077" s="70"/>
      <c r="I2077" s="70"/>
      <c r="J2077" s="70"/>
      <c r="K2077" s="70"/>
      <c r="L2077" s="39"/>
      <c r="N2077" s="14"/>
      <c r="AD2077" s="39"/>
      <c r="AE2077" s="39"/>
      <c r="AF2077" s="39"/>
      <c r="AG2077" s="39"/>
      <c r="AH2077" s="39"/>
      <c r="AI2077" s="39"/>
      <c r="AJ2077" s="39"/>
      <c r="AK2077" s="39"/>
      <c r="AL2077" s="39"/>
    </row>
    <row r="2078" ht="58.5" customHeight="1">
      <c r="A2078" s="39"/>
      <c r="B2078" s="70"/>
      <c r="C2078" s="70"/>
      <c r="D2078" s="70"/>
      <c r="E2078" s="70"/>
      <c r="F2078" s="70"/>
      <c r="G2078" s="70"/>
      <c r="H2078" s="70"/>
      <c r="I2078" s="70"/>
      <c r="J2078" s="70"/>
      <c r="K2078" s="70"/>
      <c r="L2078" s="39"/>
      <c r="N2078" s="14"/>
      <c r="AD2078" s="39"/>
      <c r="AE2078" s="39"/>
      <c r="AF2078" s="39"/>
      <c r="AG2078" s="39"/>
      <c r="AH2078" s="39"/>
      <c r="AI2078" s="39"/>
      <c r="AJ2078" s="39"/>
      <c r="AK2078" s="39"/>
      <c r="AL2078" s="39"/>
    </row>
    <row r="2079" ht="58.5" customHeight="1">
      <c r="A2079" s="39"/>
      <c r="B2079" s="70"/>
      <c r="C2079" s="70"/>
      <c r="D2079" s="70"/>
      <c r="E2079" s="70"/>
      <c r="F2079" s="70"/>
      <c r="G2079" s="70"/>
      <c r="H2079" s="70"/>
      <c r="I2079" s="70"/>
      <c r="J2079" s="70"/>
      <c r="K2079" s="70"/>
      <c r="L2079" s="39"/>
      <c r="N2079" s="14"/>
      <c r="AD2079" s="39"/>
      <c r="AE2079" s="39"/>
      <c r="AF2079" s="39"/>
      <c r="AG2079" s="39"/>
      <c r="AH2079" s="39"/>
      <c r="AI2079" s="39"/>
      <c r="AJ2079" s="39"/>
      <c r="AK2079" s="39"/>
      <c r="AL2079" s="39"/>
    </row>
    <row r="2080" ht="58.5" customHeight="1">
      <c r="A2080" s="39"/>
      <c r="B2080" s="70"/>
      <c r="C2080" s="70"/>
      <c r="D2080" s="70"/>
      <c r="E2080" s="70"/>
      <c r="F2080" s="70"/>
      <c r="G2080" s="70"/>
      <c r="H2080" s="70"/>
      <c r="I2080" s="70"/>
      <c r="J2080" s="70"/>
      <c r="K2080" s="70"/>
      <c r="L2080" s="39"/>
      <c r="N2080" s="14"/>
      <c r="AD2080" s="39"/>
      <c r="AE2080" s="39"/>
      <c r="AF2080" s="39"/>
      <c r="AG2080" s="39"/>
      <c r="AH2080" s="39"/>
      <c r="AI2080" s="39"/>
      <c r="AJ2080" s="39"/>
      <c r="AK2080" s="39"/>
      <c r="AL2080" s="39"/>
    </row>
    <row r="2081" ht="58.5" customHeight="1">
      <c r="A2081" s="39"/>
      <c r="B2081" s="70"/>
      <c r="C2081" s="70"/>
      <c r="D2081" s="70"/>
      <c r="E2081" s="70"/>
      <c r="F2081" s="70"/>
      <c r="G2081" s="70"/>
      <c r="H2081" s="70"/>
      <c r="I2081" s="70"/>
      <c r="J2081" s="70"/>
      <c r="K2081" s="70"/>
      <c r="L2081" s="39"/>
      <c r="N2081" s="14"/>
      <c r="AD2081" s="39"/>
      <c r="AE2081" s="39"/>
      <c r="AF2081" s="39"/>
      <c r="AG2081" s="39"/>
      <c r="AH2081" s="39"/>
      <c r="AI2081" s="39"/>
      <c r="AJ2081" s="39"/>
      <c r="AK2081" s="39"/>
      <c r="AL2081" s="39"/>
    </row>
    <row r="2082" ht="58.5" customHeight="1">
      <c r="A2082" s="39"/>
      <c r="B2082" s="70"/>
      <c r="C2082" s="70"/>
      <c r="D2082" s="70"/>
      <c r="E2082" s="70"/>
      <c r="F2082" s="70"/>
      <c r="G2082" s="70"/>
      <c r="H2082" s="70"/>
      <c r="I2082" s="70"/>
      <c r="J2082" s="70"/>
      <c r="K2082" s="70"/>
      <c r="L2082" s="39"/>
      <c r="N2082" s="14"/>
      <c r="AD2082" s="39"/>
      <c r="AE2082" s="39"/>
      <c r="AF2082" s="39"/>
      <c r="AG2082" s="39"/>
      <c r="AH2082" s="39"/>
      <c r="AI2082" s="39"/>
      <c r="AJ2082" s="39"/>
      <c r="AK2082" s="39"/>
      <c r="AL2082" s="39"/>
    </row>
    <row r="2083" ht="58.5" customHeight="1">
      <c r="A2083" s="39"/>
      <c r="B2083" s="70"/>
      <c r="C2083" s="70"/>
      <c r="D2083" s="70"/>
      <c r="E2083" s="70"/>
      <c r="F2083" s="70"/>
      <c r="G2083" s="70"/>
      <c r="H2083" s="70"/>
      <c r="I2083" s="70"/>
      <c r="J2083" s="70"/>
      <c r="K2083" s="70"/>
      <c r="L2083" s="39"/>
      <c r="N2083" s="14"/>
      <c r="AD2083" s="39"/>
      <c r="AE2083" s="39"/>
      <c r="AF2083" s="39"/>
      <c r="AG2083" s="39"/>
      <c r="AH2083" s="39"/>
      <c r="AI2083" s="39"/>
      <c r="AJ2083" s="39"/>
      <c r="AK2083" s="39"/>
      <c r="AL2083" s="39"/>
    </row>
    <row r="2084" ht="58.5" customHeight="1">
      <c r="A2084" s="39"/>
      <c r="B2084" s="70"/>
      <c r="C2084" s="70"/>
      <c r="D2084" s="70"/>
      <c r="E2084" s="70"/>
      <c r="F2084" s="70"/>
      <c r="G2084" s="70"/>
      <c r="H2084" s="70"/>
      <c r="I2084" s="70"/>
      <c r="J2084" s="70"/>
      <c r="K2084" s="70"/>
      <c r="L2084" s="39"/>
      <c r="N2084" s="14"/>
      <c r="AD2084" s="39"/>
      <c r="AE2084" s="39"/>
      <c r="AF2084" s="39"/>
      <c r="AG2084" s="39"/>
      <c r="AH2084" s="39"/>
      <c r="AI2084" s="39"/>
      <c r="AJ2084" s="39"/>
      <c r="AK2084" s="39"/>
      <c r="AL2084" s="39"/>
    </row>
    <row r="2085" ht="58.5" customHeight="1">
      <c r="A2085" s="39"/>
      <c r="B2085" s="70"/>
      <c r="C2085" s="70"/>
      <c r="D2085" s="70"/>
      <c r="E2085" s="70"/>
      <c r="F2085" s="70"/>
      <c r="G2085" s="70"/>
      <c r="H2085" s="70"/>
      <c r="I2085" s="70"/>
      <c r="J2085" s="70"/>
      <c r="K2085" s="70"/>
      <c r="L2085" s="39"/>
      <c r="N2085" s="14"/>
      <c r="AD2085" s="39"/>
      <c r="AE2085" s="39"/>
      <c r="AF2085" s="39"/>
      <c r="AG2085" s="39"/>
      <c r="AH2085" s="39"/>
      <c r="AI2085" s="39"/>
      <c r="AJ2085" s="39"/>
      <c r="AK2085" s="39"/>
      <c r="AL2085" s="39"/>
    </row>
    <row r="2086" ht="58.5" customHeight="1">
      <c r="A2086" s="39"/>
      <c r="B2086" s="70"/>
      <c r="C2086" s="70"/>
      <c r="D2086" s="70"/>
      <c r="E2086" s="70"/>
      <c r="F2086" s="70"/>
      <c r="G2086" s="70"/>
      <c r="H2086" s="70"/>
      <c r="I2086" s="70"/>
      <c r="J2086" s="70"/>
      <c r="K2086" s="70"/>
      <c r="L2086" s="39"/>
      <c r="N2086" s="14"/>
      <c r="AD2086" s="39"/>
      <c r="AE2086" s="39"/>
      <c r="AF2086" s="39"/>
      <c r="AG2086" s="39"/>
      <c r="AH2086" s="39"/>
      <c r="AI2086" s="39"/>
      <c r="AJ2086" s="39"/>
      <c r="AK2086" s="39"/>
      <c r="AL2086" s="39"/>
    </row>
    <row r="2087" ht="58.5" customHeight="1">
      <c r="A2087" s="39"/>
      <c r="B2087" s="70"/>
      <c r="C2087" s="70"/>
      <c r="D2087" s="70"/>
      <c r="E2087" s="70"/>
      <c r="F2087" s="70"/>
      <c r="G2087" s="70"/>
      <c r="H2087" s="70"/>
      <c r="I2087" s="70"/>
      <c r="J2087" s="70"/>
      <c r="K2087" s="70"/>
      <c r="L2087" s="39"/>
      <c r="N2087" s="14"/>
      <c r="AD2087" s="39"/>
      <c r="AE2087" s="39"/>
      <c r="AF2087" s="39"/>
      <c r="AG2087" s="39"/>
      <c r="AH2087" s="39"/>
      <c r="AI2087" s="39"/>
      <c r="AJ2087" s="39"/>
      <c r="AK2087" s="39"/>
      <c r="AL2087" s="39"/>
    </row>
    <row r="2088" ht="58.5" customHeight="1">
      <c r="A2088" s="39"/>
      <c r="B2088" s="70"/>
      <c r="C2088" s="70"/>
      <c r="D2088" s="70"/>
      <c r="E2088" s="70"/>
      <c r="F2088" s="70"/>
      <c r="G2088" s="70"/>
      <c r="H2088" s="70"/>
      <c r="I2088" s="70"/>
      <c r="J2088" s="70"/>
      <c r="K2088" s="70"/>
      <c r="L2088" s="39"/>
      <c r="N2088" s="14"/>
      <c r="AD2088" s="39"/>
      <c r="AE2088" s="39"/>
      <c r="AF2088" s="39"/>
      <c r="AG2088" s="39"/>
      <c r="AH2088" s="39"/>
      <c r="AI2088" s="39"/>
      <c r="AJ2088" s="39"/>
      <c r="AK2088" s="39"/>
      <c r="AL2088" s="39"/>
    </row>
    <row r="2089" ht="58.5" customHeight="1">
      <c r="A2089" s="39"/>
      <c r="B2089" s="70"/>
      <c r="C2089" s="70"/>
      <c r="D2089" s="70"/>
      <c r="E2089" s="70"/>
      <c r="F2089" s="70"/>
      <c r="G2089" s="70"/>
      <c r="H2089" s="70"/>
      <c r="I2089" s="70"/>
      <c r="J2089" s="70"/>
      <c r="K2089" s="70"/>
      <c r="L2089" s="39"/>
      <c r="N2089" s="14"/>
      <c r="AD2089" s="39"/>
      <c r="AE2089" s="39"/>
      <c r="AF2089" s="39"/>
      <c r="AG2089" s="39"/>
      <c r="AH2089" s="39"/>
      <c r="AI2089" s="39"/>
      <c r="AJ2089" s="39"/>
      <c r="AK2089" s="39"/>
      <c r="AL2089" s="39"/>
    </row>
    <row r="2090" ht="58.5" customHeight="1">
      <c r="A2090" s="39"/>
      <c r="B2090" s="70"/>
      <c r="C2090" s="70"/>
      <c r="D2090" s="70"/>
      <c r="E2090" s="70"/>
      <c r="F2090" s="70"/>
      <c r="G2090" s="70"/>
      <c r="H2090" s="70"/>
      <c r="I2090" s="70"/>
      <c r="J2090" s="70"/>
      <c r="K2090" s="70"/>
      <c r="L2090" s="39"/>
      <c r="N2090" s="14"/>
      <c r="AD2090" s="39"/>
      <c r="AE2090" s="39"/>
      <c r="AF2090" s="39"/>
      <c r="AG2090" s="39"/>
      <c r="AH2090" s="39"/>
      <c r="AI2090" s="39"/>
      <c r="AJ2090" s="39"/>
      <c r="AK2090" s="39"/>
      <c r="AL2090" s="39"/>
    </row>
    <row r="2091" ht="58.5" customHeight="1">
      <c r="A2091" s="39"/>
      <c r="B2091" s="70"/>
      <c r="C2091" s="70"/>
      <c r="D2091" s="70"/>
      <c r="E2091" s="70"/>
      <c r="F2091" s="70"/>
      <c r="G2091" s="70"/>
      <c r="H2091" s="70"/>
      <c r="I2091" s="70"/>
      <c r="J2091" s="70"/>
      <c r="K2091" s="70"/>
      <c r="L2091" s="39"/>
      <c r="N2091" s="14"/>
      <c r="AD2091" s="39"/>
      <c r="AE2091" s="39"/>
      <c r="AF2091" s="39"/>
      <c r="AG2091" s="39"/>
      <c r="AH2091" s="39"/>
      <c r="AI2091" s="39"/>
      <c r="AJ2091" s="39"/>
      <c r="AK2091" s="39"/>
      <c r="AL2091" s="39"/>
    </row>
    <row r="2092" ht="58.5" customHeight="1">
      <c r="A2092" s="39"/>
      <c r="B2092" s="70"/>
      <c r="C2092" s="70"/>
      <c r="D2092" s="70"/>
      <c r="E2092" s="70"/>
      <c r="F2092" s="70"/>
      <c r="G2092" s="70"/>
      <c r="H2092" s="70"/>
      <c r="I2092" s="70"/>
      <c r="J2092" s="70"/>
      <c r="K2092" s="70"/>
      <c r="L2092" s="39"/>
      <c r="N2092" s="14"/>
      <c r="AD2092" s="39"/>
      <c r="AE2092" s="39"/>
      <c r="AF2092" s="39"/>
      <c r="AG2092" s="39"/>
      <c r="AH2092" s="39"/>
      <c r="AI2092" s="39"/>
      <c r="AJ2092" s="39"/>
      <c r="AK2092" s="39"/>
      <c r="AL2092" s="39"/>
    </row>
    <row r="2093" ht="58.5" customHeight="1">
      <c r="A2093" s="39"/>
      <c r="B2093" s="70"/>
      <c r="C2093" s="70"/>
      <c r="D2093" s="70"/>
      <c r="E2093" s="70"/>
      <c r="F2093" s="70"/>
      <c r="G2093" s="70"/>
      <c r="H2093" s="70"/>
      <c r="I2093" s="70"/>
      <c r="J2093" s="70"/>
      <c r="K2093" s="70"/>
      <c r="L2093" s="39"/>
      <c r="N2093" s="14"/>
      <c r="AD2093" s="39"/>
      <c r="AE2093" s="39"/>
      <c r="AF2093" s="39"/>
      <c r="AG2093" s="39"/>
      <c r="AH2093" s="39"/>
      <c r="AI2093" s="39"/>
      <c r="AJ2093" s="39"/>
      <c r="AK2093" s="39"/>
      <c r="AL2093" s="39"/>
    </row>
    <row r="2094" ht="58.5" customHeight="1">
      <c r="A2094" s="39"/>
      <c r="B2094" s="70"/>
      <c r="C2094" s="70"/>
      <c r="D2094" s="70"/>
      <c r="E2094" s="70"/>
      <c r="F2094" s="70"/>
      <c r="G2094" s="70"/>
      <c r="H2094" s="70"/>
      <c r="I2094" s="70"/>
      <c r="J2094" s="70"/>
      <c r="K2094" s="70"/>
      <c r="L2094" s="39"/>
      <c r="N2094" s="14"/>
      <c r="AD2094" s="39"/>
      <c r="AE2094" s="39"/>
      <c r="AF2094" s="39"/>
      <c r="AG2094" s="39"/>
      <c r="AH2094" s="39"/>
      <c r="AI2094" s="39"/>
      <c r="AJ2094" s="39"/>
      <c r="AK2094" s="39"/>
      <c r="AL2094" s="39"/>
    </row>
    <row r="2095" ht="58.5" customHeight="1">
      <c r="A2095" s="39"/>
      <c r="B2095" s="70"/>
      <c r="C2095" s="70"/>
      <c r="D2095" s="70"/>
      <c r="E2095" s="70"/>
      <c r="F2095" s="70"/>
      <c r="G2095" s="70"/>
      <c r="H2095" s="70"/>
      <c r="I2095" s="70"/>
      <c r="J2095" s="70"/>
      <c r="K2095" s="70"/>
      <c r="L2095" s="39"/>
      <c r="N2095" s="14"/>
      <c r="AD2095" s="39"/>
      <c r="AE2095" s="39"/>
      <c r="AF2095" s="39"/>
      <c r="AG2095" s="39"/>
      <c r="AH2095" s="39"/>
      <c r="AI2095" s="39"/>
      <c r="AJ2095" s="39"/>
      <c r="AK2095" s="39"/>
      <c r="AL2095" s="39"/>
    </row>
    <row r="2096" ht="58.5" customHeight="1">
      <c r="A2096" s="39"/>
      <c r="B2096" s="70"/>
      <c r="C2096" s="70"/>
      <c r="D2096" s="70"/>
      <c r="E2096" s="70"/>
      <c r="F2096" s="70"/>
      <c r="G2096" s="70"/>
      <c r="H2096" s="70"/>
      <c r="I2096" s="70"/>
      <c r="J2096" s="70"/>
      <c r="K2096" s="70"/>
      <c r="L2096" s="39"/>
      <c r="N2096" s="14"/>
      <c r="AD2096" s="39"/>
      <c r="AE2096" s="39"/>
      <c r="AF2096" s="39"/>
      <c r="AG2096" s="39"/>
      <c r="AH2096" s="39"/>
      <c r="AI2096" s="39"/>
      <c r="AJ2096" s="39"/>
      <c r="AK2096" s="39"/>
      <c r="AL2096" s="39"/>
    </row>
    <row r="2097" ht="58.5" customHeight="1">
      <c r="A2097" s="39"/>
      <c r="B2097" s="70"/>
      <c r="C2097" s="70"/>
      <c r="D2097" s="70"/>
      <c r="E2097" s="70"/>
      <c r="F2097" s="70"/>
      <c r="G2097" s="70"/>
      <c r="H2097" s="70"/>
      <c r="I2097" s="70"/>
      <c r="J2097" s="70"/>
      <c r="K2097" s="70"/>
      <c r="L2097" s="39"/>
      <c r="N2097" s="14"/>
      <c r="AD2097" s="39"/>
      <c r="AE2097" s="39"/>
      <c r="AF2097" s="39"/>
      <c r="AG2097" s="39"/>
      <c r="AH2097" s="39"/>
      <c r="AI2097" s="39"/>
      <c r="AJ2097" s="39"/>
      <c r="AK2097" s="39"/>
      <c r="AL2097" s="39"/>
    </row>
    <row r="2098" ht="58.5" customHeight="1">
      <c r="A2098" s="39"/>
      <c r="B2098" s="70"/>
      <c r="C2098" s="70"/>
      <c r="D2098" s="70"/>
      <c r="E2098" s="70"/>
      <c r="F2098" s="70"/>
      <c r="G2098" s="70"/>
      <c r="H2098" s="70"/>
      <c r="I2098" s="70"/>
      <c r="J2098" s="70"/>
      <c r="K2098" s="70"/>
      <c r="L2098" s="39"/>
      <c r="N2098" s="14"/>
      <c r="AD2098" s="39"/>
      <c r="AE2098" s="39"/>
      <c r="AF2098" s="39"/>
      <c r="AG2098" s="39"/>
      <c r="AH2098" s="39"/>
      <c r="AI2098" s="39"/>
      <c r="AJ2098" s="39"/>
      <c r="AK2098" s="39"/>
      <c r="AL2098" s="39"/>
    </row>
    <row r="2099" ht="58.5" customHeight="1">
      <c r="A2099" s="39"/>
      <c r="B2099" s="70"/>
      <c r="C2099" s="70"/>
      <c r="D2099" s="70"/>
      <c r="E2099" s="70"/>
      <c r="F2099" s="70"/>
      <c r="G2099" s="70"/>
      <c r="H2099" s="70"/>
      <c r="I2099" s="70"/>
      <c r="J2099" s="70"/>
      <c r="K2099" s="70"/>
      <c r="L2099" s="39"/>
      <c r="N2099" s="14"/>
      <c r="AD2099" s="39"/>
      <c r="AE2099" s="39"/>
      <c r="AF2099" s="39"/>
      <c r="AG2099" s="39"/>
      <c r="AH2099" s="39"/>
      <c r="AI2099" s="39"/>
      <c r="AJ2099" s="39"/>
      <c r="AK2099" s="39"/>
      <c r="AL2099" s="39"/>
    </row>
    <row r="2100" ht="58.5" customHeight="1">
      <c r="A2100" s="39"/>
      <c r="B2100" s="70"/>
      <c r="C2100" s="70"/>
      <c r="D2100" s="70"/>
      <c r="E2100" s="70"/>
      <c r="F2100" s="70"/>
      <c r="G2100" s="70"/>
      <c r="H2100" s="70"/>
      <c r="I2100" s="70"/>
      <c r="J2100" s="70"/>
      <c r="K2100" s="70"/>
      <c r="L2100" s="39"/>
      <c r="N2100" s="14"/>
      <c r="AD2100" s="39"/>
      <c r="AE2100" s="39"/>
      <c r="AF2100" s="39"/>
      <c r="AG2100" s="39"/>
      <c r="AH2100" s="39"/>
      <c r="AI2100" s="39"/>
      <c r="AJ2100" s="39"/>
      <c r="AK2100" s="39"/>
      <c r="AL2100" s="39"/>
    </row>
    <row r="2101" ht="58.5" customHeight="1">
      <c r="A2101" s="39"/>
      <c r="B2101" s="70"/>
      <c r="C2101" s="70"/>
      <c r="D2101" s="70"/>
      <c r="E2101" s="70"/>
      <c r="F2101" s="70"/>
      <c r="G2101" s="70"/>
      <c r="H2101" s="70"/>
      <c r="I2101" s="70"/>
      <c r="J2101" s="70"/>
      <c r="K2101" s="70"/>
      <c r="L2101" s="39"/>
      <c r="N2101" s="14"/>
      <c r="AD2101" s="39"/>
      <c r="AE2101" s="39"/>
      <c r="AF2101" s="39"/>
      <c r="AG2101" s="39"/>
      <c r="AH2101" s="39"/>
      <c r="AI2101" s="39"/>
      <c r="AJ2101" s="39"/>
      <c r="AK2101" s="39"/>
      <c r="AL2101" s="39"/>
    </row>
    <row r="2102" ht="58.5" customHeight="1">
      <c r="A2102" s="39"/>
      <c r="B2102" s="70"/>
      <c r="C2102" s="70"/>
      <c r="D2102" s="70"/>
      <c r="E2102" s="70"/>
      <c r="F2102" s="70"/>
      <c r="G2102" s="70"/>
      <c r="H2102" s="70"/>
      <c r="I2102" s="70"/>
      <c r="J2102" s="70"/>
      <c r="K2102" s="70"/>
      <c r="L2102" s="39"/>
      <c r="N2102" s="14"/>
      <c r="AD2102" s="39"/>
      <c r="AE2102" s="39"/>
      <c r="AF2102" s="39"/>
      <c r="AG2102" s="39"/>
      <c r="AH2102" s="39"/>
      <c r="AI2102" s="39"/>
      <c r="AJ2102" s="39"/>
      <c r="AK2102" s="39"/>
      <c r="AL2102" s="39"/>
    </row>
    <row r="2103" ht="58.5" customHeight="1">
      <c r="A2103" s="39"/>
      <c r="B2103" s="70"/>
      <c r="C2103" s="70"/>
      <c r="D2103" s="70"/>
      <c r="E2103" s="70"/>
      <c r="F2103" s="70"/>
      <c r="G2103" s="70"/>
      <c r="H2103" s="70"/>
      <c r="I2103" s="70"/>
      <c r="J2103" s="70"/>
      <c r="K2103" s="70"/>
      <c r="L2103" s="39"/>
      <c r="N2103" s="14"/>
      <c r="AD2103" s="39"/>
      <c r="AE2103" s="39"/>
      <c r="AF2103" s="39"/>
      <c r="AG2103" s="39"/>
      <c r="AH2103" s="39"/>
      <c r="AI2103" s="39"/>
      <c r="AJ2103" s="39"/>
      <c r="AK2103" s="39"/>
      <c r="AL2103" s="39"/>
    </row>
    <row r="2104" ht="58.5" customHeight="1">
      <c r="A2104" s="39"/>
      <c r="B2104" s="70"/>
      <c r="C2104" s="70"/>
      <c r="D2104" s="70"/>
      <c r="E2104" s="70"/>
      <c r="F2104" s="70"/>
      <c r="G2104" s="70"/>
      <c r="H2104" s="70"/>
      <c r="I2104" s="70"/>
      <c r="J2104" s="70"/>
      <c r="K2104" s="70"/>
      <c r="L2104" s="39"/>
      <c r="N2104" s="14"/>
      <c r="AD2104" s="39"/>
      <c r="AE2104" s="39"/>
      <c r="AF2104" s="39"/>
      <c r="AG2104" s="39"/>
      <c r="AH2104" s="39"/>
      <c r="AI2104" s="39"/>
      <c r="AJ2104" s="39"/>
      <c r="AK2104" s="39"/>
      <c r="AL2104" s="39"/>
    </row>
    <row r="2105" ht="58.5" customHeight="1">
      <c r="A2105" s="39"/>
      <c r="B2105" s="70"/>
      <c r="C2105" s="70"/>
      <c r="D2105" s="70"/>
      <c r="E2105" s="70"/>
      <c r="F2105" s="70"/>
      <c r="G2105" s="70"/>
      <c r="H2105" s="70"/>
      <c r="I2105" s="70"/>
      <c r="J2105" s="70"/>
      <c r="K2105" s="70"/>
      <c r="L2105" s="39"/>
      <c r="N2105" s="14"/>
      <c r="AD2105" s="39"/>
      <c r="AE2105" s="39"/>
      <c r="AF2105" s="39"/>
      <c r="AG2105" s="39"/>
      <c r="AH2105" s="39"/>
      <c r="AI2105" s="39"/>
      <c r="AJ2105" s="39"/>
      <c r="AK2105" s="39"/>
      <c r="AL2105" s="39"/>
    </row>
    <row r="2106" ht="58.5" customHeight="1">
      <c r="A2106" s="39"/>
      <c r="B2106" s="70"/>
      <c r="C2106" s="70"/>
      <c r="D2106" s="70"/>
      <c r="E2106" s="70"/>
      <c r="F2106" s="70"/>
      <c r="G2106" s="70"/>
      <c r="H2106" s="70"/>
      <c r="I2106" s="70"/>
      <c r="J2106" s="70"/>
      <c r="K2106" s="70"/>
      <c r="L2106" s="39"/>
      <c r="N2106" s="14"/>
      <c r="AD2106" s="39"/>
      <c r="AE2106" s="39"/>
      <c r="AF2106" s="39"/>
      <c r="AG2106" s="39"/>
      <c r="AH2106" s="39"/>
      <c r="AI2106" s="39"/>
      <c r="AJ2106" s="39"/>
      <c r="AK2106" s="39"/>
      <c r="AL2106" s="39"/>
    </row>
    <row r="2107" ht="58.5" customHeight="1">
      <c r="A2107" s="39"/>
      <c r="B2107" s="70"/>
      <c r="C2107" s="70"/>
      <c r="D2107" s="70"/>
      <c r="E2107" s="70"/>
      <c r="F2107" s="70"/>
      <c r="G2107" s="70"/>
      <c r="H2107" s="70"/>
      <c r="I2107" s="70"/>
      <c r="J2107" s="70"/>
      <c r="K2107" s="70"/>
      <c r="L2107" s="39"/>
      <c r="N2107" s="14"/>
      <c r="AD2107" s="39"/>
      <c r="AE2107" s="39"/>
      <c r="AF2107" s="39"/>
      <c r="AG2107" s="39"/>
      <c r="AH2107" s="39"/>
      <c r="AI2107" s="39"/>
      <c r="AJ2107" s="39"/>
      <c r="AK2107" s="39"/>
      <c r="AL2107" s="39"/>
    </row>
    <row r="2108" ht="58.5" customHeight="1">
      <c r="A2108" s="39"/>
      <c r="B2108" s="70"/>
      <c r="C2108" s="70"/>
      <c r="D2108" s="70"/>
      <c r="E2108" s="70"/>
      <c r="F2108" s="70"/>
      <c r="G2108" s="70"/>
      <c r="H2108" s="70"/>
      <c r="I2108" s="70"/>
      <c r="J2108" s="70"/>
      <c r="K2108" s="70"/>
      <c r="L2108" s="39"/>
      <c r="N2108" s="14"/>
      <c r="AD2108" s="39"/>
      <c r="AE2108" s="39"/>
      <c r="AF2108" s="39"/>
      <c r="AG2108" s="39"/>
      <c r="AH2108" s="39"/>
      <c r="AI2108" s="39"/>
      <c r="AJ2108" s="39"/>
      <c r="AK2108" s="39"/>
      <c r="AL2108" s="39"/>
    </row>
    <row r="2109" ht="58.5" customHeight="1">
      <c r="A2109" s="39"/>
      <c r="B2109" s="70"/>
      <c r="C2109" s="70"/>
      <c r="D2109" s="70"/>
      <c r="E2109" s="70"/>
      <c r="F2109" s="70"/>
      <c r="G2109" s="70"/>
      <c r="H2109" s="70"/>
      <c r="I2109" s="70"/>
      <c r="J2109" s="70"/>
      <c r="K2109" s="70"/>
      <c r="L2109" s="39"/>
      <c r="N2109" s="14"/>
      <c r="AD2109" s="39"/>
      <c r="AE2109" s="39"/>
      <c r="AF2109" s="39"/>
      <c r="AG2109" s="39"/>
      <c r="AH2109" s="39"/>
      <c r="AI2109" s="39"/>
      <c r="AJ2109" s="39"/>
      <c r="AK2109" s="39"/>
      <c r="AL2109" s="39"/>
    </row>
    <row r="2110" ht="58.5" customHeight="1">
      <c r="A2110" s="39"/>
      <c r="B2110" s="70"/>
      <c r="C2110" s="70"/>
      <c r="D2110" s="70"/>
      <c r="E2110" s="70"/>
      <c r="F2110" s="70"/>
      <c r="G2110" s="70"/>
      <c r="H2110" s="70"/>
      <c r="I2110" s="70"/>
      <c r="J2110" s="70"/>
      <c r="K2110" s="70"/>
      <c r="L2110" s="39"/>
      <c r="N2110" s="14"/>
      <c r="AD2110" s="39"/>
      <c r="AE2110" s="39"/>
      <c r="AF2110" s="39"/>
      <c r="AG2110" s="39"/>
      <c r="AH2110" s="39"/>
      <c r="AI2110" s="39"/>
      <c r="AJ2110" s="39"/>
      <c r="AK2110" s="39"/>
      <c r="AL2110" s="39"/>
    </row>
    <row r="2111" ht="58.5" customHeight="1">
      <c r="A2111" s="39"/>
      <c r="B2111" s="70"/>
      <c r="C2111" s="70"/>
      <c r="D2111" s="70"/>
      <c r="E2111" s="70"/>
      <c r="F2111" s="70"/>
      <c r="G2111" s="70"/>
      <c r="H2111" s="70"/>
      <c r="I2111" s="70"/>
      <c r="J2111" s="70"/>
      <c r="K2111" s="70"/>
      <c r="L2111" s="39"/>
      <c r="N2111" s="14"/>
      <c r="AD2111" s="39"/>
      <c r="AE2111" s="39"/>
      <c r="AF2111" s="39"/>
      <c r="AG2111" s="39"/>
      <c r="AH2111" s="39"/>
      <c r="AI2111" s="39"/>
      <c r="AJ2111" s="39"/>
      <c r="AK2111" s="39"/>
      <c r="AL2111" s="39"/>
    </row>
    <row r="2112" ht="58.5" customHeight="1">
      <c r="A2112" s="39"/>
      <c r="B2112" s="70"/>
      <c r="C2112" s="70"/>
      <c r="D2112" s="70"/>
      <c r="E2112" s="70"/>
      <c r="F2112" s="70"/>
      <c r="G2112" s="70"/>
      <c r="H2112" s="70"/>
      <c r="I2112" s="70"/>
      <c r="J2112" s="70"/>
      <c r="K2112" s="70"/>
      <c r="L2112" s="39"/>
      <c r="N2112" s="14"/>
      <c r="AD2112" s="39"/>
      <c r="AE2112" s="39"/>
      <c r="AF2112" s="39"/>
      <c r="AG2112" s="39"/>
      <c r="AH2112" s="39"/>
      <c r="AI2112" s="39"/>
      <c r="AJ2112" s="39"/>
      <c r="AK2112" s="39"/>
      <c r="AL2112" s="39"/>
    </row>
    <row r="2113" ht="58.5" customHeight="1">
      <c r="A2113" s="39"/>
      <c r="B2113" s="70"/>
      <c r="C2113" s="70"/>
      <c r="D2113" s="70"/>
      <c r="E2113" s="70"/>
      <c r="F2113" s="70"/>
      <c r="G2113" s="70"/>
      <c r="H2113" s="70"/>
      <c r="I2113" s="70"/>
      <c r="J2113" s="70"/>
      <c r="K2113" s="70"/>
      <c r="L2113" s="39"/>
      <c r="N2113" s="14"/>
      <c r="AD2113" s="39"/>
      <c r="AE2113" s="39"/>
      <c r="AF2113" s="39"/>
      <c r="AG2113" s="39"/>
      <c r="AH2113" s="39"/>
      <c r="AI2113" s="39"/>
      <c r="AJ2113" s="39"/>
      <c r="AK2113" s="39"/>
      <c r="AL2113" s="39"/>
    </row>
    <row r="2114" ht="58.5" customHeight="1">
      <c r="A2114" s="39"/>
      <c r="B2114" s="70"/>
      <c r="C2114" s="70"/>
      <c r="D2114" s="70"/>
      <c r="E2114" s="70"/>
      <c r="F2114" s="70"/>
      <c r="G2114" s="70"/>
      <c r="H2114" s="70"/>
      <c r="I2114" s="70"/>
      <c r="J2114" s="70"/>
      <c r="K2114" s="70"/>
      <c r="L2114" s="39"/>
      <c r="N2114" s="14"/>
      <c r="AD2114" s="39"/>
      <c r="AE2114" s="39"/>
      <c r="AF2114" s="39"/>
      <c r="AG2114" s="39"/>
      <c r="AH2114" s="39"/>
      <c r="AI2114" s="39"/>
      <c r="AJ2114" s="39"/>
      <c r="AK2114" s="39"/>
      <c r="AL2114" s="39"/>
    </row>
    <row r="2115" ht="58.5" customHeight="1">
      <c r="A2115" s="39"/>
      <c r="B2115" s="70"/>
      <c r="C2115" s="70"/>
      <c r="D2115" s="70"/>
      <c r="E2115" s="70"/>
      <c r="F2115" s="70"/>
      <c r="G2115" s="70"/>
      <c r="H2115" s="70"/>
      <c r="I2115" s="70"/>
      <c r="J2115" s="70"/>
      <c r="K2115" s="70"/>
      <c r="L2115" s="39"/>
      <c r="N2115" s="14"/>
      <c r="AD2115" s="39"/>
      <c r="AE2115" s="39"/>
      <c r="AF2115" s="39"/>
      <c r="AG2115" s="39"/>
      <c r="AH2115" s="39"/>
      <c r="AI2115" s="39"/>
      <c r="AJ2115" s="39"/>
      <c r="AK2115" s="39"/>
      <c r="AL2115" s="39"/>
    </row>
    <row r="2116" ht="58.5" customHeight="1">
      <c r="A2116" s="39"/>
      <c r="B2116" s="70"/>
      <c r="C2116" s="70"/>
      <c r="D2116" s="70"/>
      <c r="E2116" s="70"/>
      <c r="F2116" s="70"/>
      <c r="G2116" s="70"/>
      <c r="H2116" s="70"/>
      <c r="I2116" s="70"/>
      <c r="J2116" s="70"/>
      <c r="K2116" s="70"/>
      <c r="L2116" s="39"/>
      <c r="N2116" s="14"/>
      <c r="AD2116" s="39"/>
      <c r="AE2116" s="39"/>
      <c r="AF2116" s="39"/>
      <c r="AG2116" s="39"/>
      <c r="AH2116" s="39"/>
      <c r="AI2116" s="39"/>
      <c r="AJ2116" s="39"/>
      <c r="AK2116" s="39"/>
      <c r="AL2116" s="39"/>
    </row>
    <row r="2117" ht="58.5" customHeight="1">
      <c r="A2117" s="39"/>
      <c r="B2117" s="70"/>
      <c r="C2117" s="70"/>
      <c r="D2117" s="70"/>
      <c r="E2117" s="70"/>
      <c r="F2117" s="70"/>
      <c r="G2117" s="70"/>
      <c r="H2117" s="70"/>
      <c r="I2117" s="70"/>
      <c r="J2117" s="70"/>
      <c r="K2117" s="70"/>
      <c r="L2117" s="39"/>
      <c r="N2117" s="14"/>
      <c r="AD2117" s="39"/>
      <c r="AE2117" s="39"/>
      <c r="AF2117" s="39"/>
      <c r="AG2117" s="39"/>
      <c r="AH2117" s="39"/>
      <c r="AI2117" s="39"/>
      <c r="AJ2117" s="39"/>
      <c r="AK2117" s="39"/>
      <c r="AL2117" s="39"/>
    </row>
    <row r="2118" ht="58.5" customHeight="1">
      <c r="A2118" s="39"/>
      <c r="B2118" s="70"/>
      <c r="C2118" s="70"/>
      <c r="D2118" s="70"/>
      <c r="E2118" s="70"/>
      <c r="F2118" s="70"/>
      <c r="G2118" s="70"/>
      <c r="H2118" s="70"/>
      <c r="I2118" s="70"/>
      <c r="J2118" s="70"/>
      <c r="K2118" s="70"/>
      <c r="L2118" s="39"/>
      <c r="N2118" s="14"/>
      <c r="AD2118" s="39"/>
      <c r="AE2118" s="39"/>
      <c r="AF2118" s="39"/>
      <c r="AG2118" s="39"/>
      <c r="AH2118" s="39"/>
      <c r="AI2118" s="39"/>
      <c r="AJ2118" s="39"/>
      <c r="AK2118" s="39"/>
      <c r="AL2118" s="39"/>
    </row>
    <row r="2119" ht="58.5" customHeight="1">
      <c r="A2119" s="39"/>
      <c r="B2119" s="70"/>
      <c r="C2119" s="70"/>
      <c r="D2119" s="70"/>
      <c r="E2119" s="70"/>
      <c r="F2119" s="70"/>
      <c r="G2119" s="70"/>
      <c r="H2119" s="70"/>
      <c r="I2119" s="70"/>
      <c r="J2119" s="70"/>
      <c r="K2119" s="70"/>
      <c r="L2119" s="39"/>
      <c r="N2119" s="14"/>
      <c r="AD2119" s="39"/>
      <c r="AE2119" s="39"/>
      <c r="AF2119" s="39"/>
      <c r="AG2119" s="39"/>
      <c r="AH2119" s="39"/>
      <c r="AI2119" s="39"/>
      <c r="AJ2119" s="39"/>
      <c r="AK2119" s="39"/>
      <c r="AL2119" s="39"/>
    </row>
    <row r="2120" ht="58.5" customHeight="1">
      <c r="A2120" s="39"/>
      <c r="B2120" s="70"/>
      <c r="C2120" s="70"/>
      <c r="D2120" s="70"/>
      <c r="E2120" s="70"/>
      <c r="F2120" s="70"/>
      <c r="G2120" s="70"/>
      <c r="H2120" s="70"/>
      <c r="I2120" s="70"/>
      <c r="J2120" s="70"/>
      <c r="K2120" s="70"/>
      <c r="L2120" s="39"/>
      <c r="N2120" s="14"/>
      <c r="AD2120" s="39"/>
      <c r="AE2120" s="39"/>
      <c r="AF2120" s="39"/>
      <c r="AG2120" s="39"/>
      <c r="AH2120" s="39"/>
      <c r="AI2120" s="39"/>
      <c r="AJ2120" s="39"/>
      <c r="AK2120" s="39"/>
      <c r="AL2120" s="39"/>
    </row>
    <row r="2121" ht="58.5" customHeight="1">
      <c r="A2121" s="39"/>
      <c r="B2121" s="70"/>
      <c r="C2121" s="70"/>
      <c r="D2121" s="70"/>
      <c r="E2121" s="70"/>
      <c r="F2121" s="70"/>
      <c r="G2121" s="70"/>
      <c r="H2121" s="70"/>
      <c r="I2121" s="70"/>
      <c r="J2121" s="70"/>
      <c r="K2121" s="70"/>
      <c r="L2121" s="39"/>
      <c r="N2121" s="14"/>
      <c r="AD2121" s="39"/>
      <c r="AE2121" s="39"/>
      <c r="AF2121" s="39"/>
      <c r="AG2121" s="39"/>
      <c r="AH2121" s="39"/>
      <c r="AI2121" s="39"/>
      <c r="AJ2121" s="39"/>
      <c r="AK2121" s="39"/>
      <c r="AL2121" s="39"/>
    </row>
    <row r="2122" ht="58.5" customHeight="1">
      <c r="A2122" s="39"/>
      <c r="B2122" s="70"/>
      <c r="C2122" s="70"/>
      <c r="D2122" s="70"/>
      <c r="E2122" s="70"/>
      <c r="F2122" s="70"/>
      <c r="G2122" s="70"/>
      <c r="H2122" s="70"/>
      <c r="I2122" s="70"/>
      <c r="J2122" s="70"/>
      <c r="K2122" s="70"/>
      <c r="L2122" s="39"/>
      <c r="N2122" s="14"/>
      <c r="AD2122" s="39"/>
      <c r="AE2122" s="39"/>
      <c r="AF2122" s="39"/>
      <c r="AG2122" s="39"/>
      <c r="AH2122" s="39"/>
      <c r="AI2122" s="39"/>
      <c r="AJ2122" s="39"/>
      <c r="AK2122" s="39"/>
      <c r="AL2122" s="39"/>
    </row>
    <row r="2123" ht="58.5" customHeight="1">
      <c r="A2123" s="39"/>
      <c r="B2123" s="70"/>
      <c r="C2123" s="70"/>
      <c r="D2123" s="70"/>
      <c r="E2123" s="70"/>
      <c r="F2123" s="70"/>
      <c r="G2123" s="70"/>
      <c r="H2123" s="70"/>
      <c r="I2123" s="70"/>
      <c r="J2123" s="70"/>
      <c r="K2123" s="70"/>
      <c r="L2123" s="39"/>
      <c r="N2123" s="14"/>
      <c r="AD2123" s="39"/>
      <c r="AE2123" s="39"/>
      <c r="AF2123" s="39"/>
      <c r="AG2123" s="39"/>
      <c r="AH2123" s="39"/>
      <c r="AI2123" s="39"/>
      <c r="AJ2123" s="39"/>
      <c r="AK2123" s="39"/>
      <c r="AL2123" s="39"/>
    </row>
    <row r="2124" ht="58.5" customHeight="1">
      <c r="A2124" s="39"/>
      <c r="B2124" s="70"/>
      <c r="C2124" s="70"/>
      <c r="D2124" s="70"/>
      <c r="E2124" s="70"/>
      <c r="F2124" s="70"/>
      <c r="G2124" s="70"/>
      <c r="H2124" s="70"/>
      <c r="I2124" s="70"/>
      <c r="J2124" s="70"/>
      <c r="K2124" s="70"/>
      <c r="L2124" s="39"/>
      <c r="N2124" s="14"/>
      <c r="AD2124" s="39"/>
      <c r="AE2124" s="39"/>
      <c r="AF2124" s="39"/>
      <c r="AG2124" s="39"/>
      <c r="AH2124" s="39"/>
      <c r="AI2124" s="39"/>
      <c r="AJ2124" s="39"/>
      <c r="AK2124" s="39"/>
      <c r="AL2124" s="39"/>
    </row>
    <row r="2125" ht="58.5" customHeight="1">
      <c r="A2125" s="39"/>
      <c r="B2125" s="70"/>
      <c r="C2125" s="70"/>
      <c r="D2125" s="70"/>
      <c r="E2125" s="70"/>
      <c r="F2125" s="70"/>
      <c r="G2125" s="70"/>
      <c r="H2125" s="70"/>
      <c r="I2125" s="70"/>
      <c r="J2125" s="70"/>
      <c r="K2125" s="70"/>
      <c r="L2125" s="39"/>
      <c r="N2125" s="14"/>
      <c r="AD2125" s="39"/>
      <c r="AE2125" s="39"/>
      <c r="AF2125" s="39"/>
      <c r="AG2125" s="39"/>
      <c r="AH2125" s="39"/>
      <c r="AI2125" s="39"/>
      <c r="AJ2125" s="39"/>
      <c r="AK2125" s="39"/>
      <c r="AL2125" s="39"/>
    </row>
    <row r="2126" ht="58.5" customHeight="1">
      <c r="A2126" s="39"/>
      <c r="B2126" s="70"/>
      <c r="C2126" s="70"/>
      <c r="D2126" s="70"/>
      <c r="E2126" s="70"/>
      <c r="F2126" s="70"/>
      <c r="G2126" s="70"/>
      <c r="H2126" s="70"/>
      <c r="I2126" s="70"/>
      <c r="J2126" s="70"/>
      <c r="K2126" s="70"/>
      <c r="L2126" s="39"/>
      <c r="N2126" s="14"/>
      <c r="AD2126" s="39"/>
      <c r="AE2126" s="39"/>
      <c r="AF2126" s="39"/>
      <c r="AG2126" s="39"/>
      <c r="AH2126" s="39"/>
      <c r="AI2126" s="39"/>
      <c r="AJ2126" s="39"/>
      <c r="AK2126" s="39"/>
      <c r="AL2126" s="39"/>
    </row>
    <row r="2127" ht="58.5" customHeight="1">
      <c r="A2127" s="39"/>
      <c r="B2127" s="70"/>
      <c r="C2127" s="70"/>
      <c r="D2127" s="70"/>
      <c r="E2127" s="70"/>
      <c r="F2127" s="70"/>
      <c r="G2127" s="70"/>
      <c r="H2127" s="70"/>
      <c r="I2127" s="70"/>
      <c r="J2127" s="70"/>
      <c r="K2127" s="70"/>
      <c r="L2127" s="39"/>
      <c r="N2127" s="14"/>
      <c r="AD2127" s="39"/>
      <c r="AE2127" s="39"/>
      <c r="AF2127" s="39"/>
      <c r="AG2127" s="39"/>
      <c r="AH2127" s="39"/>
      <c r="AI2127" s="39"/>
      <c r="AJ2127" s="39"/>
      <c r="AK2127" s="39"/>
      <c r="AL2127" s="39"/>
    </row>
    <row r="2128" ht="58.5" customHeight="1">
      <c r="A2128" s="39"/>
      <c r="B2128" s="70"/>
      <c r="C2128" s="70"/>
      <c r="D2128" s="70"/>
      <c r="E2128" s="70"/>
      <c r="F2128" s="70"/>
      <c r="G2128" s="70"/>
      <c r="H2128" s="70"/>
      <c r="I2128" s="70"/>
      <c r="J2128" s="70"/>
      <c r="K2128" s="70"/>
      <c r="L2128" s="39"/>
      <c r="N2128" s="14"/>
      <c r="AD2128" s="39"/>
      <c r="AE2128" s="39"/>
      <c r="AF2128" s="39"/>
      <c r="AG2128" s="39"/>
      <c r="AH2128" s="39"/>
      <c r="AI2128" s="39"/>
      <c r="AJ2128" s="39"/>
      <c r="AK2128" s="39"/>
      <c r="AL2128" s="39"/>
    </row>
    <row r="2129" ht="58.5" customHeight="1">
      <c r="A2129" s="39"/>
      <c r="B2129" s="70"/>
      <c r="C2129" s="70"/>
      <c r="D2129" s="70"/>
      <c r="E2129" s="70"/>
      <c r="F2129" s="70"/>
      <c r="G2129" s="70"/>
      <c r="H2129" s="70"/>
      <c r="I2129" s="70"/>
      <c r="J2129" s="70"/>
      <c r="K2129" s="70"/>
      <c r="L2129" s="39"/>
      <c r="N2129" s="14"/>
      <c r="AD2129" s="39"/>
      <c r="AE2129" s="39"/>
      <c r="AF2129" s="39"/>
      <c r="AG2129" s="39"/>
      <c r="AH2129" s="39"/>
      <c r="AI2129" s="39"/>
      <c r="AJ2129" s="39"/>
      <c r="AK2129" s="39"/>
      <c r="AL2129" s="39"/>
    </row>
    <row r="2130" ht="58.5" customHeight="1">
      <c r="A2130" s="39"/>
      <c r="B2130" s="70"/>
      <c r="C2130" s="70"/>
      <c r="D2130" s="70"/>
      <c r="E2130" s="70"/>
      <c r="F2130" s="70"/>
      <c r="G2130" s="70"/>
      <c r="H2130" s="70"/>
      <c r="I2130" s="70"/>
      <c r="J2130" s="70"/>
      <c r="K2130" s="70"/>
      <c r="L2130" s="39"/>
      <c r="N2130" s="14"/>
      <c r="AD2130" s="39"/>
      <c r="AE2130" s="39"/>
      <c r="AF2130" s="39"/>
      <c r="AG2130" s="39"/>
      <c r="AH2130" s="39"/>
      <c r="AI2130" s="39"/>
      <c r="AJ2130" s="39"/>
      <c r="AK2130" s="39"/>
      <c r="AL2130" s="39"/>
    </row>
    <row r="2131" ht="58.5" customHeight="1">
      <c r="A2131" s="39"/>
      <c r="B2131" s="70"/>
      <c r="C2131" s="70"/>
      <c r="D2131" s="70"/>
      <c r="E2131" s="70"/>
      <c r="F2131" s="70"/>
      <c r="G2131" s="70"/>
      <c r="H2131" s="70"/>
      <c r="I2131" s="70"/>
      <c r="J2131" s="70"/>
      <c r="K2131" s="70"/>
      <c r="L2131" s="39"/>
      <c r="N2131" s="14"/>
      <c r="AD2131" s="39"/>
      <c r="AE2131" s="39"/>
      <c r="AF2131" s="39"/>
      <c r="AG2131" s="39"/>
      <c r="AH2131" s="39"/>
      <c r="AI2131" s="39"/>
      <c r="AJ2131" s="39"/>
      <c r="AK2131" s="39"/>
      <c r="AL2131" s="39"/>
    </row>
    <row r="2132" ht="58.5" customHeight="1">
      <c r="A2132" s="39"/>
      <c r="B2132" s="70"/>
      <c r="C2132" s="70"/>
      <c r="D2132" s="70"/>
      <c r="E2132" s="70"/>
      <c r="F2132" s="70"/>
      <c r="G2132" s="70"/>
      <c r="H2132" s="70"/>
      <c r="I2132" s="70"/>
      <c r="J2132" s="70"/>
      <c r="K2132" s="70"/>
      <c r="L2132" s="39"/>
      <c r="N2132" s="14"/>
      <c r="AD2132" s="39"/>
      <c r="AE2132" s="39"/>
      <c r="AF2132" s="39"/>
      <c r="AG2132" s="39"/>
      <c r="AH2132" s="39"/>
      <c r="AI2132" s="39"/>
      <c r="AJ2132" s="39"/>
      <c r="AK2132" s="39"/>
      <c r="AL2132" s="39"/>
    </row>
    <row r="2133" ht="58.5" customHeight="1">
      <c r="A2133" s="39"/>
      <c r="B2133" s="70"/>
      <c r="C2133" s="70"/>
      <c r="D2133" s="70"/>
      <c r="E2133" s="70"/>
      <c r="F2133" s="70"/>
      <c r="G2133" s="70"/>
      <c r="H2133" s="70"/>
      <c r="I2133" s="70"/>
      <c r="J2133" s="70"/>
      <c r="K2133" s="70"/>
      <c r="L2133" s="39"/>
      <c r="N2133" s="14"/>
      <c r="AD2133" s="39"/>
      <c r="AE2133" s="39"/>
      <c r="AF2133" s="39"/>
      <c r="AG2133" s="39"/>
      <c r="AH2133" s="39"/>
      <c r="AI2133" s="39"/>
      <c r="AJ2133" s="39"/>
      <c r="AK2133" s="39"/>
      <c r="AL2133" s="39"/>
    </row>
    <row r="2134" ht="58.5" customHeight="1">
      <c r="A2134" s="39"/>
      <c r="B2134" s="70"/>
      <c r="C2134" s="70"/>
      <c r="D2134" s="70"/>
      <c r="E2134" s="70"/>
      <c r="F2134" s="70"/>
      <c r="G2134" s="70"/>
      <c r="H2134" s="70"/>
      <c r="I2134" s="70"/>
      <c r="J2134" s="70"/>
      <c r="K2134" s="70"/>
      <c r="L2134" s="39"/>
      <c r="N2134" s="14"/>
      <c r="AD2134" s="39"/>
      <c r="AE2134" s="39"/>
      <c r="AF2134" s="39"/>
      <c r="AG2134" s="39"/>
      <c r="AH2134" s="39"/>
      <c r="AI2134" s="39"/>
      <c r="AJ2134" s="39"/>
      <c r="AK2134" s="39"/>
      <c r="AL2134" s="39"/>
    </row>
    <row r="2135" ht="58.5" customHeight="1">
      <c r="A2135" s="39"/>
      <c r="B2135" s="70"/>
      <c r="C2135" s="70"/>
      <c r="D2135" s="70"/>
      <c r="E2135" s="70"/>
      <c r="F2135" s="70"/>
      <c r="G2135" s="70"/>
      <c r="H2135" s="70"/>
      <c r="I2135" s="70"/>
      <c r="J2135" s="70"/>
      <c r="K2135" s="70"/>
      <c r="L2135" s="39"/>
      <c r="N2135" s="14"/>
      <c r="AD2135" s="39"/>
      <c r="AE2135" s="39"/>
      <c r="AF2135" s="39"/>
      <c r="AG2135" s="39"/>
      <c r="AH2135" s="39"/>
      <c r="AI2135" s="39"/>
      <c r="AJ2135" s="39"/>
      <c r="AK2135" s="39"/>
      <c r="AL2135" s="39"/>
    </row>
    <row r="2136" ht="58.5" customHeight="1">
      <c r="A2136" s="39"/>
      <c r="B2136" s="70"/>
      <c r="C2136" s="70"/>
      <c r="D2136" s="70"/>
      <c r="E2136" s="70"/>
      <c r="F2136" s="70"/>
      <c r="G2136" s="70"/>
      <c r="H2136" s="70"/>
      <c r="I2136" s="70"/>
      <c r="J2136" s="70"/>
      <c r="K2136" s="70"/>
      <c r="L2136" s="39"/>
      <c r="N2136" s="14"/>
      <c r="AD2136" s="39"/>
      <c r="AE2136" s="39"/>
      <c r="AF2136" s="39"/>
      <c r="AG2136" s="39"/>
      <c r="AH2136" s="39"/>
      <c r="AI2136" s="39"/>
      <c r="AJ2136" s="39"/>
      <c r="AK2136" s="39"/>
      <c r="AL2136" s="39"/>
    </row>
    <row r="2137" ht="58.5" customHeight="1">
      <c r="A2137" s="39"/>
      <c r="B2137" s="70"/>
      <c r="C2137" s="70"/>
      <c r="D2137" s="70"/>
      <c r="E2137" s="70"/>
      <c r="F2137" s="70"/>
      <c r="G2137" s="70"/>
      <c r="H2137" s="70"/>
      <c r="I2137" s="70"/>
      <c r="J2137" s="70"/>
      <c r="K2137" s="70"/>
      <c r="L2137" s="39"/>
      <c r="N2137" s="14"/>
      <c r="AD2137" s="39"/>
      <c r="AE2137" s="39"/>
      <c r="AF2137" s="39"/>
      <c r="AG2137" s="39"/>
      <c r="AH2137" s="39"/>
      <c r="AI2137" s="39"/>
      <c r="AJ2137" s="39"/>
      <c r="AK2137" s="39"/>
      <c r="AL2137" s="39"/>
    </row>
    <row r="2138" ht="58.5" customHeight="1">
      <c r="A2138" s="39"/>
      <c r="B2138" s="70"/>
      <c r="C2138" s="70"/>
      <c r="D2138" s="70"/>
      <c r="E2138" s="70"/>
      <c r="F2138" s="70"/>
      <c r="G2138" s="70"/>
      <c r="H2138" s="70"/>
      <c r="I2138" s="70"/>
      <c r="J2138" s="70"/>
      <c r="K2138" s="70"/>
      <c r="L2138" s="39"/>
      <c r="N2138" s="14"/>
      <c r="AD2138" s="39"/>
      <c r="AE2138" s="39"/>
      <c r="AF2138" s="39"/>
      <c r="AG2138" s="39"/>
      <c r="AH2138" s="39"/>
      <c r="AI2138" s="39"/>
      <c r="AJ2138" s="39"/>
      <c r="AK2138" s="39"/>
      <c r="AL2138" s="39"/>
    </row>
    <row r="2139" ht="58.5" customHeight="1">
      <c r="A2139" s="39"/>
      <c r="B2139" s="70"/>
      <c r="C2139" s="70"/>
      <c r="D2139" s="70"/>
      <c r="E2139" s="70"/>
      <c r="F2139" s="70"/>
      <c r="G2139" s="70"/>
      <c r="H2139" s="70"/>
      <c r="I2139" s="70"/>
      <c r="J2139" s="70"/>
      <c r="K2139" s="70"/>
      <c r="L2139" s="39"/>
      <c r="N2139" s="14"/>
      <c r="AD2139" s="39"/>
      <c r="AE2139" s="39"/>
      <c r="AF2139" s="39"/>
      <c r="AG2139" s="39"/>
      <c r="AH2139" s="39"/>
      <c r="AI2139" s="39"/>
      <c r="AJ2139" s="39"/>
      <c r="AK2139" s="39"/>
      <c r="AL2139" s="39"/>
    </row>
    <row r="2140" ht="58.5" customHeight="1">
      <c r="A2140" s="39"/>
      <c r="B2140" s="70"/>
      <c r="C2140" s="70"/>
      <c r="D2140" s="70"/>
      <c r="E2140" s="70"/>
      <c r="F2140" s="70"/>
      <c r="G2140" s="70"/>
      <c r="H2140" s="70"/>
      <c r="I2140" s="70"/>
      <c r="J2140" s="70"/>
      <c r="K2140" s="70"/>
      <c r="L2140" s="39"/>
      <c r="N2140" s="14"/>
      <c r="AD2140" s="39"/>
      <c r="AE2140" s="39"/>
      <c r="AF2140" s="39"/>
      <c r="AG2140" s="39"/>
      <c r="AH2140" s="39"/>
      <c r="AI2140" s="39"/>
      <c r="AJ2140" s="39"/>
      <c r="AK2140" s="39"/>
      <c r="AL2140" s="39"/>
    </row>
    <row r="2141" ht="58.5" customHeight="1">
      <c r="A2141" s="39"/>
      <c r="B2141" s="70"/>
      <c r="C2141" s="70"/>
      <c r="D2141" s="70"/>
      <c r="E2141" s="70"/>
      <c r="F2141" s="70"/>
      <c r="G2141" s="70"/>
      <c r="H2141" s="70"/>
      <c r="I2141" s="70"/>
      <c r="J2141" s="70"/>
      <c r="K2141" s="70"/>
      <c r="L2141" s="39"/>
      <c r="N2141" s="14"/>
      <c r="AD2141" s="39"/>
      <c r="AE2141" s="39"/>
      <c r="AF2141" s="39"/>
      <c r="AG2141" s="39"/>
      <c r="AH2141" s="39"/>
      <c r="AI2141" s="39"/>
      <c r="AJ2141" s="39"/>
      <c r="AK2141" s="39"/>
      <c r="AL2141" s="39"/>
    </row>
    <row r="2142" ht="58.5" customHeight="1">
      <c r="A2142" s="39"/>
      <c r="B2142" s="70"/>
      <c r="C2142" s="70"/>
      <c r="D2142" s="70"/>
      <c r="E2142" s="70"/>
      <c r="F2142" s="70"/>
      <c r="G2142" s="70"/>
      <c r="H2142" s="70"/>
      <c r="I2142" s="70"/>
      <c r="J2142" s="70"/>
      <c r="K2142" s="70"/>
      <c r="L2142" s="39"/>
      <c r="N2142" s="14"/>
      <c r="AD2142" s="39"/>
      <c r="AE2142" s="39"/>
      <c r="AF2142" s="39"/>
      <c r="AG2142" s="39"/>
      <c r="AH2142" s="39"/>
      <c r="AI2142" s="39"/>
      <c r="AJ2142" s="39"/>
      <c r="AK2142" s="39"/>
      <c r="AL2142" s="39"/>
    </row>
    <row r="2143" ht="58.5" customHeight="1">
      <c r="A2143" s="39"/>
      <c r="B2143" s="70"/>
      <c r="C2143" s="70"/>
      <c r="D2143" s="70"/>
      <c r="E2143" s="70"/>
      <c r="F2143" s="70"/>
      <c r="G2143" s="70"/>
      <c r="H2143" s="70"/>
      <c r="I2143" s="70"/>
      <c r="J2143" s="70"/>
      <c r="K2143" s="70"/>
      <c r="L2143" s="39"/>
      <c r="N2143" s="14"/>
      <c r="AD2143" s="39"/>
      <c r="AE2143" s="39"/>
      <c r="AF2143" s="39"/>
      <c r="AG2143" s="39"/>
      <c r="AH2143" s="39"/>
      <c r="AI2143" s="39"/>
      <c r="AJ2143" s="39"/>
      <c r="AK2143" s="39"/>
      <c r="AL2143" s="39"/>
    </row>
    <row r="2144" ht="58.5" customHeight="1">
      <c r="A2144" s="39"/>
      <c r="B2144" s="70"/>
      <c r="C2144" s="70"/>
      <c r="D2144" s="70"/>
      <c r="E2144" s="70"/>
      <c r="F2144" s="70"/>
      <c r="G2144" s="70"/>
      <c r="H2144" s="70"/>
      <c r="I2144" s="70"/>
      <c r="J2144" s="70"/>
      <c r="K2144" s="70"/>
      <c r="L2144" s="39"/>
      <c r="N2144" s="14"/>
      <c r="AD2144" s="39"/>
      <c r="AE2144" s="39"/>
      <c r="AF2144" s="39"/>
      <c r="AG2144" s="39"/>
      <c r="AH2144" s="39"/>
      <c r="AI2144" s="39"/>
      <c r="AJ2144" s="39"/>
      <c r="AK2144" s="39"/>
      <c r="AL2144" s="39"/>
    </row>
    <row r="2145" ht="58.5" customHeight="1">
      <c r="A2145" s="39"/>
      <c r="B2145" s="70"/>
      <c r="C2145" s="70"/>
      <c r="D2145" s="70"/>
      <c r="E2145" s="70"/>
      <c r="F2145" s="70"/>
      <c r="G2145" s="70"/>
      <c r="H2145" s="70"/>
      <c r="I2145" s="70"/>
      <c r="J2145" s="70"/>
      <c r="K2145" s="70"/>
      <c r="L2145" s="39"/>
      <c r="N2145" s="14"/>
      <c r="AD2145" s="39"/>
      <c r="AE2145" s="39"/>
      <c r="AF2145" s="39"/>
      <c r="AG2145" s="39"/>
      <c r="AH2145" s="39"/>
      <c r="AI2145" s="39"/>
      <c r="AJ2145" s="39"/>
      <c r="AK2145" s="39"/>
      <c r="AL2145" s="39"/>
    </row>
    <row r="2146" ht="58.5" customHeight="1">
      <c r="A2146" s="39"/>
      <c r="B2146" s="70"/>
      <c r="C2146" s="70"/>
      <c r="D2146" s="70"/>
      <c r="E2146" s="70"/>
      <c r="F2146" s="70"/>
      <c r="G2146" s="70"/>
      <c r="H2146" s="70"/>
      <c r="I2146" s="70"/>
      <c r="J2146" s="70"/>
      <c r="K2146" s="70"/>
      <c r="L2146" s="39"/>
      <c r="N2146" s="14"/>
      <c r="AD2146" s="39"/>
      <c r="AE2146" s="39"/>
      <c r="AF2146" s="39"/>
      <c r="AG2146" s="39"/>
      <c r="AH2146" s="39"/>
      <c r="AI2146" s="39"/>
      <c r="AJ2146" s="39"/>
      <c r="AK2146" s="39"/>
      <c r="AL2146" s="39"/>
    </row>
    <row r="2147" ht="58.5" customHeight="1">
      <c r="A2147" s="39"/>
      <c r="B2147" s="70"/>
      <c r="C2147" s="70"/>
      <c r="D2147" s="70"/>
      <c r="E2147" s="70"/>
      <c r="F2147" s="70"/>
      <c r="G2147" s="70"/>
      <c r="H2147" s="70"/>
      <c r="I2147" s="70"/>
      <c r="J2147" s="70"/>
      <c r="K2147" s="70"/>
      <c r="L2147" s="39"/>
      <c r="N2147" s="14"/>
      <c r="AD2147" s="39"/>
      <c r="AE2147" s="39"/>
      <c r="AF2147" s="39"/>
      <c r="AG2147" s="39"/>
      <c r="AH2147" s="39"/>
      <c r="AI2147" s="39"/>
      <c r="AJ2147" s="39"/>
      <c r="AK2147" s="39"/>
      <c r="AL2147" s="39"/>
    </row>
    <row r="2148" ht="58.5" customHeight="1">
      <c r="A2148" s="39"/>
      <c r="B2148" s="70"/>
      <c r="C2148" s="70"/>
      <c r="D2148" s="70"/>
      <c r="E2148" s="70"/>
      <c r="F2148" s="70"/>
      <c r="G2148" s="70"/>
      <c r="H2148" s="70"/>
      <c r="I2148" s="70"/>
      <c r="J2148" s="70"/>
      <c r="K2148" s="70"/>
      <c r="L2148" s="39"/>
      <c r="N2148" s="14"/>
      <c r="AD2148" s="39"/>
      <c r="AE2148" s="39"/>
      <c r="AF2148" s="39"/>
      <c r="AG2148" s="39"/>
      <c r="AH2148" s="39"/>
      <c r="AI2148" s="39"/>
      <c r="AJ2148" s="39"/>
      <c r="AK2148" s="39"/>
      <c r="AL2148" s="39"/>
    </row>
    <row r="2149" ht="58.5" customHeight="1">
      <c r="A2149" s="39"/>
      <c r="B2149" s="70"/>
      <c r="C2149" s="70"/>
      <c r="D2149" s="70"/>
      <c r="E2149" s="70"/>
      <c r="F2149" s="70"/>
      <c r="G2149" s="70"/>
      <c r="H2149" s="70"/>
      <c r="I2149" s="70"/>
      <c r="J2149" s="70"/>
      <c r="K2149" s="70"/>
      <c r="L2149" s="39"/>
      <c r="N2149" s="14"/>
      <c r="AD2149" s="39"/>
      <c r="AE2149" s="39"/>
      <c r="AF2149" s="39"/>
      <c r="AG2149" s="39"/>
      <c r="AH2149" s="39"/>
      <c r="AI2149" s="39"/>
      <c r="AJ2149" s="39"/>
      <c r="AK2149" s="39"/>
      <c r="AL2149" s="39"/>
    </row>
    <row r="2150" ht="58.5" customHeight="1">
      <c r="A2150" s="39"/>
      <c r="B2150" s="70"/>
      <c r="C2150" s="70"/>
      <c r="D2150" s="70"/>
      <c r="E2150" s="70"/>
      <c r="F2150" s="70"/>
      <c r="G2150" s="70"/>
      <c r="H2150" s="70"/>
      <c r="I2150" s="70"/>
      <c r="J2150" s="70"/>
      <c r="K2150" s="70"/>
      <c r="L2150" s="39"/>
      <c r="N2150" s="14"/>
      <c r="AD2150" s="39"/>
      <c r="AE2150" s="39"/>
      <c r="AF2150" s="39"/>
      <c r="AG2150" s="39"/>
      <c r="AH2150" s="39"/>
      <c r="AI2150" s="39"/>
      <c r="AJ2150" s="39"/>
      <c r="AK2150" s="39"/>
      <c r="AL2150" s="39"/>
    </row>
    <row r="2151" ht="58.5" customHeight="1">
      <c r="A2151" s="39"/>
      <c r="B2151" s="70"/>
      <c r="C2151" s="70"/>
      <c r="D2151" s="70"/>
      <c r="E2151" s="70"/>
      <c r="F2151" s="70"/>
      <c r="G2151" s="70"/>
      <c r="H2151" s="70"/>
      <c r="I2151" s="70"/>
      <c r="J2151" s="70"/>
      <c r="K2151" s="70"/>
      <c r="L2151" s="39"/>
      <c r="N2151" s="14"/>
      <c r="AD2151" s="39"/>
      <c r="AE2151" s="39"/>
      <c r="AF2151" s="39"/>
      <c r="AG2151" s="39"/>
      <c r="AH2151" s="39"/>
      <c r="AI2151" s="39"/>
      <c r="AJ2151" s="39"/>
      <c r="AK2151" s="39"/>
      <c r="AL2151" s="39"/>
    </row>
    <row r="2152" ht="58.5" customHeight="1">
      <c r="A2152" s="39"/>
      <c r="B2152" s="70"/>
      <c r="C2152" s="70"/>
      <c r="D2152" s="70"/>
      <c r="E2152" s="70"/>
      <c r="F2152" s="70"/>
      <c r="G2152" s="70"/>
      <c r="H2152" s="70"/>
      <c r="I2152" s="70"/>
      <c r="J2152" s="70"/>
      <c r="K2152" s="70"/>
      <c r="L2152" s="39"/>
      <c r="N2152" s="14"/>
      <c r="AD2152" s="39"/>
      <c r="AE2152" s="39"/>
      <c r="AF2152" s="39"/>
      <c r="AG2152" s="39"/>
      <c r="AH2152" s="39"/>
      <c r="AI2152" s="39"/>
      <c r="AJ2152" s="39"/>
      <c r="AK2152" s="39"/>
      <c r="AL2152" s="39"/>
    </row>
    <row r="2153" ht="58.5" customHeight="1">
      <c r="A2153" s="39"/>
      <c r="B2153" s="70"/>
      <c r="C2153" s="70"/>
      <c r="D2153" s="70"/>
      <c r="E2153" s="70"/>
      <c r="F2153" s="70"/>
      <c r="G2153" s="70"/>
      <c r="H2153" s="70"/>
      <c r="I2153" s="70"/>
      <c r="J2153" s="70"/>
      <c r="K2153" s="70"/>
      <c r="L2153" s="39"/>
      <c r="N2153" s="14"/>
      <c r="AD2153" s="39"/>
      <c r="AE2153" s="39"/>
      <c r="AF2153" s="39"/>
      <c r="AG2153" s="39"/>
      <c r="AH2153" s="39"/>
      <c r="AI2153" s="39"/>
      <c r="AJ2153" s="39"/>
      <c r="AK2153" s="39"/>
      <c r="AL2153" s="39"/>
    </row>
    <row r="2154" ht="58.5" customHeight="1">
      <c r="A2154" s="39"/>
      <c r="B2154" s="70"/>
      <c r="C2154" s="70"/>
      <c r="D2154" s="70"/>
      <c r="E2154" s="70"/>
      <c r="F2154" s="70"/>
      <c r="G2154" s="70"/>
      <c r="H2154" s="70"/>
      <c r="I2154" s="70"/>
      <c r="J2154" s="70"/>
      <c r="K2154" s="70"/>
      <c r="L2154" s="39"/>
      <c r="N2154" s="14"/>
      <c r="AD2154" s="39"/>
      <c r="AE2154" s="39"/>
      <c r="AF2154" s="39"/>
      <c r="AG2154" s="39"/>
      <c r="AH2154" s="39"/>
      <c r="AI2154" s="39"/>
      <c r="AJ2154" s="39"/>
      <c r="AK2154" s="39"/>
      <c r="AL2154" s="39"/>
    </row>
    <row r="2155" ht="58.5" customHeight="1">
      <c r="A2155" s="39"/>
      <c r="B2155" s="70"/>
      <c r="C2155" s="70"/>
      <c r="D2155" s="70"/>
      <c r="E2155" s="70"/>
      <c r="F2155" s="70"/>
      <c r="G2155" s="70"/>
      <c r="H2155" s="70"/>
      <c r="I2155" s="70"/>
      <c r="J2155" s="70"/>
      <c r="K2155" s="70"/>
      <c r="L2155" s="39"/>
      <c r="N2155" s="14"/>
      <c r="AD2155" s="39"/>
      <c r="AE2155" s="39"/>
      <c r="AF2155" s="39"/>
      <c r="AG2155" s="39"/>
      <c r="AH2155" s="39"/>
      <c r="AI2155" s="39"/>
      <c r="AJ2155" s="39"/>
      <c r="AK2155" s="39"/>
      <c r="AL2155" s="39"/>
    </row>
    <row r="2156" ht="58.5" customHeight="1">
      <c r="A2156" s="39"/>
      <c r="B2156" s="70"/>
      <c r="C2156" s="70"/>
      <c r="D2156" s="70"/>
      <c r="E2156" s="70"/>
      <c r="F2156" s="70"/>
      <c r="G2156" s="70"/>
      <c r="H2156" s="70"/>
      <c r="I2156" s="70"/>
      <c r="J2156" s="70"/>
      <c r="K2156" s="70"/>
      <c r="L2156" s="39"/>
      <c r="N2156" s="14"/>
      <c r="AD2156" s="39"/>
      <c r="AE2156" s="39"/>
      <c r="AF2156" s="39"/>
      <c r="AG2156" s="39"/>
      <c r="AH2156" s="39"/>
      <c r="AI2156" s="39"/>
      <c r="AJ2156" s="39"/>
      <c r="AK2156" s="39"/>
      <c r="AL2156" s="39"/>
    </row>
    <row r="2157" ht="58.5" customHeight="1">
      <c r="A2157" s="39"/>
      <c r="B2157" s="70"/>
      <c r="C2157" s="70"/>
      <c r="D2157" s="70"/>
      <c r="E2157" s="70"/>
      <c r="F2157" s="70"/>
      <c r="G2157" s="70"/>
      <c r="H2157" s="70"/>
      <c r="I2157" s="70"/>
      <c r="J2157" s="70"/>
      <c r="K2157" s="70"/>
      <c r="L2157" s="39"/>
      <c r="N2157" s="14"/>
      <c r="AD2157" s="39"/>
      <c r="AE2157" s="39"/>
      <c r="AF2157" s="39"/>
      <c r="AG2157" s="39"/>
      <c r="AH2157" s="39"/>
      <c r="AI2157" s="39"/>
      <c r="AJ2157" s="39"/>
      <c r="AK2157" s="39"/>
      <c r="AL2157" s="39"/>
    </row>
    <row r="2158" ht="58.5" customHeight="1">
      <c r="A2158" s="39"/>
      <c r="B2158" s="70"/>
      <c r="C2158" s="70"/>
      <c r="D2158" s="70"/>
      <c r="E2158" s="70"/>
      <c r="F2158" s="70"/>
      <c r="G2158" s="70"/>
      <c r="H2158" s="70"/>
      <c r="I2158" s="70"/>
      <c r="J2158" s="70"/>
      <c r="K2158" s="70"/>
      <c r="L2158" s="39"/>
      <c r="N2158" s="14"/>
      <c r="AD2158" s="39"/>
      <c r="AE2158" s="39"/>
      <c r="AF2158" s="39"/>
      <c r="AG2158" s="39"/>
      <c r="AH2158" s="39"/>
      <c r="AI2158" s="39"/>
      <c r="AJ2158" s="39"/>
      <c r="AK2158" s="39"/>
      <c r="AL2158" s="39"/>
    </row>
    <row r="2159" ht="58.5" customHeight="1">
      <c r="A2159" s="39"/>
      <c r="B2159" s="70"/>
      <c r="C2159" s="70"/>
      <c r="D2159" s="70"/>
      <c r="E2159" s="70"/>
      <c r="F2159" s="70"/>
      <c r="G2159" s="70"/>
      <c r="H2159" s="70"/>
      <c r="I2159" s="70"/>
      <c r="J2159" s="70"/>
      <c r="K2159" s="70"/>
      <c r="L2159" s="39"/>
      <c r="N2159" s="14"/>
      <c r="AD2159" s="39"/>
      <c r="AE2159" s="39"/>
      <c r="AF2159" s="39"/>
      <c r="AG2159" s="39"/>
      <c r="AH2159" s="39"/>
      <c r="AI2159" s="39"/>
      <c r="AJ2159" s="39"/>
      <c r="AK2159" s="39"/>
      <c r="AL2159" s="39"/>
    </row>
    <row r="2160" ht="58.5" customHeight="1">
      <c r="A2160" s="39"/>
      <c r="B2160" s="70"/>
      <c r="C2160" s="70"/>
      <c r="D2160" s="70"/>
      <c r="E2160" s="70"/>
      <c r="F2160" s="70"/>
      <c r="G2160" s="70"/>
      <c r="H2160" s="70"/>
      <c r="I2160" s="70"/>
      <c r="J2160" s="70"/>
      <c r="K2160" s="70"/>
      <c r="L2160" s="39"/>
      <c r="N2160" s="14"/>
      <c r="AD2160" s="39"/>
      <c r="AE2160" s="39"/>
      <c r="AF2160" s="39"/>
      <c r="AG2160" s="39"/>
      <c r="AH2160" s="39"/>
      <c r="AI2160" s="39"/>
      <c r="AJ2160" s="39"/>
      <c r="AK2160" s="39"/>
      <c r="AL2160" s="39"/>
    </row>
    <row r="2161" ht="58.5" customHeight="1">
      <c r="A2161" s="39"/>
      <c r="B2161" s="70"/>
      <c r="C2161" s="70"/>
      <c r="D2161" s="70"/>
      <c r="E2161" s="70"/>
      <c r="F2161" s="70"/>
      <c r="G2161" s="70"/>
      <c r="H2161" s="70"/>
      <c r="I2161" s="70"/>
      <c r="J2161" s="70"/>
      <c r="K2161" s="70"/>
      <c r="L2161" s="39"/>
      <c r="N2161" s="14"/>
      <c r="AD2161" s="39"/>
      <c r="AE2161" s="39"/>
      <c r="AF2161" s="39"/>
      <c r="AG2161" s="39"/>
      <c r="AH2161" s="39"/>
      <c r="AI2161" s="39"/>
      <c r="AJ2161" s="39"/>
      <c r="AK2161" s="39"/>
      <c r="AL2161" s="39"/>
    </row>
    <row r="2162" ht="58.5" customHeight="1">
      <c r="A2162" s="39"/>
      <c r="B2162" s="70"/>
      <c r="C2162" s="70"/>
      <c r="D2162" s="70"/>
      <c r="E2162" s="70"/>
      <c r="F2162" s="70"/>
      <c r="G2162" s="70"/>
      <c r="H2162" s="70"/>
      <c r="I2162" s="70"/>
      <c r="J2162" s="70"/>
      <c r="K2162" s="70"/>
      <c r="L2162" s="39"/>
      <c r="N2162" s="14"/>
      <c r="AD2162" s="39"/>
      <c r="AE2162" s="39"/>
      <c r="AF2162" s="39"/>
      <c r="AG2162" s="39"/>
      <c r="AH2162" s="39"/>
      <c r="AI2162" s="39"/>
      <c r="AJ2162" s="39"/>
      <c r="AK2162" s="39"/>
      <c r="AL2162" s="39"/>
    </row>
    <row r="2163" ht="58.5" customHeight="1">
      <c r="A2163" s="39"/>
      <c r="B2163" s="70"/>
      <c r="C2163" s="70"/>
      <c r="D2163" s="70"/>
      <c r="E2163" s="70"/>
      <c r="F2163" s="70"/>
      <c r="G2163" s="70"/>
      <c r="H2163" s="70"/>
      <c r="I2163" s="70"/>
      <c r="J2163" s="70"/>
      <c r="K2163" s="70"/>
      <c r="L2163" s="39"/>
      <c r="N2163" s="14"/>
      <c r="AD2163" s="39"/>
      <c r="AE2163" s="39"/>
      <c r="AF2163" s="39"/>
      <c r="AG2163" s="39"/>
      <c r="AH2163" s="39"/>
      <c r="AI2163" s="39"/>
      <c r="AJ2163" s="39"/>
      <c r="AK2163" s="39"/>
      <c r="AL2163" s="39"/>
    </row>
    <row r="2164" ht="58.5" customHeight="1">
      <c r="A2164" s="39"/>
      <c r="B2164" s="70"/>
      <c r="C2164" s="70"/>
      <c r="D2164" s="70"/>
      <c r="E2164" s="70"/>
      <c r="F2164" s="70"/>
      <c r="G2164" s="70"/>
      <c r="H2164" s="70"/>
      <c r="I2164" s="70"/>
      <c r="J2164" s="70"/>
      <c r="K2164" s="70"/>
      <c r="L2164" s="39"/>
      <c r="N2164" s="14"/>
      <c r="AD2164" s="39"/>
      <c r="AE2164" s="39"/>
      <c r="AF2164" s="39"/>
      <c r="AG2164" s="39"/>
      <c r="AH2164" s="39"/>
      <c r="AI2164" s="39"/>
      <c r="AJ2164" s="39"/>
      <c r="AK2164" s="39"/>
      <c r="AL2164" s="39"/>
    </row>
    <row r="2165" ht="58.5" customHeight="1">
      <c r="A2165" s="39"/>
      <c r="B2165" s="70"/>
      <c r="C2165" s="70"/>
      <c r="D2165" s="70"/>
      <c r="E2165" s="70"/>
      <c r="F2165" s="70"/>
      <c r="G2165" s="70"/>
      <c r="H2165" s="70"/>
      <c r="I2165" s="70"/>
      <c r="J2165" s="70"/>
      <c r="K2165" s="70"/>
      <c r="L2165" s="39"/>
      <c r="N2165" s="14"/>
      <c r="AD2165" s="39"/>
      <c r="AE2165" s="39"/>
      <c r="AF2165" s="39"/>
      <c r="AG2165" s="39"/>
      <c r="AH2165" s="39"/>
      <c r="AI2165" s="39"/>
      <c r="AJ2165" s="39"/>
      <c r="AK2165" s="39"/>
      <c r="AL2165" s="39"/>
    </row>
    <row r="2166" ht="58.5" customHeight="1">
      <c r="A2166" s="39"/>
      <c r="B2166" s="70"/>
      <c r="C2166" s="70"/>
      <c r="D2166" s="70"/>
      <c r="E2166" s="70"/>
      <c r="F2166" s="70"/>
      <c r="G2166" s="70"/>
      <c r="H2166" s="70"/>
      <c r="I2166" s="70"/>
      <c r="J2166" s="70"/>
      <c r="K2166" s="70"/>
      <c r="L2166" s="39"/>
      <c r="N2166" s="14"/>
      <c r="AD2166" s="39"/>
      <c r="AE2166" s="39"/>
      <c r="AF2166" s="39"/>
      <c r="AG2166" s="39"/>
      <c r="AH2166" s="39"/>
      <c r="AI2166" s="39"/>
      <c r="AJ2166" s="39"/>
      <c r="AK2166" s="39"/>
      <c r="AL2166" s="39"/>
    </row>
    <row r="2167" ht="58.5" customHeight="1">
      <c r="A2167" s="39"/>
      <c r="B2167" s="70"/>
      <c r="C2167" s="70"/>
      <c r="D2167" s="70"/>
      <c r="E2167" s="70"/>
      <c r="F2167" s="70"/>
      <c r="G2167" s="70"/>
      <c r="H2167" s="70"/>
      <c r="I2167" s="70"/>
      <c r="J2167" s="70"/>
      <c r="K2167" s="70"/>
      <c r="L2167" s="39"/>
      <c r="N2167" s="14"/>
      <c r="AD2167" s="39"/>
      <c r="AE2167" s="39"/>
      <c r="AF2167" s="39"/>
      <c r="AG2167" s="39"/>
      <c r="AH2167" s="39"/>
      <c r="AI2167" s="39"/>
      <c r="AJ2167" s="39"/>
      <c r="AK2167" s="39"/>
      <c r="AL2167" s="39"/>
    </row>
    <row r="2168" ht="58.5" customHeight="1">
      <c r="A2168" s="39"/>
      <c r="B2168" s="70"/>
      <c r="C2168" s="70"/>
      <c r="D2168" s="70"/>
      <c r="E2168" s="70"/>
      <c r="F2168" s="70"/>
      <c r="G2168" s="70"/>
      <c r="H2168" s="70"/>
      <c r="I2168" s="70"/>
      <c r="J2168" s="70"/>
      <c r="K2168" s="70"/>
      <c r="L2168" s="39"/>
      <c r="N2168" s="14"/>
      <c r="AD2168" s="39"/>
      <c r="AE2168" s="39"/>
      <c r="AF2168" s="39"/>
      <c r="AG2168" s="39"/>
      <c r="AH2168" s="39"/>
      <c r="AI2168" s="39"/>
      <c r="AJ2168" s="39"/>
      <c r="AK2168" s="39"/>
      <c r="AL2168" s="39"/>
    </row>
    <row r="2169" ht="58.5" customHeight="1">
      <c r="A2169" s="39"/>
      <c r="B2169" s="70"/>
      <c r="C2169" s="70"/>
      <c r="D2169" s="70"/>
      <c r="E2169" s="70"/>
      <c r="F2169" s="70"/>
      <c r="G2169" s="70"/>
      <c r="H2169" s="70"/>
      <c r="I2169" s="70"/>
      <c r="J2169" s="70"/>
      <c r="K2169" s="70"/>
      <c r="L2169" s="39"/>
      <c r="N2169" s="14"/>
      <c r="AD2169" s="39"/>
      <c r="AE2169" s="39"/>
      <c r="AF2169" s="39"/>
      <c r="AG2169" s="39"/>
      <c r="AH2169" s="39"/>
      <c r="AI2169" s="39"/>
      <c r="AJ2169" s="39"/>
      <c r="AK2169" s="39"/>
      <c r="AL2169" s="39"/>
    </row>
    <row r="2170" ht="58.5" customHeight="1">
      <c r="A2170" s="39"/>
      <c r="B2170" s="70"/>
      <c r="C2170" s="70"/>
      <c r="D2170" s="70"/>
      <c r="E2170" s="70"/>
      <c r="F2170" s="70"/>
      <c r="G2170" s="70"/>
      <c r="H2170" s="70"/>
      <c r="I2170" s="70"/>
      <c r="J2170" s="70"/>
      <c r="K2170" s="70"/>
      <c r="L2170" s="39"/>
      <c r="N2170" s="14"/>
      <c r="AD2170" s="39"/>
      <c r="AE2170" s="39"/>
      <c r="AF2170" s="39"/>
      <c r="AG2170" s="39"/>
      <c r="AH2170" s="39"/>
      <c r="AI2170" s="39"/>
      <c r="AJ2170" s="39"/>
      <c r="AK2170" s="39"/>
      <c r="AL2170" s="39"/>
    </row>
    <row r="2171" ht="58.5" customHeight="1">
      <c r="A2171" s="39"/>
      <c r="B2171" s="70"/>
      <c r="C2171" s="70"/>
      <c r="D2171" s="70"/>
      <c r="E2171" s="70"/>
      <c r="F2171" s="70"/>
      <c r="G2171" s="70"/>
      <c r="H2171" s="70"/>
      <c r="I2171" s="70"/>
      <c r="J2171" s="70"/>
      <c r="K2171" s="70"/>
      <c r="L2171" s="39"/>
      <c r="N2171" s="14"/>
      <c r="AD2171" s="39"/>
      <c r="AE2171" s="39"/>
      <c r="AF2171" s="39"/>
      <c r="AG2171" s="39"/>
      <c r="AH2171" s="39"/>
      <c r="AI2171" s="39"/>
      <c r="AJ2171" s="39"/>
      <c r="AK2171" s="39"/>
      <c r="AL2171" s="39"/>
    </row>
    <row r="2172" ht="58.5" customHeight="1">
      <c r="A2172" s="39"/>
      <c r="B2172" s="70"/>
      <c r="C2172" s="70"/>
      <c r="D2172" s="70"/>
      <c r="E2172" s="70"/>
      <c r="F2172" s="70"/>
      <c r="G2172" s="70"/>
      <c r="H2172" s="70"/>
      <c r="I2172" s="70"/>
      <c r="J2172" s="70"/>
      <c r="K2172" s="70"/>
      <c r="L2172" s="39"/>
      <c r="N2172" s="14"/>
      <c r="AD2172" s="39"/>
      <c r="AE2172" s="39"/>
      <c r="AF2172" s="39"/>
      <c r="AG2172" s="39"/>
      <c r="AH2172" s="39"/>
      <c r="AI2172" s="39"/>
      <c r="AJ2172" s="39"/>
      <c r="AK2172" s="39"/>
      <c r="AL2172" s="39"/>
    </row>
    <row r="2173" ht="58.5" customHeight="1">
      <c r="A2173" s="39"/>
      <c r="B2173" s="70"/>
      <c r="C2173" s="70"/>
      <c r="D2173" s="70"/>
      <c r="E2173" s="70"/>
      <c r="F2173" s="70"/>
      <c r="G2173" s="70"/>
      <c r="H2173" s="70"/>
      <c r="I2173" s="70"/>
      <c r="J2173" s="70"/>
      <c r="K2173" s="70"/>
      <c r="L2173" s="39"/>
      <c r="N2173" s="14"/>
      <c r="AD2173" s="39"/>
      <c r="AE2173" s="39"/>
      <c r="AF2173" s="39"/>
      <c r="AG2173" s="39"/>
      <c r="AH2173" s="39"/>
      <c r="AI2173" s="39"/>
      <c r="AJ2173" s="39"/>
      <c r="AK2173" s="39"/>
      <c r="AL2173" s="39"/>
    </row>
    <row r="2174" ht="58.5" customHeight="1">
      <c r="A2174" s="39"/>
      <c r="B2174" s="70"/>
      <c r="C2174" s="70"/>
      <c r="D2174" s="70"/>
      <c r="E2174" s="70"/>
      <c r="F2174" s="70"/>
      <c r="G2174" s="70"/>
      <c r="H2174" s="70"/>
      <c r="I2174" s="70"/>
      <c r="J2174" s="70"/>
      <c r="K2174" s="70"/>
      <c r="L2174" s="39"/>
      <c r="N2174" s="14"/>
      <c r="AD2174" s="39"/>
      <c r="AE2174" s="39"/>
      <c r="AF2174" s="39"/>
      <c r="AG2174" s="39"/>
      <c r="AH2174" s="39"/>
      <c r="AI2174" s="39"/>
      <c r="AJ2174" s="39"/>
      <c r="AK2174" s="39"/>
      <c r="AL2174" s="39"/>
    </row>
    <row r="2175" ht="58.5" customHeight="1">
      <c r="A2175" s="39"/>
      <c r="B2175" s="70"/>
      <c r="C2175" s="70"/>
      <c r="D2175" s="70"/>
      <c r="E2175" s="70"/>
      <c r="F2175" s="70"/>
      <c r="G2175" s="70"/>
      <c r="H2175" s="70"/>
      <c r="I2175" s="70"/>
      <c r="J2175" s="70"/>
      <c r="K2175" s="70"/>
      <c r="L2175" s="39"/>
      <c r="N2175" s="14"/>
      <c r="AD2175" s="39"/>
      <c r="AE2175" s="39"/>
      <c r="AF2175" s="39"/>
      <c r="AG2175" s="39"/>
      <c r="AH2175" s="39"/>
      <c r="AI2175" s="39"/>
      <c r="AJ2175" s="39"/>
      <c r="AK2175" s="39"/>
      <c r="AL2175" s="39"/>
    </row>
    <row r="2176" ht="58.5" customHeight="1">
      <c r="A2176" s="39"/>
      <c r="B2176" s="70"/>
      <c r="C2176" s="70"/>
      <c r="D2176" s="70"/>
      <c r="E2176" s="70"/>
      <c r="F2176" s="70"/>
      <c r="G2176" s="70"/>
      <c r="H2176" s="70"/>
      <c r="I2176" s="70"/>
      <c r="J2176" s="70"/>
      <c r="K2176" s="70"/>
      <c r="L2176" s="39"/>
      <c r="N2176" s="14"/>
      <c r="AD2176" s="39"/>
      <c r="AE2176" s="39"/>
      <c r="AF2176" s="39"/>
      <c r="AG2176" s="39"/>
      <c r="AH2176" s="39"/>
      <c r="AI2176" s="39"/>
      <c r="AJ2176" s="39"/>
      <c r="AK2176" s="39"/>
      <c r="AL2176" s="39"/>
    </row>
    <row r="2177" ht="58.5" customHeight="1">
      <c r="A2177" s="39"/>
      <c r="B2177" s="70"/>
      <c r="C2177" s="70"/>
      <c r="D2177" s="70"/>
      <c r="E2177" s="70"/>
      <c r="F2177" s="70"/>
      <c r="G2177" s="70"/>
      <c r="H2177" s="70"/>
      <c r="I2177" s="70"/>
      <c r="J2177" s="70"/>
      <c r="K2177" s="70"/>
      <c r="L2177" s="39"/>
      <c r="N2177" s="14"/>
      <c r="AD2177" s="39"/>
      <c r="AE2177" s="39"/>
      <c r="AF2177" s="39"/>
      <c r="AG2177" s="39"/>
      <c r="AH2177" s="39"/>
      <c r="AI2177" s="39"/>
      <c r="AJ2177" s="39"/>
      <c r="AK2177" s="39"/>
      <c r="AL2177" s="39"/>
    </row>
    <row r="2178" ht="58.5" customHeight="1">
      <c r="A2178" s="39"/>
      <c r="B2178" s="70"/>
      <c r="C2178" s="70"/>
      <c r="D2178" s="70"/>
      <c r="E2178" s="70"/>
      <c r="F2178" s="70"/>
      <c r="G2178" s="70"/>
      <c r="H2178" s="70"/>
      <c r="I2178" s="70"/>
      <c r="J2178" s="70"/>
      <c r="K2178" s="70"/>
      <c r="L2178" s="39"/>
      <c r="N2178" s="14"/>
      <c r="AD2178" s="39"/>
      <c r="AE2178" s="39"/>
      <c r="AF2178" s="39"/>
      <c r="AG2178" s="39"/>
      <c r="AH2178" s="39"/>
      <c r="AI2178" s="39"/>
      <c r="AJ2178" s="39"/>
      <c r="AK2178" s="39"/>
      <c r="AL2178" s="39"/>
    </row>
    <row r="2179" ht="58.5" customHeight="1">
      <c r="A2179" s="39"/>
      <c r="B2179" s="70"/>
      <c r="C2179" s="70"/>
      <c r="D2179" s="70"/>
      <c r="E2179" s="70"/>
      <c r="F2179" s="70"/>
      <c r="G2179" s="70"/>
      <c r="H2179" s="70"/>
      <c r="I2179" s="70"/>
      <c r="J2179" s="70"/>
      <c r="K2179" s="70"/>
      <c r="L2179" s="39"/>
      <c r="N2179" s="14"/>
      <c r="AD2179" s="39"/>
      <c r="AE2179" s="39"/>
      <c r="AF2179" s="39"/>
      <c r="AG2179" s="39"/>
      <c r="AH2179" s="39"/>
      <c r="AI2179" s="39"/>
      <c r="AJ2179" s="39"/>
      <c r="AK2179" s="39"/>
      <c r="AL2179" s="39"/>
    </row>
    <row r="2180" ht="58.5" customHeight="1">
      <c r="A2180" s="39"/>
      <c r="B2180" s="70"/>
      <c r="C2180" s="70"/>
      <c r="D2180" s="70"/>
      <c r="E2180" s="70"/>
      <c r="F2180" s="70"/>
      <c r="G2180" s="70"/>
      <c r="H2180" s="70"/>
      <c r="I2180" s="70"/>
      <c r="J2180" s="70"/>
      <c r="K2180" s="70"/>
      <c r="L2180" s="39"/>
      <c r="N2180" s="14"/>
      <c r="AD2180" s="39"/>
      <c r="AE2180" s="39"/>
      <c r="AF2180" s="39"/>
      <c r="AG2180" s="39"/>
      <c r="AH2180" s="39"/>
      <c r="AI2180" s="39"/>
      <c r="AJ2180" s="39"/>
      <c r="AK2180" s="39"/>
      <c r="AL2180" s="39"/>
    </row>
    <row r="2181" ht="58.5" customHeight="1">
      <c r="A2181" s="39"/>
      <c r="B2181" s="70"/>
      <c r="C2181" s="70"/>
      <c r="D2181" s="70"/>
      <c r="E2181" s="70"/>
      <c r="F2181" s="70"/>
      <c r="G2181" s="70"/>
      <c r="H2181" s="70"/>
      <c r="I2181" s="70"/>
      <c r="J2181" s="70"/>
      <c r="K2181" s="70"/>
      <c r="L2181" s="39"/>
      <c r="N2181" s="14"/>
      <c r="AD2181" s="39"/>
      <c r="AE2181" s="39"/>
      <c r="AF2181" s="39"/>
      <c r="AG2181" s="39"/>
      <c r="AH2181" s="39"/>
      <c r="AI2181" s="39"/>
      <c r="AJ2181" s="39"/>
      <c r="AK2181" s="39"/>
      <c r="AL2181" s="39"/>
    </row>
    <row r="2182" ht="58.5" customHeight="1">
      <c r="A2182" s="39"/>
      <c r="B2182" s="70"/>
      <c r="C2182" s="70"/>
      <c r="D2182" s="70"/>
      <c r="E2182" s="70"/>
      <c r="F2182" s="70"/>
      <c r="G2182" s="70"/>
      <c r="H2182" s="70"/>
      <c r="I2182" s="70"/>
      <c r="J2182" s="70"/>
      <c r="K2182" s="70"/>
      <c r="L2182" s="39"/>
      <c r="N2182" s="14"/>
      <c r="AD2182" s="39"/>
      <c r="AE2182" s="39"/>
      <c r="AF2182" s="39"/>
      <c r="AG2182" s="39"/>
      <c r="AH2182" s="39"/>
      <c r="AI2182" s="39"/>
      <c r="AJ2182" s="39"/>
      <c r="AK2182" s="39"/>
      <c r="AL2182" s="39"/>
    </row>
    <row r="2183" ht="58.5" customHeight="1">
      <c r="A2183" s="39"/>
      <c r="B2183" s="70"/>
      <c r="C2183" s="70"/>
      <c r="D2183" s="70"/>
      <c r="E2183" s="70"/>
      <c r="F2183" s="70"/>
      <c r="G2183" s="70"/>
      <c r="H2183" s="70"/>
      <c r="I2183" s="70"/>
      <c r="J2183" s="70"/>
      <c r="K2183" s="70"/>
      <c r="L2183" s="39"/>
      <c r="N2183" s="14"/>
      <c r="AD2183" s="39"/>
      <c r="AE2183" s="39"/>
      <c r="AF2183" s="39"/>
      <c r="AG2183" s="39"/>
      <c r="AH2183" s="39"/>
      <c r="AI2183" s="39"/>
      <c r="AJ2183" s="39"/>
      <c r="AK2183" s="39"/>
      <c r="AL2183" s="39"/>
    </row>
    <row r="2184" ht="58.5" customHeight="1">
      <c r="A2184" s="39"/>
      <c r="B2184" s="70"/>
      <c r="C2184" s="70"/>
      <c r="D2184" s="70"/>
      <c r="E2184" s="70"/>
      <c r="F2184" s="70"/>
      <c r="G2184" s="70"/>
      <c r="H2184" s="70"/>
      <c r="I2184" s="70"/>
      <c r="J2184" s="70"/>
      <c r="K2184" s="70"/>
      <c r="L2184" s="39"/>
      <c r="N2184" s="14"/>
      <c r="AD2184" s="39"/>
      <c r="AE2184" s="39"/>
      <c r="AF2184" s="39"/>
      <c r="AG2184" s="39"/>
      <c r="AH2184" s="39"/>
      <c r="AI2184" s="39"/>
      <c r="AJ2184" s="39"/>
      <c r="AK2184" s="39"/>
      <c r="AL2184" s="39"/>
    </row>
    <row r="2185" ht="58.5" customHeight="1">
      <c r="A2185" s="39"/>
      <c r="B2185" s="70"/>
      <c r="C2185" s="70"/>
      <c r="D2185" s="70"/>
      <c r="E2185" s="70"/>
      <c r="F2185" s="70"/>
      <c r="G2185" s="70"/>
      <c r="H2185" s="70"/>
      <c r="I2185" s="70"/>
      <c r="J2185" s="70"/>
      <c r="K2185" s="70"/>
      <c r="L2185" s="39"/>
      <c r="N2185" s="14"/>
      <c r="AD2185" s="39"/>
      <c r="AE2185" s="39"/>
      <c r="AF2185" s="39"/>
      <c r="AG2185" s="39"/>
      <c r="AH2185" s="39"/>
      <c r="AI2185" s="39"/>
      <c r="AJ2185" s="39"/>
      <c r="AK2185" s="39"/>
      <c r="AL2185" s="39"/>
    </row>
    <row r="2186" ht="58.5" customHeight="1">
      <c r="A2186" s="39"/>
      <c r="B2186" s="70"/>
      <c r="C2186" s="70"/>
      <c r="D2186" s="70"/>
      <c r="E2186" s="70"/>
      <c r="F2186" s="70"/>
      <c r="G2186" s="70"/>
      <c r="H2186" s="70"/>
      <c r="I2186" s="70"/>
      <c r="J2186" s="70"/>
      <c r="K2186" s="70"/>
      <c r="L2186" s="39"/>
      <c r="N2186" s="14"/>
      <c r="AD2186" s="39"/>
      <c r="AE2186" s="39"/>
      <c r="AF2186" s="39"/>
      <c r="AG2186" s="39"/>
      <c r="AH2186" s="39"/>
      <c r="AI2186" s="39"/>
      <c r="AJ2186" s="39"/>
      <c r="AK2186" s="39"/>
      <c r="AL2186" s="39"/>
    </row>
    <row r="2187" ht="58.5" customHeight="1">
      <c r="A2187" s="39"/>
      <c r="B2187" s="70"/>
      <c r="C2187" s="70"/>
      <c r="D2187" s="70"/>
      <c r="E2187" s="70"/>
      <c r="F2187" s="70"/>
      <c r="G2187" s="70"/>
      <c r="H2187" s="70"/>
      <c r="I2187" s="70"/>
      <c r="J2187" s="70"/>
      <c r="K2187" s="70"/>
      <c r="L2187" s="39"/>
      <c r="N2187" s="14"/>
      <c r="AD2187" s="39"/>
      <c r="AE2187" s="39"/>
      <c r="AF2187" s="39"/>
      <c r="AG2187" s="39"/>
      <c r="AH2187" s="39"/>
      <c r="AI2187" s="39"/>
      <c r="AJ2187" s="39"/>
      <c r="AK2187" s="39"/>
      <c r="AL2187" s="39"/>
    </row>
    <row r="2188" ht="58.5" customHeight="1">
      <c r="A2188" s="39"/>
      <c r="B2188" s="70"/>
      <c r="C2188" s="70"/>
      <c r="D2188" s="70"/>
      <c r="E2188" s="70"/>
      <c r="F2188" s="70"/>
      <c r="G2188" s="70"/>
      <c r="H2188" s="70"/>
      <c r="I2188" s="70"/>
      <c r="J2188" s="70"/>
      <c r="K2188" s="70"/>
      <c r="L2188" s="39"/>
      <c r="N2188" s="14"/>
      <c r="AD2188" s="39"/>
      <c r="AE2188" s="39"/>
      <c r="AF2188" s="39"/>
      <c r="AG2188" s="39"/>
      <c r="AH2188" s="39"/>
      <c r="AI2188" s="39"/>
      <c r="AJ2188" s="39"/>
      <c r="AK2188" s="39"/>
      <c r="AL2188" s="39"/>
    </row>
    <row r="2189" ht="58.5" customHeight="1">
      <c r="A2189" s="39"/>
      <c r="B2189" s="70"/>
      <c r="C2189" s="70"/>
      <c r="D2189" s="70"/>
      <c r="E2189" s="70"/>
      <c r="F2189" s="70"/>
      <c r="G2189" s="70"/>
      <c r="H2189" s="70"/>
      <c r="I2189" s="70"/>
      <c r="J2189" s="70"/>
      <c r="K2189" s="70"/>
      <c r="L2189" s="39"/>
      <c r="N2189" s="14"/>
      <c r="AD2189" s="39"/>
      <c r="AE2189" s="39"/>
      <c r="AF2189" s="39"/>
      <c r="AG2189" s="39"/>
      <c r="AH2189" s="39"/>
      <c r="AI2189" s="39"/>
      <c r="AJ2189" s="39"/>
      <c r="AK2189" s="39"/>
      <c r="AL2189" s="39"/>
    </row>
    <row r="2190" ht="58.5" customHeight="1">
      <c r="A2190" s="39"/>
      <c r="B2190" s="70"/>
      <c r="C2190" s="70"/>
      <c r="D2190" s="70"/>
      <c r="E2190" s="70"/>
      <c r="F2190" s="70"/>
      <c r="G2190" s="70"/>
      <c r="H2190" s="70"/>
      <c r="I2190" s="70"/>
      <c r="J2190" s="70"/>
      <c r="K2190" s="70"/>
      <c r="L2190" s="39"/>
      <c r="N2190" s="14"/>
      <c r="AD2190" s="39"/>
      <c r="AE2190" s="39"/>
      <c r="AF2190" s="39"/>
      <c r="AG2190" s="39"/>
      <c r="AH2190" s="39"/>
      <c r="AI2190" s="39"/>
      <c r="AJ2190" s="39"/>
      <c r="AK2190" s="39"/>
      <c r="AL2190" s="39"/>
    </row>
    <row r="2191" ht="58.5" customHeight="1">
      <c r="A2191" s="39"/>
      <c r="B2191" s="70"/>
      <c r="C2191" s="70"/>
      <c r="D2191" s="70"/>
      <c r="E2191" s="70"/>
      <c r="F2191" s="70"/>
      <c r="G2191" s="70"/>
      <c r="H2191" s="70"/>
      <c r="I2191" s="70"/>
      <c r="J2191" s="70"/>
      <c r="K2191" s="70"/>
      <c r="L2191" s="39"/>
      <c r="N2191" s="14"/>
      <c r="AD2191" s="39"/>
      <c r="AE2191" s="39"/>
      <c r="AF2191" s="39"/>
      <c r="AG2191" s="39"/>
      <c r="AH2191" s="39"/>
      <c r="AI2191" s="39"/>
      <c r="AJ2191" s="39"/>
      <c r="AK2191" s="39"/>
      <c r="AL2191" s="39"/>
    </row>
    <row r="2192" ht="58.5" customHeight="1">
      <c r="A2192" s="39"/>
      <c r="B2192" s="70"/>
      <c r="C2192" s="70"/>
      <c r="D2192" s="70"/>
      <c r="E2192" s="70"/>
      <c r="F2192" s="70"/>
      <c r="G2192" s="70"/>
      <c r="H2192" s="70"/>
      <c r="I2192" s="70"/>
      <c r="J2192" s="70"/>
      <c r="K2192" s="70"/>
      <c r="L2192" s="39"/>
      <c r="N2192" s="14"/>
      <c r="AD2192" s="39"/>
      <c r="AE2192" s="39"/>
      <c r="AF2192" s="39"/>
      <c r="AG2192" s="39"/>
      <c r="AH2192" s="39"/>
      <c r="AI2192" s="39"/>
      <c r="AJ2192" s="39"/>
      <c r="AK2192" s="39"/>
      <c r="AL2192" s="39"/>
    </row>
    <row r="2193" ht="58.5" customHeight="1">
      <c r="A2193" s="39"/>
      <c r="B2193" s="70"/>
      <c r="C2193" s="70"/>
      <c r="D2193" s="70"/>
      <c r="E2193" s="70"/>
      <c r="F2193" s="70"/>
      <c r="G2193" s="70"/>
      <c r="H2193" s="70"/>
      <c r="I2193" s="70"/>
      <c r="J2193" s="70"/>
      <c r="K2193" s="70"/>
      <c r="L2193" s="39"/>
      <c r="N2193" s="14"/>
      <c r="AD2193" s="39"/>
      <c r="AE2193" s="39"/>
      <c r="AF2193" s="39"/>
      <c r="AG2193" s="39"/>
      <c r="AH2193" s="39"/>
      <c r="AI2193" s="39"/>
      <c r="AJ2193" s="39"/>
      <c r="AK2193" s="39"/>
      <c r="AL2193" s="39"/>
    </row>
    <row r="2194" ht="58.5" customHeight="1">
      <c r="A2194" s="39"/>
      <c r="B2194" s="70"/>
      <c r="C2194" s="70"/>
      <c r="D2194" s="70"/>
      <c r="E2194" s="70"/>
      <c r="F2194" s="70"/>
      <c r="G2194" s="70"/>
      <c r="H2194" s="70"/>
      <c r="I2194" s="70"/>
      <c r="J2194" s="70"/>
      <c r="K2194" s="70"/>
      <c r="L2194" s="39"/>
      <c r="N2194" s="14"/>
      <c r="AD2194" s="39"/>
      <c r="AE2194" s="39"/>
      <c r="AF2194" s="39"/>
      <c r="AG2194" s="39"/>
      <c r="AH2194" s="39"/>
      <c r="AI2194" s="39"/>
      <c r="AJ2194" s="39"/>
      <c r="AK2194" s="39"/>
      <c r="AL2194" s="39"/>
    </row>
    <row r="2195" ht="58.5" customHeight="1">
      <c r="A2195" s="39"/>
      <c r="B2195" s="70"/>
      <c r="C2195" s="70"/>
      <c r="D2195" s="70"/>
      <c r="E2195" s="70"/>
      <c r="F2195" s="70"/>
      <c r="G2195" s="70"/>
      <c r="H2195" s="70"/>
      <c r="I2195" s="70"/>
      <c r="J2195" s="70"/>
      <c r="K2195" s="70"/>
      <c r="L2195" s="39"/>
      <c r="N2195" s="14"/>
      <c r="AD2195" s="39"/>
      <c r="AE2195" s="39"/>
      <c r="AF2195" s="39"/>
      <c r="AG2195" s="39"/>
      <c r="AH2195" s="39"/>
      <c r="AI2195" s="39"/>
      <c r="AJ2195" s="39"/>
      <c r="AK2195" s="39"/>
      <c r="AL2195" s="39"/>
    </row>
    <row r="2196" ht="58.5" customHeight="1">
      <c r="A2196" s="39"/>
      <c r="B2196" s="70"/>
      <c r="C2196" s="70"/>
      <c r="D2196" s="70"/>
      <c r="E2196" s="70"/>
      <c r="F2196" s="70"/>
      <c r="G2196" s="70"/>
      <c r="H2196" s="70"/>
      <c r="I2196" s="70"/>
      <c r="J2196" s="70"/>
      <c r="K2196" s="70"/>
      <c r="L2196" s="39"/>
      <c r="N2196" s="14"/>
      <c r="AD2196" s="39"/>
      <c r="AE2196" s="39"/>
      <c r="AF2196" s="39"/>
      <c r="AG2196" s="39"/>
      <c r="AH2196" s="39"/>
      <c r="AI2196" s="39"/>
      <c r="AJ2196" s="39"/>
      <c r="AK2196" s="39"/>
      <c r="AL2196" s="39"/>
    </row>
    <row r="2197" ht="58.5" customHeight="1">
      <c r="A2197" s="39"/>
      <c r="B2197" s="70"/>
      <c r="C2197" s="70"/>
      <c r="D2197" s="70"/>
      <c r="E2197" s="70"/>
      <c r="F2197" s="70"/>
      <c r="G2197" s="70"/>
      <c r="H2197" s="70"/>
      <c r="I2197" s="70"/>
      <c r="J2197" s="70"/>
      <c r="K2197" s="70"/>
      <c r="L2197" s="39"/>
      <c r="N2197" s="14"/>
      <c r="AD2197" s="39"/>
      <c r="AE2197" s="39"/>
      <c r="AF2197" s="39"/>
      <c r="AG2197" s="39"/>
      <c r="AH2197" s="39"/>
      <c r="AI2197" s="39"/>
      <c r="AJ2197" s="39"/>
      <c r="AK2197" s="39"/>
      <c r="AL2197" s="39"/>
    </row>
    <row r="2198" ht="58.5" customHeight="1">
      <c r="A2198" s="39"/>
      <c r="B2198" s="70"/>
      <c r="C2198" s="70"/>
      <c r="D2198" s="70"/>
      <c r="E2198" s="70"/>
      <c r="F2198" s="70"/>
      <c r="G2198" s="70"/>
      <c r="H2198" s="70"/>
      <c r="I2198" s="70"/>
      <c r="J2198" s="70"/>
      <c r="K2198" s="70"/>
      <c r="L2198" s="39"/>
      <c r="N2198" s="14"/>
      <c r="AD2198" s="39"/>
      <c r="AE2198" s="39"/>
      <c r="AF2198" s="39"/>
      <c r="AG2198" s="39"/>
      <c r="AH2198" s="39"/>
      <c r="AI2198" s="39"/>
      <c r="AJ2198" s="39"/>
      <c r="AK2198" s="39"/>
      <c r="AL2198" s="39"/>
    </row>
    <row r="2199" ht="58.5" customHeight="1">
      <c r="A2199" s="39"/>
      <c r="B2199" s="70"/>
      <c r="C2199" s="70"/>
      <c r="D2199" s="70"/>
      <c r="E2199" s="70"/>
      <c r="F2199" s="70"/>
      <c r="G2199" s="70"/>
      <c r="H2199" s="70"/>
      <c r="I2199" s="70"/>
      <c r="J2199" s="70"/>
      <c r="K2199" s="70"/>
      <c r="L2199" s="39"/>
      <c r="N2199" s="14"/>
      <c r="AD2199" s="39"/>
      <c r="AE2199" s="39"/>
      <c r="AF2199" s="39"/>
      <c r="AG2199" s="39"/>
      <c r="AH2199" s="39"/>
      <c r="AI2199" s="39"/>
      <c r="AJ2199" s="39"/>
      <c r="AK2199" s="39"/>
      <c r="AL2199" s="39"/>
    </row>
    <row r="2200" ht="58.5" customHeight="1">
      <c r="A2200" s="39"/>
      <c r="B2200" s="70"/>
      <c r="C2200" s="70"/>
      <c r="D2200" s="70"/>
      <c r="E2200" s="70"/>
      <c r="F2200" s="70"/>
      <c r="G2200" s="70"/>
      <c r="H2200" s="70"/>
      <c r="I2200" s="70"/>
      <c r="J2200" s="70"/>
      <c r="K2200" s="70"/>
      <c r="L2200" s="39"/>
      <c r="N2200" s="14"/>
      <c r="AD2200" s="39"/>
      <c r="AE2200" s="39"/>
      <c r="AF2200" s="39"/>
      <c r="AG2200" s="39"/>
      <c r="AH2200" s="39"/>
      <c r="AI2200" s="39"/>
      <c r="AJ2200" s="39"/>
      <c r="AK2200" s="39"/>
      <c r="AL2200" s="39"/>
    </row>
    <row r="2201" ht="58.5" customHeight="1">
      <c r="A2201" s="39"/>
      <c r="B2201" s="70"/>
      <c r="C2201" s="70"/>
      <c r="D2201" s="70"/>
      <c r="E2201" s="70"/>
      <c r="F2201" s="70"/>
      <c r="G2201" s="70"/>
      <c r="H2201" s="70"/>
      <c r="I2201" s="70"/>
      <c r="J2201" s="70"/>
      <c r="K2201" s="70"/>
      <c r="L2201" s="39"/>
      <c r="N2201" s="14"/>
      <c r="AD2201" s="39"/>
      <c r="AE2201" s="39"/>
      <c r="AF2201" s="39"/>
      <c r="AG2201" s="39"/>
      <c r="AH2201" s="39"/>
      <c r="AI2201" s="39"/>
      <c r="AJ2201" s="39"/>
      <c r="AK2201" s="39"/>
      <c r="AL2201" s="39"/>
    </row>
    <row r="2202" ht="58.5" customHeight="1">
      <c r="A2202" s="39"/>
      <c r="B2202" s="70"/>
      <c r="C2202" s="70"/>
      <c r="D2202" s="70"/>
      <c r="E2202" s="70"/>
      <c r="F2202" s="70"/>
      <c r="G2202" s="70"/>
      <c r="H2202" s="70"/>
      <c r="I2202" s="70"/>
      <c r="J2202" s="70"/>
      <c r="K2202" s="70"/>
      <c r="L2202" s="39"/>
      <c r="N2202" s="14"/>
      <c r="AD2202" s="39"/>
      <c r="AE2202" s="39"/>
      <c r="AF2202" s="39"/>
      <c r="AG2202" s="39"/>
      <c r="AH2202" s="39"/>
      <c r="AI2202" s="39"/>
      <c r="AJ2202" s="39"/>
      <c r="AK2202" s="39"/>
      <c r="AL2202" s="39"/>
    </row>
    <row r="2203" ht="58.5" customHeight="1">
      <c r="A2203" s="39"/>
      <c r="B2203" s="70"/>
      <c r="C2203" s="70"/>
      <c r="D2203" s="70"/>
      <c r="E2203" s="70"/>
      <c r="F2203" s="70"/>
      <c r="G2203" s="70"/>
      <c r="H2203" s="70"/>
      <c r="I2203" s="70"/>
      <c r="J2203" s="70"/>
      <c r="K2203" s="70"/>
      <c r="L2203" s="39"/>
      <c r="N2203" s="14"/>
      <c r="AD2203" s="39"/>
      <c r="AE2203" s="39"/>
      <c r="AF2203" s="39"/>
      <c r="AG2203" s="39"/>
      <c r="AH2203" s="39"/>
      <c r="AI2203" s="39"/>
      <c r="AJ2203" s="39"/>
      <c r="AK2203" s="39"/>
      <c r="AL2203" s="39"/>
    </row>
    <row r="2204" ht="58.5" customHeight="1">
      <c r="A2204" s="39"/>
      <c r="B2204" s="70"/>
      <c r="C2204" s="70"/>
      <c r="D2204" s="70"/>
      <c r="E2204" s="70"/>
      <c r="F2204" s="70"/>
      <c r="G2204" s="70"/>
      <c r="H2204" s="70"/>
      <c r="I2204" s="70"/>
      <c r="J2204" s="70"/>
      <c r="K2204" s="70"/>
      <c r="L2204" s="39"/>
      <c r="N2204" s="14"/>
      <c r="AD2204" s="39"/>
      <c r="AE2204" s="39"/>
      <c r="AF2204" s="39"/>
      <c r="AG2204" s="39"/>
      <c r="AH2204" s="39"/>
      <c r="AI2204" s="39"/>
      <c r="AJ2204" s="39"/>
      <c r="AK2204" s="39"/>
      <c r="AL2204" s="39"/>
    </row>
    <row r="2205" ht="58.5" customHeight="1">
      <c r="A2205" s="39"/>
      <c r="B2205" s="70"/>
      <c r="C2205" s="70"/>
      <c r="D2205" s="70"/>
      <c r="E2205" s="70"/>
      <c r="F2205" s="70"/>
      <c r="G2205" s="70"/>
      <c r="H2205" s="70"/>
      <c r="I2205" s="70"/>
      <c r="J2205" s="70"/>
      <c r="K2205" s="70"/>
      <c r="L2205" s="39"/>
      <c r="N2205" s="14"/>
      <c r="AD2205" s="39"/>
      <c r="AE2205" s="39"/>
      <c r="AF2205" s="39"/>
      <c r="AG2205" s="39"/>
      <c r="AH2205" s="39"/>
      <c r="AI2205" s="39"/>
      <c r="AJ2205" s="39"/>
      <c r="AK2205" s="39"/>
      <c r="AL2205" s="39"/>
    </row>
    <row r="2206" ht="58.5" customHeight="1">
      <c r="A2206" s="39"/>
      <c r="B2206" s="70"/>
      <c r="C2206" s="70"/>
      <c r="D2206" s="70"/>
      <c r="E2206" s="70"/>
      <c r="F2206" s="70"/>
      <c r="G2206" s="70"/>
      <c r="H2206" s="70"/>
      <c r="I2206" s="70"/>
      <c r="J2206" s="70"/>
      <c r="K2206" s="70"/>
      <c r="L2206" s="39"/>
      <c r="N2206" s="14"/>
      <c r="AD2206" s="39"/>
      <c r="AE2206" s="39"/>
      <c r="AF2206" s="39"/>
      <c r="AG2206" s="39"/>
      <c r="AH2206" s="39"/>
      <c r="AI2206" s="39"/>
      <c r="AJ2206" s="39"/>
      <c r="AK2206" s="39"/>
      <c r="AL2206" s="39"/>
    </row>
    <row r="2207" ht="58.5" customHeight="1">
      <c r="A2207" s="39"/>
      <c r="B2207" s="70"/>
      <c r="C2207" s="70"/>
      <c r="D2207" s="70"/>
      <c r="E2207" s="70"/>
      <c r="F2207" s="70"/>
      <c r="G2207" s="70"/>
      <c r="H2207" s="70"/>
      <c r="I2207" s="70"/>
      <c r="J2207" s="70"/>
      <c r="K2207" s="70"/>
      <c r="L2207" s="39"/>
      <c r="N2207" s="14"/>
      <c r="AD2207" s="39"/>
      <c r="AE2207" s="39"/>
      <c r="AF2207" s="39"/>
      <c r="AG2207" s="39"/>
      <c r="AH2207" s="39"/>
      <c r="AI2207" s="39"/>
      <c r="AJ2207" s="39"/>
      <c r="AK2207" s="39"/>
      <c r="AL2207" s="39"/>
    </row>
    <row r="2208" ht="58.5" customHeight="1">
      <c r="A2208" s="39"/>
      <c r="B2208" s="70"/>
      <c r="C2208" s="70"/>
      <c r="D2208" s="70"/>
      <c r="E2208" s="70"/>
      <c r="F2208" s="70"/>
      <c r="G2208" s="70"/>
      <c r="H2208" s="70"/>
      <c r="I2208" s="70"/>
      <c r="J2208" s="70"/>
      <c r="K2208" s="70"/>
      <c r="L2208" s="39"/>
      <c r="N2208" s="14"/>
      <c r="AD2208" s="39"/>
      <c r="AE2208" s="39"/>
      <c r="AF2208" s="39"/>
      <c r="AG2208" s="39"/>
      <c r="AH2208" s="39"/>
      <c r="AI2208" s="39"/>
      <c r="AJ2208" s="39"/>
      <c r="AK2208" s="39"/>
      <c r="AL2208" s="39"/>
    </row>
    <row r="2209" ht="58.5" customHeight="1">
      <c r="A2209" s="39"/>
      <c r="B2209" s="70"/>
      <c r="C2209" s="70"/>
      <c r="D2209" s="70"/>
      <c r="E2209" s="70"/>
      <c r="F2209" s="70"/>
      <c r="G2209" s="70"/>
      <c r="H2209" s="70"/>
      <c r="I2209" s="70"/>
      <c r="J2209" s="70"/>
      <c r="K2209" s="70"/>
      <c r="L2209" s="39"/>
      <c r="N2209" s="14"/>
      <c r="AD2209" s="39"/>
      <c r="AE2209" s="39"/>
      <c r="AF2209" s="39"/>
      <c r="AG2209" s="39"/>
      <c r="AH2209" s="39"/>
      <c r="AI2209" s="39"/>
      <c r="AJ2209" s="39"/>
      <c r="AK2209" s="39"/>
      <c r="AL2209" s="39"/>
    </row>
    <row r="2210" ht="58.5" customHeight="1">
      <c r="A2210" s="39"/>
      <c r="B2210" s="70"/>
      <c r="C2210" s="70"/>
      <c r="D2210" s="70"/>
      <c r="E2210" s="70"/>
      <c r="F2210" s="70"/>
      <c r="G2210" s="70"/>
      <c r="H2210" s="70"/>
      <c r="I2210" s="70"/>
      <c r="J2210" s="70"/>
      <c r="K2210" s="70"/>
      <c r="L2210" s="39"/>
      <c r="N2210" s="14"/>
      <c r="AD2210" s="39"/>
      <c r="AE2210" s="39"/>
      <c r="AF2210" s="39"/>
      <c r="AG2210" s="39"/>
      <c r="AH2210" s="39"/>
      <c r="AI2210" s="39"/>
      <c r="AJ2210" s="39"/>
      <c r="AK2210" s="39"/>
      <c r="AL2210" s="39"/>
    </row>
    <row r="2211" ht="58.5" customHeight="1">
      <c r="A2211" s="39"/>
      <c r="B2211" s="70"/>
      <c r="C2211" s="70"/>
      <c r="D2211" s="70"/>
      <c r="E2211" s="70"/>
      <c r="F2211" s="70"/>
      <c r="G2211" s="70"/>
      <c r="H2211" s="70"/>
      <c r="I2211" s="70"/>
      <c r="J2211" s="70"/>
      <c r="K2211" s="70"/>
      <c r="L2211" s="39"/>
      <c r="N2211" s="14"/>
      <c r="AD2211" s="39"/>
      <c r="AE2211" s="39"/>
      <c r="AF2211" s="39"/>
      <c r="AG2211" s="39"/>
      <c r="AH2211" s="39"/>
      <c r="AI2211" s="39"/>
      <c r="AJ2211" s="39"/>
      <c r="AK2211" s="39"/>
      <c r="AL2211" s="39"/>
    </row>
    <row r="2212" ht="58.5" customHeight="1">
      <c r="A2212" s="39"/>
      <c r="B2212" s="70"/>
      <c r="C2212" s="70"/>
      <c r="D2212" s="70"/>
      <c r="E2212" s="70"/>
      <c r="F2212" s="70"/>
      <c r="G2212" s="70"/>
      <c r="H2212" s="70"/>
      <c r="I2212" s="70"/>
      <c r="J2212" s="70"/>
      <c r="K2212" s="70"/>
      <c r="L2212" s="39"/>
      <c r="N2212" s="14"/>
      <c r="AD2212" s="39"/>
      <c r="AE2212" s="39"/>
      <c r="AF2212" s="39"/>
      <c r="AG2212" s="39"/>
      <c r="AH2212" s="39"/>
      <c r="AI2212" s="39"/>
      <c r="AJ2212" s="39"/>
      <c r="AK2212" s="39"/>
      <c r="AL2212" s="39"/>
    </row>
    <row r="2213" ht="58.5" customHeight="1">
      <c r="A2213" s="39"/>
      <c r="B2213" s="70"/>
      <c r="C2213" s="70"/>
      <c r="D2213" s="70"/>
      <c r="E2213" s="70"/>
      <c r="F2213" s="70"/>
      <c r="G2213" s="70"/>
      <c r="H2213" s="70"/>
      <c r="I2213" s="70"/>
      <c r="J2213" s="70"/>
      <c r="K2213" s="70"/>
      <c r="L2213" s="39"/>
      <c r="N2213" s="14"/>
      <c r="AD2213" s="39"/>
      <c r="AE2213" s="39"/>
      <c r="AF2213" s="39"/>
      <c r="AG2213" s="39"/>
      <c r="AH2213" s="39"/>
      <c r="AI2213" s="39"/>
      <c r="AJ2213" s="39"/>
      <c r="AK2213" s="39"/>
      <c r="AL2213" s="39"/>
    </row>
    <row r="2214" ht="58.5" customHeight="1">
      <c r="A2214" s="39"/>
      <c r="B2214" s="70"/>
      <c r="C2214" s="70"/>
      <c r="D2214" s="70"/>
      <c r="E2214" s="70"/>
      <c r="F2214" s="70"/>
      <c r="G2214" s="70"/>
      <c r="H2214" s="70"/>
      <c r="I2214" s="70"/>
      <c r="J2214" s="70"/>
      <c r="K2214" s="70"/>
      <c r="L2214" s="39"/>
      <c r="N2214" s="14"/>
      <c r="AD2214" s="39"/>
      <c r="AE2214" s="39"/>
      <c r="AF2214" s="39"/>
      <c r="AG2214" s="39"/>
      <c r="AH2214" s="39"/>
      <c r="AI2214" s="39"/>
      <c r="AJ2214" s="39"/>
      <c r="AK2214" s="39"/>
      <c r="AL2214" s="39"/>
    </row>
    <row r="2215" ht="58.5" customHeight="1">
      <c r="A2215" s="39"/>
      <c r="B2215" s="70"/>
      <c r="C2215" s="70"/>
      <c r="D2215" s="70"/>
      <c r="E2215" s="70"/>
      <c r="F2215" s="70"/>
      <c r="G2215" s="70"/>
      <c r="H2215" s="70"/>
      <c r="I2215" s="70"/>
      <c r="J2215" s="70"/>
      <c r="K2215" s="70"/>
      <c r="L2215" s="39"/>
      <c r="N2215" s="14"/>
      <c r="AD2215" s="39"/>
      <c r="AE2215" s="39"/>
      <c r="AF2215" s="39"/>
      <c r="AG2215" s="39"/>
      <c r="AH2215" s="39"/>
      <c r="AI2215" s="39"/>
      <c r="AJ2215" s="39"/>
      <c r="AK2215" s="39"/>
      <c r="AL2215" s="39"/>
    </row>
    <row r="2216" ht="58.5" customHeight="1">
      <c r="A2216" s="39"/>
      <c r="B2216" s="70"/>
      <c r="C2216" s="70"/>
      <c r="D2216" s="70"/>
      <c r="E2216" s="70"/>
      <c r="F2216" s="70"/>
      <c r="G2216" s="70"/>
      <c r="H2216" s="70"/>
      <c r="I2216" s="70"/>
      <c r="J2216" s="70"/>
      <c r="K2216" s="70"/>
      <c r="L2216" s="39"/>
      <c r="N2216" s="14"/>
      <c r="AD2216" s="39"/>
      <c r="AE2216" s="39"/>
      <c r="AF2216" s="39"/>
      <c r="AG2216" s="39"/>
      <c r="AH2216" s="39"/>
      <c r="AI2216" s="39"/>
      <c r="AJ2216" s="39"/>
      <c r="AK2216" s="39"/>
      <c r="AL2216" s="39"/>
    </row>
    <row r="2217" ht="58.5" customHeight="1">
      <c r="A2217" s="39"/>
      <c r="B2217" s="70"/>
      <c r="C2217" s="70"/>
      <c r="D2217" s="70"/>
      <c r="E2217" s="70"/>
      <c r="F2217" s="70"/>
      <c r="G2217" s="70"/>
      <c r="H2217" s="70"/>
      <c r="I2217" s="70"/>
      <c r="J2217" s="70"/>
      <c r="K2217" s="70"/>
      <c r="L2217" s="39"/>
      <c r="N2217" s="14"/>
      <c r="AD2217" s="39"/>
      <c r="AE2217" s="39"/>
      <c r="AF2217" s="39"/>
      <c r="AG2217" s="39"/>
      <c r="AH2217" s="39"/>
      <c r="AI2217" s="39"/>
      <c r="AJ2217" s="39"/>
      <c r="AK2217" s="39"/>
      <c r="AL2217" s="39"/>
    </row>
    <row r="2218" ht="58.5" customHeight="1">
      <c r="A2218" s="39"/>
      <c r="B2218" s="70"/>
      <c r="C2218" s="70"/>
      <c r="D2218" s="70"/>
      <c r="E2218" s="70"/>
      <c r="F2218" s="70"/>
      <c r="G2218" s="70"/>
      <c r="H2218" s="70"/>
      <c r="I2218" s="70"/>
      <c r="J2218" s="70"/>
      <c r="K2218" s="70"/>
      <c r="L2218" s="39"/>
      <c r="N2218" s="14"/>
      <c r="AD2218" s="39"/>
      <c r="AE2218" s="39"/>
      <c r="AF2218" s="39"/>
      <c r="AG2218" s="39"/>
      <c r="AH2218" s="39"/>
      <c r="AI2218" s="39"/>
      <c r="AJ2218" s="39"/>
      <c r="AK2218" s="39"/>
      <c r="AL2218" s="39"/>
    </row>
    <row r="2219" ht="58.5" customHeight="1">
      <c r="A2219" s="39"/>
      <c r="B2219" s="70"/>
      <c r="C2219" s="70"/>
      <c r="D2219" s="70"/>
      <c r="E2219" s="70"/>
      <c r="F2219" s="70"/>
      <c r="G2219" s="70"/>
      <c r="H2219" s="70"/>
      <c r="I2219" s="70"/>
      <c r="J2219" s="70"/>
      <c r="K2219" s="70"/>
      <c r="L2219" s="39"/>
      <c r="N2219" s="14"/>
      <c r="AD2219" s="39"/>
      <c r="AE2219" s="39"/>
      <c r="AF2219" s="39"/>
      <c r="AG2219" s="39"/>
      <c r="AH2219" s="39"/>
      <c r="AI2219" s="39"/>
      <c r="AJ2219" s="39"/>
      <c r="AK2219" s="39"/>
      <c r="AL2219" s="39"/>
    </row>
    <row r="2220" ht="58.5" customHeight="1">
      <c r="A2220" s="39"/>
      <c r="B2220" s="70"/>
      <c r="C2220" s="70"/>
      <c r="D2220" s="70"/>
      <c r="E2220" s="70"/>
      <c r="F2220" s="70"/>
      <c r="G2220" s="70"/>
      <c r="H2220" s="70"/>
      <c r="I2220" s="70"/>
      <c r="J2220" s="70"/>
      <c r="K2220" s="70"/>
      <c r="L2220" s="39"/>
      <c r="N2220" s="14"/>
      <c r="AD2220" s="39"/>
      <c r="AE2220" s="39"/>
      <c r="AF2220" s="39"/>
      <c r="AG2220" s="39"/>
      <c r="AH2220" s="39"/>
      <c r="AI2220" s="39"/>
      <c r="AJ2220" s="39"/>
      <c r="AK2220" s="39"/>
      <c r="AL2220" s="39"/>
    </row>
    <row r="2221" ht="58.5" customHeight="1">
      <c r="A2221" s="39"/>
      <c r="B2221" s="70"/>
      <c r="C2221" s="70"/>
      <c r="D2221" s="70"/>
      <c r="E2221" s="70"/>
      <c r="F2221" s="70"/>
      <c r="G2221" s="70"/>
      <c r="H2221" s="70"/>
      <c r="I2221" s="70"/>
      <c r="J2221" s="70"/>
      <c r="K2221" s="70"/>
      <c r="L2221" s="39"/>
      <c r="N2221" s="14"/>
      <c r="AD2221" s="39"/>
      <c r="AE2221" s="39"/>
      <c r="AF2221" s="39"/>
      <c r="AG2221" s="39"/>
      <c r="AH2221" s="39"/>
      <c r="AI2221" s="39"/>
      <c r="AJ2221" s="39"/>
      <c r="AK2221" s="39"/>
      <c r="AL2221" s="39"/>
    </row>
    <row r="2222" ht="58.5" customHeight="1">
      <c r="A2222" s="39"/>
      <c r="B2222" s="70"/>
      <c r="C2222" s="70"/>
      <c r="D2222" s="70"/>
      <c r="E2222" s="70"/>
      <c r="F2222" s="70"/>
      <c r="G2222" s="70"/>
      <c r="H2222" s="70"/>
      <c r="I2222" s="70"/>
      <c r="J2222" s="70"/>
      <c r="K2222" s="70"/>
      <c r="L2222" s="39"/>
      <c r="N2222" s="14"/>
      <c r="AD2222" s="39"/>
      <c r="AE2222" s="39"/>
      <c r="AF2222" s="39"/>
      <c r="AG2222" s="39"/>
      <c r="AH2222" s="39"/>
      <c r="AI2222" s="39"/>
      <c r="AJ2222" s="39"/>
      <c r="AK2222" s="39"/>
      <c r="AL2222" s="39"/>
    </row>
    <row r="2223" ht="58.5" customHeight="1">
      <c r="A2223" s="39"/>
      <c r="B2223" s="70"/>
      <c r="C2223" s="70"/>
      <c r="D2223" s="70"/>
      <c r="E2223" s="70"/>
      <c r="F2223" s="70"/>
      <c r="G2223" s="70"/>
      <c r="H2223" s="70"/>
      <c r="I2223" s="70"/>
      <c r="J2223" s="70"/>
      <c r="K2223" s="70"/>
      <c r="L2223" s="39"/>
      <c r="N2223" s="14"/>
      <c r="AD2223" s="39"/>
      <c r="AE2223" s="39"/>
      <c r="AF2223" s="39"/>
      <c r="AG2223" s="39"/>
      <c r="AH2223" s="39"/>
      <c r="AI2223" s="39"/>
      <c r="AJ2223" s="39"/>
      <c r="AK2223" s="39"/>
      <c r="AL2223" s="39"/>
    </row>
    <row r="2224" ht="58.5" customHeight="1">
      <c r="A2224" s="39"/>
      <c r="B2224" s="70"/>
      <c r="C2224" s="70"/>
      <c r="D2224" s="70"/>
      <c r="E2224" s="70"/>
      <c r="F2224" s="70"/>
      <c r="G2224" s="70"/>
      <c r="H2224" s="70"/>
      <c r="I2224" s="70"/>
      <c r="J2224" s="70"/>
      <c r="K2224" s="70"/>
      <c r="L2224" s="39"/>
      <c r="N2224" s="14"/>
      <c r="AD2224" s="39"/>
      <c r="AE2224" s="39"/>
      <c r="AF2224" s="39"/>
      <c r="AG2224" s="39"/>
      <c r="AH2224" s="39"/>
      <c r="AI2224" s="39"/>
      <c r="AJ2224" s="39"/>
      <c r="AK2224" s="39"/>
      <c r="AL2224" s="39"/>
    </row>
    <row r="2225" ht="58.5" customHeight="1">
      <c r="A2225" s="39"/>
      <c r="B2225" s="70"/>
      <c r="C2225" s="70"/>
      <c r="D2225" s="70"/>
      <c r="E2225" s="70"/>
      <c r="F2225" s="70"/>
      <c r="G2225" s="70"/>
      <c r="H2225" s="70"/>
      <c r="I2225" s="70"/>
      <c r="J2225" s="70"/>
      <c r="K2225" s="70"/>
      <c r="L2225" s="39"/>
      <c r="N2225" s="14"/>
      <c r="AD2225" s="39"/>
      <c r="AE2225" s="39"/>
      <c r="AF2225" s="39"/>
      <c r="AG2225" s="39"/>
      <c r="AH2225" s="39"/>
      <c r="AI2225" s="39"/>
      <c r="AJ2225" s="39"/>
      <c r="AK2225" s="39"/>
      <c r="AL2225" s="39"/>
    </row>
    <row r="2226" ht="58.5" customHeight="1">
      <c r="A2226" s="39"/>
      <c r="B2226" s="70"/>
      <c r="C2226" s="70"/>
      <c r="D2226" s="70"/>
      <c r="E2226" s="70"/>
      <c r="F2226" s="70"/>
      <c r="G2226" s="70"/>
      <c r="H2226" s="70"/>
      <c r="I2226" s="70"/>
      <c r="J2226" s="70"/>
      <c r="K2226" s="70"/>
      <c r="L2226" s="39"/>
      <c r="N2226" s="14"/>
      <c r="AD2226" s="39"/>
      <c r="AE2226" s="39"/>
      <c r="AF2226" s="39"/>
      <c r="AG2226" s="39"/>
      <c r="AH2226" s="39"/>
      <c r="AI2226" s="39"/>
      <c r="AJ2226" s="39"/>
      <c r="AK2226" s="39"/>
      <c r="AL2226" s="39"/>
    </row>
    <row r="2227" ht="58.5" customHeight="1">
      <c r="A2227" s="39"/>
      <c r="B2227" s="70"/>
      <c r="C2227" s="70"/>
      <c r="D2227" s="70"/>
      <c r="E2227" s="70"/>
      <c r="F2227" s="70"/>
      <c r="G2227" s="70"/>
      <c r="H2227" s="70"/>
      <c r="I2227" s="70"/>
      <c r="J2227" s="70"/>
      <c r="K2227" s="70"/>
      <c r="L2227" s="39"/>
      <c r="N2227" s="14"/>
      <c r="AD2227" s="39"/>
      <c r="AE2227" s="39"/>
      <c r="AF2227" s="39"/>
      <c r="AG2227" s="39"/>
      <c r="AH2227" s="39"/>
      <c r="AI2227" s="39"/>
      <c r="AJ2227" s="39"/>
      <c r="AK2227" s="39"/>
      <c r="AL2227" s="39"/>
    </row>
    <row r="2228" ht="58.5" customHeight="1">
      <c r="A2228" s="39"/>
      <c r="B2228" s="70"/>
      <c r="C2228" s="70"/>
      <c r="D2228" s="70"/>
      <c r="E2228" s="70"/>
      <c r="F2228" s="70"/>
      <c r="G2228" s="70"/>
      <c r="H2228" s="70"/>
      <c r="I2228" s="70"/>
      <c r="J2228" s="70"/>
      <c r="K2228" s="70"/>
      <c r="L2228" s="39"/>
      <c r="N2228" s="14"/>
      <c r="AD2228" s="39"/>
      <c r="AE2228" s="39"/>
      <c r="AF2228" s="39"/>
      <c r="AG2228" s="39"/>
      <c r="AH2228" s="39"/>
      <c r="AI2228" s="39"/>
      <c r="AJ2228" s="39"/>
      <c r="AK2228" s="39"/>
      <c r="AL2228" s="39"/>
    </row>
    <row r="2229" ht="58.5" customHeight="1">
      <c r="A2229" s="39"/>
      <c r="B2229" s="70"/>
      <c r="C2229" s="70"/>
      <c r="D2229" s="70"/>
      <c r="E2229" s="70"/>
      <c r="F2229" s="70"/>
      <c r="G2229" s="70"/>
      <c r="H2229" s="70"/>
      <c r="I2229" s="70"/>
      <c r="J2229" s="70"/>
      <c r="K2229" s="70"/>
      <c r="L2229" s="39"/>
      <c r="N2229" s="14"/>
      <c r="AD2229" s="39"/>
      <c r="AE2229" s="39"/>
      <c r="AF2229" s="39"/>
      <c r="AG2229" s="39"/>
      <c r="AH2229" s="39"/>
      <c r="AI2229" s="39"/>
      <c r="AJ2229" s="39"/>
      <c r="AK2229" s="39"/>
      <c r="AL2229" s="39"/>
    </row>
    <row r="2230" ht="58.5" customHeight="1">
      <c r="A2230" s="39"/>
      <c r="B2230" s="70"/>
      <c r="C2230" s="70"/>
      <c r="D2230" s="70"/>
      <c r="E2230" s="70"/>
      <c r="F2230" s="70"/>
      <c r="G2230" s="70"/>
      <c r="H2230" s="70"/>
      <c r="I2230" s="70"/>
      <c r="J2230" s="70"/>
      <c r="K2230" s="70"/>
      <c r="L2230" s="39"/>
      <c r="N2230" s="14"/>
      <c r="AD2230" s="39"/>
      <c r="AE2230" s="39"/>
      <c r="AF2230" s="39"/>
      <c r="AG2230" s="39"/>
      <c r="AH2230" s="39"/>
      <c r="AI2230" s="39"/>
      <c r="AJ2230" s="39"/>
      <c r="AK2230" s="39"/>
      <c r="AL2230" s="39"/>
    </row>
    <row r="2231" ht="58.5" customHeight="1">
      <c r="A2231" s="39"/>
      <c r="B2231" s="70"/>
      <c r="C2231" s="70"/>
      <c r="D2231" s="70"/>
      <c r="E2231" s="70"/>
      <c r="F2231" s="70"/>
      <c r="G2231" s="70"/>
      <c r="H2231" s="70"/>
      <c r="I2231" s="70"/>
      <c r="J2231" s="70"/>
      <c r="K2231" s="70"/>
      <c r="L2231" s="39"/>
      <c r="N2231" s="14"/>
      <c r="AD2231" s="39"/>
      <c r="AE2231" s="39"/>
      <c r="AF2231" s="39"/>
      <c r="AG2231" s="39"/>
      <c r="AH2231" s="39"/>
      <c r="AI2231" s="39"/>
      <c r="AJ2231" s="39"/>
      <c r="AK2231" s="39"/>
      <c r="AL2231" s="39"/>
    </row>
    <row r="2232" ht="58.5" customHeight="1">
      <c r="A2232" s="39"/>
      <c r="B2232" s="70"/>
      <c r="C2232" s="70"/>
      <c r="D2232" s="70"/>
      <c r="E2232" s="70"/>
      <c r="F2232" s="70"/>
      <c r="G2232" s="70"/>
      <c r="H2232" s="70"/>
      <c r="I2232" s="70"/>
      <c r="J2232" s="70"/>
      <c r="K2232" s="70"/>
      <c r="L2232" s="39"/>
      <c r="N2232" s="14"/>
      <c r="AD2232" s="39"/>
      <c r="AE2232" s="39"/>
      <c r="AF2232" s="39"/>
      <c r="AG2232" s="39"/>
      <c r="AH2232" s="39"/>
      <c r="AI2232" s="39"/>
      <c r="AJ2232" s="39"/>
      <c r="AK2232" s="39"/>
      <c r="AL2232" s="39"/>
    </row>
    <row r="2233" ht="58.5" customHeight="1">
      <c r="A2233" s="39"/>
      <c r="B2233" s="70"/>
      <c r="C2233" s="70"/>
      <c r="D2233" s="70"/>
      <c r="E2233" s="70"/>
      <c r="F2233" s="70"/>
      <c r="G2233" s="70"/>
      <c r="H2233" s="70"/>
      <c r="I2233" s="70"/>
      <c r="J2233" s="70"/>
      <c r="K2233" s="70"/>
      <c r="L2233" s="39"/>
      <c r="N2233" s="14"/>
      <c r="AD2233" s="39"/>
      <c r="AE2233" s="39"/>
      <c r="AF2233" s="39"/>
      <c r="AG2233" s="39"/>
      <c r="AH2233" s="39"/>
      <c r="AI2233" s="39"/>
      <c r="AJ2233" s="39"/>
      <c r="AK2233" s="39"/>
      <c r="AL2233" s="39"/>
    </row>
    <row r="2234" ht="58.5" customHeight="1">
      <c r="A2234" s="39"/>
      <c r="B2234" s="70"/>
      <c r="C2234" s="70"/>
      <c r="D2234" s="70"/>
      <c r="E2234" s="70"/>
      <c r="F2234" s="70"/>
      <c r="G2234" s="70"/>
      <c r="H2234" s="70"/>
      <c r="I2234" s="70"/>
      <c r="J2234" s="70"/>
      <c r="K2234" s="70"/>
      <c r="L2234" s="39"/>
      <c r="N2234" s="14"/>
      <c r="AD2234" s="39"/>
      <c r="AE2234" s="39"/>
      <c r="AF2234" s="39"/>
      <c r="AG2234" s="39"/>
      <c r="AH2234" s="39"/>
      <c r="AI2234" s="39"/>
      <c r="AJ2234" s="39"/>
      <c r="AK2234" s="39"/>
      <c r="AL2234" s="39"/>
    </row>
    <row r="2235" ht="58.5" customHeight="1">
      <c r="A2235" s="39"/>
      <c r="B2235" s="70"/>
      <c r="C2235" s="70"/>
      <c r="D2235" s="70"/>
      <c r="E2235" s="70"/>
      <c r="F2235" s="70"/>
      <c r="G2235" s="70"/>
      <c r="H2235" s="70"/>
      <c r="I2235" s="70"/>
      <c r="J2235" s="70"/>
      <c r="K2235" s="70"/>
      <c r="L2235" s="39"/>
      <c r="N2235" s="14"/>
      <c r="AD2235" s="39"/>
      <c r="AE2235" s="39"/>
      <c r="AF2235" s="39"/>
      <c r="AG2235" s="39"/>
      <c r="AH2235" s="39"/>
      <c r="AI2235" s="39"/>
      <c r="AJ2235" s="39"/>
      <c r="AK2235" s="39"/>
      <c r="AL2235" s="39"/>
    </row>
    <row r="2236" ht="58.5" customHeight="1">
      <c r="A2236" s="39"/>
      <c r="B2236" s="70"/>
      <c r="C2236" s="70"/>
      <c r="D2236" s="70"/>
      <c r="E2236" s="70"/>
      <c r="F2236" s="70"/>
      <c r="G2236" s="70"/>
      <c r="H2236" s="70"/>
      <c r="I2236" s="70"/>
      <c r="J2236" s="70"/>
      <c r="K2236" s="70"/>
      <c r="L2236" s="39"/>
      <c r="N2236" s="14"/>
      <c r="AD2236" s="39"/>
      <c r="AE2236" s="39"/>
      <c r="AF2236" s="39"/>
      <c r="AG2236" s="39"/>
      <c r="AH2236" s="39"/>
      <c r="AI2236" s="39"/>
      <c r="AJ2236" s="39"/>
      <c r="AK2236" s="39"/>
      <c r="AL2236" s="39"/>
    </row>
    <row r="2237" ht="58.5" customHeight="1">
      <c r="A2237" s="39"/>
      <c r="B2237" s="70"/>
      <c r="C2237" s="70"/>
      <c r="D2237" s="70"/>
      <c r="E2237" s="70"/>
      <c r="F2237" s="70"/>
      <c r="G2237" s="70"/>
      <c r="H2237" s="70"/>
      <c r="I2237" s="70"/>
      <c r="J2237" s="70"/>
      <c r="K2237" s="70"/>
      <c r="L2237" s="39"/>
      <c r="N2237" s="14"/>
      <c r="AD2237" s="39"/>
      <c r="AE2237" s="39"/>
      <c r="AF2237" s="39"/>
      <c r="AG2237" s="39"/>
      <c r="AH2237" s="39"/>
      <c r="AI2237" s="39"/>
      <c r="AJ2237" s="39"/>
      <c r="AK2237" s="39"/>
      <c r="AL2237" s="39"/>
    </row>
    <row r="2238" ht="58.5" customHeight="1">
      <c r="A2238" s="39"/>
      <c r="B2238" s="70"/>
      <c r="C2238" s="70"/>
      <c r="D2238" s="70"/>
      <c r="E2238" s="70"/>
      <c r="F2238" s="70"/>
      <c r="G2238" s="70"/>
      <c r="H2238" s="70"/>
      <c r="I2238" s="70"/>
      <c r="J2238" s="70"/>
      <c r="K2238" s="70"/>
      <c r="L2238" s="39"/>
      <c r="N2238" s="14"/>
      <c r="AD2238" s="39"/>
      <c r="AE2238" s="39"/>
      <c r="AF2238" s="39"/>
      <c r="AG2238" s="39"/>
      <c r="AH2238" s="39"/>
      <c r="AI2238" s="39"/>
      <c r="AJ2238" s="39"/>
      <c r="AK2238" s="39"/>
      <c r="AL2238" s="39"/>
    </row>
    <row r="2239" ht="58.5" customHeight="1">
      <c r="A2239" s="39"/>
      <c r="B2239" s="70"/>
      <c r="C2239" s="70"/>
      <c r="D2239" s="70"/>
      <c r="E2239" s="70"/>
      <c r="F2239" s="70"/>
      <c r="G2239" s="70"/>
      <c r="H2239" s="70"/>
      <c r="I2239" s="70"/>
      <c r="J2239" s="70"/>
      <c r="K2239" s="70"/>
      <c r="L2239" s="39"/>
      <c r="N2239" s="14"/>
      <c r="AD2239" s="39"/>
      <c r="AE2239" s="39"/>
      <c r="AF2239" s="39"/>
      <c r="AG2239" s="39"/>
      <c r="AH2239" s="39"/>
      <c r="AI2239" s="39"/>
      <c r="AJ2239" s="39"/>
      <c r="AK2239" s="39"/>
      <c r="AL2239" s="39"/>
    </row>
    <row r="2240" ht="58.5" customHeight="1">
      <c r="A2240" s="39"/>
      <c r="B2240" s="70"/>
      <c r="C2240" s="70"/>
      <c r="D2240" s="70"/>
      <c r="E2240" s="70"/>
      <c r="F2240" s="70"/>
      <c r="G2240" s="70"/>
      <c r="H2240" s="70"/>
      <c r="I2240" s="70"/>
      <c r="J2240" s="70"/>
      <c r="K2240" s="70"/>
      <c r="L2240" s="39"/>
      <c r="N2240" s="14"/>
      <c r="AD2240" s="39"/>
      <c r="AE2240" s="39"/>
      <c r="AF2240" s="39"/>
      <c r="AG2240" s="39"/>
      <c r="AH2240" s="39"/>
      <c r="AI2240" s="39"/>
      <c r="AJ2240" s="39"/>
      <c r="AK2240" s="39"/>
      <c r="AL2240" s="39"/>
    </row>
    <row r="2241" ht="58.5" customHeight="1">
      <c r="A2241" s="39"/>
      <c r="B2241" s="70"/>
      <c r="C2241" s="70"/>
      <c r="D2241" s="70"/>
      <c r="E2241" s="70"/>
      <c r="F2241" s="70"/>
      <c r="G2241" s="70"/>
      <c r="H2241" s="70"/>
      <c r="I2241" s="70"/>
      <c r="J2241" s="70"/>
      <c r="K2241" s="70"/>
      <c r="L2241" s="39"/>
      <c r="N2241" s="14"/>
      <c r="AD2241" s="39"/>
      <c r="AE2241" s="39"/>
      <c r="AF2241" s="39"/>
      <c r="AG2241" s="39"/>
      <c r="AH2241" s="39"/>
      <c r="AI2241" s="39"/>
      <c r="AJ2241" s="39"/>
      <c r="AK2241" s="39"/>
      <c r="AL2241" s="39"/>
    </row>
    <row r="2242" ht="58.5" customHeight="1">
      <c r="A2242" s="39"/>
      <c r="B2242" s="70"/>
      <c r="C2242" s="70"/>
      <c r="D2242" s="70"/>
      <c r="E2242" s="70"/>
      <c r="F2242" s="70"/>
      <c r="G2242" s="70"/>
      <c r="H2242" s="70"/>
      <c r="I2242" s="70"/>
      <c r="J2242" s="70"/>
      <c r="K2242" s="70"/>
      <c r="L2242" s="39"/>
      <c r="N2242" s="14"/>
      <c r="AD2242" s="39"/>
      <c r="AE2242" s="39"/>
      <c r="AF2242" s="39"/>
      <c r="AG2242" s="39"/>
      <c r="AH2242" s="39"/>
      <c r="AI2242" s="39"/>
      <c r="AJ2242" s="39"/>
      <c r="AK2242" s="39"/>
      <c r="AL2242" s="39"/>
    </row>
    <row r="2243" ht="58.5" customHeight="1">
      <c r="A2243" s="39"/>
      <c r="B2243" s="70"/>
      <c r="C2243" s="70"/>
      <c r="D2243" s="70"/>
      <c r="E2243" s="70"/>
      <c r="F2243" s="70"/>
      <c r="G2243" s="70"/>
      <c r="H2243" s="70"/>
      <c r="I2243" s="70"/>
      <c r="J2243" s="70"/>
      <c r="K2243" s="70"/>
      <c r="L2243" s="39"/>
      <c r="N2243" s="14"/>
      <c r="AD2243" s="39"/>
      <c r="AE2243" s="39"/>
      <c r="AF2243" s="39"/>
      <c r="AG2243" s="39"/>
      <c r="AH2243" s="39"/>
      <c r="AI2243" s="39"/>
      <c r="AJ2243" s="39"/>
      <c r="AK2243" s="39"/>
      <c r="AL2243" s="39"/>
    </row>
    <row r="2244" ht="58.5" customHeight="1">
      <c r="A2244" s="39"/>
      <c r="B2244" s="70"/>
      <c r="C2244" s="70"/>
      <c r="D2244" s="70"/>
      <c r="E2244" s="70"/>
      <c r="F2244" s="70"/>
      <c r="G2244" s="70"/>
      <c r="H2244" s="70"/>
      <c r="I2244" s="70"/>
      <c r="J2244" s="70"/>
      <c r="K2244" s="70"/>
      <c r="L2244" s="39"/>
      <c r="N2244" s="14"/>
      <c r="AD2244" s="39"/>
      <c r="AE2244" s="39"/>
      <c r="AF2244" s="39"/>
      <c r="AG2244" s="39"/>
      <c r="AH2244" s="39"/>
      <c r="AI2244" s="39"/>
      <c r="AJ2244" s="39"/>
      <c r="AK2244" s="39"/>
      <c r="AL2244" s="39"/>
    </row>
    <row r="2245" ht="58.5" customHeight="1">
      <c r="A2245" s="39"/>
      <c r="B2245" s="70"/>
      <c r="C2245" s="70"/>
      <c r="D2245" s="70"/>
      <c r="E2245" s="70"/>
      <c r="F2245" s="70"/>
      <c r="G2245" s="70"/>
      <c r="H2245" s="70"/>
      <c r="I2245" s="70"/>
      <c r="J2245" s="70"/>
      <c r="K2245" s="70"/>
      <c r="L2245" s="39"/>
      <c r="N2245" s="14"/>
      <c r="AD2245" s="39"/>
      <c r="AE2245" s="39"/>
      <c r="AF2245" s="39"/>
      <c r="AG2245" s="39"/>
      <c r="AH2245" s="39"/>
      <c r="AI2245" s="39"/>
      <c r="AJ2245" s="39"/>
      <c r="AK2245" s="39"/>
      <c r="AL2245" s="39"/>
    </row>
    <row r="2246" ht="58.5" customHeight="1">
      <c r="A2246" s="39"/>
      <c r="B2246" s="70"/>
      <c r="C2246" s="70"/>
      <c r="D2246" s="70"/>
      <c r="E2246" s="70"/>
      <c r="F2246" s="70"/>
      <c r="G2246" s="70"/>
      <c r="H2246" s="70"/>
      <c r="I2246" s="70"/>
      <c r="J2246" s="70"/>
      <c r="K2246" s="70"/>
      <c r="L2246" s="39"/>
      <c r="N2246" s="14"/>
      <c r="AD2246" s="39"/>
      <c r="AE2246" s="39"/>
      <c r="AF2246" s="39"/>
      <c r="AG2246" s="39"/>
      <c r="AH2246" s="39"/>
      <c r="AI2246" s="39"/>
      <c r="AJ2246" s="39"/>
      <c r="AK2246" s="39"/>
      <c r="AL2246" s="39"/>
    </row>
    <row r="2247" ht="58.5" customHeight="1">
      <c r="A2247" s="39"/>
      <c r="B2247" s="70"/>
      <c r="C2247" s="70"/>
      <c r="D2247" s="70"/>
      <c r="E2247" s="70"/>
      <c r="F2247" s="70"/>
      <c r="G2247" s="70"/>
      <c r="H2247" s="70"/>
      <c r="I2247" s="70"/>
      <c r="J2247" s="70"/>
      <c r="K2247" s="70"/>
      <c r="L2247" s="39"/>
      <c r="N2247" s="14"/>
      <c r="AD2247" s="39"/>
      <c r="AE2247" s="39"/>
      <c r="AF2247" s="39"/>
      <c r="AG2247" s="39"/>
      <c r="AH2247" s="39"/>
      <c r="AI2247" s="39"/>
      <c r="AJ2247" s="39"/>
      <c r="AK2247" s="39"/>
      <c r="AL2247" s="39"/>
    </row>
    <row r="2248" ht="58.5" customHeight="1">
      <c r="A2248" s="39"/>
      <c r="B2248" s="70"/>
      <c r="C2248" s="70"/>
      <c r="D2248" s="70"/>
      <c r="E2248" s="70"/>
      <c r="F2248" s="70"/>
      <c r="G2248" s="70"/>
      <c r="H2248" s="70"/>
      <c r="I2248" s="70"/>
      <c r="J2248" s="70"/>
      <c r="K2248" s="70"/>
      <c r="L2248" s="39"/>
      <c r="N2248" s="14"/>
      <c r="AD2248" s="39"/>
      <c r="AE2248" s="39"/>
      <c r="AF2248" s="39"/>
      <c r="AG2248" s="39"/>
      <c r="AH2248" s="39"/>
      <c r="AI2248" s="39"/>
      <c r="AJ2248" s="39"/>
      <c r="AK2248" s="39"/>
      <c r="AL2248" s="39"/>
    </row>
    <row r="2249" ht="58.5" customHeight="1">
      <c r="A2249" s="39"/>
      <c r="B2249" s="70"/>
      <c r="C2249" s="70"/>
      <c r="D2249" s="70"/>
      <c r="E2249" s="70"/>
      <c r="F2249" s="70"/>
      <c r="G2249" s="70"/>
      <c r="H2249" s="70"/>
      <c r="I2249" s="70"/>
      <c r="J2249" s="70"/>
      <c r="K2249" s="70"/>
      <c r="L2249" s="39"/>
      <c r="N2249" s="14"/>
      <c r="AD2249" s="39"/>
      <c r="AE2249" s="39"/>
      <c r="AF2249" s="39"/>
      <c r="AG2249" s="39"/>
      <c r="AH2249" s="39"/>
      <c r="AI2249" s="39"/>
      <c r="AJ2249" s="39"/>
      <c r="AK2249" s="39"/>
      <c r="AL2249" s="39"/>
    </row>
    <row r="2250" ht="58.5" customHeight="1">
      <c r="A2250" s="39"/>
      <c r="B2250" s="70"/>
      <c r="C2250" s="70"/>
      <c r="D2250" s="70"/>
      <c r="E2250" s="70"/>
      <c r="F2250" s="70"/>
      <c r="G2250" s="70"/>
      <c r="H2250" s="70"/>
      <c r="I2250" s="70"/>
      <c r="J2250" s="70"/>
      <c r="K2250" s="70"/>
      <c r="L2250" s="39"/>
      <c r="N2250" s="14"/>
      <c r="AD2250" s="39"/>
      <c r="AE2250" s="39"/>
      <c r="AF2250" s="39"/>
      <c r="AG2250" s="39"/>
      <c r="AH2250" s="39"/>
      <c r="AI2250" s="39"/>
      <c r="AJ2250" s="39"/>
      <c r="AK2250" s="39"/>
      <c r="AL2250" s="39"/>
    </row>
    <row r="2251" ht="58.5" customHeight="1">
      <c r="A2251" s="39"/>
      <c r="B2251" s="70"/>
      <c r="C2251" s="70"/>
      <c r="D2251" s="70"/>
      <c r="E2251" s="70"/>
      <c r="F2251" s="70"/>
      <c r="G2251" s="70"/>
      <c r="H2251" s="70"/>
      <c r="I2251" s="70"/>
      <c r="J2251" s="70"/>
      <c r="K2251" s="70"/>
      <c r="L2251" s="39"/>
      <c r="N2251" s="14"/>
      <c r="AD2251" s="39"/>
      <c r="AE2251" s="39"/>
      <c r="AF2251" s="39"/>
      <c r="AG2251" s="39"/>
      <c r="AH2251" s="39"/>
      <c r="AI2251" s="39"/>
      <c r="AJ2251" s="39"/>
      <c r="AK2251" s="39"/>
      <c r="AL2251" s="39"/>
    </row>
    <row r="2252" ht="58.5" customHeight="1">
      <c r="A2252" s="39"/>
      <c r="B2252" s="70"/>
      <c r="C2252" s="70"/>
      <c r="D2252" s="70"/>
      <c r="E2252" s="70"/>
      <c r="F2252" s="70"/>
      <c r="G2252" s="70"/>
      <c r="H2252" s="70"/>
      <c r="I2252" s="70"/>
      <c r="J2252" s="70"/>
      <c r="K2252" s="70"/>
      <c r="L2252" s="39"/>
      <c r="N2252" s="14"/>
      <c r="AD2252" s="39"/>
      <c r="AE2252" s="39"/>
      <c r="AF2252" s="39"/>
      <c r="AG2252" s="39"/>
      <c r="AH2252" s="39"/>
      <c r="AI2252" s="39"/>
      <c r="AJ2252" s="39"/>
      <c r="AK2252" s="39"/>
      <c r="AL2252" s="39"/>
    </row>
    <row r="2253" ht="58.5" customHeight="1">
      <c r="A2253" s="39"/>
      <c r="B2253" s="70"/>
      <c r="C2253" s="70"/>
      <c r="D2253" s="70"/>
      <c r="E2253" s="70"/>
      <c r="F2253" s="70"/>
      <c r="G2253" s="70"/>
      <c r="H2253" s="70"/>
      <c r="I2253" s="70"/>
      <c r="J2253" s="70"/>
      <c r="K2253" s="70"/>
      <c r="L2253" s="39"/>
      <c r="N2253" s="14"/>
      <c r="AD2253" s="39"/>
      <c r="AE2253" s="39"/>
      <c r="AF2253" s="39"/>
      <c r="AG2253" s="39"/>
      <c r="AH2253" s="39"/>
      <c r="AI2253" s="39"/>
      <c r="AJ2253" s="39"/>
      <c r="AK2253" s="39"/>
      <c r="AL2253" s="39"/>
    </row>
    <row r="2254" ht="58.5" customHeight="1">
      <c r="A2254" s="39"/>
      <c r="B2254" s="70"/>
      <c r="C2254" s="70"/>
      <c r="D2254" s="70"/>
      <c r="E2254" s="70"/>
      <c r="F2254" s="70"/>
      <c r="G2254" s="70"/>
      <c r="H2254" s="70"/>
      <c r="I2254" s="70"/>
      <c r="J2254" s="70"/>
      <c r="K2254" s="70"/>
      <c r="L2254" s="39"/>
      <c r="N2254" s="14"/>
      <c r="AD2254" s="39"/>
      <c r="AE2254" s="39"/>
      <c r="AF2254" s="39"/>
      <c r="AG2254" s="39"/>
      <c r="AH2254" s="39"/>
      <c r="AI2254" s="39"/>
      <c r="AJ2254" s="39"/>
      <c r="AK2254" s="39"/>
      <c r="AL2254" s="39"/>
    </row>
    <row r="2255" ht="58.5" customHeight="1">
      <c r="A2255" s="39"/>
      <c r="B2255" s="70"/>
      <c r="C2255" s="70"/>
      <c r="D2255" s="70"/>
      <c r="E2255" s="70"/>
      <c r="F2255" s="70"/>
      <c r="G2255" s="70"/>
      <c r="H2255" s="70"/>
      <c r="I2255" s="70"/>
      <c r="J2255" s="70"/>
      <c r="K2255" s="70"/>
      <c r="L2255" s="39"/>
      <c r="N2255" s="14"/>
      <c r="AD2255" s="39"/>
      <c r="AE2255" s="39"/>
      <c r="AF2255" s="39"/>
      <c r="AG2255" s="39"/>
      <c r="AH2255" s="39"/>
      <c r="AI2255" s="39"/>
      <c r="AJ2255" s="39"/>
      <c r="AK2255" s="39"/>
      <c r="AL2255" s="39"/>
    </row>
    <row r="2256" ht="58.5" customHeight="1">
      <c r="A2256" s="39"/>
      <c r="B2256" s="70"/>
      <c r="C2256" s="70"/>
      <c r="D2256" s="70"/>
      <c r="E2256" s="70"/>
      <c r="F2256" s="70"/>
      <c r="G2256" s="70"/>
      <c r="H2256" s="70"/>
      <c r="I2256" s="70"/>
      <c r="J2256" s="70"/>
      <c r="K2256" s="70"/>
      <c r="L2256" s="39"/>
      <c r="N2256" s="14"/>
      <c r="AD2256" s="39"/>
      <c r="AE2256" s="39"/>
      <c r="AF2256" s="39"/>
      <c r="AG2256" s="39"/>
      <c r="AH2256" s="39"/>
      <c r="AI2256" s="39"/>
      <c r="AJ2256" s="39"/>
      <c r="AK2256" s="39"/>
      <c r="AL2256" s="39"/>
    </row>
    <row r="2257" ht="58.5" customHeight="1">
      <c r="A2257" s="39"/>
      <c r="B2257" s="70"/>
      <c r="C2257" s="70"/>
      <c r="D2257" s="70"/>
      <c r="E2257" s="70"/>
      <c r="F2257" s="70"/>
      <c r="G2257" s="70"/>
      <c r="H2257" s="70"/>
      <c r="I2257" s="70"/>
      <c r="J2257" s="70"/>
      <c r="K2257" s="70"/>
      <c r="L2257" s="39"/>
      <c r="N2257" s="14"/>
      <c r="AD2257" s="39"/>
      <c r="AE2257" s="39"/>
      <c r="AF2257" s="39"/>
      <c r="AG2257" s="39"/>
      <c r="AH2257" s="39"/>
      <c r="AI2257" s="39"/>
      <c r="AJ2257" s="39"/>
      <c r="AK2257" s="39"/>
      <c r="AL2257" s="39"/>
    </row>
    <row r="2258" ht="58.5" customHeight="1">
      <c r="A2258" s="39"/>
      <c r="B2258" s="70"/>
      <c r="C2258" s="70"/>
      <c r="D2258" s="70"/>
      <c r="E2258" s="70"/>
      <c r="F2258" s="70"/>
      <c r="G2258" s="70"/>
      <c r="H2258" s="70"/>
      <c r="I2258" s="70"/>
      <c r="J2258" s="70"/>
      <c r="K2258" s="70"/>
      <c r="L2258" s="39"/>
      <c r="N2258" s="14"/>
      <c r="AD2258" s="39"/>
      <c r="AE2258" s="39"/>
      <c r="AF2258" s="39"/>
      <c r="AG2258" s="39"/>
      <c r="AH2258" s="39"/>
      <c r="AI2258" s="39"/>
      <c r="AJ2258" s="39"/>
      <c r="AK2258" s="39"/>
      <c r="AL2258" s="39"/>
    </row>
    <row r="2259" ht="58.5" customHeight="1">
      <c r="A2259" s="39"/>
      <c r="B2259" s="70"/>
      <c r="C2259" s="70"/>
      <c r="D2259" s="70"/>
      <c r="E2259" s="70"/>
      <c r="F2259" s="70"/>
      <c r="G2259" s="70"/>
      <c r="H2259" s="70"/>
      <c r="I2259" s="70"/>
      <c r="J2259" s="70"/>
      <c r="K2259" s="70"/>
      <c r="L2259" s="39"/>
      <c r="N2259" s="14"/>
      <c r="AD2259" s="39"/>
      <c r="AE2259" s="39"/>
      <c r="AF2259" s="39"/>
      <c r="AG2259" s="39"/>
      <c r="AH2259" s="39"/>
      <c r="AI2259" s="39"/>
      <c r="AJ2259" s="39"/>
      <c r="AK2259" s="39"/>
      <c r="AL2259" s="39"/>
    </row>
    <row r="2260" ht="58.5" customHeight="1">
      <c r="A2260" s="39"/>
      <c r="B2260" s="70"/>
      <c r="C2260" s="70"/>
      <c r="D2260" s="70"/>
      <c r="E2260" s="70"/>
      <c r="F2260" s="70"/>
      <c r="G2260" s="70"/>
      <c r="H2260" s="70"/>
      <c r="I2260" s="70"/>
      <c r="J2260" s="70"/>
      <c r="K2260" s="70"/>
      <c r="L2260" s="39"/>
      <c r="N2260" s="14"/>
      <c r="AD2260" s="39"/>
      <c r="AE2260" s="39"/>
      <c r="AF2260" s="39"/>
      <c r="AG2260" s="39"/>
      <c r="AH2260" s="39"/>
      <c r="AI2260" s="39"/>
      <c r="AJ2260" s="39"/>
      <c r="AK2260" s="39"/>
      <c r="AL2260" s="39"/>
    </row>
    <row r="2261" ht="58.5" customHeight="1">
      <c r="A2261" s="39"/>
      <c r="B2261" s="70"/>
      <c r="C2261" s="70"/>
      <c r="D2261" s="70"/>
      <c r="E2261" s="70"/>
      <c r="F2261" s="70"/>
      <c r="G2261" s="70"/>
      <c r="H2261" s="70"/>
      <c r="I2261" s="70"/>
      <c r="J2261" s="70"/>
      <c r="K2261" s="70"/>
      <c r="L2261" s="39"/>
      <c r="N2261" s="14"/>
      <c r="AD2261" s="39"/>
      <c r="AE2261" s="39"/>
      <c r="AF2261" s="39"/>
      <c r="AG2261" s="39"/>
      <c r="AH2261" s="39"/>
      <c r="AI2261" s="39"/>
      <c r="AJ2261" s="39"/>
      <c r="AK2261" s="39"/>
      <c r="AL2261" s="39"/>
    </row>
    <row r="2262" ht="58.5" customHeight="1">
      <c r="A2262" s="39"/>
      <c r="B2262" s="70"/>
      <c r="C2262" s="70"/>
      <c r="D2262" s="70"/>
      <c r="E2262" s="70"/>
      <c r="F2262" s="70"/>
      <c r="G2262" s="70"/>
      <c r="H2262" s="70"/>
      <c r="I2262" s="70"/>
      <c r="J2262" s="70"/>
      <c r="K2262" s="70"/>
      <c r="L2262" s="39"/>
      <c r="N2262" s="14"/>
      <c r="AD2262" s="39"/>
      <c r="AE2262" s="39"/>
      <c r="AF2262" s="39"/>
      <c r="AG2262" s="39"/>
      <c r="AH2262" s="39"/>
      <c r="AI2262" s="39"/>
      <c r="AJ2262" s="39"/>
      <c r="AK2262" s="39"/>
      <c r="AL2262" s="39"/>
    </row>
    <row r="2263" ht="58.5" customHeight="1">
      <c r="A2263" s="39"/>
      <c r="B2263" s="70"/>
      <c r="C2263" s="70"/>
      <c r="D2263" s="70"/>
      <c r="E2263" s="70"/>
      <c r="F2263" s="70"/>
      <c r="G2263" s="70"/>
      <c r="H2263" s="70"/>
      <c r="I2263" s="70"/>
      <c r="J2263" s="70"/>
      <c r="K2263" s="70"/>
      <c r="L2263" s="39"/>
      <c r="N2263" s="14"/>
      <c r="AD2263" s="39"/>
      <c r="AE2263" s="39"/>
      <c r="AF2263" s="39"/>
      <c r="AG2263" s="39"/>
      <c r="AH2263" s="39"/>
      <c r="AI2263" s="39"/>
      <c r="AJ2263" s="39"/>
      <c r="AK2263" s="39"/>
      <c r="AL2263" s="39"/>
    </row>
    <row r="2264" ht="58.5" customHeight="1">
      <c r="A2264" s="39"/>
      <c r="B2264" s="70"/>
      <c r="C2264" s="70"/>
      <c r="D2264" s="70"/>
      <c r="E2264" s="70"/>
      <c r="F2264" s="70"/>
      <c r="G2264" s="70"/>
      <c r="H2264" s="70"/>
      <c r="I2264" s="70"/>
      <c r="J2264" s="70"/>
      <c r="K2264" s="70"/>
      <c r="L2264" s="39"/>
      <c r="N2264" s="14"/>
      <c r="AD2264" s="39"/>
      <c r="AE2264" s="39"/>
      <c r="AF2264" s="39"/>
      <c r="AG2264" s="39"/>
      <c r="AH2264" s="39"/>
      <c r="AI2264" s="39"/>
      <c r="AJ2264" s="39"/>
      <c r="AK2264" s="39"/>
      <c r="AL2264" s="39"/>
    </row>
    <row r="2265" ht="58.5" customHeight="1">
      <c r="A2265" s="39"/>
      <c r="B2265" s="70"/>
      <c r="C2265" s="70"/>
      <c r="D2265" s="70"/>
      <c r="E2265" s="70"/>
      <c r="F2265" s="70"/>
      <c r="G2265" s="70"/>
      <c r="H2265" s="70"/>
      <c r="I2265" s="70"/>
      <c r="J2265" s="70"/>
      <c r="K2265" s="70"/>
      <c r="L2265" s="39"/>
      <c r="N2265" s="14"/>
      <c r="AD2265" s="39"/>
      <c r="AE2265" s="39"/>
      <c r="AF2265" s="39"/>
      <c r="AG2265" s="39"/>
      <c r="AH2265" s="39"/>
      <c r="AI2265" s="39"/>
      <c r="AJ2265" s="39"/>
      <c r="AK2265" s="39"/>
      <c r="AL2265" s="39"/>
    </row>
    <row r="2266" ht="58.5" customHeight="1">
      <c r="A2266" s="39"/>
      <c r="B2266" s="70"/>
      <c r="C2266" s="70"/>
      <c r="D2266" s="70"/>
      <c r="E2266" s="70"/>
      <c r="F2266" s="70"/>
      <c r="G2266" s="70"/>
      <c r="H2266" s="70"/>
      <c r="I2266" s="70"/>
      <c r="J2266" s="70"/>
      <c r="K2266" s="70"/>
      <c r="L2266" s="39"/>
      <c r="N2266" s="14"/>
      <c r="AD2266" s="39"/>
      <c r="AE2266" s="39"/>
      <c r="AF2266" s="39"/>
      <c r="AG2266" s="39"/>
      <c r="AH2266" s="39"/>
      <c r="AI2266" s="39"/>
      <c r="AJ2266" s="39"/>
      <c r="AK2266" s="39"/>
      <c r="AL2266" s="39"/>
    </row>
    <row r="2267" ht="58.5" customHeight="1">
      <c r="A2267" s="39"/>
      <c r="B2267" s="70"/>
      <c r="C2267" s="70"/>
      <c r="D2267" s="70"/>
      <c r="E2267" s="70"/>
      <c r="F2267" s="70"/>
      <c r="G2267" s="70"/>
      <c r="H2267" s="70"/>
      <c r="I2267" s="70"/>
      <c r="J2267" s="70"/>
      <c r="K2267" s="70"/>
      <c r="L2267" s="39"/>
      <c r="N2267" s="14"/>
      <c r="AD2267" s="39"/>
      <c r="AE2267" s="39"/>
      <c r="AF2267" s="39"/>
      <c r="AG2267" s="39"/>
      <c r="AH2267" s="39"/>
      <c r="AI2267" s="39"/>
      <c r="AJ2267" s="39"/>
      <c r="AK2267" s="39"/>
      <c r="AL2267" s="39"/>
    </row>
    <row r="2268" ht="58.5" customHeight="1">
      <c r="A2268" s="39"/>
      <c r="B2268" s="70"/>
      <c r="C2268" s="70"/>
      <c r="D2268" s="70"/>
      <c r="E2268" s="70"/>
      <c r="F2268" s="70"/>
      <c r="G2268" s="70"/>
      <c r="H2268" s="70"/>
      <c r="I2268" s="70"/>
      <c r="J2268" s="70"/>
      <c r="K2268" s="70"/>
      <c r="L2268" s="39"/>
      <c r="N2268" s="14"/>
      <c r="AD2268" s="39"/>
      <c r="AE2268" s="39"/>
      <c r="AF2268" s="39"/>
      <c r="AG2268" s="39"/>
      <c r="AH2268" s="39"/>
      <c r="AI2268" s="39"/>
      <c r="AJ2268" s="39"/>
      <c r="AK2268" s="39"/>
      <c r="AL2268" s="39"/>
    </row>
    <row r="2269" ht="58.5" customHeight="1">
      <c r="A2269" s="39"/>
      <c r="B2269" s="70"/>
      <c r="C2269" s="70"/>
      <c r="D2269" s="70"/>
      <c r="E2269" s="70"/>
      <c r="F2269" s="70"/>
      <c r="G2269" s="70"/>
      <c r="H2269" s="70"/>
      <c r="I2269" s="70"/>
      <c r="J2269" s="70"/>
      <c r="K2269" s="70"/>
      <c r="L2269" s="39"/>
      <c r="N2269" s="14"/>
      <c r="AD2269" s="39"/>
      <c r="AE2269" s="39"/>
      <c r="AF2269" s="39"/>
      <c r="AG2269" s="39"/>
      <c r="AH2269" s="39"/>
      <c r="AI2269" s="39"/>
      <c r="AJ2269" s="39"/>
      <c r="AK2269" s="39"/>
      <c r="AL2269" s="39"/>
    </row>
    <row r="2270" ht="58.5" customHeight="1">
      <c r="A2270" s="39"/>
      <c r="B2270" s="70"/>
      <c r="C2270" s="70"/>
      <c r="D2270" s="70"/>
      <c r="E2270" s="70"/>
      <c r="F2270" s="70"/>
      <c r="G2270" s="70"/>
      <c r="H2270" s="70"/>
      <c r="I2270" s="70"/>
      <c r="J2270" s="70"/>
      <c r="K2270" s="70"/>
      <c r="L2270" s="39"/>
      <c r="N2270" s="14"/>
      <c r="AD2270" s="39"/>
      <c r="AE2270" s="39"/>
      <c r="AF2270" s="39"/>
      <c r="AG2270" s="39"/>
      <c r="AH2270" s="39"/>
      <c r="AI2270" s="39"/>
      <c r="AJ2270" s="39"/>
      <c r="AK2270" s="39"/>
      <c r="AL2270" s="39"/>
    </row>
    <row r="2271" ht="58.5" customHeight="1">
      <c r="A2271" s="39"/>
      <c r="B2271" s="70"/>
      <c r="C2271" s="70"/>
      <c r="D2271" s="70"/>
      <c r="E2271" s="70"/>
      <c r="F2271" s="70"/>
      <c r="G2271" s="70"/>
      <c r="H2271" s="70"/>
      <c r="I2271" s="70"/>
      <c r="J2271" s="70"/>
      <c r="K2271" s="70"/>
      <c r="L2271" s="39"/>
      <c r="N2271" s="14"/>
      <c r="AD2271" s="39"/>
      <c r="AE2271" s="39"/>
      <c r="AF2271" s="39"/>
      <c r="AG2271" s="39"/>
      <c r="AH2271" s="39"/>
      <c r="AI2271" s="39"/>
      <c r="AJ2271" s="39"/>
      <c r="AK2271" s="39"/>
      <c r="AL2271" s="39"/>
    </row>
    <row r="2272" ht="58.5" customHeight="1">
      <c r="A2272" s="39"/>
      <c r="B2272" s="70"/>
      <c r="C2272" s="70"/>
      <c r="D2272" s="70"/>
      <c r="E2272" s="70"/>
      <c r="F2272" s="70"/>
      <c r="G2272" s="70"/>
      <c r="H2272" s="70"/>
      <c r="I2272" s="70"/>
      <c r="J2272" s="70"/>
      <c r="K2272" s="70"/>
      <c r="L2272" s="39"/>
      <c r="N2272" s="14"/>
      <c r="AD2272" s="39"/>
      <c r="AE2272" s="39"/>
      <c r="AF2272" s="39"/>
      <c r="AG2272" s="39"/>
      <c r="AH2272" s="39"/>
      <c r="AI2272" s="39"/>
      <c r="AJ2272" s="39"/>
      <c r="AK2272" s="39"/>
      <c r="AL2272" s="39"/>
    </row>
    <row r="2273" ht="58.5" customHeight="1">
      <c r="A2273" s="39"/>
      <c r="B2273" s="70"/>
      <c r="C2273" s="70"/>
      <c r="D2273" s="70"/>
      <c r="E2273" s="70"/>
      <c r="F2273" s="70"/>
      <c r="G2273" s="70"/>
      <c r="H2273" s="70"/>
      <c r="I2273" s="70"/>
      <c r="J2273" s="70"/>
      <c r="K2273" s="70"/>
      <c r="L2273" s="39"/>
      <c r="N2273" s="14"/>
      <c r="AD2273" s="39"/>
      <c r="AE2273" s="39"/>
      <c r="AF2273" s="39"/>
      <c r="AG2273" s="39"/>
      <c r="AH2273" s="39"/>
      <c r="AI2273" s="39"/>
      <c r="AJ2273" s="39"/>
      <c r="AK2273" s="39"/>
      <c r="AL2273" s="39"/>
    </row>
    <row r="2274" ht="58.5" customHeight="1">
      <c r="A2274" s="39"/>
      <c r="B2274" s="70"/>
      <c r="C2274" s="70"/>
      <c r="D2274" s="70"/>
      <c r="E2274" s="70"/>
      <c r="F2274" s="70"/>
      <c r="G2274" s="70"/>
      <c r="H2274" s="70"/>
      <c r="I2274" s="70"/>
      <c r="J2274" s="70"/>
      <c r="K2274" s="70"/>
      <c r="L2274" s="39"/>
      <c r="N2274" s="14"/>
      <c r="AD2274" s="39"/>
      <c r="AE2274" s="39"/>
      <c r="AF2274" s="39"/>
      <c r="AG2274" s="39"/>
      <c r="AH2274" s="39"/>
      <c r="AI2274" s="39"/>
      <c r="AJ2274" s="39"/>
      <c r="AK2274" s="39"/>
      <c r="AL2274" s="39"/>
    </row>
    <row r="2275" ht="58.5" customHeight="1">
      <c r="A2275" s="39"/>
      <c r="B2275" s="70"/>
      <c r="C2275" s="70"/>
      <c r="D2275" s="70"/>
      <c r="E2275" s="70"/>
      <c r="F2275" s="70"/>
      <c r="G2275" s="70"/>
      <c r="H2275" s="70"/>
      <c r="I2275" s="70"/>
      <c r="J2275" s="70"/>
      <c r="K2275" s="70"/>
      <c r="L2275" s="39"/>
      <c r="N2275" s="14"/>
      <c r="AD2275" s="39"/>
      <c r="AE2275" s="39"/>
      <c r="AF2275" s="39"/>
      <c r="AG2275" s="39"/>
      <c r="AH2275" s="39"/>
      <c r="AI2275" s="39"/>
      <c r="AJ2275" s="39"/>
      <c r="AK2275" s="39"/>
      <c r="AL2275" s="39"/>
    </row>
    <row r="2276" ht="58.5" customHeight="1">
      <c r="A2276" s="39"/>
      <c r="B2276" s="70"/>
      <c r="C2276" s="70"/>
      <c r="D2276" s="70"/>
      <c r="E2276" s="70"/>
      <c r="F2276" s="70"/>
      <c r="G2276" s="70"/>
      <c r="H2276" s="70"/>
      <c r="I2276" s="70"/>
      <c r="J2276" s="70"/>
      <c r="K2276" s="70"/>
      <c r="L2276" s="39"/>
      <c r="N2276" s="14"/>
      <c r="AD2276" s="39"/>
      <c r="AE2276" s="39"/>
      <c r="AF2276" s="39"/>
      <c r="AG2276" s="39"/>
      <c r="AH2276" s="39"/>
      <c r="AI2276" s="39"/>
      <c r="AJ2276" s="39"/>
      <c r="AK2276" s="39"/>
      <c r="AL2276" s="39"/>
    </row>
    <row r="2277" ht="58.5" customHeight="1">
      <c r="A2277" s="39"/>
      <c r="B2277" s="70"/>
      <c r="C2277" s="70"/>
      <c r="D2277" s="70"/>
      <c r="E2277" s="70"/>
      <c r="F2277" s="70"/>
      <c r="G2277" s="70"/>
      <c r="H2277" s="70"/>
      <c r="I2277" s="70"/>
      <c r="J2277" s="70"/>
      <c r="K2277" s="70"/>
      <c r="L2277" s="39"/>
      <c r="N2277" s="14"/>
      <c r="AD2277" s="39"/>
      <c r="AE2277" s="39"/>
      <c r="AF2277" s="39"/>
      <c r="AG2277" s="39"/>
      <c r="AH2277" s="39"/>
      <c r="AI2277" s="39"/>
      <c r="AJ2277" s="39"/>
      <c r="AK2277" s="39"/>
      <c r="AL2277" s="39"/>
    </row>
    <row r="2278" ht="58.5" customHeight="1">
      <c r="A2278" s="39"/>
      <c r="B2278" s="70"/>
      <c r="C2278" s="70"/>
      <c r="D2278" s="70"/>
      <c r="E2278" s="70"/>
      <c r="F2278" s="70"/>
      <c r="G2278" s="70"/>
      <c r="H2278" s="70"/>
      <c r="I2278" s="70"/>
      <c r="J2278" s="70"/>
      <c r="K2278" s="70"/>
      <c r="L2278" s="39"/>
      <c r="N2278" s="14"/>
      <c r="AD2278" s="39"/>
      <c r="AE2278" s="39"/>
      <c r="AF2278" s="39"/>
      <c r="AG2278" s="39"/>
      <c r="AH2278" s="39"/>
      <c r="AI2278" s="39"/>
      <c r="AJ2278" s="39"/>
      <c r="AK2278" s="39"/>
      <c r="AL2278" s="39"/>
    </row>
    <row r="2279" ht="58.5" customHeight="1">
      <c r="A2279" s="39"/>
      <c r="B2279" s="70"/>
      <c r="C2279" s="70"/>
      <c r="D2279" s="70"/>
      <c r="E2279" s="70"/>
      <c r="F2279" s="70"/>
      <c r="G2279" s="70"/>
      <c r="H2279" s="70"/>
      <c r="I2279" s="70"/>
      <c r="J2279" s="70"/>
      <c r="K2279" s="70"/>
      <c r="L2279" s="39"/>
      <c r="N2279" s="14"/>
      <c r="AD2279" s="39"/>
      <c r="AE2279" s="39"/>
      <c r="AF2279" s="39"/>
      <c r="AG2279" s="39"/>
      <c r="AH2279" s="39"/>
      <c r="AI2279" s="39"/>
      <c r="AJ2279" s="39"/>
      <c r="AK2279" s="39"/>
      <c r="AL2279" s="39"/>
    </row>
    <row r="2280" ht="58.5" customHeight="1">
      <c r="A2280" s="39"/>
      <c r="B2280" s="70"/>
      <c r="C2280" s="70"/>
      <c r="D2280" s="70"/>
      <c r="E2280" s="70"/>
      <c r="F2280" s="70"/>
      <c r="G2280" s="70"/>
      <c r="H2280" s="70"/>
      <c r="I2280" s="70"/>
      <c r="J2280" s="70"/>
      <c r="K2280" s="70"/>
      <c r="L2280" s="39"/>
      <c r="N2280" s="14"/>
      <c r="AD2280" s="39"/>
      <c r="AE2280" s="39"/>
      <c r="AF2280" s="39"/>
      <c r="AG2280" s="39"/>
      <c r="AH2280" s="39"/>
      <c r="AI2280" s="39"/>
      <c r="AJ2280" s="39"/>
      <c r="AK2280" s="39"/>
      <c r="AL2280" s="39"/>
    </row>
    <row r="2281" ht="58.5" customHeight="1">
      <c r="A2281" s="39"/>
      <c r="B2281" s="70"/>
      <c r="C2281" s="70"/>
      <c r="D2281" s="70"/>
      <c r="E2281" s="70"/>
      <c r="F2281" s="70"/>
      <c r="G2281" s="70"/>
      <c r="H2281" s="70"/>
      <c r="I2281" s="70"/>
      <c r="J2281" s="70"/>
      <c r="K2281" s="70"/>
      <c r="L2281" s="39"/>
      <c r="N2281" s="14"/>
      <c r="AD2281" s="39"/>
      <c r="AE2281" s="39"/>
      <c r="AF2281" s="39"/>
      <c r="AG2281" s="39"/>
      <c r="AH2281" s="39"/>
      <c r="AI2281" s="39"/>
      <c r="AJ2281" s="39"/>
      <c r="AK2281" s="39"/>
      <c r="AL2281" s="39"/>
    </row>
    <row r="2282" ht="58.5" customHeight="1">
      <c r="A2282" s="39"/>
      <c r="B2282" s="70"/>
      <c r="C2282" s="70"/>
      <c r="D2282" s="70"/>
      <c r="E2282" s="70"/>
      <c r="F2282" s="70"/>
      <c r="G2282" s="70"/>
      <c r="H2282" s="70"/>
      <c r="I2282" s="70"/>
      <c r="J2282" s="70"/>
      <c r="K2282" s="70"/>
      <c r="L2282" s="39"/>
      <c r="N2282" s="14"/>
      <c r="AD2282" s="39"/>
      <c r="AE2282" s="39"/>
      <c r="AF2282" s="39"/>
      <c r="AG2282" s="39"/>
      <c r="AH2282" s="39"/>
      <c r="AI2282" s="39"/>
      <c r="AJ2282" s="39"/>
      <c r="AK2282" s="39"/>
      <c r="AL2282" s="39"/>
    </row>
    <row r="2283" ht="58.5" customHeight="1">
      <c r="A2283" s="39"/>
      <c r="B2283" s="70"/>
      <c r="C2283" s="70"/>
      <c r="D2283" s="70"/>
      <c r="E2283" s="70"/>
      <c r="F2283" s="70"/>
      <c r="G2283" s="70"/>
      <c r="H2283" s="70"/>
      <c r="I2283" s="70"/>
      <c r="J2283" s="70"/>
      <c r="K2283" s="70"/>
      <c r="L2283" s="39"/>
      <c r="N2283" s="14"/>
      <c r="AD2283" s="39"/>
      <c r="AE2283" s="39"/>
      <c r="AF2283" s="39"/>
      <c r="AG2283" s="39"/>
      <c r="AH2283" s="39"/>
      <c r="AI2283" s="39"/>
      <c r="AJ2283" s="39"/>
      <c r="AK2283" s="39"/>
      <c r="AL2283" s="39"/>
    </row>
    <row r="2284" ht="58.5" customHeight="1">
      <c r="A2284" s="39"/>
      <c r="B2284" s="70"/>
      <c r="C2284" s="70"/>
      <c r="D2284" s="70"/>
      <c r="E2284" s="70"/>
      <c r="F2284" s="70"/>
      <c r="G2284" s="70"/>
      <c r="H2284" s="70"/>
      <c r="I2284" s="70"/>
      <c r="J2284" s="70"/>
      <c r="K2284" s="70"/>
      <c r="L2284" s="39"/>
      <c r="N2284" s="14"/>
      <c r="AD2284" s="39"/>
      <c r="AE2284" s="39"/>
      <c r="AF2284" s="39"/>
      <c r="AG2284" s="39"/>
      <c r="AH2284" s="39"/>
      <c r="AI2284" s="39"/>
      <c r="AJ2284" s="39"/>
      <c r="AK2284" s="39"/>
      <c r="AL2284" s="39"/>
    </row>
    <row r="2285" ht="58.5" customHeight="1">
      <c r="A2285" s="39"/>
      <c r="B2285" s="70"/>
      <c r="C2285" s="70"/>
      <c r="D2285" s="70"/>
      <c r="E2285" s="70"/>
      <c r="F2285" s="70"/>
      <c r="G2285" s="70"/>
      <c r="H2285" s="70"/>
      <c r="I2285" s="70"/>
      <c r="J2285" s="70"/>
      <c r="K2285" s="70"/>
      <c r="L2285" s="39"/>
      <c r="N2285" s="14"/>
      <c r="AD2285" s="39"/>
      <c r="AE2285" s="39"/>
      <c r="AF2285" s="39"/>
      <c r="AG2285" s="39"/>
      <c r="AH2285" s="39"/>
      <c r="AI2285" s="39"/>
      <c r="AJ2285" s="39"/>
      <c r="AK2285" s="39"/>
      <c r="AL2285" s="39"/>
    </row>
    <row r="2286" ht="58.5" customHeight="1">
      <c r="A2286" s="39"/>
      <c r="B2286" s="70"/>
      <c r="C2286" s="70"/>
      <c r="D2286" s="70"/>
      <c r="E2286" s="70"/>
      <c r="F2286" s="70"/>
      <c r="G2286" s="70"/>
      <c r="H2286" s="70"/>
      <c r="I2286" s="70"/>
      <c r="J2286" s="70"/>
      <c r="K2286" s="70"/>
      <c r="L2286" s="39"/>
      <c r="N2286" s="14"/>
      <c r="AD2286" s="39"/>
      <c r="AE2286" s="39"/>
      <c r="AF2286" s="39"/>
      <c r="AG2286" s="39"/>
      <c r="AH2286" s="39"/>
      <c r="AI2286" s="39"/>
      <c r="AJ2286" s="39"/>
      <c r="AK2286" s="39"/>
      <c r="AL2286" s="39"/>
    </row>
    <row r="2287" ht="58.5" customHeight="1">
      <c r="A2287" s="39"/>
      <c r="B2287" s="70"/>
      <c r="C2287" s="70"/>
      <c r="D2287" s="70"/>
      <c r="E2287" s="70"/>
      <c r="F2287" s="70"/>
      <c r="G2287" s="70"/>
      <c r="H2287" s="70"/>
      <c r="I2287" s="70"/>
      <c r="J2287" s="70"/>
      <c r="K2287" s="70"/>
      <c r="L2287" s="39"/>
      <c r="N2287" s="14"/>
      <c r="AD2287" s="39"/>
      <c r="AE2287" s="39"/>
      <c r="AF2287" s="39"/>
      <c r="AG2287" s="39"/>
      <c r="AH2287" s="39"/>
      <c r="AI2287" s="39"/>
      <c r="AJ2287" s="39"/>
      <c r="AK2287" s="39"/>
      <c r="AL2287" s="39"/>
    </row>
    <row r="2288" ht="58.5" customHeight="1">
      <c r="A2288" s="39"/>
      <c r="B2288" s="70"/>
      <c r="C2288" s="70"/>
      <c r="D2288" s="70"/>
      <c r="E2288" s="70"/>
      <c r="F2288" s="70"/>
      <c r="G2288" s="70"/>
      <c r="H2288" s="70"/>
      <c r="I2288" s="70"/>
      <c r="J2288" s="70"/>
      <c r="K2288" s="70"/>
      <c r="L2288" s="39"/>
      <c r="N2288" s="14"/>
      <c r="AD2288" s="39"/>
      <c r="AE2288" s="39"/>
      <c r="AF2288" s="39"/>
      <c r="AG2288" s="39"/>
      <c r="AH2288" s="39"/>
      <c r="AI2288" s="39"/>
      <c r="AJ2288" s="39"/>
      <c r="AK2288" s="39"/>
      <c r="AL2288" s="39"/>
    </row>
    <row r="2289" ht="58.5" customHeight="1">
      <c r="A2289" s="39"/>
      <c r="B2289" s="70"/>
      <c r="C2289" s="70"/>
      <c r="D2289" s="70"/>
      <c r="E2289" s="70"/>
      <c r="F2289" s="70"/>
      <c r="G2289" s="70"/>
      <c r="H2289" s="70"/>
      <c r="I2289" s="70"/>
      <c r="J2289" s="70"/>
      <c r="K2289" s="70"/>
      <c r="L2289" s="39"/>
      <c r="N2289" s="14"/>
      <c r="AD2289" s="39"/>
      <c r="AE2289" s="39"/>
      <c r="AF2289" s="39"/>
      <c r="AG2289" s="39"/>
      <c r="AH2289" s="39"/>
      <c r="AI2289" s="39"/>
      <c r="AJ2289" s="39"/>
      <c r="AK2289" s="39"/>
      <c r="AL2289" s="39"/>
    </row>
    <row r="2290" ht="58.5" customHeight="1">
      <c r="A2290" s="39"/>
      <c r="B2290" s="70"/>
      <c r="C2290" s="70"/>
      <c r="D2290" s="70"/>
      <c r="E2290" s="70"/>
      <c r="F2290" s="70"/>
      <c r="G2290" s="70"/>
      <c r="H2290" s="70"/>
      <c r="I2290" s="70"/>
      <c r="J2290" s="70"/>
      <c r="K2290" s="70"/>
      <c r="L2290" s="39"/>
      <c r="N2290" s="14"/>
      <c r="AD2290" s="39"/>
      <c r="AE2290" s="39"/>
      <c r="AF2290" s="39"/>
      <c r="AG2290" s="39"/>
      <c r="AH2290" s="39"/>
      <c r="AI2290" s="39"/>
      <c r="AJ2290" s="39"/>
      <c r="AK2290" s="39"/>
      <c r="AL2290" s="39"/>
    </row>
    <row r="2291" ht="58.5" customHeight="1">
      <c r="A2291" s="39"/>
      <c r="B2291" s="70"/>
      <c r="C2291" s="70"/>
      <c r="D2291" s="70"/>
      <c r="E2291" s="70"/>
      <c r="F2291" s="70"/>
      <c r="G2291" s="70"/>
      <c r="H2291" s="70"/>
      <c r="I2291" s="70"/>
      <c r="J2291" s="70"/>
      <c r="K2291" s="70"/>
      <c r="L2291" s="39"/>
      <c r="N2291" s="14"/>
      <c r="AD2291" s="39"/>
      <c r="AE2291" s="39"/>
      <c r="AF2291" s="39"/>
      <c r="AG2291" s="39"/>
      <c r="AH2291" s="39"/>
      <c r="AI2291" s="39"/>
      <c r="AJ2291" s="39"/>
      <c r="AK2291" s="39"/>
      <c r="AL2291" s="39"/>
    </row>
    <row r="2292" ht="58.5" customHeight="1">
      <c r="A2292" s="39"/>
      <c r="B2292" s="70"/>
      <c r="C2292" s="70"/>
      <c r="D2292" s="70"/>
      <c r="E2292" s="70"/>
      <c r="F2292" s="70"/>
      <c r="G2292" s="70"/>
      <c r="H2292" s="70"/>
      <c r="I2292" s="70"/>
      <c r="J2292" s="70"/>
      <c r="K2292" s="70"/>
      <c r="L2292" s="39"/>
      <c r="N2292" s="14"/>
      <c r="AD2292" s="39"/>
      <c r="AE2292" s="39"/>
      <c r="AF2292" s="39"/>
      <c r="AG2292" s="39"/>
      <c r="AH2292" s="39"/>
      <c r="AI2292" s="39"/>
      <c r="AJ2292" s="39"/>
      <c r="AK2292" s="39"/>
      <c r="AL2292" s="39"/>
    </row>
    <row r="2293" ht="58.5" customHeight="1">
      <c r="A2293" s="39"/>
      <c r="B2293" s="70"/>
      <c r="C2293" s="70"/>
      <c r="D2293" s="70"/>
      <c r="E2293" s="70"/>
      <c r="F2293" s="70"/>
      <c r="G2293" s="70"/>
      <c r="H2293" s="70"/>
      <c r="I2293" s="70"/>
      <c r="J2293" s="70"/>
      <c r="K2293" s="70"/>
      <c r="L2293" s="39"/>
      <c r="N2293" s="14"/>
      <c r="AD2293" s="39"/>
      <c r="AE2293" s="39"/>
      <c r="AF2293" s="39"/>
      <c r="AG2293" s="39"/>
      <c r="AH2293" s="39"/>
      <c r="AI2293" s="39"/>
      <c r="AJ2293" s="39"/>
      <c r="AK2293" s="39"/>
      <c r="AL2293" s="39"/>
    </row>
    <row r="2294" ht="58.5" customHeight="1">
      <c r="A2294" s="39"/>
      <c r="B2294" s="70"/>
      <c r="C2294" s="70"/>
      <c r="D2294" s="70"/>
      <c r="E2294" s="70"/>
      <c r="F2294" s="70"/>
      <c r="G2294" s="70"/>
      <c r="H2294" s="70"/>
      <c r="I2294" s="70"/>
      <c r="J2294" s="70"/>
      <c r="K2294" s="70"/>
      <c r="L2294" s="39"/>
      <c r="N2294" s="14"/>
      <c r="AD2294" s="39"/>
      <c r="AE2294" s="39"/>
      <c r="AF2294" s="39"/>
      <c r="AG2294" s="39"/>
      <c r="AH2294" s="39"/>
      <c r="AI2294" s="39"/>
      <c r="AJ2294" s="39"/>
      <c r="AK2294" s="39"/>
      <c r="AL2294" s="39"/>
    </row>
    <row r="2295" ht="58.5" customHeight="1">
      <c r="A2295" s="39"/>
      <c r="B2295" s="70"/>
      <c r="C2295" s="70"/>
      <c r="D2295" s="70"/>
      <c r="E2295" s="70"/>
      <c r="F2295" s="70"/>
      <c r="G2295" s="70"/>
      <c r="H2295" s="70"/>
      <c r="I2295" s="70"/>
      <c r="J2295" s="70"/>
      <c r="K2295" s="70"/>
      <c r="L2295" s="39"/>
      <c r="N2295" s="14"/>
      <c r="AD2295" s="39"/>
      <c r="AE2295" s="39"/>
      <c r="AF2295" s="39"/>
      <c r="AG2295" s="39"/>
      <c r="AH2295" s="39"/>
      <c r="AI2295" s="39"/>
      <c r="AJ2295" s="39"/>
      <c r="AK2295" s="39"/>
      <c r="AL2295" s="39"/>
    </row>
    <row r="2296" ht="58.5" customHeight="1">
      <c r="A2296" s="39"/>
      <c r="B2296" s="70"/>
      <c r="C2296" s="70"/>
      <c r="D2296" s="70"/>
      <c r="E2296" s="70"/>
      <c r="F2296" s="70"/>
      <c r="G2296" s="70"/>
      <c r="H2296" s="70"/>
      <c r="I2296" s="70"/>
      <c r="J2296" s="70"/>
      <c r="K2296" s="70"/>
      <c r="L2296" s="39"/>
      <c r="N2296" s="14"/>
      <c r="AD2296" s="39"/>
      <c r="AE2296" s="39"/>
      <c r="AF2296" s="39"/>
      <c r="AG2296" s="39"/>
      <c r="AH2296" s="39"/>
      <c r="AI2296" s="39"/>
      <c r="AJ2296" s="39"/>
      <c r="AK2296" s="39"/>
      <c r="AL2296" s="39"/>
    </row>
    <row r="2297" ht="58.5" customHeight="1">
      <c r="A2297" s="39"/>
      <c r="B2297" s="70"/>
      <c r="C2297" s="70"/>
      <c r="D2297" s="70"/>
      <c r="E2297" s="70"/>
      <c r="F2297" s="70"/>
      <c r="G2297" s="70"/>
      <c r="H2297" s="70"/>
      <c r="I2297" s="70"/>
      <c r="J2297" s="70"/>
      <c r="K2297" s="70"/>
      <c r="L2297" s="39"/>
      <c r="N2297" s="14"/>
      <c r="AD2297" s="39"/>
      <c r="AE2297" s="39"/>
      <c r="AF2297" s="39"/>
      <c r="AG2297" s="39"/>
      <c r="AH2297" s="39"/>
      <c r="AI2297" s="39"/>
      <c r="AJ2297" s="39"/>
      <c r="AK2297" s="39"/>
      <c r="AL2297" s="39"/>
    </row>
    <row r="2298" ht="58.5" customHeight="1">
      <c r="A2298" s="39"/>
      <c r="B2298" s="70"/>
      <c r="C2298" s="70"/>
      <c r="D2298" s="70"/>
      <c r="E2298" s="70"/>
      <c r="F2298" s="70"/>
      <c r="G2298" s="70"/>
      <c r="H2298" s="70"/>
      <c r="I2298" s="70"/>
      <c r="J2298" s="70"/>
      <c r="K2298" s="70"/>
      <c r="L2298" s="39"/>
      <c r="N2298" s="14"/>
      <c r="AD2298" s="39"/>
      <c r="AE2298" s="39"/>
      <c r="AF2298" s="39"/>
      <c r="AG2298" s="39"/>
      <c r="AH2298" s="39"/>
      <c r="AI2298" s="39"/>
      <c r="AJ2298" s="39"/>
      <c r="AK2298" s="39"/>
      <c r="AL2298" s="39"/>
    </row>
    <row r="2299" ht="58.5" customHeight="1">
      <c r="A2299" s="39"/>
      <c r="B2299" s="70"/>
      <c r="C2299" s="70"/>
      <c r="D2299" s="70"/>
      <c r="E2299" s="70"/>
      <c r="F2299" s="70"/>
      <c r="G2299" s="70"/>
      <c r="H2299" s="70"/>
      <c r="I2299" s="70"/>
      <c r="J2299" s="70"/>
      <c r="K2299" s="70"/>
      <c r="L2299" s="39"/>
      <c r="N2299" s="14"/>
      <c r="AD2299" s="39"/>
      <c r="AE2299" s="39"/>
      <c r="AF2299" s="39"/>
      <c r="AG2299" s="39"/>
      <c r="AH2299" s="39"/>
      <c r="AI2299" s="39"/>
      <c r="AJ2299" s="39"/>
      <c r="AK2299" s="39"/>
      <c r="AL2299" s="39"/>
    </row>
    <row r="2300" ht="58.5" customHeight="1">
      <c r="A2300" s="39"/>
      <c r="B2300" s="70"/>
      <c r="C2300" s="70"/>
      <c r="D2300" s="70"/>
      <c r="E2300" s="70"/>
      <c r="F2300" s="70"/>
      <c r="G2300" s="70"/>
      <c r="H2300" s="70"/>
      <c r="I2300" s="70"/>
      <c r="J2300" s="70"/>
      <c r="K2300" s="70"/>
      <c r="L2300" s="39"/>
      <c r="N2300" s="14"/>
      <c r="AD2300" s="39"/>
      <c r="AE2300" s="39"/>
      <c r="AF2300" s="39"/>
      <c r="AG2300" s="39"/>
      <c r="AH2300" s="39"/>
      <c r="AI2300" s="39"/>
      <c r="AJ2300" s="39"/>
      <c r="AK2300" s="39"/>
      <c r="AL2300" s="39"/>
    </row>
    <row r="2301" ht="58.5" customHeight="1">
      <c r="A2301" s="39"/>
      <c r="B2301" s="70"/>
      <c r="C2301" s="70"/>
      <c r="D2301" s="70"/>
      <c r="E2301" s="70"/>
      <c r="F2301" s="70"/>
      <c r="G2301" s="70"/>
      <c r="H2301" s="70"/>
      <c r="I2301" s="70"/>
      <c r="J2301" s="70"/>
      <c r="K2301" s="70"/>
      <c r="L2301" s="39"/>
      <c r="N2301" s="14"/>
      <c r="AD2301" s="39"/>
      <c r="AE2301" s="39"/>
      <c r="AF2301" s="39"/>
      <c r="AG2301" s="39"/>
      <c r="AH2301" s="39"/>
      <c r="AI2301" s="39"/>
      <c r="AJ2301" s="39"/>
      <c r="AK2301" s="39"/>
      <c r="AL2301" s="39"/>
    </row>
    <row r="2302" ht="58.5" customHeight="1">
      <c r="A2302" s="39"/>
      <c r="B2302" s="70"/>
      <c r="C2302" s="70"/>
      <c r="D2302" s="70"/>
      <c r="E2302" s="70"/>
      <c r="F2302" s="70"/>
      <c r="G2302" s="70"/>
      <c r="H2302" s="70"/>
      <c r="I2302" s="70"/>
      <c r="J2302" s="70"/>
      <c r="K2302" s="70"/>
      <c r="L2302" s="39"/>
      <c r="N2302" s="14"/>
      <c r="AD2302" s="39"/>
      <c r="AE2302" s="39"/>
      <c r="AF2302" s="39"/>
      <c r="AG2302" s="39"/>
      <c r="AH2302" s="39"/>
      <c r="AI2302" s="39"/>
      <c r="AJ2302" s="39"/>
      <c r="AK2302" s="39"/>
      <c r="AL2302" s="39"/>
    </row>
    <row r="2303" ht="58.5" customHeight="1">
      <c r="A2303" s="39"/>
      <c r="B2303" s="70"/>
      <c r="C2303" s="70"/>
      <c r="D2303" s="70"/>
      <c r="E2303" s="70"/>
      <c r="F2303" s="70"/>
      <c r="G2303" s="70"/>
      <c r="H2303" s="70"/>
      <c r="I2303" s="70"/>
      <c r="J2303" s="70"/>
      <c r="K2303" s="70"/>
      <c r="L2303" s="39"/>
      <c r="N2303" s="14"/>
      <c r="AD2303" s="39"/>
      <c r="AE2303" s="39"/>
      <c r="AF2303" s="39"/>
      <c r="AG2303" s="39"/>
      <c r="AH2303" s="39"/>
      <c r="AI2303" s="39"/>
      <c r="AJ2303" s="39"/>
      <c r="AK2303" s="39"/>
      <c r="AL2303" s="39"/>
    </row>
    <row r="2304" ht="58.5" customHeight="1">
      <c r="A2304" s="39"/>
      <c r="B2304" s="70"/>
      <c r="C2304" s="70"/>
      <c r="D2304" s="70"/>
      <c r="E2304" s="70"/>
      <c r="F2304" s="70"/>
      <c r="G2304" s="70"/>
      <c r="H2304" s="70"/>
      <c r="I2304" s="70"/>
      <c r="J2304" s="70"/>
      <c r="K2304" s="70"/>
      <c r="L2304" s="39"/>
      <c r="N2304" s="14"/>
      <c r="AD2304" s="39"/>
      <c r="AE2304" s="39"/>
      <c r="AF2304" s="39"/>
      <c r="AG2304" s="39"/>
      <c r="AH2304" s="39"/>
      <c r="AI2304" s="39"/>
      <c r="AJ2304" s="39"/>
      <c r="AK2304" s="39"/>
      <c r="AL2304" s="39"/>
    </row>
    <row r="2305" ht="58.5" customHeight="1">
      <c r="A2305" s="39"/>
      <c r="B2305" s="70"/>
      <c r="C2305" s="70"/>
      <c r="D2305" s="70"/>
      <c r="E2305" s="70"/>
      <c r="F2305" s="70"/>
      <c r="G2305" s="70"/>
      <c r="H2305" s="70"/>
      <c r="I2305" s="70"/>
      <c r="J2305" s="70"/>
      <c r="K2305" s="70"/>
      <c r="L2305" s="39"/>
      <c r="N2305" s="14"/>
      <c r="AD2305" s="39"/>
      <c r="AE2305" s="39"/>
      <c r="AF2305" s="39"/>
      <c r="AG2305" s="39"/>
      <c r="AH2305" s="39"/>
      <c r="AI2305" s="39"/>
      <c r="AJ2305" s="39"/>
      <c r="AK2305" s="39"/>
      <c r="AL2305" s="39"/>
    </row>
    <row r="2306" ht="58.5" customHeight="1">
      <c r="A2306" s="39"/>
      <c r="B2306" s="70"/>
      <c r="C2306" s="70"/>
      <c r="D2306" s="70"/>
      <c r="E2306" s="70"/>
      <c r="F2306" s="70"/>
      <c r="G2306" s="70"/>
      <c r="H2306" s="70"/>
      <c r="I2306" s="70"/>
      <c r="J2306" s="70"/>
      <c r="K2306" s="70"/>
      <c r="L2306" s="39"/>
      <c r="N2306" s="14"/>
      <c r="AD2306" s="39"/>
      <c r="AE2306" s="39"/>
      <c r="AF2306" s="39"/>
      <c r="AG2306" s="39"/>
      <c r="AH2306" s="39"/>
      <c r="AI2306" s="39"/>
      <c r="AJ2306" s="39"/>
      <c r="AK2306" s="39"/>
      <c r="AL2306" s="39"/>
    </row>
    <row r="2307" ht="58.5" customHeight="1">
      <c r="A2307" s="39"/>
      <c r="B2307" s="70"/>
      <c r="C2307" s="70"/>
      <c r="D2307" s="70"/>
      <c r="E2307" s="70"/>
      <c r="F2307" s="70"/>
      <c r="G2307" s="70"/>
      <c r="H2307" s="70"/>
      <c r="I2307" s="70"/>
      <c r="J2307" s="70"/>
      <c r="K2307" s="70"/>
      <c r="L2307" s="39"/>
      <c r="N2307" s="14"/>
      <c r="AD2307" s="39"/>
      <c r="AE2307" s="39"/>
      <c r="AF2307" s="39"/>
      <c r="AG2307" s="39"/>
      <c r="AH2307" s="39"/>
      <c r="AI2307" s="39"/>
      <c r="AJ2307" s="39"/>
      <c r="AK2307" s="39"/>
      <c r="AL2307" s="39"/>
    </row>
    <row r="2308" ht="58.5" customHeight="1">
      <c r="A2308" s="39"/>
      <c r="B2308" s="70"/>
      <c r="C2308" s="70"/>
      <c r="D2308" s="70"/>
      <c r="E2308" s="70"/>
      <c r="F2308" s="70"/>
      <c r="G2308" s="70"/>
      <c r="H2308" s="70"/>
      <c r="I2308" s="70"/>
      <c r="J2308" s="70"/>
      <c r="K2308" s="70"/>
      <c r="L2308" s="39"/>
      <c r="N2308" s="14"/>
      <c r="AD2308" s="39"/>
      <c r="AE2308" s="39"/>
      <c r="AF2308" s="39"/>
      <c r="AG2308" s="39"/>
      <c r="AH2308" s="39"/>
      <c r="AI2308" s="39"/>
      <c r="AJ2308" s="39"/>
      <c r="AK2308" s="39"/>
      <c r="AL2308" s="39"/>
    </row>
    <row r="2309" ht="58.5" customHeight="1">
      <c r="A2309" s="39"/>
      <c r="B2309" s="70"/>
      <c r="C2309" s="70"/>
      <c r="D2309" s="70"/>
      <c r="E2309" s="70"/>
      <c r="F2309" s="70"/>
      <c r="G2309" s="70"/>
      <c r="H2309" s="70"/>
      <c r="I2309" s="70"/>
      <c r="J2309" s="70"/>
      <c r="K2309" s="70"/>
      <c r="L2309" s="39"/>
      <c r="N2309" s="14"/>
      <c r="AD2309" s="39"/>
      <c r="AE2309" s="39"/>
      <c r="AF2309" s="39"/>
      <c r="AG2309" s="39"/>
      <c r="AH2309" s="39"/>
      <c r="AI2309" s="39"/>
      <c r="AJ2309" s="39"/>
      <c r="AK2309" s="39"/>
      <c r="AL2309" s="39"/>
    </row>
    <row r="2310" ht="58.5" customHeight="1">
      <c r="A2310" s="39"/>
      <c r="B2310" s="70"/>
      <c r="C2310" s="70"/>
      <c r="D2310" s="70"/>
      <c r="E2310" s="70"/>
      <c r="F2310" s="70"/>
      <c r="G2310" s="70"/>
      <c r="H2310" s="70"/>
      <c r="I2310" s="70"/>
      <c r="J2310" s="70"/>
      <c r="K2310" s="70"/>
      <c r="L2310" s="39"/>
      <c r="N2310" s="14"/>
      <c r="AD2310" s="39"/>
      <c r="AE2310" s="39"/>
      <c r="AF2310" s="39"/>
      <c r="AG2310" s="39"/>
      <c r="AH2310" s="39"/>
      <c r="AI2310" s="39"/>
      <c r="AJ2310" s="39"/>
      <c r="AK2310" s="39"/>
      <c r="AL2310" s="39"/>
    </row>
    <row r="2311" ht="58.5" customHeight="1">
      <c r="A2311" s="39"/>
      <c r="B2311" s="70"/>
      <c r="C2311" s="70"/>
      <c r="D2311" s="70"/>
      <c r="E2311" s="70"/>
      <c r="F2311" s="70"/>
      <c r="G2311" s="70"/>
      <c r="H2311" s="70"/>
      <c r="I2311" s="70"/>
      <c r="J2311" s="70"/>
      <c r="K2311" s="70"/>
      <c r="L2311" s="39"/>
      <c r="N2311" s="14"/>
      <c r="AD2311" s="39"/>
      <c r="AE2311" s="39"/>
      <c r="AF2311" s="39"/>
      <c r="AG2311" s="39"/>
      <c r="AH2311" s="39"/>
      <c r="AI2311" s="39"/>
      <c r="AJ2311" s="39"/>
      <c r="AK2311" s="39"/>
      <c r="AL2311" s="39"/>
    </row>
    <row r="2312" ht="58.5" customHeight="1">
      <c r="A2312" s="39"/>
      <c r="B2312" s="70"/>
      <c r="C2312" s="70"/>
      <c r="D2312" s="70"/>
      <c r="E2312" s="70"/>
      <c r="F2312" s="70"/>
      <c r="G2312" s="70"/>
      <c r="H2312" s="70"/>
      <c r="I2312" s="70"/>
      <c r="J2312" s="70"/>
      <c r="K2312" s="70"/>
      <c r="L2312" s="39"/>
      <c r="N2312" s="14"/>
      <c r="AD2312" s="39"/>
      <c r="AE2312" s="39"/>
      <c r="AF2312" s="39"/>
      <c r="AG2312" s="39"/>
      <c r="AH2312" s="39"/>
      <c r="AI2312" s="39"/>
      <c r="AJ2312" s="39"/>
      <c r="AK2312" s="39"/>
      <c r="AL2312" s="39"/>
    </row>
    <row r="2313" ht="58.5" customHeight="1">
      <c r="A2313" s="39"/>
      <c r="B2313" s="70"/>
      <c r="C2313" s="70"/>
      <c r="D2313" s="70"/>
      <c r="E2313" s="70"/>
      <c r="F2313" s="70"/>
      <c r="G2313" s="70"/>
      <c r="H2313" s="70"/>
      <c r="I2313" s="70"/>
      <c r="J2313" s="70"/>
      <c r="K2313" s="70"/>
      <c r="L2313" s="39"/>
      <c r="N2313" s="14"/>
      <c r="AD2313" s="39"/>
      <c r="AE2313" s="39"/>
      <c r="AF2313" s="39"/>
      <c r="AG2313" s="39"/>
      <c r="AH2313" s="39"/>
      <c r="AI2313" s="39"/>
      <c r="AJ2313" s="39"/>
      <c r="AK2313" s="39"/>
      <c r="AL2313" s="39"/>
    </row>
    <row r="2314" ht="58.5" customHeight="1">
      <c r="A2314" s="39"/>
      <c r="B2314" s="70"/>
      <c r="C2314" s="70"/>
      <c r="D2314" s="70"/>
      <c r="E2314" s="70"/>
      <c r="F2314" s="70"/>
      <c r="G2314" s="70"/>
      <c r="H2314" s="70"/>
      <c r="I2314" s="70"/>
      <c r="J2314" s="70"/>
      <c r="K2314" s="70"/>
      <c r="L2314" s="39"/>
      <c r="N2314" s="14"/>
      <c r="AD2314" s="39"/>
      <c r="AE2314" s="39"/>
      <c r="AF2314" s="39"/>
      <c r="AG2314" s="39"/>
      <c r="AH2314" s="39"/>
      <c r="AI2314" s="39"/>
      <c r="AJ2314" s="39"/>
      <c r="AK2314" s="39"/>
      <c r="AL2314" s="39"/>
    </row>
    <row r="2315" ht="58.5" customHeight="1">
      <c r="A2315" s="39"/>
      <c r="B2315" s="70"/>
      <c r="C2315" s="70"/>
      <c r="D2315" s="70"/>
      <c r="E2315" s="70"/>
      <c r="F2315" s="70"/>
      <c r="G2315" s="70"/>
      <c r="H2315" s="70"/>
      <c r="I2315" s="70"/>
      <c r="J2315" s="70"/>
      <c r="K2315" s="70"/>
      <c r="L2315" s="39"/>
      <c r="N2315" s="14"/>
      <c r="AD2315" s="39"/>
      <c r="AE2315" s="39"/>
      <c r="AF2315" s="39"/>
      <c r="AG2315" s="39"/>
      <c r="AH2315" s="39"/>
      <c r="AI2315" s="39"/>
      <c r="AJ2315" s="39"/>
      <c r="AK2315" s="39"/>
      <c r="AL2315" s="39"/>
    </row>
    <row r="2316" ht="58.5" customHeight="1">
      <c r="A2316" s="39"/>
      <c r="B2316" s="70"/>
      <c r="C2316" s="70"/>
      <c r="D2316" s="70"/>
      <c r="E2316" s="70"/>
      <c r="F2316" s="70"/>
      <c r="G2316" s="70"/>
      <c r="H2316" s="70"/>
      <c r="I2316" s="70"/>
      <c r="J2316" s="70"/>
      <c r="K2316" s="70"/>
      <c r="L2316" s="39"/>
      <c r="N2316" s="14"/>
      <c r="AD2316" s="39"/>
      <c r="AE2316" s="39"/>
      <c r="AF2316" s="39"/>
      <c r="AG2316" s="39"/>
      <c r="AH2316" s="39"/>
      <c r="AI2316" s="39"/>
      <c r="AJ2316" s="39"/>
      <c r="AK2316" s="39"/>
      <c r="AL2316" s="39"/>
    </row>
    <row r="2317" ht="58.5" customHeight="1">
      <c r="A2317" s="39"/>
      <c r="B2317" s="70"/>
      <c r="C2317" s="70"/>
      <c r="D2317" s="70"/>
      <c r="E2317" s="70"/>
      <c r="F2317" s="70"/>
      <c r="G2317" s="70"/>
      <c r="H2317" s="70"/>
      <c r="I2317" s="70"/>
      <c r="J2317" s="70"/>
      <c r="K2317" s="70"/>
      <c r="L2317" s="39"/>
      <c r="N2317" s="14"/>
      <c r="AD2317" s="39"/>
      <c r="AE2317" s="39"/>
      <c r="AF2317" s="39"/>
      <c r="AG2317" s="39"/>
      <c r="AH2317" s="39"/>
      <c r="AI2317" s="39"/>
      <c r="AJ2317" s="39"/>
      <c r="AK2317" s="39"/>
      <c r="AL2317" s="39"/>
    </row>
    <row r="2318" ht="58.5" customHeight="1">
      <c r="A2318" s="39"/>
      <c r="B2318" s="70"/>
      <c r="C2318" s="70"/>
      <c r="D2318" s="70"/>
      <c r="E2318" s="70"/>
      <c r="F2318" s="70"/>
      <c r="G2318" s="70"/>
      <c r="H2318" s="70"/>
      <c r="I2318" s="70"/>
      <c r="J2318" s="70"/>
      <c r="K2318" s="70"/>
      <c r="L2318" s="39"/>
      <c r="N2318" s="14"/>
      <c r="AD2318" s="39"/>
      <c r="AE2318" s="39"/>
      <c r="AF2318" s="39"/>
      <c r="AG2318" s="39"/>
      <c r="AH2318" s="39"/>
      <c r="AI2318" s="39"/>
      <c r="AJ2318" s="39"/>
      <c r="AK2318" s="39"/>
      <c r="AL2318" s="39"/>
    </row>
    <row r="2319" ht="58.5" customHeight="1">
      <c r="A2319" s="39"/>
      <c r="B2319" s="70"/>
      <c r="C2319" s="70"/>
      <c r="D2319" s="70"/>
      <c r="E2319" s="70"/>
      <c r="F2319" s="70"/>
      <c r="G2319" s="70"/>
      <c r="H2319" s="70"/>
      <c r="I2319" s="70"/>
      <c r="J2319" s="70"/>
      <c r="K2319" s="70"/>
      <c r="L2319" s="39"/>
      <c r="N2319" s="14"/>
      <c r="AD2319" s="39"/>
      <c r="AE2319" s="39"/>
      <c r="AF2319" s="39"/>
      <c r="AG2319" s="39"/>
      <c r="AH2319" s="39"/>
      <c r="AI2319" s="39"/>
      <c r="AJ2319" s="39"/>
      <c r="AK2319" s="39"/>
      <c r="AL2319" s="39"/>
    </row>
    <row r="2320" ht="58.5" customHeight="1">
      <c r="A2320" s="39"/>
      <c r="B2320" s="70"/>
      <c r="C2320" s="70"/>
      <c r="D2320" s="70"/>
      <c r="E2320" s="70"/>
      <c r="F2320" s="70"/>
      <c r="G2320" s="70"/>
      <c r="H2320" s="70"/>
      <c r="I2320" s="70"/>
      <c r="J2320" s="70"/>
      <c r="K2320" s="70"/>
      <c r="L2320" s="39"/>
      <c r="N2320" s="14"/>
      <c r="AD2320" s="39"/>
      <c r="AE2320" s="39"/>
      <c r="AF2320" s="39"/>
      <c r="AG2320" s="39"/>
      <c r="AH2320" s="39"/>
      <c r="AI2320" s="39"/>
      <c r="AJ2320" s="39"/>
      <c r="AK2320" s="39"/>
      <c r="AL2320" s="39"/>
    </row>
    <row r="2321" ht="58.5" customHeight="1">
      <c r="A2321" s="39"/>
      <c r="B2321" s="70"/>
      <c r="C2321" s="70"/>
      <c r="D2321" s="70"/>
      <c r="E2321" s="70"/>
      <c r="F2321" s="70"/>
      <c r="G2321" s="70"/>
      <c r="H2321" s="70"/>
      <c r="I2321" s="70"/>
      <c r="J2321" s="70"/>
      <c r="K2321" s="70"/>
      <c r="L2321" s="39"/>
      <c r="N2321" s="14"/>
      <c r="AD2321" s="39"/>
      <c r="AE2321" s="39"/>
      <c r="AF2321" s="39"/>
      <c r="AG2321" s="39"/>
      <c r="AH2321" s="39"/>
      <c r="AI2321" s="39"/>
      <c r="AJ2321" s="39"/>
      <c r="AK2321" s="39"/>
      <c r="AL2321" s="39"/>
    </row>
    <row r="2322" ht="58.5" customHeight="1">
      <c r="A2322" s="39"/>
      <c r="B2322" s="70"/>
      <c r="C2322" s="70"/>
      <c r="D2322" s="70"/>
      <c r="E2322" s="70"/>
      <c r="F2322" s="70"/>
      <c r="G2322" s="70"/>
      <c r="H2322" s="70"/>
      <c r="I2322" s="70"/>
      <c r="J2322" s="70"/>
      <c r="K2322" s="70"/>
      <c r="L2322" s="39"/>
      <c r="N2322" s="14"/>
      <c r="AD2322" s="39"/>
      <c r="AE2322" s="39"/>
      <c r="AF2322" s="39"/>
      <c r="AG2322" s="39"/>
      <c r="AH2322" s="39"/>
      <c r="AI2322" s="39"/>
      <c r="AJ2322" s="39"/>
      <c r="AK2322" s="39"/>
      <c r="AL2322" s="39"/>
    </row>
    <row r="2323" ht="58.5" customHeight="1">
      <c r="A2323" s="39"/>
      <c r="B2323" s="70"/>
      <c r="C2323" s="70"/>
      <c r="D2323" s="70"/>
      <c r="E2323" s="70"/>
      <c r="F2323" s="70"/>
      <c r="G2323" s="70"/>
      <c r="H2323" s="70"/>
      <c r="I2323" s="70"/>
      <c r="J2323" s="70"/>
      <c r="K2323" s="70"/>
      <c r="L2323" s="39"/>
      <c r="N2323" s="14"/>
      <c r="AD2323" s="39"/>
      <c r="AE2323" s="39"/>
      <c r="AF2323" s="39"/>
      <c r="AG2323" s="39"/>
      <c r="AH2323" s="39"/>
      <c r="AI2323" s="39"/>
      <c r="AJ2323" s="39"/>
      <c r="AK2323" s="39"/>
      <c r="AL2323" s="39"/>
    </row>
    <row r="2324" ht="58.5" customHeight="1">
      <c r="A2324" s="39"/>
      <c r="B2324" s="70"/>
      <c r="C2324" s="70"/>
      <c r="D2324" s="70"/>
      <c r="E2324" s="70"/>
      <c r="F2324" s="70"/>
      <c r="G2324" s="70"/>
      <c r="H2324" s="70"/>
      <c r="I2324" s="70"/>
      <c r="J2324" s="70"/>
      <c r="K2324" s="70"/>
      <c r="L2324" s="39"/>
      <c r="N2324" s="14"/>
      <c r="AD2324" s="39"/>
      <c r="AE2324" s="39"/>
      <c r="AF2324" s="39"/>
      <c r="AG2324" s="39"/>
      <c r="AH2324" s="39"/>
      <c r="AI2324" s="39"/>
      <c r="AJ2324" s="39"/>
      <c r="AK2324" s="39"/>
      <c r="AL2324" s="39"/>
    </row>
    <row r="2325" ht="58.5" customHeight="1">
      <c r="A2325" s="39"/>
      <c r="B2325" s="70"/>
      <c r="C2325" s="70"/>
      <c r="D2325" s="70"/>
      <c r="E2325" s="70"/>
      <c r="F2325" s="70"/>
      <c r="G2325" s="70"/>
      <c r="H2325" s="70"/>
      <c r="I2325" s="70"/>
      <c r="J2325" s="70"/>
      <c r="K2325" s="70"/>
      <c r="L2325" s="39"/>
      <c r="N2325" s="14"/>
      <c r="AD2325" s="39"/>
      <c r="AE2325" s="39"/>
      <c r="AF2325" s="39"/>
      <c r="AG2325" s="39"/>
      <c r="AH2325" s="39"/>
      <c r="AI2325" s="39"/>
      <c r="AJ2325" s="39"/>
      <c r="AK2325" s="39"/>
      <c r="AL2325" s="39"/>
    </row>
    <row r="2326" ht="58.5" customHeight="1">
      <c r="A2326" s="39"/>
      <c r="B2326" s="70"/>
      <c r="C2326" s="70"/>
      <c r="D2326" s="70"/>
      <c r="E2326" s="70"/>
      <c r="F2326" s="70"/>
      <c r="G2326" s="70"/>
      <c r="H2326" s="70"/>
      <c r="I2326" s="70"/>
      <c r="J2326" s="70"/>
      <c r="K2326" s="70"/>
      <c r="L2326" s="39"/>
      <c r="N2326" s="14"/>
      <c r="AD2326" s="39"/>
      <c r="AE2326" s="39"/>
      <c r="AF2326" s="39"/>
      <c r="AG2326" s="39"/>
      <c r="AH2326" s="39"/>
      <c r="AI2326" s="39"/>
      <c r="AJ2326" s="39"/>
      <c r="AK2326" s="39"/>
      <c r="AL2326" s="39"/>
    </row>
    <row r="2327" ht="58.5" customHeight="1">
      <c r="A2327" s="39"/>
      <c r="B2327" s="70"/>
      <c r="C2327" s="70"/>
      <c r="D2327" s="70"/>
      <c r="E2327" s="70"/>
      <c r="F2327" s="70"/>
      <c r="G2327" s="70"/>
      <c r="H2327" s="70"/>
      <c r="I2327" s="70"/>
      <c r="J2327" s="70"/>
      <c r="K2327" s="70"/>
      <c r="L2327" s="39"/>
      <c r="N2327" s="14"/>
      <c r="AD2327" s="39"/>
      <c r="AE2327" s="39"/>
      <c r="AF2327" s="39"/>
      <c r="AG2327" s="39"/>
      <c r="AH2327" s="39"/>
      <c r="AI2327" s="39"/>
      <c r="AJ2327" s="39"/>
      <c r="AK2327" s="39"/>
      <c r="AL2327" s="39"/>
    </row>
    <row r="2328" ht="58.5" customHeight="1">
      <c r="A2328" s="39"/>
      <c r="B2328" s="70"/>
      <c r="C2328" s="70"/>
      <c r="D2328" s="70"/>
      <c r="E2328" s="70"/>
      <c r="F2328" s="70"/>
      <c r="G2328" s="70"/>
      <c r="H2328" s="70"/>
      <c r="I2328" s="70"/>
      <c r="J2328" s="70"/>
      <c r="K2328" s="70"/>
      <c r="L2328" s="39"/>
      <c r="N2328" s="14"/>
      <c r="AD2328" s="39"/>
      <c r="AE2328" s="39"/>
      <c r="AF2328" s="39"/>
      <c r="AG2328" s="39"/>
      <c r="AH2328" s="39"/>
      <c r="AI2328" s="39"/>
      <c r="AJ2328" s="39"/>
      <c r="AK2328" s="39"/>
      <c r="AL2328" s="39"/>
    </row>
    <row r="2329" ht="58.5" customHeight="1">
      <c r="A2329" s="39"/>
      <c r="B2329" s="70"/>
      <c r="C2329" s="70"/>
      <c r="D2329" s="70"/>
      <c r="E2329" s="70"/>
      <c r="F2329" s="70"/>
      <c r="G2329" s="70"/>
      <c r="H2329" s="70"/>
      <c r="I2329" s="70"/>
      <c r="J2329" s="70"/>
      <c r="K2329" s="70"/>
      <c r="L2329" s="39"/>
      <c r="N2329" s="14"/>
      <c r="AD2329" s="39"/>
      <c r="AE2329" s="39"/>
      <c r="AF2329" s="39"/>
      <c r="AG2329" s="39"/>
      <c r="AH2329" s="39"/>
      <c r="AI2329" s="39"/>
      <c r="AJ2329" s="39"/>
      <c r="AK2329" s="39"/>
      <c r="AL2329" s="39"/>
    </row>
    <row r="2330" ht="58.5" customHeight="1">
      <c r="A2330" s="39"/>
      <c r="B2330" s="70"/>
      <c r="C2330" s="70"/>
      <c r="D2330" s="70"/>
      <c r="E2330" s="70"/>
      <c r="F2330" s="70"/>
      <c r="G2330" s="70"/>
      <c r="H2330" s="70"/>
      <c r="I2330" s="70"/>
      <c r="J2330" s="70"/>
      <c r="K2330" s="70"/>
      <c r="L2330" s="39"/>
      <c r="N2330" s="14"/>
      <c r="AD2330" s="39"/>
      <c r="AE2330" s="39"/>
      <c r="AF2330" s="39"/>
      <c r="AG2330" s="39"/>
      <c r="AH2330" s="39"/>
      <c r="AI2330" s="39"/>
      <c r="AJ2330" s="39"/>
      <c r="AK2330" s="39"/>
      <c r="AL2330" s="39"/>
    </row>
    <row r="2331" ht="58.5" customHeight="1">
      <c r="A2331" s="39"/>
      <c r="B2331" s="70"/>
      <c r="C2331" s="70"/>
      <c r="D2331" s="70"/>
      <c r="E2331" s="70"/>
      <c r="F2331" s="70"/>
      <c r="G2331" s="70"/>
      <c r="H2331" s="70"/>
      <c r="I2331" s="70"/>
      <c r="J2331" s="70"/>
      <c r="K2331" s="70"/>
      <c r="L2331" s="39"/>
      <c r="N2331" s="14"/>
      <c r="AD2331" s="39"/>
      <c r="AE2331" s="39"/>
      <c r="AF2331" s="39"/>
      <c r="AG2331" s="39"/>
      <c r="AH2331" s="39"/>
      <c r="AI2331" s="39"/>
      <c r="AJ2331" s="39"/>
      <c r="AK2331" s="39"/>
      <c r="AL2331" s="39"/>
    </row>
    <row r="2332" ht="58.5" customHeight="1">
      <c r="A2332" s="39"/>
      <c r="B2332" s="70"/>
      <c r="C2332" s="70"/>
      <c r="D2332" s="70"/>
      <c r="E2332" s="70"/>
      <c r="F2332" s="70"/>
      <c r="G2332" s="70"/>
      <c r="H2332" s="70"/>
      <c r="I2332" s="70"/>
      <c r="J2332" s="70"/>
      <c r="K2332" s="70"/>
      <c r="L2332" s="39"/>
      <c r="N2332" s="14"/>
      <c r="AD2332" s="39"/>
      <c r="AE2332" s="39"/>
      <c r="AF2332" s="39"/>
      <c r="AG2332" s="39"/>
      <c r="AH2332" s="39"/>
      <c r="AI2332" s="39"/>
      <c r="AJ2332" s="39"/>
      <c r="AK2332" s="39"/>
      <c r="AL2332" s="39"/>
    </row>
    <row r="2333" ht="58.5" customHeight="1">
      <c r="A2333" s="39"/>
      <c r="B2333" s="70"/>
      <c r="C2333" s="70"/>
      <c r="D2333" s="70"/>
      <c r="E2333" s="70"/>
      <c r="F2333" s="70"/>
      <c r="G2333" s="70"/>
      <c r="H2333" s="70"/>
      <c r="I2333" s="70"/>
      <c r="J2333" s="70"/>
      <c r="K2333" s="70"/>
      <c r="L2333" s="39"/>
      <c r="N2333" s="14"/>
      <c r="AD2333" s="39"/>
      <c r="AE2333" s="39"/>
      <c r="AF2333" s="39"/>
      <c r="AG2333" s="39"/>
      <c r="AH2333" s="39"/>
      <c r="AI2333" s="39"/>
      <c r="AJ2333" s="39"/>
      <c r="AK2333" s="39"/>
      <c r="AL2333" s="39"/>
    </row>
    <row r="2334" ht="58.5" customHeight="1">
      <c r="A2334" s="39"/>
      <c r="B2334" s="70"/>
      <c r="C2334" s="70"/>
      <c r="D2334" s="70"/>
      <c r="E2334" s="70"/>
      <c r="F2334" s="70"/>
      <c r="G2334" s="70"/>
      <c r="H2334" s="70"/>
      <c r="I2334" s="70"/>
      <c r="J2334" s="70"/>
      <c r="K2334" s="70"/>
      <c r="L2334" s="39"/>
      <c r="N2334" s="14"/>
      <c r="AD2334" s="39"/>
      <c r="AE2334" s="39"/>
      <c r="AF2334" s="39"/>
      <c r="AG2334" s="39"/>
      <c r="AH2334" s="39"/>
      <c r="AI2334" s="39"/>
      <c r="AJ2334" s="39"/>
      <c r="AK2334" s="39"/>
      <c r="AL2334" s="39"/>
    </row>
    <row r="2335" ht="58.5" customHeight="1">
      <c r="A2335" s="39"/>
      <c r="B2335" s="70"/>
      <c r="C2335" s="70"/>
      <c r="D2335" s="70"/>
      <c r="E2335" s="70"/>
      <c r="F2335" s="70"/>
      <c r="G2335" s="70"/>
      <c r="H2335" s="70"/>
      <c r="I2335" s="70"/>
      <c r="J2335" s="70"/>
      <c r="K2335" s="70"/>
      <c r="L2335" s="39"/>
      <c r="N2335" s="14"/>
      <c r="AD2335" s="39"/>
      <c r="AE2335" s="39"/>
      <c r="AF2335" s="39"/>
      <c r="AG2335" s="39"/>
      <c r="AH2335" s="39"/>
      <c r="AI2335" s="39"/>
      <c r="AJ2335" s="39"/>
      <c r="AK2335" s="39"/>
      <c r="AL2335" s="39"/>
    </row>
    <row r="2336" ht="58.5" customHeight="1">
      <c r="A2336" s="39"/>
      <c r="B2336" s="70"/>
      <c r="C2336" s="70"/>
      <c r="D2336" s="70"/>
      <c r="E2336" s="70"/>
      <c r="F2336" s="70"/>
      <c r="G2336" s="70"/>
      <c r="H2336" s="70"/>
      <c r="I2336" s="70"/>
      <c r="J2336" s="70"/>
      <c r="K2336" s="70"/>
      <c r="L2336" s="39"/>
      <c r="N2336" s="14"/>
      <c r="AD2336" s="39"/>
      <c r="AE2336" s="39"/>
      <c r="AF2336" s="39"/>
      <c r="AG2336" s="39"/>
      <c r="AH2336" s="39"/>
      <c r="AI2336" s="39"/>
      <c r="AJ2336" s="39"/>
      <c r="AK2336" s="39"/>
      <c r="AL2336" s="39"/>
    </row>
    <row r="2337" ht="58.5" customHeight="1">
      <c r="A2337" s="39"/>
      <c r="B2337" s="70"/>
      <c r="C2337" s="70"/>
      <c r="D2337" s="70"/>
      <c r="E2337" s="70"/>
      <c r="F2337" s="70"/>
      <c r="G2337" s="70"/>
      <c r="H2337" s="70"/>
      <c r="I2337" s="70"/>
      <c r="J2337" s="70"/>
      <c r="K2337" s="70"/>
      <c r="L2337" s="39"/>
      <c r="N2337" s="14"/>
      <c r="AD2337" s="39"/>
      <c r="AE2337" s="39"/>
      <c r="AF2337" s="39"/>
      <c r="AG2337" s="39"/>
      <c r="AH2337" s="39"/>
      <c r="AI2337" s="39"/>
      <c r="AJ2337" s="39"/>
      <c r="AK2337" s="39"/>
      <c r="AL2337" s="39"/>
    </row>
    <row r="2338" ht="58.5" customHeight="1">
      <c r="A2338" s="39"/>
      <c r="B2338" s="70"/>
      <c r="C2338" s="70"/>
      <c r="D2338" s="70"/>
      <c r="E2338" s="70"/>
      <c r="F2338" s="70"/>
      <c r="G2338" s="70"/>
      <c r="H2338" s="70"/>
      <c r="I2338" s="70"/>
      <c r="J2338" s="70"/>
      <c r="K2338" s="70"/>
      <c r="L2338" s="39"/>
      <c r="N2338" s="14"/>
      <c r="AD2338" s="39"/>
      <c r="AE2338" s="39"/>
      <c r="AF2338" s="39"/>
      <c r="AG2338" s="39"/>
      <c r="AH2338" s="39"/>
      <c r="AI2338" s="39"/>
      <c r="AJ2338" s="39"/>
      <c r="AK2338" s="39"/>
      <c r="AL2338" s="39"/>
    </row>
    <row r="2339" ht="58.5" customHeight="1">
      <c r="A2339" s="39"/>
      <c r="B2339" s="70"/>
      <c r="C2339" s="70"/>
      <c r="D2339" s="70"/>
      <c r="E2339" s="70"/>
      <c r="F2339" s="70"/>
      <c r="G2339" s="70"/>
      <c r="H2339" s="70"/>
      <c r="I2339" s="70"/>
      <c r="J2339" s="70"/>
      <c r="K2339" s="70"/>
      <c r="L2339" s="39"/>
      <c r="N2339" s="14"/>
      <c r="AD2339" s="39"/>
      <c r="AE2339" s="39"/>
      <c r="AF2339" s="39"/>
      <c r="AG2339" s="39"/>
      <c r="AH2339" s="39"/>
      <c r="AI2339" s="39"/>
      <c r="AJ2339" s="39"/>
      <c r="AK2339" s="39"/>
      <c r="AL2339" s="39"/>
    </row>
    <row r="2340" ht="58.5" customHeight="1">
      <c r="A2340" s="39"/>
      <c r="B2340" s="70"/>
      <c r="C2340" s="70"/>
      <c r="D2340" s="70"/>
      <c r="E2340" s="70"/>
      <c r="F2340" s="70"/>
      <c r="G2340" s="70"/>
      <c r="H2340" s="70"/>
      <c r="I2340" s="70"/>
      <c r="J2340" s="70"/>
      <c r="K2340" s="70"/>
      <c r="L2340" s="39"/>
      <c r="N2340" s="14"/>
      <c r="AD2340" s="39"/>
      <c r="AE2340" s="39"/>
      <c r="AF2340" s="39"/>
      <c r="AG2340" s="39"/>
      <c r="AH2340" s="39"/>
      <c r="AI2340" s="39"/>
      <c r="AJ2340" s="39"/>
      <c r="AK2340" s="39"/>
      <c r="AL2340" s="39"/>
    </row>
    <row r="2341" ht="58.5" customHeight="1">
      <c r="A2341" s="39"/>
      <c r="B2341" s="70"/>
      <c r="C2341" s="70"/>
      <c r="D2341" s="70"/>
      <c r="E2341" s="70"/>
      <c r="F2341" s="70"/>
      <c r="G2341" s="70"/>
      <c r="H2341" s="70"/>
      <c r="I2341" s="70"/>
      <c r="J2341" s="70"/>
      <c r="K2341" s="70"/>
      <c r="L2341" s="39"/>
      <c r="N2341" s="14"/>
      <c r="AD2341" s="39"/>
      <c r="AE2341" s="39"/>
      <c r="AF2341" s="39"/>
      <c r="AG2341" s="39"/>
      <c r="AH2341" s="39"/>
      <c r="AI2341" s="39"/>
      <c r="AJ2341" s="39"/>
      <c r="AK2341" s="39"/>
      <c r="AL2341" s="39"/>
    </row>
    <row r="2342" ht="58.5" customHeight="1">
      <c r="A2342" s="39"/>
      <c r="B2342" s="70"/>
      <c r="C2342" s="70"/>
      <c r="D2342" s="70"/>
      <c r="E2342" s="70"/>
      <c r="F2342" s="70"/>
      <c r="G2342" s="70"/>
      <c r="H2342" s="70"/>
      <c r="I2342" s="70"/>
      <c r="J2342" s="70"/>
      <c r="K2342" s="70"/>
      <c r="L2342" s="39"/>
      <c r="N2342" s="14"/>
      <c r="AD2342" s="39"/>
      <c r="AE2342" s="39"/>
      <c r="AF2342" s="39"/>
      <c r="AG2342" s="39"/>
      <c r="AH2342" s="39"/>
      <c r="AI2342" s="39"/>
      <c r="AJ2342" s="39"/>
      <c r="AK2342" s="39"/>
      <c r="AL2342" s="39"/>
    </row>
    <row r="2343" ht="58.5" customHeight="1">
      <c r="A2343" s="39"/>
      <c r="B2343" s="70"/>
      <c r="C2343" s="70"/>
      <c r="D2343" s="70"/>
      <c r="E2343" s="70"/>
      <c r="F2343" s="70"/>
      <c r="G2343" s="70"/>
      <c r="H2343" s="70"/>
      <c r="I2343" s="70"/>
      <c r="J2343" s="70"/>
      <c r="K2343" s="70"/>
      <c r="L2343" s="39"/>
      <c r="N2343" s="14"/>
      <c r="AD2343" s="39"/>
      <c r="AE2343" s="39"/>
      <c r="AF2343" s="39"/>
      <c r="AG2343" s="39"/>
      <c r="AH2343" s="39"/>
      <c r="AI2343" s="39"/>
      <c r="AJ2343" s="39"/>
      <c r="AK2343" s="39"/>
      <c r="AL2343" s="39"/>
    </row>
    <row r="2344" ht="58.5" customHeight="1">
      <c r="A2344" s="39"/>
      <c r="B2344" s="70"/>
      <c r="C2344" s="70"/>
      <c r="D2344" s="70"/>
      <c r="E2344" s="70"/>
      <c r="F2344" s="70"/>
      <c r="G2344" s="70"/>
      <c r="H2344" s="70"/>
      <c r="I2344" s="70"/>
      <c r="J2344" s="70"/>
      <c r="K2344" s="70"/>
      <c r="L2344" s="39"/>
      <c r="N2344" s="14"/>
      <c r="AD2344" s="39"/>
      <c r="AE2344" s="39"/>
      <c r="AF2344" s="39"/>
      <c r="AG2344" s="39"/>
      <c r="AH2344" s="39"/>
      <c r="AI2344" s="39"/>
      <c r="AJ2344" s="39"/>
      <c r="AK2344" s="39"/>
      <c r="AL2344" s="39"/>
    </row>
    <row r="2345" ht="58.5" customHeight="1">
      <c r="A2345" s="39"/>
      <c r="B2345" s="70"/>
      <c r="C2345" s="70"/>
      <c r="D2345" s="70"/>
      <c r="E2345" s="70"/>
      <c r="F2345" s="70"/>
      <c r="G2345" s="70"/>
      <c r="H2345" s="70"/>
      <c r="I2345" s="70"/>
      <c r="J2345" s="70"/>
      <c r="K2345" s="70"/>
      <c r="L2345" s="39"/>
      <c r="N2345" s="14"/>
      <c r="AD2345" s="39"/>
      <c r="AE2345" s="39"/>
      <c r="AF2345" s="39"/>
      <c r="AG2345" s="39"/>
      <c r="AH2345" s="39"/>
      <c r="AI2345" s="39"/>
      <c r="AJ2345" s="39"/>
      <c r="AK2345" s="39"/>
      <c r="AL2345" s="39"/>
    </row>
    <row r="2346" ht="58.5" customHeight="1">
      <c r="A2346" s="39"/>
      <c r="B2346" s="70"/>
      <c r="C2346" s="70"/>
      <c r="D2346" s="70"/>
      <c r="E2346" s="70"/>
      <c r="F2346" s="70"/>
      <c r="G2346" s="70"/>
      <c r="H2346" s="70"/>
      <c r="I2346" s="70"/>
      <c r="J2346" s="70"/>
      <c r="K2346" s="70"/>
      <c r="L2346" s="39"/>
      <c r="N2346" s="14"/>
      <c r="AD2346" s="39"/>
      <c r="AE2346" s="39"/>
      <c r="AF2346" s="39"/>
      <c r="AG2346" s="39"/>
      <c r="AH2346" s="39"/>
      <c r="AI2346" s="39"/>
      <c r="AJ2346" s="39"/>
      <c r="AK2346" s="39"/>
      <c r="AL2346" s="39"/>
    </row>
    <row r="2347" ht="58.5" customHeight="1">
      <c r="A2347" s="39"/>
      <c r="B2347" s="70"/>
      <c r="C2347" s="70"/>
      <c r="D2347" s="70"/>
      <c r="E2347" s="70"/>
      <c r="F2347" s="70"/>
      <c r="G2347" s="70"/>
      <c r="H2347" s="70"/>
      <c r="I2347" s="70"/>
      <c r="J2347" s="70"/>
      <c r="K2347" s="70"/>
      <c r="L2347" s="39"/>
      <c r="N2347" s="14"/>
      <c r="AD2347" s="39"/>
      <c r="AE2347" s="39"/>
      <c r="AF2347" s="39"/>
      <c r="AG2347" s="39"/>
      <c r="AH2347" s="39"/>
      <c r="AI2347" s="39"/>
      <c r="AJ2347" s="39"/>
      <c r="AK2347" s="39"/>
      <c r="AL2347" s="39"/>
    </row>
    <row r="2348" ht="58.5" customHeight="1">
      <c r="A2348" s="39"/>
      <c r="B2348" s="70"/>
      <c r="C2348" s="70"/>
      <c r="D2348" s="70"/>
      <c r="E2348" s="70"/>
      <c r="F2348" s="70"/>
      <c r="G2348" s="70"/>
      <c r="H2348" s="70"/>
      <c r="I2348" s="70"/>
      <c r="J2348" s="70"/>
      <c r="K2348" s="70"/>
      <c r="L2348" s="39"/>
      <c r="N2348" s="14"/>
      <c r="AD2348" s="39"/>
      <c r="AE2348" s="39"/>
      <c r="AF2348" s="39"/>
      <c r="AG2348" s="39"/>
      <c r="AH2348" s="39"/>
      <c r="AI2348" s="39"/>
      <c r="AJ2348" s="39"/>
      <c r="AK2348" s="39"/>
      <c r="AL2348" s="39"/>
    </row>
    <row r="2349" ht="58.5" customHeight="1">
      <c r="A2349" s="39"/>
      <c r="B2349" s="70"/>
      <c r="C2349" s="70"/>
      <c r="D2349" s="70"/>
      <c r="E2349" s="70"/>
      <c r="F2349" s="70"/>
      <c r="G2349" s="70"/>
      <c r="H2349" s="70"/>
      <c r="I2349" s="70"/>
      <c r="J2349" s="70"/>
      <c r="K2349" s="70"/>
      <c r="L2349" s="39"/>
      <c r="N2349" s="14"/>
      <c r="AD2349" s="39"/>
      <c r="AE2349" s="39"/>
      <c r="AF2349" s="39"/>
      <c r="AG2349" s="39"/>
      <c r="AH2349" s="39"/>
      <c r="AI2349" s="39"/>
      <c r="AJ2349" s="39"/>
      <c r="AK2349" s="39"/>
      <c r="AL2349" s="39"/>
    </row>
    <row r="2350" ht="58.5" customHeight="1">
      <c r="A2350" s="39"/>
      <c r="B2350" s="70"/>
      <c r="C2350" s="70"/>
      <c r="D2350" s="70"/>
      <c r="E2350" s="70"/>
      <c r="F2350" s="70"/>
      <c r="G2350" s="70"/>
      <c r="H2350" s="70"/>
      <c r="I2350" s="70"/>
      <c r="J2350" s="70"/>
      <c r="K2350" s="70"/>
      <c r="L2350" s="39"/>
      <c r="N2350" s="14"/>
      <c r="AD2350" s="39"/>
      <c r="AE2350" s="39"/>
      <c r="AF2350" s="39"/>
      <c r="AG2350" s="39"/>
      <c r="AH2350" s="39"/>
      <c r="AI2350" s="39"/>
      <c r="AJ2350" s="39"/>
      <c r="AK2350" s="39"/>
      <c r="AL2350" s="39"/>
    </row>
    <row r="2351" ht="58.5" customHeight="1">
      <c r="A2351" s="39"/>
      <c r="B2351" s="70"/>
      <c r="C2351" s="70"/>
      <c r="D2351" s="70"/>
      <c r="E2351" s="70"/>
      <c r="F2351" s="70"/>
      <c r="G2351" s="70"/>
      <c r="H2351" s="70"/>
      <c r="I2351" s="70"/>
      <c r="J2351" s="70"/>
      <c r="K2351" s="70"/>
      <c r="L2351" s="39"/>
      <c r="N2351" s="14"/>
      <c r="AD2351" s="39"/>
      <c r="AE2351" s="39"/>
      <c r="AF2351" s="39"/>
      <c r="AG2351" s="39"/>
      <c r="AH2351" s="39"/>
      <c r="AI2351" s="39"/>
      <c r="AJ2351" s="39"/>
      <c r="AK2351" s="39"/>
      <c r="AL2351" s="39"/>
    </row>
    <row r="2352" ht="58.5" customHeight="1">
      <c r="A2352" s="39"/>
      <c r="B2352" s="70"/>
      <c r="C2352" s="70"/>
      <c r="D2352" s="70"/>
      <c r="E2352" s="70"/>
      <c r="F2352" s="70"/>
      <c r="G2352" s="70"/>
      <c r="H2352" s="70"/>
      <c r="I2352" s="70"/>
      <c r="J2352" s="70"/>
      <c r="K2352" s="70"/>
      <c r="L2352" s="39"/>
      <c r="N2352" s="14"/>
      <c r="AD2352" s="39"/>
      <c r="AE2352" s="39"/>
      <c r="AF2352" s="39"/>
      <c r="AG2352" s="39"/>
      <c r="AH2352" s="39"/>
      <c r="AI2352" s="39"/>
      <c r="AJ2352" s="39"/>
      <c r="AK2352" s="39"/>
      <c r="AL2352" s="39"/>
    </row>
    <row r="2353" ht="58.5" customHeight="1">
      <c r="A2353" s="39"/>
      <c r="B2353" s="70"/>
      <c r="C2353" s="70"/>
      <c r="D2353" s="70"/>
      <c r="E2353" s="70"/>
      <c r="F2353" s="70"/>
      <c r="G2353" s="70"/>
      <c r="H2353" s="70"/>
      <c r="I2353" s="70"/>
      <c r="J2353" s="70"/>
      <c r="K2353" s="70"/>
      <c r="L2353" s="39"/>
      <c r="N2353" s="14"/>
      <c r="AD2353" s="39"/>
      <c r="AE2353" s="39"/>
      <c r="AF2353" s="39"/>
      <c r="AG2353" s="39"/>
      <c r="AH2353" s="39"/>
      <c r="AI2353" s="39"/>
      <c r="AJ2353" s="39"/>
      <c r="AK2353" s="39"/>
      <c r="AL2353" s="39"/>
    </row>
    <row r="2354" ht="58.5" customHeight="1">
      <c r="A2354" s="39"/>
      <c r="B2354" s="70"/>
      <c r="C2354" s="70"/>
      <c r="D2354" s="70"/>
      <c r="E2354" s="70"/>
      <c r="F2354" s="70"/>
      <c r="G2354" s="70"/>
      <c r="H2354" s="70"/>
      <c r="I2354" s="70"/>
      <c r="J2354" s="70"/>
      <c r="K2354" s="70"/>
      <c r="L2354" s="39"/>
      <c r="N2354" s="14"/>
      <c r="AD2354" s="39"/>
      <c r="AE2354" s="39"/>
      <c r="AF2354" s="39"/>
      <c r="AG2354" s="39"/>
      <c r="AH2354" s="39"/>
      <c r="AI2354" s="39"/>
      <c r="AJ2354" s="39"/>
      <c r="AK2354" s="39"/>
      <c r="AL2354" s="39"/>
    </row>
    <row r="2355" ht="58.5" customHeight="1">
      <c r="A2355" s="39"/>
      <c r="B2355" s="70"/>
      <c r="C2355" s="70"/>
      <c r="D2355" s="70"/>
      <c r="E2355" s="70"/>
      <c r="F2355" s="70"/>
      <c r="G2355" s="70"/>
      <c r="H2355" s="70"/>
      <c r="I2355" s="70"/>
      <c r="J2355" s="70"/>
      <c r="K2355" s="70"/>
      <c r="L2355" s="39"/>
      <c r="N2355" s="14"/>
      <c r="AD2355" s="39"/>
      <c r="AE2355" s="39"/>
      <c r="AF2355" s="39"/>
      <c r="AG2355" s="39"/>
      <c r="AH2355" s="39"/>
      <c r="AI2355" s="39"/>
      <c r="AJ2355" s="39"/>
      <c r="AK2355" s="39"/>
      <c r="AL2355" s="39"/>
    </row>
    <row r="2356" ht="58.5" customHeight="1">
      <c r="A2356" s="39"/>
      <c r="B2356" s="70"/>
      <c r="C2356" s="70"/>
      <c r="D2356" s="70"/>
      <c r="E2356" s="70"/>
      <c r="F2356" s="70"/>
      <c r="G2356" s="70"/>
      <c r="H2356" s="70"/>
      <c r="I2356" s="70"/>
      <c r="J2356" s="70"/>
      <c r="K2356" s="70"/>
      <c r="L2356" s="39"/>
      <c r="N2356" s="14"/>
      <c r="AD2356" s="39"/>
      <c r="AE2356" s="39"/>
      <c r="AF2356" s="39"/>
      <c r="AG2356" s="39"/>
      <c r="AH2356" s="39"/>
      <c r="AI2356" s="39"/>
      <c r="AJ2356" s="39"/>
      <c r="AK2356" s="39"/>
      <c r="AL2356" s="39"/>
    </row>
    <row r="2357" ht="58.5" customHeight="1">
      <c r="A2357" s="39"/>
      <c r="B2357" s="70"/>
      <c r="C2357" s="70"/>
      <c r="D2357" s="70"/>
      <c r="E2357" s="70"/>
      <c r="F2357" s="70"/>
      <c r="G2357" s="70"/>
      <c r="H2357" s="70"/>
      <c r="I2357" s="70"/>
      <c r="J2357" s="70"/>
      <c r="K2357" s="70"/>
      <c r="L2357" s="39"/>
      <c r="N2357" s="14"/>
      <c r="AD2357" s="39"/>
      <c r="AE2357" s="39"/>
      <c r="AF2357" s="39"/>
      <c r="AG2357" s="39"/>
      <c r="AH2357" s="39"/>
      <c r="AI2357" s="39"/>
      <c r="AJ2357" s="39"/>
      <c r="AK2357" s="39"/>
      <c r="AL2357" s="39"/>
    </row>
    <row r="2358" ht="58.5" customHeight="1">
      <c r="A2358" s="39"/>
      <c r="B2358" s="70"/>
      <c r="C2358" s="70"/>
      <c r="D2358" s="70"/>
      <c r="E2358" s="70"/>
      <c r="F2358" s="70"/>
      <c r="G2358" s="70"/>
      <c r="H2358" s="70"/>
      <c r="I2358" s="70"/>
      <c r="J2358" s="70"/>
      <c r="K2358" s="70"/>
      <c r="L2358" s="39"/>
      <c r="N2358" s="14"/>
      <c r="AD2358" s="39"/>
      <c r="AE2358" s="39"/>
      <c r="AF2358" s="39"/>
      <c r="AG2358" s="39"/>
      <c r="AH2358" s="39"/>
      <c r="AI2358" s="39"/>
      <c r="AJ2358" s="39"/>
      <c r="AK2358" s="39"/>
      <c r="AL2358" s="39"/>
    </row>
    <row r="2359" ht="58.5" customHeight="1">
      <c r="A2359" s="39"/>
      <c r="B2359" s="70"/>
      <c r="C2359" s="70"/>
      <c r="D2359" s="70"/>
      <c r="E2359" s="70"/>
      <c r="F2359" s="70"/>
      <c r="G2359" s="70"/>
      <c r="H2359" s="70"/>
      <c r="I2359" s="70"/>
      <c r="J2359" s="70"/>
      <c r="K2359" s="70"/>
      <c r="L2359" s="39"/>
      <c r="N2359" s="14"/>
      <c r="AD2359" s="39"/>
      <c r="AE2359" s="39"/>
      <c r="AF2359" s="39"/>
      <c r="AG2359" s="39"/>
      <c r="AH2359" s="39"/>
      <c r="AI2359" s="39"/>
      <c r="AJ2359" s="39"/>
      <c r="AK2359" s="39"/>
      <c r="AL2359" s="39"/>
    </row>
    <row r="2360" ht="58.5" customHeight="1">
      <c r="A2360" s="39"/>
      <c r="B2360" s="70"/>
      <c r="C2360" s="70"/>
      <c r="D2360" s="70"/>
      <c r="E2360" s="70"/>
      <c r="F2360" s="70"/>
      <c r="G2360" s="70"/>
      <c r="H2360" s="70"/>
      <c r="I2360" s="70"/>
      <c r="J2360" s="70"/>
      <c r="K2360" s="70"/>
      <c r="L2360" s="39"/>
      <c r="N2360" s="14"/>
      <c r="AD2360" s="39"/>
      <c r="AE2360" s="39"/>
      <c r="AF2360" s="39"/>
      <c r="AG2360" s="39"/>
      <c r="AH2360" s="39"/>
      <c r="AI2360" s="39"/>
      <c r="AJ2360" s="39"/>
      <c r="AK2360" s="39"/>
      <c r="AL2360" s="39"/>
    </row>
    <row r="2361" ht="58.5" customHeight="1">
      <c r="A2361" s="39"/>
      <c r="B2361" s="70"/>
      <c r="C2361" s="70"/>
      <c r="D2361" s="70"/>
      <c r="E2361" s="70"/>
      <c r="F2361" s="70"/>
      <c r="G2361" s="70"/>
      <c r="H2361" s="70"/>
      <c r="I2361" s="70"/>
      <c r="J2361" s="70"/>
      <c r="K2361" s="70"/>
      <c r="L2361" s="39"/>
      <c r="N2361" s="14"/>
      <c r="AD2361" s="39"/>
      <c r="AE2361" s="39"/>
      <c r="AF2361" s="39"/>
      <c r="AG2361" s="39"/>
      <c r="AH2361" s="39"/>
      <c r="AI2361" s="39"/>
      <c r="AJ2361" s="39"/>
      <c r="AK2361" s="39"/>
      <c r="AL2361" s="39"/>
    </row>
    <row r="2362" ht="58.5" customHeight="1">
      <c r="A2362" s="39"/>
      <c r="B2362" s="70"/>
      <c r="C2362" s="70"/>
      <c r="D2362" s="70"/>
      <c r="E2362" s="70"/>
      <c r="F2362" s="70"/>
      <c r="G2362" s="70"/>
      <c r="H2362" s="70"/>
      <c r="I2362" s="70"/>
      <c r="J2362" s="70"/>
      <c r="K2362" s="70"/>
      <c r="L2362" s="39"/>
      <c r="N2362" s="14"/>
      <c r="AD2362" s="39"/>
      <c r="AE2362" s="39"/>
      <c r="AF2362" s="39"/>
      <c r="AG2362" s="39"/>
      <c r="AH2362" s="39"/>
      <c r="AI2362" s="39"/>
      <c r="AJ2362" s="39"/>
      <c r="AK2362" s="39"/>
      <c r="AL2362" s="39"/>
    </row>
    <row r="2363" ht="58.5" customHeight="1">
      <c r="A2363" s="39"/>
      <c r="B2363" s="70"/>
      <c r="C2363" s="70"/>
      <c r="D2363" s="70"/>
      <c r="E2363" s="70"/>
      <c r="F2363" s="70"/>
      <c r="G2363" s="70"/>
      <c r="H2363" s="70"/>
      <c r="I2363" s="70"/>
      <c r="J2363" s="70"/>
      <c r="K2363" s="70"/>
      <c r="L2363" s="39"/>
      <c r="N2363" s="14"/>
      <c r="AD2363" s="39"/>
      <c r="AE2363" s="39"/>
      <c r="AF2363" s="39"/>
      <c r="AG2363" s="39"/>
      <c r="AH2363" s="39"/>
      <c r="AI2363" s="39"/>
      <c r="AJ2363" s="39"/>
      <c r="AK2363" s="39"/>
      <c r="AL2363" s="39"/>
    </row>
    <row r="2364" ht="58.5" customHeight="1">
      <c r="A2364" s="39"/>
      <c r="B2364" s="70"/>
      <c r="C2364" s="70"/>
      <c r="D2364" s="70"/>
      <c r="E2364" s="70"/>
      <c r="F2364" s="70"/>
      <c r="G2364" s="70"/>
      <c r="H2364" s="70"/>
      <c r="I2364" s="70"/>
      <c r="J2364" s="70"/>
      <c r="K2364" s="70"/>
      <c r="L2364" s="39"/>
      <c r="N2364" s="14"/>
      <c r="AD2364" s="39"/>
      <c r="AE2364" s="39"/>
      <c r="AF2364" s="39"/>
      <c r="AG2364" s="39"/>
      <c r="AH2364" s="39"/>
      <c r="AI2364" s="39"/>
      <c r="AJ2364" s="39"/>
      <c r="AK2364" s="39"/>
      <c r="AL2364" s="39"/>
    </row>
    <row r="2365" ht="58.5" customHeight="1">
      <c r="A2365" s="39"/>
      <c r="B2365" s="70"/>
      <c r="C2365" s="70"/>
      <c r="D2365" s="70"/>
      <c r="E2365" s="70"/>
      <c r="F2365" s="70"/>
      <c r="G2365" s="70"/>
      <c r="H2365" s="70"/>
      <c r="I2365" s="70"/>
      <c r="J2365" s="70"/>
      <c r="K2365" s="70"/>
      <c r="L2365" s="39"/>
      <c r="N2365" s="14"/>
      <c r="AD2365" s="39"/>
      <c r="AE2365" s="39"/>
      <c r="AF2365" s="39"/>
      <c r="AG2365" s="39"/>
      <c r="AH2365" s="39"/>
      <c r="AI2365" s="39"/>
      <c r="AJ2365" s="39"/>
      <c r="AK2365" s="39"/>
      <c r="AL2365" s="39"/>
    </row>
    <row r="2366" ht="58.5" customHeight="1">
      <c r="A2366" s="39"/>
      <c r="B2366" s="70"/>
      <c r="C2366" s="70"/>
      <c r="D2366" s="70"/>
      <c r="E2366" s="70"/>
      <c r="F2366" s="70"/>
      <c r="G2366" s="70"/>
      <c r="H2366" s="70"/>
      <c r="I2366" s="70"/>
      <c r="J2366" s="70"/>
      <c r="K2366" s="70"/>
      <c r="L2366" s="39"/>
      <c r="N2366" s="14"/>
      <c r="AD2366" s="39"/>
      <c r="AE2366" s="39"/>
      <c r="AF2366" s="39"/>
      <c r="AG2366" s="39"/>
      <c r="AH2366" s="39"/>
      <c r="AI2366" s="39"/>
      <c r="AJ2366" s="39"/>
      <c r="AK2366" s="39"/>
      <c r="AL2366" s="39"/>
    </row>
    <row r="2367" ht="58.5" customHeight="1">
      <c r="A2367" s="39"/>
      <c r="B2367" s="70"/>
      <c r="C2367" s="70"/>
      <c r="D2367" s="70"/>
      <c r="E2367" s="70"/>
      <c r="F2367" s="70"/>
      <c r="G2367" s="70"/>
      <c r="H2367" s="70"/>
      <c r="I2367" s="70"/>
      <c r="J2367" s="70"/>
      <c r="K2367" s="70"/>
      <c r="L2367" s="39"/>
      <c r="N2367" s="14"/>
      <c r="AD2367" s="39"/>
      <c r="AE2367" s="39"/>
      <c r="AF2367" s="39"/>
      <c r="AG2367" s="39"/>
      <c r="AH2367" s="39"/>
      <c r="AI2367" s="39"/>
      <c r="AJ2367" s="39"/>
      <c r="AK2367" s="39"/>
      <c r="AL2367" s="39"/>
    </row>
    <row r="2368" ht="58.5" customHeight="1">
      <c r="A2368" s="39"/>
      <c r="B2368" s="70"/>
      <c r="C2368" s="70"/>
      <c r="D2368" s="70"/>
      <c r="E2368" s="70"/>
      <c r="F2368" s="70"/>
      <c r="G2368" s="70"/>
      <c r="H2368" s="70"/>
      <c r="I2368" s="70"/>
      <c r="J2368" s="70"/>
      <c r="K2368" s="70"/>
      <c r="L2368" s="39"/>
      <c r="N2368" s="14"/>
      <c r="AD2368" s="39"/>
      <c r="AE2368" s="39"/>
      <c r="AF2368" s="39"/>
      <c r="AG2368" s="39"/>
      <c r="AH2368" s="39"/>
      <c r="AI2368" s="39"/>
      <c r="AJ2368" s="39"/>
      <c r="AK2368" s="39"/>
      <c r="AL2368" s="39"/>
    </row>
    <row r="2369" ht="58.5" customHeight="1">
      <c r="A2369" s="39"/>
      <c r="B2369" s="70"/>
      <c r="C2369" s="70"/>
      <c r="D2369" s="70"/>
      <c r="E2369" s="70"/>
      <c r="F2369" s="70"/>
      <c r="G2369" s="70"/>
      <c r="H2369" s="70"/>
      <c r="I2369" s="70"/>
      <c r="J2369" s="70"/>
      <c r="K2369" s="70"/>
      <c r="L2369" s="39"/>
      <c r="N2369" s="14"/>
      <c r="AD2369" s="39"/>
      <c r="AE2369" s="39"/>
      <c r="AF2369" s="39"/>
      <c r="AG2369" s="39"/>
      <c r="AH2369" s="39"/>
      <c r="AI2369" s="39"/>
      <c r="AJ2369" s="39"/>
      <c r="AK2369" s="39"/>
      <c r="AL2369" s="39"/>
    </row>
    <row r="2370" ht="58.5" customHeight="1">
      <c r="A2370" s="39"/>
      <c r="B2370" s="70"/>
      <c r="C2370" s="70"/>
      <c r="D2370" s="70"/>
      <c r="E2370" s="70"/>
      <c r="F2370" s="70"/>
      <c r="G2370" s="70"/>
      <c r="H2370" s="70"/>
      <c r="I2370" s="70"/>
      <c r="J2370" s="70"/>
      <c r="K2370" s="70"/>
      <c r="L2370" s="39"/>
      <c r="N2370" s="14"/>
      <c r="AD2370" s="39"/>
      <c r="AE2370" s="39"/>
      <c r="AF2370" s="39"/>
      <c r="AG2370" s="39"/>
      <c r="AH2370" s="39"/>
      <c r="AI2370" s="39"/>
      <c r="AJ2370" s="39"/>
      <c r="AK2370" s="39"/>
      <c r="AL2370" s="39"/>
    </row>
    <row r="2371" ht="58.5" customHeight="1">
      <c r="A2371" s="39"/>
      <c r="B2371" s="70"/>
      <c r="C2371" s="70"/>
      <c r="D2371" s="70"/>
      <c r="E2371" s="70"/>
      <c r="F2371" s="70"/>
      <c r="G2371" s="70"/>
      <c r="H2371" s="70"/>
      <c r="I2371" s="70"/>
      <c r="J2371" s="70"/>
      <c r="K2371" s="70"/>
      <c r="L2371" s="39"/>
      <c r="N2371" s="14"/>
      <c r="AD2371" s="39"/>
      <c r="AE2371" s="39"/>
      <c r="AF2371" s="39"/>
      <c r="AG2371" s="39"/>
      <c r="AH2371" s="39"/>
      <c r="AI2371" s="39"/>
      <c r="AJ2371" s="39"/>
      <c r="AK2371" s="39"/>
      <c r="AL2371" s="39"/>
    </row>
    <row r="2372" ht="58.5" customHeight="1">
      <c r="A2372" s="39"/>
      <c r="B2372" s="70"/>
      <c r="C2372" s="70"/>
      <c r="D2372" s="70"/>
      <c r="E2372" s="70"/>
      <c r="F2372" s="70"/>
      <c r="G2372" s="70"/>
      <c r="H2372" s="70"/>
      <c r="I2372" s="70"/>
      <c r="J2372" s="70"/>
      <c r="K2372" s="70"/>
      <c r="L2372" s="39"/>
      <c r="N2372" s="14"/>
      <c r="AD2372" s="39"/>
      <c r="AE2372" s="39"/>
      <c r="AF2372" s="39"/>
      <c r="AG2372" s="39"/>
      <c r="AH2372" s="39"/>
      <c r="AI2372" s="39"/>
      <c r="AJ2372" s="39"/>
      <c r="AK2372" s="39"/>
      <c r="AL2372" s="39"/>
    </row>
    <row r="2373" ht="58.5" customHeight="1">
      <c r="A2373" s="39"/>
      <c r="B2373" s="70"/>
      <c r="C2373" s="70"/>
      <c r="D2373" s="70"/>
      <c r="E2373" s="70"/>
      <c r="F2373" s="70"/>
      <c r="G2373" s="70"/>
      <c r="H2373" s="70"/>
      <c r="I2373" s="70"/>
      <c r="J2373" s="70"/>
      <c r="K2373" s="70"/>
      <c r="L2373" s="39"/>
      <c r="N2373" s="14"/>
      <c r="AD2373" s="39"/>
      <c r="AE2373" s="39"/>
      <c r="AF2373" s="39"/>
      <c r="AG2373" s="39"/>
      <c r="AH2373" s="39"/>
      <c r="AI2373" s="39"/>
      <c r="AJ2373" s="39"/>
      <c r="AK2373" s="39"/>
      <c r="AL2373" s="39"/>
    </row>
    <row r="2374" ht="58.5" customHeight="1">
      <c r="A2374" s="39"/>
      <c r="B2374" s="70"/>
      <c r="C2374" s="70"/>
      <c r="D2374" s="70"/>
      <c r="E2374" s="70"/>
      <c r="F2374" s="70"/>
      <c r="G2374" s="70"/>
      <c r="H2374" s="70"/>
      <c r="I2374" s="70"/>
      <c r="J2374" s="70"/>
      <c r="K2374" s="70"/>
      <c r="L2374" s="39"/>
      <c r="N2374" s="14"/>
      <c r="AD2374" s="39"/>
      <c r="AE2374" s="39"/>
      <c r="AF2374" s="39"/>
      <c r="AG2374" s="39"/>
      <c r="AH2374" s="39"/>
      <c r="AI2374" s="39"/>
      <c r="AJ2374" s="39"/>
      <c r="AK2374" s="39"/>
      <c r="AL2374" s="39"/>
    </row>
    <row r="2375" ht="58.5" customHeight="1">
      <c r="A2375" s="39"/>
      <c r="B2375" s="70"/>
      <c r="C2375" s="70"/>
      <c r="D2375" s="70"/>
      <c r="E2375" s="70"/>
      <c r="F2375" s="70"/>
      <c r="G2375" s="70"/>
      <c r="H2375" s="70"/>
      <c r="I2375" s="70"/>
      <c r="J2375" s="70"/>
      <c r="K2375" s="70"/>
      <c r="L2375" s="39"/>
      <c r="N2375" s="14"/>
      <c r="AD2375" s="39"/>
      <c r="AE2375" s="39"/>
      <c r="AF2375" s="39"/>
      <c r="AG2375" s="39"/>
      <c r="AH2375" s="39"/>
      <c r="AI2375" s="39"/>
      <c r="AJ2375" s="39"/>
      <c r="AK2375" s="39"/>
      <c r="AL2375" s="39"/>
    </row>
    <row r="2376" ht="58.5" customHeight="1">
      <c r="A2376" s="39"/>
      <c r="B2376" s="70"/>
      <c r="C2376" s="70"/>
      <c r="D2376" s="70"/>
      <c r="E2376" s="70"/>
      <c r="F2376" s="70"/>
      <c r="G2376" s="70"/>
      <c r="H2376" s="70"/>
      <c r="I2376" s="70"/>
      <c r="J2376" s="70"/>
      <c r="K2376" s="70"/>
      <c r="L2376" s="39"/>
      <c r="N2376" s="14"/>
      <c r="AD2376" s="39"/>
      <c r="AE2376" s="39"/>
      <c r="AF2376" s="39"/>
      <c r="AG2376" s="39"/>
      <c r="AH2376" s="39"/>
      <c r="AI2376" s="39"/>
      <c r="AJ2376" s="39"/>
      <c r="AK2376" s="39"/>
      <c r="AL2376" s="39"/>
    </row>
    <row r="2377" ht="58.5" customHeight="1">
      <c r="A2377" s="39"/>
      <c r="B2377" s="70"/>
      <c r="C2377" s="70"/>
      <c r="D2377" s="70"/>
      <c r="E2377" s="70"/>
      <c r="F2377" s="70"/>
      <c r="G2377" s="70"/>
      <c r="H2377" s="70"/>
      <c r="I2377" s="70"/>
      <c r="J2377" s="70"/>
      <c r="K2377" s="70"/>
      <c r="L2377" s="39"/>
      <c r="N2377" s="14"/>
      <c r="AD2377" s="39"/>
      <c r="AE2377" s="39"/>
      <c r="AF2377" s="39"/>
      <c r="AG2377" s="39"/>
      <c r="AH2377" s="39"/>
      <c r="AI2377" s="39"/>
      <c r="AJ2377" s="39"/>
      <c r="AK2377" s="39"/>
      <c r="AL2377" s="39"/>
    </row>
    <row r="2378" ht="58.5" customHeight="1">
      <c r="A2378" s="39"/>
      <c r="B2378" s="70"/>
      <c r="C2378" s="70"/>
      <c r="D2378" s="70"/>
      <c r="E2378" s="70"/>
      <c r="F2378" s="70"/>
      <c r="G2378" s="70"/>
      <c r="H2378" s="70"/>
      <c r="I2378" s="70"/>
      <c r="J2378" s="70"/>
      <c r="K2378" s="70"/>
      <c r="L2378" s="39"/>
      <c r="N2378" s="14"/>
      <c r="AD2378" s="39"/>
      <c r="AE2378" s="39"/>
      <c r="AF2378" s="39"/>
      <c r="AG2378" s="39"/>
      <c r="AH2378" s="39"/>
      <c r="AI2378" s="39"/>
      <c r="AJ2378" s="39"/>
      <c r="AK2378" s="39"/>
      <c r="AL2378" s="39"/>
    </row>
    <row r="2379" ht="58.5" customHeight="1">
      <c r="A2379" s="39"/>
      <c r="B2379" s="70"/>
      <c r="C2379" s="70"/>
      <c r="D2379" s="70"/>
      <c r="E2379" s="70"/>
      <c r="F2379" s="70"/>
      <c r="G2379" s="70"/>
      <c r="H2379" s="70"/>
      <c r="I2379" s="70"/>
      <c r="J2379" s="70"/>
      <c r="K2379" s="70"/>
      <c r="L2379" s="39"/>
      <c r="N2379" s="14"/>
      <c r="AD2379" s="39"/>
      <c r="AE2379" s="39"/>
      <c r="AF2379" s="39"/>
      <c r="AG2379" s="39"/>
      <c r="AH2379" s="39"/>
      <c r="AI2379" s="39"/>
      <c r="AJ2379" s="39"/>
      <c r="AK2379" s="39"/>
      <c r="AL2379" s="39"/>
    </row>
    <row r="2380" ht="58.5" customHeight="1">
      <c r="A2380" s="39"/>
      <c r="B2380" s="70"/>
      <c r="C2380" s="70"/>
      <c r="D2380" s="70"/>
      <c r="E2380" s="70"/>
      <c r="F2380" s="70"/>
      <c r="G2380" s="70"/>
      <c r="H2380" s="70"/>
      <c r="I2380" s="70"/>
      <c r="J2380" s="70"/>
      <c r="K2380" s="70"/>
      <c r="L2380" s="39"/>
      <c r="N2380" s="14"/>
      <c r="AD2380" s="39"/>
      <c r="AE2380" s="39"/>
      <c r="AF2380" s="39"/>
      <c r="AG2380" s="39"/>
      <c r="AH2380" s="39"/>
      <c r="AI2380" s="39"/>
      <c r="AJ2380" s="39"/>
      <c r="AK2380" s="39"/>
      <c r="AL2380" s="39"/>
    </row>
    <row r="2381" ht="58.5" customHeight="1">
      <c r="A2381" s="39"/>
      <c r="B2381" s="70"/>
      <c r="C2381" s="70"/>
      <c r="D2381" s="70"/>
      <c r="E2381" s="70"/>
      <c r="F2381" s="70"/>
      <c r="G2381" s="70"/>
      <c r="H2381" s="70"/>
      <c r="I2381" s="70"/>
      <c r="J2381" s="70"/>
      <c r="K2381" s="70"/>
      <c r="L2381" s="39"/>
      <c r="N2381" s="14"/>
      <c r="AD2381" s="39"/>
      <c r="AE2381" s="39"/>
      <c r="AF2381" s="39"/>
      <c r="AG2381" s="39"/>
      <c r="AH2381" s="39"/>
      <c r="AI2381" s="39"/>
      <c r="AJ2381" s="39"/>
      <c r="AK2381" s="39"/>
      <c r="AL2381" s="39"/>
    </row>
    <row r="2382" ht="58.5" customHeight="1">
      <c r="A2382" s="39"/>
      <c r="B2382" s="70"/>
      <c r="C2382" s="70"/>
      <c r="D2382" s="70"/>
      <c r="E2382" s="70"/>
      <c r="F2382" s="70"/>
      <c r="G2382" s="70"/>
      <c r="H2382" s="70"/>
      <c r="I2382" s="70"/>
      <c r="J2382" s="70"/>
      <c r="K2382" s="70"/>
      <c r="L2382" s="39"/>
      <c r="N2382" s="14"/>
      <c r="AD2382" s="39"/>
      <c r="AE2382" s="39"/>
      <c r="AF2382" s="39"/>
      <c r="AG2382" s="39"/>
      <c r="AH2382" s="39"/>
      <c r="AI2382" s="39"/>
      <c r="AJ2382" s="39"/>
      <c r="AK2382" s="39"/>
      <c r="AL2382" s="39"/>
    </row>
    <row r="2383" ht="58.5" customHeight="1">
      <c r="A2383" s="39"/>
      <c r="B2383" s="70"/>
      <c r="C2383" s="70"/>
      <c r="D2383" s="70"/>
      <c r="E2383" s="70"/>
      <c r="F2383" s="70"/>
      <c r="G2383" s="70"/>
      <c r="H2383" s="70"/>
      <c r="I2383" s="70"/>
      <c r="J2383" s="70"/>
      <c r="K2383" s="70"/>
      <c r="L2383" s="39"/>
      <c r="N2383" s="14"/>
      <c r="AD2383" s="39"/>
      <c r="AE2383" s="39"/>
      <c r="AF2383" s="39"/>
      <c r="AG2383" s="39"/>
      <c r="AH2383" s="39"/>
      <c r="AI2383" s="39"/>
      <c r="AJ2383" s="39"/>
      <c r="AK2383" s="39"/>
      <c r="AL2383" s="39"/>
    </row>
    <row r="2384" ht="58.5" customHeight="1">
      <c r="A2384" s="39"/>
      <c r="B2384" s="70"/>
      <c r="C2384" s="70"/>
      <c r="D2384" s="70"/>
      <c r="E2384" s="70"/>
      <c r="F2384" s="70"/>
      <c r="G2384" s="70"/>
      <c r="H2384" s="70"/>
      <c r="I2384" s="70"/>
      <c r="J2384" s="70"/>
      <c r="K2384" s="70"/>
      <c r="L2384" s="39"/>
      <c r="N2384" s="14"/>
      <c r="AD2384" s="39"/>
      <c r="AE2384" s="39"/>
      <c r="AF2384" s="39"/>
      <c r="AG2384" s="39"/>
      <c r="AH2384" s="39"/>
      <c r="AI2384" s="39"/>
      <c r="AJ2384" s="39"/>
      <c r="AK2384" s="39"/>
      <c r="AL2384" s="39"/>
    </row>
    <row r="2385" ht="58.5" customHeight="1">
      <c r="A2385" s="39"/>
      <c r="B2385" s="70"/>
      <c r="C2385" s="70"/>
      <c r="D2385" s="70"/>
      <c r="E2385" s="70"/>
      <c r="F2385" s="70"/>
      <c r="G2385" s="70"/>
      <c r="H2385" s="70"/>
      <c r="I2385" s="70"/>
      <c r="J2385" s="70"/>
      <c r="K2385" s="70"/>
      <c r="L2385" s="39"/>
      <c r="N2385" s="14"/>
      <c r="AD2385" s="39"/>
      <c r="AE2385" s="39"/>
      <c r="AF2385" s="39"/>
      <c r="AG2385" s="39"/>
      <c r="AH2385" s="39"/>
      <c r="AI2385" s="39"/>
      <c r="AJ2385" s="39"/>
      <c r="AK2385" s="39"/>
      <c r="AL2385" s="39"/>
    </row>
    <row r="2386" ht="58.5" customHeight="1">
      <c r="A2386" s="39"/>
      <c r="B2386" s="70"/>
      <c r="C2386" s="70"/>
      <c r="D2386" s="70"/>
      <c r="E2386" s="70"/>
      <c r="F2386" s="70"/>
      <c r="G2386" s="70"/>
      <c r="H2386" s="70"/>
      <c r="I2386" s="70"/>
      <c r="J2386" s="70"/>
      <c r="K2386" s="70"/>
      <c r="L2386" s="39"/>
      <c r="N2386" s="14"/>
      <c r="AD2386" s="39"/>
      <c r="AE2386" s="39"/>
      <c r="AF2386" s="39"/>
      <c r="AG2386" s="39"/>
      <c r="AH2386" s="39"/>
      <c r="AI2386" s="39"/>
      <c r="AJ2386" s="39"/>
      <c r="AK2386" s="39"/>
      <c r="AL2386" s="39"/>
    </row>
    <row r="2387" ht="58.5" customHeight="1">
      <c r="A2387" s="39"/>
      <c r="B2387" s="70"/>
      <c r="C2387" s="70"/>
      <c r="D2387" s="70"/>
      <c r="E2387" s="70"/>
      <c r="F2387" s="70"/>
      <c r="G2387" s="70"/>
      <c r="H2387" s="70"/>
      <c r="I2387" s="70"/>
      <c r="J2387" s="70"/>
      <c r="K2387" s="70"/>
      <c r="L2387" s="39"/>
      <c r="N2387" s="14"/>
      <c r="AD2387" s="39"/>
      <c r="AE2387" s="39"/>
      <c r="AF2387" s="39"/>
      <c r="AG2387" s="39"/>
      <c r="AH2387" s="39"/>
      <c r="AI2387" s="39"/>
      <c r="AJ2387" s="39"/>
      <c r="AK2387" s="39"/>
      <c r="AL2387" s="39"/>
    </row>
    <row r="2388" ht="58.5" customHeight="1">
      <c r="A2388" s="39"/>
      <c r="B2388" s="70"/>
      <c r="C2388" s="70"/>
      <c r="D2388" s="70"/>
      <c r="E2388" s="70"/>
      <c r="F2388" s="70"/>
      <c r="G2388" s="70"/>
      <c r="H2388" s="70"/>
      <c r="I2388" s="70"/>
      <c r="J2388" s="70"/>
      <c r="K2388" s="70"/>
      <c r="L2388" s="39"/>
      <c r="N2388" s="14"/>
      <c r="AD2388" s="39"/>
      <c r="AE2388" s="39"/>
      <c r="AF2388" s="39"/>
      <c r="AG2388" s="39"/>
      <c r="AH2388" s="39"/>
      <c r="AI2388" s="39"/>
      <c r="AJ2388" s="39"/>
      <c r="AK2388" s="39"/>
      <c r="AL2388" s="39"/>
    </row>
    <row r="2389" ht="58.5" customHeight="1">
      <c r="A2389" s="39"/>
      <c r="B2389" s="70"/>
      <c r="C2389" s="70"/>
      <c r="D2389" s="70"/>
      <c r="E2389" s="70"/>
      <c r="F2389" s="70"/>
      <c r="G2389" s="70"/>
      <c r="H2389" s="70"/>
      <c r="I2389" s="70"/>
      <c r="J2389" s="70"/>
      <c r="K2389" s="70"/>
      <c r="L2389" s="39"/>
      <c r="N2389" s="14"/>
      <c r="AD2389" s="39"/>
      <c r="AE2389" s="39"/>
      <c r="AF2389" s="39"/>
      <c r="AG2389" s="39"/>
      <c r="AH2389" s="39"/>
      <c r="AI2389" s="39"/>
      <c r="AJ2389" s="39"/>
      <c r="AK2389" s="39"/>
      <c r="AL2389" s="39"/>
    </row>
    <row r="2390" ht="58.5" customHeight="1">
      <c r="A2390" s="39"/>
      <c r="B2390" s="70"/>
      <c r="C2390" s="70"/>
      <c r="D2390" s="70"/>
      <c r="E2390" s="70"/>
      <c r="F2390" s="70"/>
      <c r="G2390" s="70"/>
      <c r="H2390" s="70"/>
      <c r="I2390" s="70"/>
      <c r="J2390" s="70"/>
      <c r="K2390" s="70"/>
      <c r="L2390" s="39"/>
      <c r="N2390" s="14"/>
      <c r="AD2390" s="39"/>
      <c r="AE2390" s="39"/>
      <c r="AF2390" s="39"/>
      <c r="AG2390" s="39"/>
      <c r="AH2390" s="39"/>
      <c r="AI2390" s="39"/>
      <c r="AJ2390" s="39"/>
      <c r="AK2390" s="39"/>
      <c r="AL2390" s="39"/>
    </row>
    <row r="2391" ht="58.5" customHeight="1">
      <c r="A2391" s="39"/>
      <c r="B2391" s="70"/>
      <c r="C2391" s="70"/>
      <c r="D2391" s="70"/>
      <c r="E2391" s="70"/>
      <c r="F2391" s="70"/>
      <c r="G2391" s="70"/>
      <c r="H2391" s="70"/>
      <c r="I2391" s="70"/>
      <c r="J2391" s="70"/>
      <c r="K2391" s="70"/>
      <c r="L2391" s="39"/>
      <c r="N2391" s="14"/>
      <c r="AD2391" s="39"/>
      <c r="AE2391" s="39"/>
      <c r="AF2391" s="39"/>
      <c r="AG2391" s="39"/>
      <c r="AH2391" s="39"/>
      <c r="AI2391" s="39"/>
      <c r="AJ2391" s="39"/>
      <c r="AK2391" s="39"/>
      <c r="AL2391" s="39"/>
    </row>
    <row r="2392" ht="58.5" customHeight="1">
      <c r="A2392" s="39"/>
      <c r="B2392" s="70"/>
      <c r="C2392" s="70"/>
      <c r="D2392" s="70"/>
      <c r="E2392" s="70"/>
      <c r="F2392" s="70"/>
      <c r="G2392" s="70"/>
      <c r="H2392" s="70"/>
      <c r="I2392" s="70"/>
      <c r="J2392" s="70"/>
      <c r="K2392" s="70"/>
      <c r="L2392" s="39"/>
      <c r="N2392" s="14"/>
      <c r="AD2392" s="39"/>
      <c r="AE2392" s="39"/>
      <c r="AF2392" s="39"/>
      <c r="AG2392" s="39"/>
      <c r="AH2392" s="39"/>
      <c r="AI2392" s="39"/>
      <c r="AJ2392" s="39"/>
      <c r="AK2392" s="39"/>
      <c r="AL2392" s="39"/>
    </row>
    <row r="2393" ht="58.5" customHeight="1">
      <c r="A2393" s="39"/>
      <c r="B2393" s="70"/>
      <c r="C2393" s="70"/>
      <c r="D2393" s="70"/>
      <c r="E2393" s="70"/>
      <c r="F2393" s="70"/>
      <c r="G2393" s="70"/>
      <c r="H2393" s="70"/>
      <c r="I2393" s="70"/>
      <c r="J2393" s="70"/>
      <c r="K2393" s="70"/>
      <c r="L2393" s="39"/>
      <c r="N2393" s="14"/>
      <c r="AD2393" s="39"/>
      <c r="AE2393" s="39"/>
      <c r="AF2393" s="39"/>
      <c r="AG2393" s="39"/>
      <c r="AH2393" s="39"/>
      <c r="AI2393" s="39"/>
      <c r="AJ2393" s="39"/>
      <c r="AK2393" s="39"/>
      <c r="AL2393" s="39"/>
    </row>
    <row r="2394" ht="58.5" customHeight="1">
      <c r="A2394" s="39"/>
      <c r="B2394" s="70"/>
      <c r="C2394" s="70"/>
      <c r="D2394" s="70"/>
      <c r="E2394" s="70"/>
      <c r="F2394" s="70"/>
      <c r="G2394" s="70"/>
      <c r="H2394" s="70"/>
      <c r="I2394" s="70"/>
      <c r="J2394" s="70"/>
      <c r="K2394" s="70"/>
      <c r="L2394" s="39"/>
      <c r="N2394" s="14"/>
      <c r="AD2394" s="39"/>
      <c r="AE2394" s="39"/>
      <c r="AF2394" s="39"/>
      <c r="AG2394" s="39"/>
      <c r="AH2394" s="39"/>
      <c r="AI2394" s="39"/>
      <c r="AJ2394" s="39"/>
      <c r="AK2394" s="39"/>
      <c r="AL2394" s="39"/>
    </row>
    <row r="2395" ht="58.5" customHeight="1">
      <c r="A2395" s="39"/>
      <c r="B2395" s="70"/>
      <c r="C2395" s="70"/>
      <c r="D2395" s="70"/>
      <c r="E2395" s="70"/>
      <c r="F2395" s="70"/>
      <c r="G2395" s="70"/>
      <c r="H2395" s="70"/>
      <c r="I2395" s="70"/>
      <c r="J2395" s="70"/>
      <c r="K2395" s="70"/>
      <c r="L2395" s="39"/>
      <c r="N2395" s="14"/>
      <c r="AD2395" s="39"/>
      <c r="AE2395" s="39"/>
      <c r="AF2395" s="39"/>
      <c r="AG2395" s="39"/>
      <c r="AH2395" s="39"/>
      <c r="AI2395" s="39"/>
      <c r="AJ2395" s="39"/>
      <c r="AK2395" s="39"/>
      <c r="AL2395" s="39"/>
    </row>
    <row r="2396" ht="58.5" customHeight="1">
      <c r="A2396" s="39"/>
      <c r="B2396" s="70"/>
      <c r="C2396" s="70"/>
      <c r="D2396" s="70"/>
      <c r="E2396" s="70"/>
      <c r="F2396" s="70"/>
      <c r="G2396" s="70"/>
      <c r="H2396" s="70"/>
      <c r="I2396" s="70"/>
      <c r="J2396" s="70"/>
      <c r="K2396" s="70"/>
      <c r="L2396" s="39"/>
      <c r="N2396" s="14"/>
      <c r="AD2396" s="39"/>
      <c r="AE2396" s="39"/>
      <c r="AF2396" s="39"/>
      <c r="AG2396" s="39"/>
      <c r="AH2396" s="39"/>
      <c r="AI2396" s="39"/>
      <c r="AJ2396" s="39"/>
      <c r="AK2396" s="39"/>
      <c r="AL2396" s="39"/>
    </row>
    <row r="2397" ht="58.5" customHeight="1">
      <c r="A2397" s="39"/>
      <c r="B2397" s="70"/>
      <c r="C2397" s="70"/>
      <c r="D2397" s="70"/>
      <c r="E2397" s="70"/>
      <c r="F2397" s="70"/>
      <c r="G2397" s="70"/>
      <c r="H2397" s="70"/>
      <c r="I2397" s="70"/>
      <c r="J2397" s="70"/>
      <c r="K2397" s="70"/>
      <c r="L2397" s="39"/>
      <c r="N2397" s="14"/>
      <c r="AD2397" s="39"/>
      <c r="AE2397" s="39"/>
      <c r="AF2397" s="39"/>
      <c r="AG2397" s="39"/>
      <c r="AH2397" s="39"/>
      <c r="AI2397" s="39"/>
      <c r="AJ2397" s="39"/>
      <c r="AK2397" s="39"/>
      <c r="AL2397" s="39"/>
    </row>
    <row r="2398" ht="58.5" customHeight="1">
      <c r="A2398" s="39"/>
      <c r="B2398" s="70"/>
      <c r="C2398" s="70"/>
      <c r="D2398" s="70"/>
      <c r="E2398" s="70"/>
      <c r="F2398" s="70"/>
      <c r="G2398" s="70"/>
      <c r="H2398" s="70"/>
      <c r="I2398" s="70"/>
      <c r="J2398" s="70"/>
      <c r="K2398" s="70"/>
      <c r="L2398" s="39"/>
      <c r="N2398" s="14"/>
      <c r="AD2398" s="39"/>
      <c r="AE2398" s="39"/>
      <c r="AF2398" s="39"/>
      <c r="AG2398" s="39"/>
      <c r="AH2398" s="39"/>
      <c r="AI2398" s="39"/>
      <c r="AJ2398" s="39"/>
      <c r="AK2398" s="39"/>
      <c r="AL2398" s="39"/>
    </row>
    <row r="2399" ht="58.5" customHeight="1">
      <c r="A2399" s="39"/>
      <c r="B2399" s="70"/>
      <c r="C2399" s="70"/>
      <c r="D2399" s="70"/>
      <c r="E2399" s="70"/>
      <c r="F2399" s="70"/>
      <c r="G2399" s="70"/>
      <c r="H2399" s="70"/>
      <c r="I2399" s="70"/>
      <c r="J2399" s="70"/>
      <c r="K2399" s="70"/>
      <c r="L2399" s="39"/>
      <c r="N2399" s="14"/>
      <c r="AD2399" s="39"/>
      <c r="AE2399" s="39"/>
      <c r="AF2399" s="39"/>
      <c r="AG2399" s="39"/>
      <c r="AH2399" s="39"/>
      <c r="AI2399" s="39"/>
      <c r="AJ2399" s="39"/>
      <c r="AK2399" s="39"/>
      <c r="AL2399" s="39"/>
    </row>
    <row r="2400" ht="58.5" customHeight="1">
      <c r="A2400" s="39"/>
      <c r="B2400" s="70"/>
      <c r="C2400" s="70"/>
      <c r="D2400" s="70"/>
      <c r="E2400" s="70"/>
      <c r="F2400" s="70"/>
      <c r="G2400" s="70"/>
      <c r="H2400" s="70"/>
      <c r="I2400" s="70"/>
      <c r="J2400" s="70"/>
      <c r="K2400" s="70"/>
      <c r="L2400" s="39"/>
      <c r="N2400" s="14"/>
      <c r="AD2400" s="39"/>
      <c r="AE2400" s="39"/>
      <c r="AF2400" s="39"/>
      <c r="AG2400" s="39"/>
      <c r="AH2400" s="39"/>
      <c r="AI2400" s="39"/>
      <c r="AJ2400" s="39"/>
      <c r="AK2400" s="39"/>
      <c r="AL2400" s="39"/>
    </row>
    <row r="2401" ht="58.5" customHeight="1">
      <c r="A2401" s="39"/>
      <c r="B2401" s="70"/>
      <c r="C2401" s="70"/>
      <c r="D2401" s="70"/>
      <c r="E2401" s="70"/>
      <c r="F2401" s="70"/>
      <c r="G2401" s="70"/>
      <c r="H2401" s="70"/>
      <c r="I2401" s="70"/>
      <c r="J2401" s="70"/>
      <c r="K2401" s="70"/>
      <c r="L2401" s="39"/>
      <c r="N2401" s="14"/>
      <c r="AD2401" s="39"/>
      <c r="AE2401" s="39"/>
      <c r="AF2401" s="39"/>
      <c r="AG2401" s="39"/>
      <c r="AH2401" s="39"/>
      <c r="AI2401" s="39"/>
      <c r="AJ2401" s="39"/>
      <c r="AK2401" s="39"/>
      <c r="AL2401" s="39"/>
    </row>
    <row r="2402" ht="58.5" customHeight="1">
      <c r="A2402" s="39"/>
      <c r="B2402" s="70"/>
      <c r="C2402" s="70"/>
      <c r="D2402" s="70"/>
      <c r="E2402" s="70"/>
      <c r="F2402" s="70"/>
      <c r="G2402" s="70"/>
      <c r="H2402" s="70"/>
      <c r="I2402" s="70"/>
      <c r="J2402" s="70"/>
      <c r="K2402" s="70"/>
      <c r="L2402" s="39"/>
      <c r="N2402" s="14"/>
      <c r="AD2402" s="39"/>
      <c r="AE2402" s="39"/>
      <c r="AF2402" s="39"/>
      <c r="AG2402" s="39"/>
      <c r="AH2402" s="39"/>
      <c r="AI2402" s="39"/>
      <c r="AJ2402" s="39"/>
      <c r="AK2402" s="39"/>
      <c r="AL2402" s="39"/>
    </row>
    <row r="2403" ht="58.5" customHeight="1">
      <c r="A2403" s="39"/>
      <c r="B2403" s="70"/>
      <c r="C2403" s="70"/>
      <c r="D2403" s="70"/>
      <c r="E2403" s="70"/>
      <c r="F2403" s="70"/>
      <c r="G2403" s="70"/>
      <c r="H2403" s="70"/>
      <c r="I2403" s="70"/>
      <c r="J2403" s="70"/>
      <c r="K2403" s="70"/>
      <c r="L2403" s="39"/>
      <c r="N2403" s="14"/>
      <c r="AD2403" s="39"/>
      <c r="AE2403" s="39"/>
      <c r="AF2403" s="39"/>
      <c r="AG2403" s="39"/>
      <c r="AH2403" s="39"/>
      <c r="AI2403" s="39"/>
      <c r="AJ2403" s="39"/>
      <c r="AK2403" s="39"/>
      <c r="AL2403" s="39"/>
    </row>
    <row r="2404" ht="58.5" customHeight="1">
      <c r="A2404" s="39"/>
      <c r="B2404" s="70"/>
      <c r="C2404" s="70"/>
      <c r="D2404" s="70"/>
      <c r="E2404" s="70"/>
      <c r="F2404" s="70"/>
      <c r="G2404" s="70"/>
      <c r="H2404" s="70"/>
      <c r="I2404" s="70"/>
      <c r="J2404" s="70"/>
      <c r="K2404" s="70"/>
      <c r="L2404" s="39"/>
      <c r="N2404" s="14"/>
      <c r="AD2404" s="39"/>
      <c r="AE2404" s="39"/>
      <c r="AF2404" s="39"/>
      <c r="AG2404" s="39"/>
      <c r="AH2404" s="39"/>
      <c r="AI2404" s="39"/>
      <c r="AJ2404" s="39"/>
      <c r="AK2404" s="39"/>
      <c r="AL2404" s="39"/>
    </row>
    <row r="2405" ht="58.5" customHeight="1">
      <c r="A2405" s="39"/>
      <c r="B2405" s="70"/>
      <c r="C2405" s="70"/>
      <c r="D2405" s="70"/>
      <c r="E2405" s="70"/>
      <c r="F2405" s="70"/>
      <c r="G2405" s="70"/>
      <c r="H2405" s="70"/>
      <c r="I2405" s="70"/>
      <c r="J2405" s="70"/>
      <c r="K2405" s="70"/>
      <c r="L2405" s="39"/>
      <c r="N2405" s="14"/>
      <c r="AD2405" s="39"/>
      <c r="AE2405" s="39"/>
      <c r="AF2405" s="39"/>
      <c r="AG2405" s="39"/>
      <c r="AH2405" s="39"/>
      <c r="AI2405" s="39"/>
      <c r="AJ2405" s="39"/>
      <c r="AK2405" s="39"/>
      <c r="AL2405" s="39"/>
    </row>
    <row r="2406" ht="58.5" customHeight="1">
      <c r="A2406" s="39"/>
      <c r="B2406" s="70"/>
      <c r="C2406" s="70"/>
      <c r="D2406" s="70"/>
      <c r="E2406" s="70"/>
      <c r="F2406" s="70"/>
      <c r="G2406" s="70"/>
      <c r="H2406" s="70"/>
      <c r="I2406" s="70"/>
      <c r="J2406" s="70"/>
      <c r="K2406" s="70"/>
      <c r="L2406" s="39"/>
      <c r="N2406" s="14"/>
      <c r="AD2406" s="39"/>
      <c r="AE2406" s="39"/>
      <c r="AF2406" s="39"/>
      <c r="AG2406" s="39"/>
      <c r="AH2406" s="39"/>
      <c r="AI2406" s="39"/>
      <c r="AJ2406" s="39"/>
      <c r="AK2406" s="39"/>
      <c r="AL2406" s="39"/>
    </row>
    <row r="2407" ht="58.5" customHeight="1">
      <c r="A2407" s="39"/>
      <c r="B2407" s="70"/>
      <c r="C2407" s="70"/>
      <c r="D2407" s="70"/>
      <c r="E2407" s="70"/>
      <c r="F2407" s="70"/>
      <c r="G2407" s="70"/>
      <c r="H2407" s="70"/>
      <c r="I2407" s="70"/>
      <c r="J2407" s="70"/>
      <c r="K2407" s="70"/>
      <c r="L2407" s="39"/>
      <c r="N2407" s="14"/>
      <c r="AD2407" s="39"/>
      <c r="AE2407" s="39"/>
      <c r="AF2407" s="39"/>
      <c r="AG2407" s="39"/>
      <c r="AH2407" s="39"/>
      <c r="AI2407" s="39"/>
      <c r="AJ2407" s="39"/>
      <c r="AK2407" s="39"/>
      <c r="AL2407" s="39"/>
    </row>
    <row r="2408" ht="58.5" customHeight="1">
      <c r="A2408" s="39"/>
      <c r="B2408" s="70"/>
      <c r="C2408" s="70"/>
      <c r="D2408" s="70"/>
      <c r="E2408" s="70"/>
      <c r="F2408" s="70"/>
      <c r="G2408" s="70"/>
      <c r="H2408" s="70"/>
      <c r="I2408" s="70"/>
      <c r="J2408" s="70"/>
      <c r="K2408" s="70"/>
      <c r="L2408" s="39"/>
      <c r="N2408" s="14"/>
      <c r="AD2408" s="39"/>
      <c r="AE2408" s="39"/>
      <c r="AF2408" s="39"/>
      <c r="AG2408" s="39"/>
      <c r="AH2408" s="39"/>
      <c r="AI2408" s="39"/>
      <c r="AJ2408" s="39"/>
      <c r="AK2408" s="39"/>
      <c r="AL2408" s="39"/>
    </row>
    <row r="2409" ht="58.5" customHeight="1">
      <c r="A2409" s="39"/>
      <c r="B2409" s="70"/>
      <c r="C2409" s="70"/>
      <c r="D2409" s="70"/>
      <c r="E2409" s="70"/>
      <c r="F2409" s="70"/>
      <c r="G2409" s="70"/>
      <c r="H2409" s="70"/>
      <c r="I2409" s="70"/>
      <c r="J2409" s="70"/>
      <c r="K2409" s="70"/>
      <c r="L2409" s="39"/>
      <c r="N2409" s="14"/>
      <c r="AD2409" s="39"/>
      <c r="AE2409" s="39"/>
      <c r="AF2409" s="39"/>
      <c r="AG2409" s="39"/>
      <c r="AH2409" s="39"/>
      <c r="AI2409" s="39"/>
      <c r="AJ2409" s="39"/>
      <c r="AK2409" s="39"/>
      <c r="AL2409" s="39"/>
    </row>
    <row r="2410" ht="58.5" customHeight="1">
      <c r="A2410" s="39"/>
      <c r="B2410" s="70"/>
      <c r="C2410" s="70"/>
      <c r="D2410" s="70"/>
      <c r="E2410" s="70"/>
      <c r="F2410" s="70"/>
      <c r="G2410" s="70"/>
      <c r="H2410" s="70"/>
      <c r="I2410" s="70"/>
      <c r="J2410" s="70"/>
      <c r="K2410" s="70"/>
      <c r="L2410" s="39"/>
      <c r="N2410" s="14"/>
      <c r="AD2410" s="39"/>
      <c r="AE2410" s="39"/>
      <c r="AF2410" s="39"/>
      <c r="AG2410" s="39"/>
      <c r="AH2410" s="39"/>
      <c r="AI2410" s="39"/>
      <c r="AJ2410" s="39"/>
      <c r="AK2410" s="39"/>
      <c r="AL2410" s="39"/>
    </row>
    <row r="2411" ht="58.5" customHeight="1">
      <c r="A2411" s="39"/>
      <c r="B2411" s="70"/>
      <c r="C2411" s="70"/>
      <c r="D2411" s="70"/>
      <c r="E2411" s="70"/>
      <c r="F2411" s="70"/>
      <c r="G2411" s="70"/>
      <c r="H2411" s="70"/>
      <c r="I2411" s="70"/>
      <c r="J2411" s="70"/>
      <c r="K2411" s="70"/>
      <c r="L2411" s="39"/>
      <c r="N2411" s="14"/>
      <c r="AD2411" s="39"/>
      <c r="AE2411" s="39"/>
      <c r="AF2411" s="39"/>
      <c r="AG2411" s="39"/>
      <c r="AH2411" s="39"/>
      <c r="AI2411" s="39"/>
      <c r="AJ2411" s="39"/>
      <c r="AK2411" s="39"/>
      <c r="AL2411" s="39"/>
    </row>
    <row r="2412" ht="58.5" customHeight="1">
      <c r="A2412" s="39"/>
      <c r="B2412" s="70"/>
      <c r="C2412" s="70"/>
      <c r="D2412" s="70"/>
      <c r="E2412" s="70"/>
      <c r="F2412" s="70"/>
      <c r="G2412" s="70"/>
      <c r="H2412" s="70"/>
      <c r="I2412" s="70"/>
      <c r="J2412" s="70"/>
      <c r="K2412" s="70"/>
      <c r="L2412" s="39"/>
      <c r="N2412" s="14"/>
      <c r="AD2412" s="39"/>
      <c r="AE2412" s="39"/>
      <c r="AF2412" s="39"/>
      <c r="AG2412" s="39"/>
      <c r="AH2412" s="39"/>
      <c r="AI2412" s="39"/>
      <c r="AJ2412" s="39"/>
      <c r="AK2412" s="39"/>
      <c r="AL2412" s="39"/>
    </row>
    <row r="2413" ht="58.5" customHeight="1">
      <c r="A2413" s="39"/>
      <c r="B2413" s="70"/>
      <c r="C2413" s="70"/>
      <c r="D2413" s="70"/>
      <c r="E2413" s="70"/>
      <c r="F2413" s="70"/>
      <c r="G2413" s="70"/>
      <c r="H2413" s="70"/>
      <c r="I2413" s="70"/>
      <c r="J2413" s="70"/>
      <c r="K2413" s="70"/>
      <c r="L2413" s="39"/>
      <c r="N2413" s="14"/>
      <c r="AD2413" s="39"/>
      <c r="AE2413" s="39"/>
      <c r="AF2413" s="39"/>
      <c r="AG2413" s="39"/>
      <c r="AH2413" s="39"/>
      <c r="AI2413" s="39"/>
      <c r="AJ2413" s="39"/>
      <c r="AK2413" s="39"/>
      <c r="AL2413" s="39"/>
    </row>
    <row r="2414" ht="58.5" customHeight="1">
      <c r="A2414" s="39"/>
      <c r="B2414" s="70"/>
      <c r="C2414" s="70"/>
      <c r="D2414" s="70"/>
      <c r="E2414" s="70"/>
      <c r="F2414" s="70"/>
      <c r="G2414" s="70"/>
      <c r="H2414" s="70"/>
      <c r="I2414" s="70"/>
      <c r="J2414" s="70"/>
      <c r="K2414" s="70"/>
      <c r="L2414" s="39"/>
      <c r="N2414" s="14"/>
      <c r="AD2414" s="39"/>
      <c r="AE2414" s="39"/>
      <c r="AF2414" s="39"/>
      <c r="AG2414" s="39"/>
      <c r="AH2414" s="39"/>
      <c r="AI2414" s="39"/>
      <c r="AJ2414" s="39"/>
      <c r="AK2414" s="39"/>
      <c r="AL2414" s="39"/>
    </row>
    <row r="2415" ht="58.5" customHeight="1">
      <c r="A2415" s="39"/>
      <c r="B2415" s="70"/>
      <c r="C2415" s="70"/>
      <c r="D2415" s="70"/>
      <c r="E2415" s="70"/>
      <c r="F2415" s="70"/>
      <c r="G2415" s="70"/>
      <c r="H2415" s="70"/>
      <c r="I2415" s="70"/>
      <c r="J2415" s="70"/>
      <c r="K2415" s="70"/>
      <c r="L2415" s="39"/>
      <c r="N2415" s="14"/>
      <c r="AD2415" s="39"/>
      <c r="AE2415" s="39"/>
      <c r="AF2415" s="39"/>
      <c r="AG2415" s="39"/>
      <c r="AH2415" s="39"/>
      <c r="AI2415" s="39"/>
      <c r="AJ2415" s="39"/>
      <c r="AK2415" s="39"/>
      <c r="AL2415" s="39"/>
    </row>
    <row r="2416" ht="58.5" customHeight="1">
      <c r="A2416" s="39"/>
      <c r="B2416" s="70"/>
      <c r="C2416" s="70"/>
      <c r="D2416" s="70"/>
      <c r="E2416" s="70"/>
      <c r="F2416" s="70"/>
      <c r="G2416" s="70"/>
      <c r="H2416" s="70"/>
      <c r="I2416" s="70"/>
      <c r="J2416" s="70"/>
      <c r="K2416" s="70"/>
      <c r="L2416" s="39"/>
      <c r="N2416" s="14"/>
      <c r="AD2416" s="39"/>
      <c r="AE2416" s="39"/>
      <c r="AF2416" s="39"/>
      <c r="AG2416" s="39"/>
      <c r="AH2416" s="39"/>
      <c r="AI2416" s="39"/>
      <c r="AJ2416" s="39"/>
      <c r="AK2416" s="39"/>
      <c r="AL2416" s="39"/>
    </row>
    <row r="2417" ht="58.5" customHeight="1">
      <c r="A2417" s="39"/>
      <c r="B2417" s="70"/>
      <c r="C2417" s="70"/>
      <c r="D2417" s="70"/>
      <c r="E2417" s="70"/>
      <c r="F2417" s="70"/>
      <c r="G2417" s="70"/>
      <c r="H2417" s="70"/>
      <c r="I2417" s="70"/>
      <c r="J2417" s="70"/>
      <c r="K2417" s="70"/>
      <c r="L2417" s="39"/>
      <c r="N2417" s="14"/>
      <c r="AD2417" s="39"/>
      <c r="AE2417" s="39"/>
      <c r="AF2417" s="39"/>
      <c r="AG2417" s="39"/>
      <c r="AH2417" s="39"/>
      <c r="AI2417" s="39"/>
      <c r="AJ2417" s="39"/>
      <c r="AK2417" s="39"/>
      <c r="AL2417" s="39"/>
    </row>
    <row r="2418" ht="58.5" customHeight="1">
      <c r="A2418" s="39"/>
      <c r="B2418" s="70"/>
      <c r="C2418" s="70"/>
      <c r="D2418" s="70"/>
      <c r="E2418" s="70"/>
      <c r="F2418" s="70"/>
      <c r="G2418" s="70"/>
      <c r="H2418" s="70"/>
      <c r="I2418" s="70"/>
      <c r="J2418" s="70"/>
      <c r="K2418" s="70"/>
      <c r="L2418" s="39"/>
      <c r="N2418" s="14"/>
      <c r="AD2418" s="39"/>
      <c r="AE2418" s="39"/>
      <c r="AF2418" s="39"/>
      <c r="AG2418" s="39"/>
      <c r="AH2418" s="39"/>
      <c r="AI2418" s="39"/>
      <c r="AJ2418" s="39"/>
      <c r="AK2418" s="39"/>
      <c r="AL2418" s="39"/>
    </row>
    <row r="2419" ht="58.5" customHeight="1">
      <c r="A2419" s="39"/>
      <c r="B2419" s="70"/>
      <c r="C2419" s="70"/>
      <c r="D2419" s="70"/>
      <c r="E2419" s="70"/>
      <c r="F2419" s="70"/>
      <c r="G2419" s="70"/>
      <c r="H2419" s="70"/>
      <c r="I2419" s="70"/>
      <c r="J2419" s="70"/>
      <c r="K2419" s="70"/>
      <c r="L2419" s="39"/>
      <c r="N2419" s="14"/>
      <c r="AD2419" s="39"/>
      <c r="AE2419" s="39"/>
      <c r="AF2419" s="39"/>
      <c r="AG2419" s="39"/>
      <c r="AH2419" s="39"/>
      <c r="AI2419" s="39"/>
      <c r="AJ2419" s="39"/>
      <c r="AK2419" s="39"/>
      <c r="AL2419" s="39"/>
    </row>
    <row r="2420" ht="58.5" customHeight="1">
      <c r="A2420" s="39"/>
      <c r="B2420" s="70"/>
      <c r="C2420" s="70"/>
      <c r="D2420" s="70"/>
      <c r="E2420" s="70"/>
      <c r="F2420" s="70"/>
      <c r="G2420" s="70"/>
      <c r="H2420" s="70"/>
      <c r="I2420" s="70"/>
      <c r="J2420" s="70"/>
      <c r="K2420" s="70"/>
      <c r="L2420" s="39"/>
      <c r="N2420" s="14"/>
      <c r="AD2420" s="39"/>
      <c r="AE2420" s="39"/>
      <c r="AF2420" s="39"/>
      <c r="AG2420" s="39"/>
      <c r="AH2420" s="39"/>
      <c r="AI2420" s="39"/>
      <c r="AJ2420" s="39"/>
      <c r="AK2420" s="39"/>
      <c r="AL2420" s="39"/>
    </row>
    <row r="2421" ht="58.5" customHeight="1">
      <c r="A2421" s="39"/>
      <c r="B2421" s="70"/>
      <c r="C2421" s="70"/>
      <c r="D2421" s="70"/>
      <c r="E2421" s="70"/>
      <c r="F2421" s="70"/>
      <c r="G2421" s="70"/>
      <c r="H2421" s="70"/>
      <c r="I2421" s="70"/>
      <c r="J2421" s="70"/>
      <c r="K2421" s="70"/>
      <c r="L2421" s="39"/>
      <c r="N2421" s="14"/>
      <c r="AD2421" s="39"/>
      <c r="AE2421" s="39"/>
      <c r="AF2421" s="39"/>
      <c r="AG2421" s="39"/>
      <c r="AH2421" s="39"/>
      <c r="AI2421" s="39"/>
      <c r="AJ2421" s="39"/>
      <c r="AK2421" s="39"/>
      <c r="AL2421" s="39"/>
    </row>
    <row r="2422" ht="58.5" customHeight="1">
      <c r="A2422" s="39"/>
      <c r="B2422" s="70"/>
      <c r="C2422" s="70"/>
      <c r="D2422" s="70"/>
      <c r="E2422" s="70"/>
      <c r="F2422" s="70"/>
      <c r="G2422" s="70"/>
      <c r="H2422" s="70"/>
      <c r="I2422" s="70"/>
      <c r="J2422" s="70"/>
      <c r="K2422" s="70"/>
      <c r="L2422" s="39"/>
      <c r="N2422" s="14"/>
      <c r="AD2422" s="39"/>
      <c r="AE2422" s="39"/>
      <c r="AF2422" s="39"/>
      <c r="AG2422" s="39"/>
      <c r="AH2422" s="39"/>
      <c r="AI2422" s="39"/>
      <c r="AJ2422" s="39"/>
      <c r="AK2422" s="39"/>
      <c r="AL2422" s="39"/>
    </row>
    <row r="2423" ht="58.5" customHeight="1">
      <c r="A2423" s="39"/>
      <c r="B2423" s="70"/>
      <c r="C2423" s="70"/>
      <c r="D2423" s="70"/>
      <c r="E2423" s="70"/>
      <c r="F2423" s="70"/>
      <c r="G2423" s="70"/>
      <c r="H2423" s="70"/>
      <c r="I2423" s="70"/>
      <c r="J2423" s="70"/>
      <c r="K2423" s="70"/>
      <c r="L2423" s="39"/>
      <c r="N2423" s="14"/>
      <c r="AD2423" s="39"/>
      <c r="AE2423" s="39"/>
      <c r="AF2423" s="39"/>
      <c r="AG2423" s="39"/>
      <c r="AH2423" s="39"/>
      <c r="AI2423" s="39"/>
      <c r="AJ2423" s="39"/>
      <c r="AK2423" s="39"/>
      <c r="AL2423" s="39"/>
    </row>
    <row r="2424" ht="58.5" customHeight="1">
      <c r="A2424" s="39"/>
      <c r="B2424" s="70"/>
      <c r="C2424" s="70"/>
      <c r="D2424" s="70"/>
      <c r="E2424" s="70"/>
      <c r="F2424" s="70"/>
      <c r="G2424" s="70"/>
      <c r="H2424" s="70"/>
      <c r="I2424" s="70"/>
      <c r="J2424" s="70"/>
      <c r="K2424" s="70"/>
      <c r="L2424" s="39"/>
      <c r="N2424" s="14"/>
      <c r="AD2424" s="39"/>
      <c r="AE2424" s="39"/>
      <c r="AF2424" s="39"/>
      <c r="AG2424" s="39"/>
      <c r="AH2424" s="39"/>
      <c r="AI2424" s="39"/>
      <c r="AJ2424" s="39"/>
      <c r="AK2424" s="39"/>
      <c r="AL2424" s="39"/>
    </row>
    <row r="2425" ht="58.5" customHeight="1">
      <c r="A2425" s="39"/>
      <c r="B2425" s="70"/>
      <c r="C2425" s="70"/>
      <c r="D2425" s="70"/>
      <c r="E2425" s="70"/>
      <c r="F2425" s="70"/>
      <c r="G2425" s="70"/>
      <c r="H2425" s="70"/>
      <c r="I2425" s="70"/>
      <c r="J2425" s="70"/>
      <c r="K2425" s="70"/>
      <c r="L2425" s="39"/>
      <c r="N2425" s="14"/>
      <c r="AD2425" s="39"/>
      <c r="AE2425" s="39"/>
      <c r="AF2425" s="39"/>
      <c r="AG2425" s="39"/>
      <c r="AH2425" s="39"/>
      <c r="AI2425" s="39"/>
      <c r="AJ2425" s="39"/>
      <c r="AK2425" s="39"/>
      <c r="AL2425" s="39"/>
    </row>
    <row r="2426" ht="58.5" customHeight="1">
      <c r="A2426" s="39"/>
      <c r="B2426" s="70"/>
      <c r="C2426" s="70"/>
      <c r="D2426" s="70"/>
      <c r="E2426" s="70"/>
      <c r="F2426" s="70"/>
      <c r="G2426" s="70"/>
      <c r="H2426" s="70"/>
      <c r="I2426" s="70"/>
      <c r="J2426" s="70"/>
      <c r="K2426" s="70"/>
      <c r="L2426" s="39"/>
      <c r="N2426" s="14"/>
      <c r="AD2426" s="39"/>
      <c r="AE2426" s="39"/>
      <c r="AF2426" s="39"/>
      <c r="AG2426" s="39"/>
      <c r="AH2426" s="39"/>
      <c r="AI2426" s="39"/>
      <c r="AJ2426" s="39"/>
      <c r="AK2426" s="39"/>
      <c r="AL2426" s="39"/>
    </row>
    <row r="2427" ht="58.5" customHeight="1">
      <c r="A2427" s="39"/>
      <c r="B2427" s="70"/>
      <c r="C2427" s="70"/>
      <c r="D2427" s="70"/>
      <c r="E2427" s="70"/>
      <c r="F2427" s="70"/>
      <c r="G2427" s="70"/>
      <c r="H2427" s="70"/>
      <c r="I2427" s="70"/>
      <c r="J2427" s="70"/>
      <c r="K2427" s="70"/>
      <c r="L2427" s="39"/>
      <c r="N2427" s="14"/>
      <c r="AD2427" s="39"/>
      <c r="AE2427" s="39"/>
      <c r="AF2427" s="39"/>
      <c r="AG2427" s="39"/>
      <c r="AH2427" s="39"/>
      <c r="AI2427" s="39"/>
      <c r="AJ2427" s="39"/>
      <c r="AK2427" s="39"/>
      <c r="AL2427" s="39"/>
    </row>
    <row r="2428" ht="58.5" customHeight="1">
      <c r="A2428" s="39"/>
      <c r="B2428" s="70"/>
      <c r="C2428" s="70"/>
      <c r="D2428" s="70"/>
      <c r="E2428" s="70"/>
      <c r="F2428" s="70"/>
      <c r="G2428" s="70"/>
      <c r="H2428" s="70"/>
      <c r="I2428" s="70"/>
      <c r="J2428" s="70"/>
      <c r="K2428" s="70"/>
      <c r="L2428" s="39"/>
      <c r="N2428" s="14"/>
      <c r="AD2428" s="39"/>
      <c r="AE2428" s="39"/>
      <c r="AF2428" s="39"/>
      <c r="AG2428" s="39"/>
      <c r="AH2428" s="39"/>
      <c r="AI2428" s="39"/>
      <c r="AJ2428" s="39"/>
      <c r="AK2428" s="39"/>
      <c r="AL2428" s="39"/>
    </row>
    <row r="2429" ht="58.5" customHeight="1">
      <c r="A2429" s="39"/>
      <c r="B2429" s="70"/>
      <c r="C2429" s="70"/>
      <c r="D2429" s="70"/>
      <c r="E2429" s="70"/>
      <c r="F2429" s="70"/>
      <c r="G2429" s="70"/>
      <c r="H2429" s="70"/>
      <c r="I2429" s="70"/>
      <c r="J2429" s="70"/>
      <c r="K2429" s="70"/>
      <c r="L2429" s="39"/>
      <c r="N2429" s="14"/>
      <c r="AD2429" s="39"/>
      <c r="AE2429" s="39"/>
      <c r="AF2429" s="39"/>
      <c r="AG2429" s="39"/>
      <c r="AH2429" s="39"/>
      <c r="AI2429" s="39"/>
      <c r="AJ2429" s="39"/>
      <c r="AK2429" s="39"/>
      <c r="AL2429" s="39"/>
    </row>
    <row r="2430" ht="58.5" customHeight="1">
      <c r="A2430" s="39"/>
      <c r="B2430" s="70"/>
      <c r="C2430" s="70"/>
      <c r="D2430" s="70"/>
      <c r="E2430" s="70"/>
      <c r="F2430" s="70"/>
      <c r="G2430" s="70"/>
      <c r="H2430" s="70"/>
      <c r="I2430" s="70"/>
      <c r="J2430" s="70"/>
      <c r="K2430" s="70"/>
      <c r="L2430" s="39"/>
      <c r="N2430" s="14"/>
      <c r="AD2430" s="39"/>
      <c r="AE2430" s="39"/>
      <c r="AF2430" s="39"/>
      <c r="AG2430" s="39"/>
      <c r="AH2430" s="39"/>
      <c r="AI2430" s="39"/>
      <c r="AJ2430" s="39"/>
      <c r="AK2430" s="39"/>
      <c r="AL2430" s="39"/>
    </row>
    <row r="2431" ht="58.5" customHeight="1">
      <c r="A2431" s="39"/>
      <c r="B2431" s="70"/>
      <c r="C2431" s="70"/>
      <c r="D2431" s="70"/>
      <c r="E2431" s="70"/>
      <c r="F2431" s="70"/>
      <c r="G2431" s="70"/>
      <c r="H2431" s="70"/>
      <c r="I2431" s="70"/>
      <c r="J2431" s="70"/>
      <c r="K2431" s="70"/>
      <c r="L2431" s="39"/>
      <c r="N2431" s="14"/>
      <c r="AD2431" s="39"/>
      <c r="AE2431" s="39"/>
      <c r="AF2431" s="39"/>
      <c r="AG2431" s="39"/>
      <c r="AH2431" s="39"/>
      <c r="AI2431" s="39"/>
      <c r="AJ2431" s="39"/>
      <c r="AK2431" s="39"/>
      <c r="AL2431" s="39"/>
    </row>
    <row r="2432" ht="58.5" customHeight="1">
      <c r="A2432" s="39"/>
      <c r="B2432" s="70"/>
      <c r="C2432" s="70"/>
      <c r="D2432" s="70"/>
      <c r="E2432" s="70"/>
      <c r="F2432" s="70"/>
      <c r="G2432" s="70"/>
      <c r="H2432" s="70"/>
      <c r="I2432" s="70"/>
      <c r="J2432" s="70"/>
      <c r="K2432" s="70"/>
      <c r="L2432" s="39"/>
      <c r="N2432" s="14"/>
      <c r="AD2432" s="39"/>
      <c r="AE2432" s="39"/>
      <c r="AF2432" s="39"/>
      <c r="AG2432" s="39"/>
      <c r="AH2432" s="39"/>
      <c r="AI2432" s="39"/>
      <c r="AJ2432" s="39"/>
      <c r="AK2432" s="39"/>
      <c r="AL2432" s="39"/>
    </row>
    <row r="2433" ht="58.5" customHeight="1">
      <c r="A2433" s="39"/>
      <c r="B2433" s="70"/>
      <c r="C2433" s="70"/>
      <c r="D2433" s="70"/>
      <c r="E2433" s="70"/>
      <c r="F2433" s="70"/>
      <c r="G2433" s="70"/>
      <c r="H2433" s="70"/>
      <c r="I2433" s="70"/>
      <c r="J2433" s="70"/>
      <c r="K2433" s="70"/>
      <c r="L2433" s="39"/>
      <c r="N2433" s="14"/>
      <c r="AD2433" s="39"/>
      <c r="AE2433" s="39"/>
      <c r="AF2433" s="39"/>
      <c r="AG2433" s="39"/>
      <c r="AH2433" s="39"/>
      <c r="AI2433" s="39"/>
      <c r="AJ2433" s="39"/>
      <c r="AK2433" s="39"/>
      <c r="AL2433" s="39"/>
    </row>
    <row r="2434" ht="58.5" customHeight="1">
      <c r="A2434" s="39"/>
      <c r="B2434" s="70"/>
      <c r="C2434" s="70"/>
      <c r="D2434" s="70"/>
      <c r="E2434" s="70"/>
      <c r="F2434" s="70"/>
      <c r="G2434" s="70"/>
      <c r="H2434" s="70"/>
      <c r="I2434" s="70"/>
      <c r="J2434" s="70"/>
      <c r="K2434" s="70"/>
      <c r="L2434" s="39"/>
      <c r="N2434" s="14"/>
      <c r="AD2434" s="39"/>
      <c r="AE2434" s="39"/>
      <c r="AF2434" s="39"/>
      <c r="AG2434" s="39"/>
      <c r="AH2434" s="39"/>
      <c r="AI2434" s="39"/>
      <c r="AJ2434" s="39"/>
      <c r="AK2434" s="39"/>
      <c r="AL2434" s="39"/>
    </row>
    <row r="2435" ht="58.5" customHeight="1">
      <c r="A2435" s="39"/>
      <c r="B2435" s="70"/>
      <c r="C2435" s="70"/>
      <c r="D2435" s="70"/>
      <c r="E2435" s="70"/>
      <c r="F2435" s="70"/>
      <c r="G2435" s="70"/>
      <c r="H2435" s="70"/>
      <c r="I2435" s="70"/>
      <c r="J2435" s="70"/>
      <c r="K2435" s="70"/>
      <c r="L2435" s="39"/>
      <c r="N2435" s="14"/>
      <c r="AD2435" s="39"/>
      <c r="AE2435" s="39"/>
      <c r="AF2435" s="39"/>
      <c r="AG2435" s="39"/>
      <c r="AH2435" s="39"/>
      <c r="AI2435" s="39"/>
      <c r="AJ2435" s="39"/>
      <c r="AK2435" s="39"/>
      <c r="AL2435" s="39"/>
    </row>
    <row r="2436" ht="58.5" customHeight="1">
      <c r="A2436" s="39"/>
      <c r="B2436" s="70"/>
      <c r="C2436" s="70"/>
      <c r="D2436" s="70"/>
      <c r="E2436" s="70"/>
      <c r="F2436" s="70"/>
      <c r="G2436" s="70"/>
      <c r="H2436" s="70"/>
      <c r="I2436" s="70"/>
      <c r="J2436" s="70"/>
      <c r="K2436" s="70"/>
      <c r="L2436" s="39"/>
      <c r="N2436" s="14"/>
      <c r="AD2436" s="39"/>
      <c r="AE2436" s="39"/>
      <c r="AF2436" s="39"/>
      <c r="AG2436" s="39"/>
      <c r="AH2436" s="39"/>
      <c r="AI2436" s="39"/>
      <c r="AJ2436" s="39"/>
      <c r="AK2436" s="39"/>
      <c r="AL2436" s="39"/>
    </row>
    <row r="2437" ht="58.5" customHeight="1">
      <c r="A2437" s="39"/>
      <c r="B2437" s="70"/>
      <c r="C2437" s="70"/>
      <c r="D2437" s="70"/>
      <c r="E2437" s="70"/>
      <c r="F2437" s="70"/>
      <c r="G2437" s="70"/>
      <c r="H2437" s="70"/>
      <c r="I2437" s="70"/>
      <c r="J2437" s="70"/>
      <c r="K2437" s="70"/>
      <c r="L2437" s="39"/>
      <c r="N2437" s="14"/>
      <c r="AD2437" s="39"/>
      <c r="AE2437" s="39"/>
      <c r="AF2437" s="39"/>
      <c r="AG2437" s="39"/>
      <c r="AH2437" s="39"/>
      <c r="AI2437" s="39"/>
      <c r="AJ2437" s="39"/>
      <c r="AK2437" s="39"/>
      <c r="AL2437" s="39"/>
    </row>
    <row r="2438" ht="58.5" customHeight="1">
      <c r="A2438" s="39"/>
      <c r="B2438" s="70"/>
      <c r="C2438" s="70"/>
      <c r="D2438" s="70"/>
      <c r="E2438" s="70"/>
      <c r="F2438" s="70"/>
      <c r="G2438" s="70"/>
      <c r="H2438" s="70"/>
      <c r="I2438" s="70"/>
      <c r="J2438" s="70"/>
      <c r="K2438" s="70"/>
      <c r="L2438" s="39"/>
      <c r="N2438" s="14"/>
      <c r="AD2438" s="39"/>
      <c r="AE2438" s="39"/>
      <c r="AF2438" s="39"/>
      <c r="AG2438" s="39"/>
      <c r="AH2438" s="39"/>
      <c r="AI2438" s="39"/>
      <c r="AJ2438" s="39"/>
      <c r="AK2438" s="39"/>
      <c r="AL2438" s="39"/>
    </row>
    <row r="2439" ht="58.5" customHeight="1">
      <c r="A2439" s="39"/>
      <c r="B2439" s="70"/>
      <c r="C2439" s="70"/>
      <c r="D2439" s="70"/>
      <c r="E2439" s="70"/>
      <c r="F2439" s="70"/>
      <c r="G2439" s="70"/>
      <c r="H2439" s="70"/>
      <c r="I2439" s="70"/>
      <c r="J2439" s="70"/>
      <c r="K2439" s="70"/>
      <c r="L2439" s="39"/>
      <c r="N2439" s="14"/>
      <c r="AD2439" s="39"/>
      <c r="AE2439" s="39"/>
      <c r="AF2439" s="39"/>
      <c r="AG2439" s="39"/>
      <c r="AH2439" s="39"/>
      <c r="AI2439" s="39"/>
      <c r="AJ2439" s="39"/>
      <c r="AK2439" s="39"/>
      <c r="AL2439" s="39"/>
    </row>
    <row r="2440" ht="58.5" customHeight="1">
      <c r="A2440" s="39"/>
      <c r="B2440" s="70"/>
      <c r="C2440" s="70"/>
      <c r="D2440" s="70"/>
      <c r="E2440" s="70"/>
      <c r="F2440" s="70"/>
      <c r="G2440" s="70"/>
      <c r="H2440" s="70"/>
      <c r="I2440" s="70"/>
      <c r="J2440" s="70"/>
      <c r="K2440" s="70"/>
      <c r="L2440" s="39"/>
      <c r="N2440" s="14"/>
      <c r="AD2440" s="39"/>
      <c r="AE2440" s="39"/>
      <c r="AF2440" s="39"/>
      <c r="AG2440" s="39"/>
      <c r="AH2440" s="39"/>
      <c r="AI2440" s="39"/>
      <c r="AJ2440" s="39"/>
      <c r="AK2440" s="39"/>
      <c r="AL2440" s="39"/>
    </row>
    <row r="2441" ht="58.5" customHeight="1">
      <c r="A2441" s="39"/>
      <c r="B2441" s="70"/>
      <c r="C2441" s="70"/>
      <c r="D2441" s="70"/>
      <c r="E2441" s="70"/>
      <c r="F2441" s="70"/>
      <c r="G2441" s="70"/>
      <c r="H2441" s="70"/>
      <c r="I2441" s="70"/>
      <c r="J2441" s="70"/>
      <c r="K2441" s="70"/>
      <c r="L2441" s="39"/>
      <c r="N2441" s="14"/>
      <c r="AD2441" s="39"/>
      <c r="AE2441" s="39"/>
      <c r="AF2441" s="39"/>
      <c r="AG2441" s="39"/>
      <c r="AH2441" s="39"/>
      <c r="AI2441" s="39"/>
      <c r="AJ2441" s="39"/>
      <c r="AK2441" s="39"/>
      <c r="AL2441" s="39"/>
    </row>
    <row r="2442" ht="58.5" customHeight="1">
      <c r="A2442" s="39"/>
      <c r="B2442" s="70"/>
      <c r="C2442" s="70"/>
      <c r="D2442" s="70"/>
      <c r="E2442" s="70"/>
      <c r="F2442" s="70"/>
      <c r="G2442" s="70"/>
      <c r="H2442" s="70"/>
      <c r="I2442" s="70"/>
      <c r="J2442" s="70"/>
      <c r="K2442" s="70"/>
      <c r="L2442" s="39"/>
      <c r="N2442" s="14"/>
      <c r="AD2442" s="39"/>
      <c r="AE2442" s="39"/>
      <c r="AF2442" s="39"/>
      <c r="AG2442" s="39"/>
      <c r="AH2442" s="39"/>
      <c r="AI2442" s="39"/>
      <c r="AJ2442" s="39"/>
      <c r="AK2442" s="39"/>
      <c r="AL2442" s="39"/>
    </row>
    <row r="2443" ht="58.5" customHeight="1">
      <c r="A2443" s="39"/>
      <c r="B2443" s="70"/>
      <c r="C2443" s="70"/>
      <c r="D2443" s="70"/>
      <c r="E2443" s="70"/>
      <c r="F2443" s="70"/>
      <c r="G2443" s="70"/>
      <c r="H2443" s="70"/>
      <c r="I2443" s="70"/>
      <c r="J2443" s="70"/>
      <c r="K2443" s="70"/>
      <c r="L2443" s="39"/>
      <c r="N2443" s="14"/>
      <c r="AD2443" s="39"/>
      <c r="AE2443" s="39"/>
      <c r="AF2443" s="39"/>
      <c r="AG2443" s="39"/>
      <c r="AH2443" s="39"/>
      <c r="AI2443" s="39"/>
      <c r="AJ2443" s="39"/>
      <c r="AK2443" s="39"/>
      <c r="AL2443" s="39"/>
    </row>
    <row r="2444" ht="58.5" customHeight="1">
      <c r="A2444" s="39"/>
      <c r="B2444" s="70"/>
      <c r="C2444" s="70"/>
      <c r="D2444" s="70"/>
      <c r="E2444" s="70"/>
      <c r="F2444" s="70"/>
      <c r="G2444" s="70"/>
      <c r="H2444" s="70"/>
      <c r="I2444" s="70"/>
      <c r="J2444" s="70"/>
      <c r="K2444" s="70"/>
      <c r="L2444" s="39"/>
      <c r="N2444" s="14"/>
      <c r="AD2444" s="39"/>
      <c r="AE2444" s="39"/>
      <c r="AF2444" s="39"/>
      <c r="AG2444" s="39"/>
      <c r="AH2444" s="39"/>
      <c r="AI2444" s="39"/>
      <c r="AJ2444" s="39"/>
      <c r="AK2444" s="39"/>
      <c r="AL2444" s="39"/>
    </row>
    <row r="2445" ht="58.5" customHeight="1">
      <c r="A2445" s="39"/>
      <c r="B2445" s="70"/>
      <c r="C2445" s="70"/>
      <c r="D2445" s="70"/>
      <c r="E2445" s="70"/>
      <c r="F2445" s="70"/>
      <c r="G2445" s="70"/>
      <c r="H2445" s="70"/>
      <c r="I2445" s="70"/>
      <c r="J2445" s="70"/>
      <c r="K2445" s="70"/>
      <c r="L2445" s="39"/>
      <c r="N2445" s="14"/>
      <c r="AD2445" s="39"/>
      <c r="AE2445" s="39"/>
      <c r="AF2445" s="39"/>
      <c r="AG2445" s="39"/>
      <c r="AH2445" s="39"/>
      <c r="AI2445" s="39"/>
      <c r="AJ2445" s="39"/>
      <c r="AK2445" s="39"/>
      <c r="AL2445" s="39"/>
    </row>
    <row r="2446" ht="58.5" customHeight="1">
      <c r="A2446" s="39"/>
      <c r="B2446" s="70"/>
      <c r="C2446" s="70"/>
      <c r="D2446" s="70"/>
      <c r="E2446" s="70"/>
      <c r="F2446" s="70"/>
      <c r="G2446" s="70"/>
      <c r="H2446" s="70"/>
      <c r="I2446" s="70"/>
      <c r="J2446" s="70"/>
      <c r="K2446" s="70"/>
      <c r="L2446" s="39"/>
      <c r="N2446" s="14"/>
      <c r="AD2446" s="39"/>
      <c r="AE2446" s="39"/>
      <c r="AF2446" s="39"/>
      <c r="AG2446" s="39"/>
      <c r="AH2446" s="39"/>
      <c r="AI2446" s="39"/>
      <c r="AJ2446" s="39"/>
      <c r="AK2446" s="39"/>
      <c r="AL2446" s="39"/>
    </row>
    <row r="2447" ht="58.5" customHeight="1">
      <c r="A2447" s="39"/>
      <c r="B2447" s="70"/>
      <c r="C2447" s="70"/>
      <c r="D2447" s="70"/>
      <c r="E2447" s="70"/>
      <c r="F2447" s="70"/>
      <c r="G2447" s="70"/>
      <c r="H2447" s="70"/>
      <c r="I2447" s="70"/>
      <c r="J2447" s="70"/>
      <c r="K2447" s="70"/>
      <c r="L2447" s="39"/>
      <c r="N2447" s="14"/>
      <c r="AD2447" s="39"/>
      <c r="AE2447" s="39"/>
      <c r="AF2447" s="39"/>
      <c r="AG2447" s="39"/>
      <c r="AH2447" s="39"/>
      <c r="AI2447" s="39"/>
      <c r="AJ2447" s="39"/>
      <c r="AK2447" s="39"/>
      <c r="AL2447" s="39"/>
    </row>
    <row r="2448" ht="58.5" customHeight="1">
      <c r="A2448" s="39"/>
      <c r="B2448" s="70"/>
      <c r="C2448" s="70"/>
      <c r="D2448" s="70"/>
      <c r="E2448" s="70"/>
      <c r="F2448" s="70"/>
      <c r="G2448" s="70"/>
      <c r="H2448" s="70"/>
      <c r="I2448" s="70"/>
      <c r="J2448" s="70"/>
      <c r="K2448" s="70"/>
      <c r="L2448" s="39"/>
      <c r="N2448" s="14"/>
      <c r="AD2448" s="39"/>
      <c r="AE2448" s="39"/>
      <c r="AF2448" s="39"/>
      <c r="AG2448" s="39"/>
      <c r="AH2448" s="39"/>
      <c r="AI2448" s="39"/>
      <c r="AJ2448" s="39"/>
      <c r="AK2448" s="39"/>
      <c r="AL2448" s="39"/>
    </row>
    <row r="2449" ht="58.5" customHeight="1">
      <c r="A2449" s="39"/>
      <c r="B2449" s="70"/>
      <c r="C2449" s="70"/>
      <c r="D2449" s="70"/>
      <c r="E2449" s="70"/>
      <c r="F2449" s="70"/>
      <c r="G2449" s="70"/>
      <c r="H2449" s="70"/>
      <c r="I2449" s="70"/>
      <c r="J2449" s="70"/>
      <c r="K2449" s="70"/>
      <c r="L2449" s="39"/>
      <c r="N2449" s="14"/>
      <c r="AD2449" s="39"/>
      <c r="AE2449" s="39"/>
      <c r="AF2449" s="39"/>
      <c r="AG2449" s="39"/>
      <c r="AH2449" s="39"/>
      <c r="AI2449" s="39"/>
      <c r="AJ2449" s="39"/>
      <c r="AK2449" s="39"/>
      <c r="AL2449" s="39"/>
    </row>
    <row r="2450" ht="58.5" customHeight="1">
      <c r="A2450" s="39"/>
      <c r="B2450" s="70"/>
      <c r="C2450" s="70"/>
      <c r="D2450" s="70"/>
      <c r="E2450" s="70"/>
      <c r="F2450" s="70"/>
      <c r="G2450" s="70"/>
      <c r="H2450" s="70"/>
      <c r="I2450" s="70"/>
      <c r="J2450" s="70"/>
      <c r="K2450" s="70"/>
      <c r="L2450" s="39"/>
      <c r="N2450" s="14"/>
      <c r="AD2450" s="39"/>
      <c r="AE2450" s="39"/>
      <c r="AF2450" s="39"/>
      <c r="AG2450" s="39"/>
      <c r="AH2450" s="39"/>
      <c r="AI2450" s="39"/>
      <c r="AJ2450" s="39"/>
      <c r="AK2450" s="39"/>
      <c r="AL2450" s="39"/>
    </row>
    <row r="2451" ht="58.5" customHeight="1">
      <c r="A2451" s="39"/>
      <c r="B2451" s="70"/>
      <c r="C2451" s="70"/>
      <c r="D2451" s="70"/>
      <c r="E2451" s="70"/>
      <c r="F2451" s="70"/>
      <c r="G2451" s="70"/>
      <c r="H2451" s="70"/>
      <c r="I2451" s="70"/>
      <c r="J2451" s="70"/>
      <c r="K2451" s="70"/>
      <c r="L2451" s="39"/>
      <c r="N2451" s="14"/>
      <c r="AD2451" s="39"/>
      <c r="AE2451" s="39"/>
      <c r="AF2451" s="39"/>
      <c r="AG2451" s="39"/>
      <c r="AH2451" s="39"/>
      <c r="AI2451" s="39"/>
      <c r="AJ2451" s="39"/>
      <c r="AK2451" s="39"/>
      <c r="AL2451" s="39"/>
    </row>
    <row r="2452" ht="58.5" customHeight="1">
      <c r="A2452" s="39"/>
      <c r="B2452" s="70"/>
      <c r="C2452" s="70"/>
      <c r="D2452" s="70"/>
      <c r="E2452" s="70"/>
      <c r="F2452" s="70"/>
      <c r="G2452" s="70"/>
      <c r="H2452" s="70"/>
      <c r="I2452" s="70"/>
      <c r="J2452" s="70"/>
      <c r="K2452" s="70"/>
      <c r="L2452" s="39"/>
      <c r="N2452" s="14"/>
      <c r="AD2452" s="39"/>
      <c r="AE2452" s="39"/>
      <c r="AF2452" s="39"/>
      <c r="AG2452" s="39"/>
      <c r="AH2452" s="39"/>
      <c r="AI2452" s="39"/>
      <c r="AJ2452" s="39"/>
      <c r="AK2452" s="39"/>
      <c r="AL2452" s="39"/>
    </row>
    <row r="2453" ht="58.5" customHeight="1">
      <c r="A2453" s="39"/>
      <c r="B2453" s="70"/>
      <c r="C2453" s="70"/>
      <c r="D2453" s="70"/>
      <c r="E2453" s="70"/>
      <c r="F2453" s="70"/>
      <c r="G2453" s="70"/>
      <c r="H2453" s="70"/>
      <c r="I2453" s="70"/>
      <c r="J2453" s="70"/>
      <c r="K2453" s="70"/>
      <c r="L2453" s="39"/>
      <c r="N2453" s="14"/>
      <c r="AD2453" s="39"/>
      <c r="AE2453" s="39"/>
      <c r="AF2453" s="39"/>
      <c r="AG2453" s="39"/>
      <c r="AH2453" s="39"/>
      <c r="AI2453" s="39"/>
      <c r="AJ2453" s="39"/>
      <c r="AK2453" s="39"/>
      <c r="AL2453" s="39"/>
    </row>
    <row r="2454" ht="58.5" customHeight="1">
      <c r="A2454" s="39"/>
      <c r="B2454" s="70"/>
      <c r="C2454" s="70"/>
      <c r="D2454" s="70"/>
      <c r="E2454" s="70"/>
      <c r="F2454" s="70"/>
      <c r="G2454" s="70"/>
      <c r="H2454" s="70"/>
      <c r="I2454" s="70"/>
      <c r="J2454" s="70"/>
      <c r="K2454" s="70"/>
      <c r="L2454" s="39"/>
      <c r="N2454" s="14"/>
      <c r="AD2454" s="39"/>
      <c r="AE2454" s="39"/>
      <c r="AF2454" s="39"/>
      <c r="AG2454" s="39"/>
      <c r="AH2454" s="39"/>
      <c r="AI2454" s="39"/>
      <c r="AJ2454" s="39"/>
      <c r="AK2454" s="39"/>
      <c r="AL2454" s="39"/>
    </row>
    <row r="2455" ht="58.5" customHeight="1">
      <c r="A2455" s="39"/>
      <c r="B2455" s="70"/>
      <c r="C2455" s="70"/>
      <c r="D2455" s="70"/>
      <c r="E2455" s="70"/>
      <c r="F2455" s="70"/>
      <c r="G2455" s="70"/>
      <c r="H2455" s="70"/>
      <c r="I2455" s="70"/>
      <c r="J2455" s="70"/>
      <c r="K2455" s="70"/>
      <c r="L2455" s="39"/>
      <c r="N2455" s="14"/>
      <c r="AD2455" s="39"/>
      <c r="AE2455" s="39"/>
      <c r="AF2455" s="39"/>
      <c r="AG2455" s="39"/>
      <c r="AH2455" s="39"/>
      <c r="AI2455" s="39"/>
      <c r="AJ2455" s="39"/>
      <c r="AK2455" s="39"/>
      <c r="AL2455" s="39"/>
    </row>
    <row r="2456" ht="58.5" customHeight="1">
      <c r="A2456" s="39"/>
      <c r="B2456" s="70"/>
      <c r="C2456" s="70"/>
      <c r="D2456" s="70"/>
      <c r="E2456" s="70"/>
      <c r="F2456" s="70"/>
      <c r="G2456" s="70"/>
      <c r="H2456" s="70"/>
      <c r="I2456" s="70"/>
      <c r="J2456" s="70"/>
      <c r="K2456" s="70"/>
      <c r="L2456" s="39"/>
      <c r="N2456" s="14"/>
      <c r="AD2456" s="39"/>
      <c r="AE2456" s="39"/>
      <c r="AF2456" s="39"/>
      <c r="AG2456" s="39"/>
      <c r="AH2456" s="39"/>
      <c r="AI2456" s="39"/>
      <c r="AJ2456" s="39"/>
      <c r="AK2456" s="39"/>
      <c r="AL2456" s="39"/>
    </row>
    <row r="2457" ht="58.5" customHeight="1">
      <c r="A2457" s="39"/>
      <c r="B2457" s="70"/>
      <c r="C2457" s="70"/>
      <c r="D2457" s="70"/>
      <c r="E2457" s="70"/>
      <c r="F2457" s="70"/>
      <c r="G2457" s="70"/>
      <c r="H2457" s="70"/>
      <c r="I2457" s="70"/>
      <c r="J2457" s="70"/>
      <c r="K2457" s="70"/>
      <c r="L2457" s="39"/>
      <c r="N2457" s="14"/>
      <c r="AD2457" s="39"/>
      <c r="AE2457" s="39"/>
      <c r="AF2457" s="39"/>
      <c r="AG2457" s="39"/>
      <c r="AH2457" s="39"/>
      <c r="AI2457" s="39"/>
      <c r="AJ2457" s="39"/>
      <c r="AK2457" s="39"/>
      <c r="AL2457" s="39"/>
    </row>
    <row r="2458" ht="58.5" customHeight="1">
      <c r="A2458" s="39"/>
      <c r="B2458" s="70"/>
      <c r="C2458" s="70"/>
      <c r="D2458" s="70"/>
      <c r="E2458" s="70"/>
      <c r="F2458" s="70"/>
      <c r="G2458" s="70"/>
      <c r="H2458" s="70"/>
      <c r="I2458" s="70"/>
      <c r="J2458" s="70"/>
      <c r="K2458" s="70"/>
      <c r="L2458" s="39"/>
      <c r="N2458" s="14"/>
      <c r="AD2458" s="39"/>
      <c r="AE2458" s="39"/>
      <c r="AF2458" s="39"/>
      <c r="AG2458" s="39"/>
      <c r="AH2458" s="39"/>
      <c r="AI2458" s="39"/>
      <c r="AJ2458" s="39"/>
      <c r="AK2458" s="39"/>
      <c r="AL2458" s="39"/>
    </row>
    <row r="2459" ht="58.5" customHeight="1">
      <c r="A2459" s="39"/>
      <c r="B2459" s="70"/>
      <c r="C2459" s="70"/>
      <c r="D2459" s="70"/>
      <c r="E2459" s="70"/>
      <c r="F2459" s="70"/>
      <c r="G2459" s="70"/>
      <c r="H2459" s="70"/>
      <c r="I2459" s="70"/>
      <c r="J2459" s="70"/>
      <c r="K2459" s="70"/>
      <c r="L2459" s="39"/>
      <c r="N2459" s="14"/>
      <c r="AD2459" s="39"/>
      <c r="AE2459" s="39"/>
      <c r="AF2459" s="39"/>
      <c r="AG2459" s="39"/>
      <c r="AH2459" s="39"/>
      <c r="AI2459" s="39"/>
      <c r="AJ2459" s="39"/>
      <c r="AK2459" s="39"/>
      <c r="AL2459" s="39"/>
    </row>
    <row r="2460" ht="58.5" customHeight="1">
      <c r="A2460" s="39"/>
      <c r="B2460" s="70"/>
      <c r="C2460" s="70"/>
      <c r="D2460" s="70"/>
      <c r="E2460" s="70"/>
      <c r="F2460" s="70"/>
      <c r="G2460" s="70"/>
      <c r="H2460" s="70"/>
      <c r="I2460" s="70"/>
      <c r="J2460" s="70"/>
      <c r="K2460" s="70"/>
      <c r="L2460" s="39"/>
      <c r="N2460" s="14"/>
      <c r="AD2460" s="39"/>
      <c r="AE2460" s="39"/>
      <c r="AF2460" s="39"/>
      <c r="AG2460" s="39"/>
      <c r="AH2460" s="39"/>
      <c r="AI2460" s="39"/>
      <c r="AJ2460" s="39"/>
      <c r="AK2460" s="39"/>
      <c r="AL2460" s="39"/>
    </row>
    <row r="2461" ht="58.5" customHeight="1">
      <c r="A2461" s="39"/>
      <c r="B2461" s="70"/>
      <c r="C2461" s="70"/>
      <c r="D2461" s="70"/>
      <c r="E2461" s="70"/>
      <c r="F2461" s="70"/>
      <c r="G2461" s="70"/>
      <c r="H2461" s="70"/>
      <c r="I2461" s="70"/>
      <c r="J2461" s="70"/>
      <c r="K2461" s="70"/>
      <c r="L2461" s="39"/>
      <c r="N2461" s="14"/>
      <c r="AD2461" s="39"/>
      <c r="AE2461" s="39"/>
      <c r="AF2461" s="39"/>
      <c r="AG2461" s="39"/>
      <c r="AH2461" s="39"/>
      <c r="AI2461" s="39"/>
      <c r="AJ2461" s="39"/>
      <c r="AK2461" s="39"/>
      <c r="AL2461" s="39"/>
    </row>
    <row r="2462" ht="58.5" customHeight="1">
      <c r="A2462" s="39"/>
      <c r="B2462" s="70"/>
      <c r="C2462" s="70"/>
      <c r="D2462" s="70"/>
      <c r="E2462" s="70"/>
      <c r="F2462" s="70"/>
      <c r="G2462" s="70"/>
      <c r="H2462" s="70"/>
      <c r="I2462" s="70"/>
      <c r="J2462" s="70"/>
      <c r="K2462" s="70"/>
      <c r="L2462" s="39"/>
      <c r="N2462" s="14"/>
      <c r="AD2462" s="39"/>
      <c r="AE2462" s="39"/>
      <c r="AF2462" s="39"/>
      <c r="AG2462" s="39"/>
      <c r="AH2462" s="39"/>
      <c r="AI2462" s="39"/>
      <c r="AJ2462" s="39"/>
      <c r="AK2462" s="39"/>
      <c r="AL2462" s="39"/>
    </row>
    <row r="2463" ht="58.5" customHeight="1">
      <c r="A2463" s="39"/>
      <c r="B2463" s="70"/>
      <c r="C2463" s="70"/>
      <c r="D2463" s="70"/>
      <c r="E2463" s="70"/>
      <c r="F2463" s="70"/>
      <c r="G2463" s="70"/>
      <c r="H2463" s="70"/>
      <c r="I2463" s="70"/>
      <c r="J2463" s="70"/>
      <c r="K2463" s="70"/>
      <c r="L2463" s="39"/>
      <c r="N2463" s="14"/>
      <c r="AD2463" s="39"/>
      <c r="AE2463" s="39"/>
      <c r="AF2463" s="39"/>
      <c r="AG2463" s="39"/>
      <c r="AH2463" s="39"/>
      <c r="AI2463" s="39"/>
      <c r="AJ2463" s="39"/>
      <c r="AK2463" s="39"/>
      <c r="AL2463" s="39"/>
    </row>
    <row r="2464" ht="58.5" customHeight="1">
      <c r="A2464" s="39"/>
      <c r="B2464" s="70"/>
      <c r="C2464" s="70"/>
      <c r="D2464" s="70"/>
      <c r="E2464" s="70"/>
      <c r="F2464" s="70"/>
      <c r="G2464" s="70"/>
      <c r="H2464" s="70"/>
      <c r="I2464" s="70"/>
      <c r="J2464" s="70"/>
      <c r="K2464" s="70"/>
      <c r="L2464" s="39"/>
      <c r="N2464" s="14"/>
      <c r="AD2464" s="39"/>
      <c r="AE2464" s="39"/>
      <c r="AF2464" s="39"/>
      <c r="AG2464" s="39"/>
      <c r="AH2464" s="39"/>
      <c r="AI2464" s="39"/>
      <c r="AJ2464" s="39"/>
      <c r="AK2464" s="39"/>
      <c r="AL2464" s="39"/>
    </row>
    <row r="2465" ht="58.5" customHeight="1">
      <c r="A2465" s="39"/>
      <c r="B2465" s="70"/>
      <c r="C2465" s="70"/>
      <c r="D2465" s="70"/>
      <c r="E2465" s="70"/>
      <c r="F2465" s="70"/>
      <c r="G2465" s="70"/>
      <c r="H2465" s="70"/>
      <c r="I2465" s="70"/>
      <c r="J2465" s="70"/>
      <c r="K2465" s="70"/>
      <c r="L2465" s="39"/>
      <c r="N2465" s="14"/>
      <c r="AD2465" s="39"/>
      <c r="AE2465" s="39"/>
      <c r="AF2465" s="39"/>
      <c r="AG2465" s="39"/>
      <c r="AH2465" s="39"/>
      <c r="AI2465" s="39"/>
      <c r="AJ2465" s="39"/>
      <c r="AK2465" s="39"/>
      <c r="AL2465" s="39"/>
    </row>
    <row r="2466" ht="58.5" customHeight="1">
      <c r="A2466" s="39"/>
      <c r="B2466" s="70"/>
      <c r="C2466" s="70"/>
      <c r="D2466" s="70"/>
      <c r="E2466" s="70"/>
      <c r="F2466" s="70"/>
      <c r="G2466" s="70"/>
      <c r="H2466" s="70"/>
      <c r="I2466" s="70"/>
      <c r="J2466" s="70"/>
      <c r="K2466" s="70"/>
      <c r="L2466" s="39"/>
      <c r="N2466" s="14"/>
      <c r="AD2466" s="39"/>
      <c r="AE2466" s="39"/>
      <c r="AF2466" s="39"/>
      <c r="AG2466" s="39"/>
      <c r="AH2466" s="39"/>
      <c r="AI2466" s="39"/>
      <c r="AJ2466" s="39"/>
      <c r="AK2466" s="39"/>
      <c r="AL2466" s="39"/>
    </row>
    <row r="2467" ht="58.5" customHeight="1">
      <c r="A2467" s="39"/>
      <c r="B2467" s="70"/>
      <c r="C2467" s="70"/>
      <c r="D2467" s="70"/>
      <c r="E2467" s="70"/>
      <c r="F2467" s="70"/>
      <c r="G2467" s="70"/>
      <c r="H2467" s="70"/>
      <c r="I2467" s="70"/>
      <c r="J2467" s="70"/>
      <c r="K2467" s="70"/>
      <c r="L2467" s="39"/>
      <c r="N2467" s="14"/>
      <c r="AD2467" s="39"/>
      <c r="AE2467" s="39"/>
      <c r="AF2467" s="39"/>
      <c r="AG2467" s="39"/>
      <c r="AH2467" s="39"/>
      <c r="AI2467" s="39"/>
      <c r="AJ2467" s="39"/>
      <c r="AK2467" s="39"/>
      <c r="AL2467" s="39"/>
    </row>
    <row r="2468" ht="58.5" customHeight="1">
      <c r="A2468" s="39"/>
      <c r="B2468" s="70"/>
      <c r="C2468" s="70"/>
      <c r="D2468" s="70"/>
      <c r="E2468" s="70"/>
      <c r="F2468" s="70"/>
      <c r="G2468" s="70"/>
      <c r="H2468" s="70"/>
      <c r="I2468" s="70"/>
      <c r="J2468" s="70"/>
      <c r="K2468" s="70"/>
      <c r="L2468" s="39"/>
      <c r="N2468" s="14"/>
      <c r="AD2468" s="39"/>
      <c r="AE2468" s="39"/>
      <c r="AF2468" s="39"/>
      <c r="AG2468" s="39"/>
      <c r="AH2468" s="39"/>
      <c r="AI2468" s="39"/>
      <c r="AJ2468" s="39"/>
      <c r="AK2468" s="39"/>
      <c r="AL2468" s="39"/>
    </row>
    <row r="2469" ht="58.5" customHeight="1">
      <c r="A2469" s="39"/>
      <c r="B2469" s="70"/>
      <c r="C2469" s="70"/>
      <c r="D2469" s="70"/>
      <c r="E2469" s="70"/>
      <c r="F2469" s="70"/>
      <c r="G2469" s="70"/>
      <c r="H2469" s="70"/>
      <c r="I2469" s="70"/>
      <c r="J2469" s="70"/>
      <c r="K2469" s="70"/>
      <c r="L2469" s="39"/>
      <c r="N2469" s="14"/>
      <c r="AD2469" s="39"/>
      <c r="AE2469" s="39"/>
      <c r="AF2469" s="39"/>
      <c r="AG2469" s="39"/>
      <c r="AH2469" s="39"/>
      <c r="AI2469" s="39"/>
      <c r="AJ2469" s="39"/>
      <c r="AK2469" s="39"/>
      <c r="AL2469" s="39"/>
    </row>
    <row r="2470" ht="58.5" customHeight="1">
      <c r="A2470" s="39"/>
      <c r="B2470" s="70"/>
      <c r="C2470" s="70"/>
      <c r="D2470" s="70"/>
      <c r="E2470" s="70"/>
      <c r="F2470" s="70"/>
      <c r="G2470" s="70"/>
      <c r="H2470" s="70"/>
      <c r="I2470" s="70"/>
      <c r="J2470" s="70"/>
      <c r="K2470" s="70"/>
      <c r="L2470" s="39"/>
      <c r="N2470" s="14"/>
      <c r="AD2470" s="39"/>
      <c r="AE2470" s="39"/>
      <c r="AF2470" s="39"/>
      <c r="AG2470" s="39"/>
      <c r="AH2470" s="39"/>
      <c r="AI2470" s="39"/>
      <c r="AJ2470" s="39"/>
      <c r="AK2470" s="39"/>
      <c r="AL2470" s="39"/>
    </row>
    <row r="2471" ht="58.5" customHeight="1">
      <c r="A2471" s="39"/>
      <c r="B2471" s="70"/>
      <c r="C2471" s="70"/>
      <c r="D2471" s="70"/>
      <c r="E2471" s="70"/>
      <c r="F2471" s="70"/>
      <c r="G2471" s="70"/>
      <c r="H2471" s="70"/>
      <c r="I2471" s="70"/>
      <c r="J2471" s="70"/>
      <c r="K2471" s="70"/>
      <c r="L2471" s="39"/>
      <c r="N2471" s="14"/>
      <c r="AD2471" s="39"/>
      <c r="AE2471" s="39"/>
      <c r="AF2471" s="39"/>
      <c r="AG2471" s="39"/>
      <c r="AH2471" s="39"/>
      <c r="AI2471" s="39"/>
      <c r="AJ2471" s="39"/>
      <c r="AK2471" s="39"/>
      <c r="AL2471" s="39"/>
    </row>
    <row r="2472" ht="58.5" customHeight="1">
      <c r="A2472" s="39"/>
      <c r="B2472" s="70"/>
      <c r="C2472" s="70"/>
      <c r="D2472" s="70"/>
      <c r="E2472" s="70"/>
      <c r="F2472" s="70"/>
      <c r="G2472" s="70"/>
      <c r="H2472" s="70"/>
      <c r="I2472" s="70"/>
      <c r="J2472" s="70"/>
      <c r="K2472" s="70"/>
      <c r="L2472" s="39"/>
      <c r="N2472" s="14"/>
      <c r="AD2472" s="39"/>
      <c r="AE2472" s="39"/>
      <c r="AF2472" s="39"/>
      <c r="AG2472" s="39"/>
      <c r="AH2472" s="39"/>
      <c r="AI2472" s="39"/>
      <c r="AJ2472" s="39"/>
      <c r="AK2472" s="39"/>
      <c r="AL2472" s="39"/>
    </row>
    <row r="2473" ht="58.5" customHeight="1">
      <c r="A2473" s="39"/>
      <c r="B2473" s="70"/>
      <c r="C2473" s="70"/>
      <c r="D2473" s="70"/>
      <c r="E2473" s="70"/>
      <c r="F2473" s="70"/>
      <c r="G2473" s="70"/>
      <c r="H2473" s="70"/>
      <c r="I2473" s="70"/>
      <c r="J2473" s="70"/>
      <c r="K2473" s="70"/>
      <c r="L2473" s="39"/>
      <c r="N2473" s="14"/>
      <c r="AD2473" s="39"/>
      <c r="AE2473" s="39"/>
      <c r="AF2473" s="39"/>
      <c r="AG2473" s="39"/>
      <c r="AH2473" s="39"/>
      <c r="AI2473" s="39"/>
      <c r="AJ2473" s="39"/>
      <c r="AK2473" s="39"/>
      <c r="AL2473" s="39"/>
    </row>
    <row r="2474" ht="58.5" customHeight="1">
      <c r="A2474" s="39"/>
      <c r="B2474" s="70"/>
      <c r="C2474" s="70"/>
      <c r="D2474" s="70"/>
      <c r="E2474" s="70"/>
      <c r="F2474" s="70"/>
      <c r="G2474" s="70"/>
      <c r="H2474" s="70"/>
      <c r="I2474" s="70"/>
      <c r="J2474" s="70"/>
      <c r="K2474" s="70"/>
      <c r="L2474" s="39"/>
      <c r="N2474" s="14"/>
      <c r="AD2474" s="39"/>
      <c r="AE2474" s="39"/>
      <c r="AF2474" s="39"/>
      <c r="AG2474" s="39"/>
      <c r="AH2474" s="39"/>
      <c r="AI2474" s="39"/>
      <c r="AJ2474" s="39"/>
      <c r="AK2474" s="39"/>
      <c r="AL2474" s="39"/>
    </row>
    <row r="2475" ht="58.5" customHeight="1">
      <c r="A2475" s="39"/>
      <c r="B2475" s="70"/>
      <c r="C2475" s="70"/>
      <c r="D2475" s="70"/>
      <c r="E2475" s="70"/>
      <c r="F2475" s="70"/>
      <c r="G2475" s="70"/>
      <c r="H2475" s="70"/>
      <c r="I2475" s="70"/>
      <c r="J2475" s="70"/>
      <c r="K2475" s="70"/>
      <c r="L2475" s="39"/>
      <c r="N2475" s="14"/>
      <c r="AD2475" s="39"/>
      <c r="AE2475" s="39"/>
      <c r="AF2475" s="39"/>
      <c r="AG2475" s="39"/>
      <c r="AH2475" s="39"/>
      <c r="AI2475" s="39"/>
      <c r="AJ2475" s="39"/>
      <c r="AK2475" s="39"/>
      <c r="AL2475" s="39"/>
    </row>
    <row r="2476" ht="58.5" customHeight="1">
      <c r="A2476" s="39"/>
      <c r="B2476" s="70"/>
      <c r="C2476" s="70"/>
      <c r="D2476" s="70"/>
      <c r="E2476" s="70"/>
      <c r="F2476" s="70"/>
      <c r="G2476" s="70"/>
      <c r="H2476" s="70"/>
      <c r="I2476" s="70"/>
      <c r="J2476" s="70"/>
      <c r="K2476" s="70"/>
      <c r="L2476" s="39"/>
      <c r="N2476" s="14"/>
      <c r="AD2476" s="39"/>
      <c r="AE2476" s="39"/>
      <c r="AF2476" s="39"/>
      <c r="AG2476" s="39"/>
      <c r="AH2476" s="39"/>
      <c r="AI2476" s="39"/>
      <c r="AJ2476" s="39"/>
      <c r="AK2476" s="39"/>
      <c r="AL2476" s="39"/>
    </row>
    <row r="2477" ht="58.5" customHeight="1">
      <c r="A2477" s="39"/>
      <c r="B2477" s="70"/>
      <c r="C2477" s="70"/>
      <c r="D2477" s="70"/>
      <c r="E2477" s="70"/>
      <c r="F2477" s="70"/>
      <c r="G2477" s="70"/>
      <c r="H2477" s="70"/>
      <c r="I2477" s="70"/>
      <c r="J2477" s="70"/>
      <c r="K2477" s="70"/>
      <c r="L2477" s="39"/>
      <c r="N2477" s="14"/>
      <c r="AD2477" s="39"/>
      <c r="AE2477" s="39"/>
      <c r="AF2477" s="39"/>
      <c r="AG2477" s="39"/>
      <c r="AH2477" s="39"/>
      <c r="AI2477" s="39"/>
      <c r="AJ2477" s="39"/>
      <c r="AK2477" s="39"/>
      <c r="AL2477" s="39"/>
    </row>
    <row r="2478" ht="58.5" customHeight="1">
      <c r="A2478" s="39"/>
      <c r="B2478" s="70"/>
      <c r="C2478" s="70"/>
      <c r="D2478" s="70"/>
      <c r="E2478" s="70"/>
      <c r="F2478" s="70"/>
      <c r="G2478" s="70"/>
      <c r="H2478" s="70"/>
      <c r="I2478" s="70"/>
      <c r="J2478" s="70"/>
      <c r="K2478" s="70"/>
      <c r="L2478" s="39"/>
      <c r="N2478" s="14"/>
      <c r="AD2478" s="39"/>
      <c r="AE2478" s="39"/>
      <c r="AF2478" s="39"/>
      <c r="AG2478" s="39"/>
      <c r="AH2478" s="39"/>
      <c r="AI2478" s="39"/>
      <c r="AJ2478" s="39"/>
      <c r="AK2478" s="39"/>
      <c r="AL2478" s="39"/>
    </row>
    <row r="2479" ht="58.5" customHeight="1">
      <c r="A2479" s="39"/>
      <c r="B2479" s="70"/>
      <c r="C2479" s="70"/>
      <c r="D2479" s="70"/>
      <c r="E2479" s="70"/>
      <c r="F2479" s="70"/>
      <c r="G2479" s="70"/>
      <c r="H2479" s="70"/>
      <c r="I2479" s="70"/>
      <c r="J2479" s="70"/>
      <c r="K2479" s="70"/>
      <c r="L2479" s="39"/>
      <c r="N2479" s="14"/>
      <c r="AD2479" s="39"/>
      <c r="AE2479" s="39"/>
      <c r="AF2479" s="39"/>
      <c r="AG2479" s="39"/>
      <c r="AH2479" s="39"/>
      <c r="AI2479" s="39"/>
      <c r="AJ2479" s="39"/>
      <c r="AK2479" s="39"/>
      <c r="AL2479" s="39"/>
    </row>
    <row r="2480" ht="58.5" customHeight="1">
      <c r="A2480" s="39"/>
      <c r="B2480" s="70"/>
      <c r="C2480" s="70"/>
      <c r="D2480" s="70"/>
      <c r="E2480" s="70"/>
      <c r="F2480" s="70"/>
      <c r="G2480" s="70"/>
      <c r="H2480" s="70"/>
      <c r="I2480" s="70"/>
      <c r="J2480" s="70"/>
      <c r="K2480" s="70"/>
      <c r="L2480" s="39"/>
      <c r="N2480" s="14"/>
      <c r="AD2480" s="39"/>
      <c r="AE2480" s="39"/>
      <c r="AF2480" s="39"/>
      <c r="AG2480" s="39"/>
      <c r="AH2480" s="39"/>
      <c r="AI2480" s="39"/>
      <c r="AJ2480" s="39"/>
      <c r="AK2480" s="39"/>
      <c r="AL2480" s="39"/>
    </row>
    <row r="2481" ht="58.5" customHeight="1">
      <c r="A2481" s="39"/>
      <c r="B2481" s="70"/>
      <c r="C2481" s="70"/>
      <c r="D2481" s="70"/>
      <c r="E2481" s="70"/>
      <c r="F2481" s="70"/>
      <c r="G2481" s="70"/>
      <c r="H2481" s="70"/>
      <c r="I2481" s="70"/>
      <c r="J2481" s="70"/>
      <c r="K2481" s="70"/>
      <c r="L2481" s="39"/>
      <c r="N2481" s="14"/>
      <c r="AD2481" s="39"/>
      <c r="AE2481" s="39"/>
      <c r="AF2481" s="39"/>
      <c r="AG2481" s="39"/>
      <c r="AH2481" s="39"/>
      <c r="AI2481" s="39"/>
      <c r="AJ2481" s="39"/>
      <c r="AK2481" s="39"/>
      <c r="AL2481" s="39"/>
    </row>
    <row r="2482" ht="58.5" customHeight="1">
      <c r="A2482" s="39"/>
      <c r="B2482" s="70"/>
      <c r="C2482" s="70"/>
      <c r="D2482" s="70"/>
      <c r="E2482" s="70"/>
      <c r="F2482" s="70"/>
      <c r="G2482" s="70"/>
      <c r="H2482" s="70"/>
      <c r="I2482" s="70"/>
      <c r="J2482" s="70"/>
      <c r="K2482" s="70"/>
      <c r="L2482" s="39"/>
      <c r="N2482" s="14"/>
      <c r="AD2482" s="39"/>
      <c r="AE2482" s="39"/>
      <c r="AF2482" s="39"/>
      <c r="AG2482" s="39"/>
      <c r="AH2482" s="39"/>
      <c r="AI2482" s="39"/>
      <c r="AJ2482" s="39"/>
      <c r="AK2482" s="39"/>
      <c r="AL2482" s="39"/>
    </row>
    <row r="2483" ht="58.5" customHeight="1">
      <c r="A2483" s="39"/>
      <c r="B2483" s="70"/>
      <c r="C2483" s="70"/>
      <c r="D2483" s="70"/>
      <c r="E2483" s="70"/>
      <c r="F2483" s="70"/>
      <c r="G2483" s="70"/>
      <c r="H2483" s="70"/>
      <c r="I2483" s="70"/>
      <c r="J2483" s="70"/>
      <c r="K2483" s="70"/>
      <c r="L2483" s="39"/>
      <c r="N2483" s="14"/>
      <c r="AD2483" s="39"/>
      <c r="AE2483" s="39"/>
      <c r="AF2483" s="39"/>
      <c r="AG2483" s="39"/>
      <c r="AH2483" s="39"/>
      <c r="AI2483" s="39"/>
      <c r="AJ2483" s="39"/>
      <c r="AK2483" s="39"/>
      <c r="AL2483" s="39"/>
    </row>
    <row r="2484" ht="58.5" customHeight="1">
      <c r="A2484" s="39"/>
      <c r="B2484" s="70"/>
      <c r="C2484" s="70"/>
      <c r="D2484" s="70"/>
      <c r="E2484" s="70"/>
      <c r="F2484" s="70"/>
      <c r="G2484" s="70"/>
      <c r="H2484" s="70"/>
      <c r="I2484" s="70"/>
      <c r="J2484" s="70"/>
      <c r="K2484" s="70"/>
      <c r="L2484" s="39"/>
      <c r="N2484" s="14"/>
      <c r="AD2484" s="39"/>
      <c r="AE2484" s="39"/>
      <c r="AF2484" s="39"/>
      <c r="AG2484" s="39"/>
      <c r="AH2484" s="39"/>
      <c r="AI2484" s="39"/>
      <c r="AJ2484" s="39"/>
      <c r="AK2484" s="39"/>
      <c r="AL2484" s="39"/>
    </row>
    <row r="2485" ht="58.5" customHeight="1">
      <c r="A2485" s="39"/>
      <c r="B2485" s="70"/>
      <c r="C2485" s="70"/>
      <c r="D2485" s="70"/>
      <c r="E2485" s="70"/>
      <c r="F2485" s="70"/>
      <c r="G2485" s="70"/>
      <c r="H2485" s="70"/>
      <c r="I2485" s="70"/>
      <c r="J2485" s="70"/>
      <c r="K2485" s="70"/>
      <c r="L2485" s="39"/>
      <c r="N2485" s="14"/>
      <c r="AD2485" s="39"/>
      <c r="AE2485" s="39"/>
      <c r="AF2485" s="39"/>
      <c r="AG2485" s="39"/>
      <c r="AH2485" s="39"/>
      <c r="AI2485" s="39"/>
      <c r="AJ2485" s="39"/>
      <c r="AK2485" s="39"/>
      <c r="AL2485" s="39"/>
    </row>
    <row r="2486" ht="58.5" customHeight="1">
      <c r="A2486" s="39"/>
      <c r="B2486" s="70"/>
      <c r="C2486" s="70"/>
      <c r="D2486" s="70"/>
      <c r="E2486" s="70"/>
      <c r="F2486" s="70"/>
      <c r="G2486" s="70"/>
      <c r="H2486" s="70"/>
      <c r="I2486" s="70"/>
      <c r="J2486" s="70"/>
      <c r="K2486" s="70"/>
      <c r="L2486" s="39"/>
      <c r="N2486" s="14"/>
      <c r="AD2486" s="39"/>
      <c r="AE2486" s="39"/>
      <c r="AF2486" s="39"/>
      <c r="AG2486" s="39"/>
      <c r="AH2486" s="39"/>
      <c r="AI2486" s="39"/>
      <c r="AJ2486" s="39"/>
      <c r="AK2486" s="39"/>
      <c r="AL2486" s="39"/>
    </row>
    <row r="2487" ht="58.5" customHeight="1">
      <c r="A2487" s="39"/>
      <c r="B2487" s="70"/>
      <c r="C2487" s="70"/>
      <c r="D2487" s="70"/>
      <c r="E2487" s="70"/>
      <c r="F2487" s="70"/>
      <c r="G2487" s="70"/>
      <c r="H2487" s="70"/>
      <c r="I2487" s="70"/>
      <c r="J2487" s="70"/>
      <c r="K2487" s="70"/>
      <c r="L2487" s="39"/>
      <c r="N2487" s="14"/>
      <c r="AD2487" s="39"/>
      <c r="AE2487" s="39"/>
      <c r="AF2487" s="39"/>
      <c r="AG2487" s="39"/>
      <c r="AH2487" s="39"/>
      <c r="AI2487" s="39"/>
      <c r="AJ2487" s="39"/>
      <c r="AK2487" s="39"/>
      <c r="AL2487" s="39"/>
    </row>
    <row r="2488" ht="58.5" customHeight="1">
      <c r="A2488" s="39"/>
      <c r="B2488" s="70"/>
      <c r="C2488" s="70"/>
      <c r="D2488" s="70"/>
      <c r="E2488" s="70"/>
      <c r="F2488" s="70"/>
      <c r="G2488" s="70"/>
      <c r="H2488" s="70"/>
      <c r="I2488" s="70"/>
      <c r="J2488" s="70"/>
      <c r="K2488" s="70"/>
      <c r="L2488" s="39"/>
      <c r="N2488" s="14"/>
      <c r="AD2488" s="39"/>
      <c r="AE2488" s="39"/>
      <c r="AF2488" s="39"/>
      <c r="AG2488" s="39"/>
      <c r="AH2488" s="39"/>
      <c r="AI2488" s="39"/>
      <c r="AJ2488" s="39"/>
      <c r="AK2488" s="39"/>
      <c r="AL2488" s="39"/>
    </row>
    <row r="2489" ht="58.5" customHeight="1">
      <c r="A2489" s="39"/>
      <c r="B2489" s="70"/>
      <c r="C2489" s="70"/>
      <c r="D2489" s="70"/>
      <c r="E2489" s="70"/>
      <c r="F2489" s="70"/>
      <c r="G2489" s="70"/>
      <c r="H2489" s="70"/>
      <c r="I2489" s="70"/>
      <c r="J2489" s="70"/>
      <c r="K2489" s="70"/>
      <c r="L2489" s="39"/>
      <c r="N2489" s="14"/>
      <c r="AD2489" s="39"/>
      <c r="AE2489" s="39"/>
      <c r="AF2489" s="39"/>
      <c r="AG2489" s="39"/>
      <c r="AH2489" s="39"/>
      <c r="AI2489" s="39"/>
      <c r="AJ2489" s="39"/>
      <c r="AK2489" s="39"/>
      <c r="AL2489" s="39"/>
    </row>
    <row r="2490" ht="58.5" customHeight="1">
      <c r="A2490" s="39"/>
      <c r="B2490" s="70"/>
      <c r="C2490" s="70"/>
      <c r="D2490" s="70"/>
      <c r="E2490" s="70"/>
      <c r="F2490" s="70"/>
      <c r="G2490" s="70"/>
      <c r="H2490" s="70"/>
      <c r="I2490" s="70"/>
      <c r="J2490" s="70"/>
      <c r="K2490" s="70"/>
      <c r="L2490" s="39"/>
      <c r="N2490" s="14"/>
      <c r="AD2490" s="39"/>
      <c r="AE2490" s="39"/>
      <c r="AF2490" s="39"/>
      <c r="AG2490" s="39"/>
      <c r="AH2490" s="39"/>
      <c r="AI2490" s="39"/>
      <c r="AJ2490" s="39"/>
      <c r="AK2490" s="39"/>
      <c r="AL2490" s="39"/>
    </row>
    <row r="2491" ht="58.5" customHeight="1">
      <c r="A2491" s="39"/>
      <c r="B2491" s="70"/>
      <c r="C2491" s="70"/>
      <c r="D2491" s="70"/>
      <c r="E2491" s="70"/>
      <c r="F2491" s="70"/>
      <c r="G2491" s="70"/>
      <c r="H2491" s="70"/>
      <c r="I2491" s="70"/>
      <c r="J2491" s="70"/>
      <c r="K2491" s="70"/>
      <c r="L2491" s="39"/>
      <c r="N2491" s="14"/>
      <c r="AD2491" s="39"/>
      <c r="AE2491" s="39"/>
      <c r="AF2491" s="39"/>
      <c r="AG2491" s="39"/>
      <c r="AH2491" s="39"/>
      <c r="AI2491" s="39"/>
      <c r="AJ2491" s="39"/>
      <c r="AK2491" s="39"/>
      <c r="AL2491" s="39"/>
    </row>
    <row r="2492" ht="58.5" customHeight="1">
      <c r="A2492" s="39"/>
      <c r="B2492" s="70"/>
      <c r="C2492" s="70"/>
      <c r="D2492" s="70"/>
      <c r="E2492" s="70"/>
      <c r="F2492" s="70"/>
      <c r="G2492" s="70"/>
      <c r="H2492" s="70"/>
      <c r="I2492" s="70"/>
      <c r="J2492" s="70"/>
      <c r="K2492" s="70"/>
      <c r="L2492" s="39"/>
      <c r="N2492" s="14"/>
      <c r="AD2492" s="39"/>
      <c r="AE2492" s="39"/>
      <c r="AF2492" s="39"/>
      <c r="AG2492" s="39"/>
      <c r="AH2492" s="39"/>
      <c r="AI2492" s="39"/>
      <c r="AJ2492" s="39"/>
      <c r="AK2492" s="39"/>
      <c r="AL2492" s="39"/>
    </row>
    <row r="2493" ht="58.5" customHeight="1">
      <c r="A2493" s="39"/>
      <c r="B2493" s="70"/>
      <c r="C2493" s="70"/>
      <c r="D2493" s="70"/>
      <c r="E2493" s="70"/>
      <c r="F2493" s="70"/>
      <c r="G2493" s="70"/>
      <c r="H2493" s="70"/>
      <c r="I2493" s="70"/>
      <c r="J2493" s="70"/>
      <c r="K2493" s="70"/>
      <c r="L2493" s="39"/>
      <c r="N2493" s="14"/>
      <c r="AD2493" s="39"/>
      <c r="AE2493" s="39"/>
      <c r="AF2493" s="39"/>
      <c r="AG2493" s="39"/>
      <c r="AH2493" s="39"/>
      <c r="AI2493" s="39"/>
      <c r="AJ2493" s="39"/>
      <c r="AK2493" s="39"/>
      <c r="AL2493" s="39"/>
    </row>
    <row r="2494" ht="58.5" customHeight="1">
      <c r="A2494" s="39"/>
      <c r="B2494" s="70"/>
      <c r="C2494" s="70"/>
      <c r="D2494" s="70"/>
      <c r="E2494" s="70"/>
      <c r="F2494" s="70"/>
      <c r="G2494" s="70"/>
      <c r="H2494" s="70"/>
      <c r="I2494" s="70"/>
      <c r="J2494" s="70"/>
      <c r="K2494" s="70"/>
      <c r="L2494" s="39"/>
      <c r="N2494" s="14"/>
      <c r="AD2494" s="39"/>
      <c r="AE2494" s="39"/>
      <c r="AF2494" s="39"/>
      <c r="AG2494" s="39"/>
      <c r="AH2494" s="39"/>
      <c r="AI2494" s="39"/>
      <c r="AJ2494" s="39"/>
      <c r="AK2494" s="39"/>
      <c r="AL2494" s="39"/>
    </row>
    <row r="2495" ht="58.5" customHeight="1">
      <c r="A2495" s="39"/>
      <c r="B2495" s="70"/>
      <c r="C2495" s="70"/>
      <c r="D2495" s="70"/>
      <c r="E2495" s="70"/>
      <c r="F2495" s="70"/>
      <c r="G2495" s="70"/>
      <c r="H2495" s="70"/>
      <c r="I2495" s="70"/>
      <c r="J2495" s="70"/>
      <c r="K2495" s="70"/>
      <c r="L2495" s="39"/>
      <c r="N2495" s="14"/>
      <c r="AD2495" s="39"/>
      <c r="AE2495" s="39"/>
      <c r="AF2495" s="39"/>
      <c r="AG2495" s="39"/>
      <c r="AH2495" s="39"/>
      <c r="AI2495" s="39"/>
      <c r="AJ2495" s="39"/>
      <c r="AK2495" s="39"/>
      <c r="AL2495" s="39"/>
    </row>
    <row r="2496" ht="58.5" customHeight="1">
      <c r="A2496" s="39"/>
      <c r="B2496" s="70"/>
      <c r="C2496" s="70"/>
      <c r="D2496" s="70"/>
      <c r="E2496" s="70"/>
      <c r="F2496" s="70"/>
      <c r="G2496" s="70"/>
      <c r="H2496" s="70"/>
      <c r="I2496" s="70"/>
      <c r="J2496" s="70"/>
      <c r="K2496" s="70"/>
      <c r="L2496" s="39"/>
      <c r="N2496" s="14"/>
      <c r="AD2496" s="39"/>
      <c r="AE2496" s="39"/>
      <c r="AF2496" s="39"/>
      <c r="AG2496" s="39"/>
      <c r="AH2496" s="39"/>
      <c r="AI2496" s="39"/>
      <c r="AJ2496" s="39"/>
      <c r="AK2496" s="39"/>
      <c r="AL2496" s="39"/>
    </row>
    <row r="2497" ht="58.5" customHeight="1">
      <c r="A2497" s="39"/>
      <c r="B2497" s="70"/>
      <c r="C2497" s="70"/>
      <c r="D2497" s="70"/>
      <c r="E2497" s="70"/>
      <c r="F2497" s="70"/>
      <c r="G2497" s="70"/>
      <c r="H2497" s="70"/>
      <c r="I2497" s="70"/>
      <c r="J2497" s="70"/>
      <c r="K2497" s="70"/>
      <c r="L2497" s="39"/>
      <c r="N2497" s="14"/>
      <c r="AD2497" s="39"/>
      <c r="AE2497" s="39"/>
      <c r="AF2497" s="39"/>
      <c r="AG2497" s="39"/>
      <c r="AH2497" s="39"/>
      <c r="AI2497" s="39"/>
      <c r="AJ2497" s="39"/>
      <c r="AK2497" s="39"/>
      <c r="AL2497" s="39"/>
    </row>
    <row r="2498" ht="58.5" customHeight="1">
      <c r="A2498" s="39"/>
      <c r="B2498" s="70"/>
      <c r="C2498" s="70"/>
      <c r="D2498" s="70"/>
      <c r="E2498" s="70"/>
      <c r="F2498" s="70"/>
      <c r="G2498" s="70"/>
      <c r="H2498" s="70"/>
      <c r="I2498" s="70"/>
      <c r="J2498" s="70"/>
      <c r="K2498" s="70"/>
      <c r="L2498" s="39"/>
      <c r="N2498" s="14"/>
      <c r="AD2498" s="39"/>
      <c r="AE2498" s="39"/>
      <c r="AF2498" s="39"/>
      <c r="AG2498" s="39"/>
      <c r="AH2498" s="39"/>
      <c r="AI2498" s="39"/>
      <c r="AJ2498" s="39"/>
      <c r="AK2498" s="39"/>
      <c r="AL2498" s="39"/>
    </row>
    <row r="2499" ht="58.5" customHeight="1">
      <c r="A2499" s="39"/>
      <c r="B2499" s="70"/>
      <c r="C2499" s="70"/>
      <c r="D2499" s="70"/>
      <c r="E2499" s="70"/>
      <c r="F2499" s="70"/>
      <c r="G2499" s="70"/>
      <c r="H2499" s="70"/>
      <c r="I2499" s="70"/>
      <c r="J2499" s="70"/>
      <c r="K2499" s="70"/>
      <c r="L2499" s="39"/>
      <c r="N2499" s="14"/>
      <c r="AD2499" s="39"/>
      <c r="AE2499" s="39"/>
      <c r="AF2499" s="39"/>
      <c r="AG2499" s="39"/>
      <c r="AH2499" s="39"/>
      <c r="AI2499" s="39"/>
      <c r="AJ2499" s="39"/>
      <c r="AK2499" s="39"/>
      <c r="AL2499" s="39"/>
    </row>
    <row r="2500" ht="58.5" customHeight="1">
      <c r="A2500" s="39"/>
      <c r="B2500" s="70"/>
      <c r="C2500" s="70"/>
      <c r="D2500" s="70"/>
      <c r="E2500" s="70"/>
      <c r="F2500" s="70"/>
      <c r="G2500" s="70"/>
      <c r="H2500" s="70"/>
      <c r="I2500" s="70"/>
      <c r="J2500" s="70"/>
      <c r="K2500" s="70"/>
      <c r="L2500" s="39"/>
      <c r="N2500" s="14"/>
      <c r="AD2500" s="39"/>
      <c r="AE2500" s="39"/>
      <c r="AF2500" s="39"/>
      <c r="AG2500" s="39"/>
      <c r="AH2500" s="39"/>
      <c r="AI2500" s="39"/>
      <c r="AJ2500" s="39"/>
      <c r="AK2500" s="39"/>
      <c r="AL2500" s="39"/>
    </row>
    <row r="2501" ht="58.5" customHeight="1">
      <c r="A2501" s="39"/>
      <c r="B2501" s="70"/>
      <c r="C2501" s="70"/>
      <c r="D2501" s="70"/>
      <c r="E2501" s="70"/>
      <c r="F2501" s="70"/>
      <c r="G2501" s="70"/>
      <c r="H2501" s="70"/>
      <c r="I2501" s="70"/>
      <c r="J2501" s="70"/>
      <c r="K2501" s="70"/>
      <c r="L2501" s="39"/>
      <c r="N2501" s="14"/>
      <c r="AD2501" s="39"/>
      <c r="AE2501" s="39"/>
      <c r="AF2501" s="39"/>
      <c r="AG2501" s="39"/>
      <c r="AH2501" s="39"/>
      <c r="AI2501" s="39"/>
      <c r="AJ2501" s="39"/>
      <c r="AK2501" s="39"/>
      <c r="AL2501" s="39"/>
    </row>
    <row r="2502" ht="58.5" customHeight="1">
      <c r="A2502" s="39"/>
      <c r="B2502" s="70"/>
      <c r="C2502" s="70"/>
      <c r="D2502" s="70"/>
      <c r="E2502" s="70"/>
      <c r="F2502" s="70"/>
      <c r="G2502" s="70"/>
      <c r="H2502" s="70"/>
      <c r="I2502" s="70"/>
      <c r="J2502" s="70"/>
      <c r="K2502" s="70"/>
      <c r="L2502" s="39"/>
      <c r="N2502" s="14"/>
      <c r="AD2502" s="39"/>
      <c r="AE2502" s="39"/>
      <c r="AF2502" s="39"/>
      <c r="AG2502" s="39"/>
      <c r="AH2502" s="39"/>
      <c r="AI2502" s="39"/>
      <c r="AJ2502" s="39"/>
      <c r="AK2502" s="39"/>
      <c r="AL2502" s="39"/>
    </row>
    <row r="2503" ht="58.5" customHeight="1">
      <c r="A2503" s="39"/>
      <c r="B2503" s="70"/>
      <c r="C2503" s="70"/>
      <c r="D2503" s="70"/>
      <c r="E2503" s="70"/>
      <c r="F2503" s="70"/>
      <c r="G2503" s="70"/>
      <c r="H2503" s="70"/>
      <c r="I2503" s="70"/>
      <c r="J2503" s="70"/>
      <c r="K2503" s="70"/>
      <c r="L2503" s="39"/>
      <c r="N2503" s="14"/>
      <c r="AD2503" s="39"/>
      <c r="AE2503" s="39"/>
      <c r="AF2503" s="39"/>
      <c r="AG2503" s="39"/>
      <c r="AH2503" s="39"/>
      <c r="AI2503" s="39"/>
      <c r="AJ2503" s="39"/>
      <c r="AK2503" s="39"/>
      <c r="AL2503" s="39"/>
    </row>
    <row r="2504" ht="58.5" customHeight="1">
      <c r="A2504" s="39"/>
      <c r="B2504" s="70"/>
      <c r="C2504" s="70"/>
      <c r="D2504" s="70"/>
      <c r="E2504" s="70"/>
      <c r="F2504" s="70"/>
      <c r="G2504" s="70"/>
      <c r="H2504" s="70"/>
      <c r="I2504" s="70"/>
      <c r="J2504" s="70"/>
      <c r="K2504" s="70"/>
      <c r="L2504" s="39"/>
      <c r="N2504" s="14"/>
      <c r="AD2504" s="39"/>
      <c r="AE2504" s="39"/>
      <c r="AF2504" s="39"/>
      <c r="AG2504" s="39"/>
      <c r="AH2504" s="39"/>
      <c r="AI2504" s="39"/>
      <c r="AJ2504" s="39"/>
      <c r="AK2504" s="39"/>
      <c r="AL2504" s="39"/>
    </row>
    <row r="2505" ht="58.5" customHeight="1">
      <c r="A2505" s="39"/>
      <c r="B2505" s="70"/>
      <c r="C2505" s="70"/>
      <c r="D2505" s="70"/>
      <c r="E2505" s="70"/>
      <c r="F2505" s="70"/>
      <c r="G2505" s="70"/>
      <c r="H2505" s="70"/>
      <c r="I2505" s="70"/>
      <c r="J2505" s="70"/>
      <c r="K2505" s="70"/>
      <c r="L2505" s="39"/>
      <c r="N2505" s="14"/>
      <c r="AD2505" s="39"/>
      <c r="AE2505" s="39"/>
      <c r="AF2505" s="39"/>
      <c r="AG2505" s="39"/>
      <c r="AH2505" s="39"/>
      <c r="AI2505" s="39"/>
      <c r="AJ2505" s="39"/>
      <c r="AK2505" s="39"/>
      <c r="AL2505" s="39"/>
    </row>
    <row r="2506" ht="58.5" customHeight="1">
      <c r="A2506" s="39"/>
      <c r="B2506" s="70"/>
      <c r="C2506" s="70"/>
      <c r="D2506" s="70"/>
      <c r="E2506" s="70"/>
      <c r="F2506" s="70"/>
      <c r="G2506" s="70"/>
      <c r="H2506" s="70"/>
      <c r="I2506" s="70"/>
      <c r="J2506" s="70"/>
      <c r="K2506" s="70"/>
      <c r="L2506" s="39"/>
      <c r="N2506" s="14"/>
      <c r="AD2506" s="39"/>
      <c r="AE2506" s="39"/>
      <c r="AF2506" s="39"/>
      <c r="AG2506" s="39"/>
      <c r="AH2506" s="39"/>
      <c r="AI2506" s="39"/>
      <c r="AJ2506" s="39"/>
      <c r="AK2506" s="39"/>
      <c r="AL2506" s="39"/>
    </row>
    <row r="2507" ht="58.5" customHeight="1">
      <c r="A2507" s="39"/>
      <c r="B2507" s="70"/>
      <c r="C2507" s="70"/>
      <c r="D2507" s="70"/>
      <c r="E2507" s="70"/>
      <c r="F2507" s="70"/>
      <c r="G2507" s="70"/>
      <c r="H2507" s="70"/>
      <c r="I2507" s="70"/>
      <c r="J2507" s="70"/>
      <c r="K2507" s="70"/>
      <c r="L2507" s="39"/>
      <c r="N2507" s="14"/>
      <c r="AD2507" s="39"/>
      <c r="AE2507" s="39"/>
      <c r="AF2507" s="39"/>
      <c r="AG2507" s="39"/>
      <c r="AH2507" s="39"/>
      <c r="AI2507" s="39"/>
      <c r="AJ2507" s="39"/>
      <c r="AK2507" s="39"/>
      <c r="AL2507" s="39"/>
    </row>
    <row r="2508" ht="58.5" customHeight="1">
      <c r="A2508" s="39"/>
      <c r="B2508" s="70"/>
      <c r="C2508" s="70"/>
      <c r="D2508" s="70"/>
      <c r="E2508" s="70"/>
      <c r="F2508" s="70"/>
      <c r="G2508" s="70"/>
      <c r="H2508" s="70"/>
      <c r="I2508" s="70"/>
      <c r="J2508" s="70"/>
      <c r="K2508" s="70"/>
      <c r="L2508" s="39"/>
      <c r="N2508" s="14"/>
      <c r="AD2508" s="39"/>
      <c r="AE2508" s="39"/>
      <c r="AF2508" s="39"/>
      <c r="AG2508" s="39"/>
      <c r="AH2508" s="39"/>
      <c r="AI2508" s="39"/>
      <c r="AJ2508" s="39"/>
      <c r="AK2508" s="39"/>
      <c r="AL2508" s="39"/>
    </row>
    <row r="2509" ht="58.5" customHeight="1">
      <c r="A2509" s="39"/>
      <c r="B2509" s="70"/>
      <c r="C2509" s="70"/>
      <c r="D2509" s="70"/>
      <c r="E2509" s="70"/>
      <c r="F2509" s="70"/>
      <c r="G2509" s="70"/>
      <c r="H2509" s="70"/>
      <c r="I2509" s="70"/>
      <c r="J2509" s="70"/>
      <c r="K2509" s="70"/>
      <c r="L2509" s="39"/>
      <c r="N2509" s="14"/>
      <c r="AD2509" s="39"/>
      <c r="AE2509" s="39"/>
      <c r="AF2509" s="39"/>
      <c r="AG2509" s="39"/>
      <c r="AH2509" s="39"/>
      <c r="AI2509" s="39"/>
      <c r="AJ2509" s="39"/>
      <c r="AK2509" s="39"/>
      <c r="AL2509" s="39"/>
    </row>
    <row r="2510" ht="58.5" customHeight="1">
      <c r="A2510" s="39"/>
      <c r="B2510" s="70"/>
      <c r="C2510" s="70"/>
      <c r="D2510" s="70"/>
      <c r="E2510" s="70"/>
      <c r="F2510" s="70"/>
      <c r="G2510" s="70"/>
      <c r="H2510" s="70"/>
      <c r="I2510" s="70"/>
      <c r="J2510" s="70"/>
      <c r="K2510" s="70"/>
      <c r="L2510" s="39"/>
      <c r="N2510" s="14"/>
      <c r="AD2510" s="39"/>
      <c r="AE2510" s="39"/>
      <c r="AF2510" s="39"/>
      <c r="AG2510" s="39"/>
      <c r="AH2510" s="39"/>
      <c r="AI2510" s="39"/>
      <c r="AJ2510" s="39"/>
      <c r="AK2510" s="39"/>
      <c r="AL2510" s="39"/>
    </row>
    <row r="2511" ht="58.5" customHeight="1">
      <c r="A2511" s="39"/>
      <c r="B2511" s="70"/>
      <c r="C2511" s="70"/>
      <c r="D2511" s="70"/>
      <c r="E2511" s="70"/>
      <c r="F2511" s="70"/>
      <c r="G2511" s="70"/>
      <c r="H2511" s="70"/>
      <c r="I2511" s="70"/>
      <c r="J2511" s="70"/>
      <c r="K2511" s="70"/>
      <c r="L2511" s="39"/>
      <c r="N2511" s="14"/>
      <c r="AD2511" s="39"/>
      <c r="AE2511" s="39"/>
      <c r="AF2511" s="39"/>
      <c r="AG2511" s="39"/>
      <c r="AH2511" s="39"/>
      <c r="AI2511" s="39"/>
      <c r="AJ2511" s="39"/>
      <c r="AK2511" s="39"/>
      <c r="AL2511" s="39"/>
    </row>
    <row r="2512" ht="58.5" customHeight="1">
      <c r="A2512" s="39"/>
      <c r="B2512" s="70"/>
      <c r="C2512" s="70"/>
      <c r="D2512" s="70"/>
      <c r="E2512" s="70"/>
      <c r="F2512" s="70"/>
      <c r="G2512" s="70"/>
      <c r="H2512" s="70"/>
      <c r="I2512" s="70"/>
      <c r="J2512" s="70"/>
      <c r="K2512" s="70"/>
      <c r="L2512" s="39"/>
      <c r="N2512" s="14"/>
      <c r="AD2512" s="39"/>
      <c r="AE2512" s="39"/>
      <c r="AF2512" s="39"/>
      <c r="AG2512" s="39"/>
      <c r="AH2512" s="39"/>
      <c r="AI2512" s="39"/>
      <c r="AJ2512" s="39"/>
      <c r="AK2512" s="39"/>
      <c r="AL2512" s="39"/>
    </row>
    <row r="2513" ht="58.5" customHeight="1">
      <c r="A2513" s="39"/>
      <c r="B2513" s="70"/>
      <c r="C2513" s="70"/>
      <c r="D2513" s="70"/>
      <c r="E2513" s="70"/>
      <c r="F2513" s="70"/>
      <c r="G2513" s="70"/>
      <c r="H2513" s="70"/>
      <c r="I2513" s="70"/>
      <c r="J2513" s="70"/>
      <c r="K2513" s="70"/>
      <c r="L2513" s="39"/>
      <c r="N2513" s="14"/>
      <c r="AD2513" s="39"/>
      <c r="AE2513" s="39"/>
      <c r="AF2513" s="39"/>
      <c r="AG2513" s="39"/>
      <c r="AH2513" s="39"/>
      <c r="AI2513" s="39"/>
      <c r="AJ2513" s="39"/>
      <c r="AK2513" s="39"/>
      <c r="AL2513" s="39"/>
    </row>
    <row r="2514" ht="58.5" customHeight="1">
      <c r="A2514" s="39"/>
      <c r="B2514" s="70"/>
      <c r="C2514" s="70"/>
      <c r="D2514" s="70"/>
      <c r="E2514" s="70"/>
      <c r="F2514" s="70"/>
      <c r="G2514" s="70"/>
      <c r="H2514" s="70"/>
      <c r="I2514" s="70"/>
      <c r="J2514" s="70"/>
      <c r="K2514" s="70"/>
      <c r="L2514" s="39"/>
      <c r="N2514" s="14"/>
      <c r="AD2514" s="39"/>
      <c r="AE2514" s="39"/>
      <c r="AF2514" s="39"/>
      <c r="AG2514" s="39"/>
      <c r="AH2514" s="39"/>
      <c r="AI2514" s="39"/>
      <c r="AJ2514" s="39"/>
      <c r="AK2514" s="39"/>
      <c r="AL2514" s="39"/>
    </row>
    <row r="2515" ht="58.5" customHeight="1">
      <c r="A2515" s="39"/>
      <c r="B2515" s="70"/>
      <c r="C2515" s="70"/>
      <c r="D2515" s="70"/>
      <c r="E2515" s="70"/>
      <c r="F2515" s="70"/>
      <c r="G2515" s="70"/>
      <c r="H2515" s="70"/>
      <c r="I2515" s="70"/>
      <c r="J2515" s="70"/>
      <c r="K2515" s="70"/>
      <c r="L2515" s="39"/>
      <c r="N2515" s="14"/>
      <c r="AD2515" s="39"/>
      <c r="AE2515" s="39"/>
      <c r="AF2515" s="39"/>
      <c r="AG2515" s="39"/>
      <c r="AH2515" s="39"/>
      <c r="AI2515" s="39"/>
      <c r="AJ2515" s="39"/>
      <c r="AK2515" s="39"/>
      <c r="AL2515" s="39"/>
    </row>
    <row r="2516" ht="58.5" customHeight="1">
      <c r="A2516" s="39"/>
      <c r="B2516" s="70"/>
      <c r="C2516" s="70"/>
      <c r="D2516" s="70"/>
      <c r="E2516" s="70"/>
      <c r="F2516" s="70"/>
      <c r="G2516" s="70"/>
      <c r="H2516" s="70"/>
      <c r="I2516" s="70"/>
      <c r="J2516" s="70"/>
      <c r="K2516" s="70"/>
      <c r="L2516" s="39"/>
      <c r="N2516" s="14"/>
      <c r="AD2516" s="39"/>
      <c r="AE2516" s="39"/>
      <c r="AF2516" s="39"/>
      <c r="AG2516" s="39"/>
      <c r="AH2516" s="39"/>
      <c r="AI2516" s="39"/>
      <c r="AJ2516" s="39"/>
      <c r="AK2516" s="39"/>
      <c r="AL2516" s="39"/>
    </row>
    <row r="2517" ht="58.5" customHeight="1">
      <c r="A2517" s="39"/>
      <c r="B2517" s="70"/>
      <c r="C2517" s="70"/>
      <c r="D2517" s="70"/>
      <c r="E2517" s="70"/>
      <c r="F2517" s="70"/>
      <c r="G2517" s="70"/>
      <c r="H2517" s="70"/>
      <c r="I2517" s="70"/>
      <c r="J2517" s="70"/>
      <c r="K2517" s="70"/>
      <c r="L2517" s="39"/>
      <c r="N2517" s="14"/>
      <c r="AD2517" s="39"/>
      <c r="AE2517" s="39"/>
      <c r="AF2517" s="39"/>
      <c r="AG2517" s="39"/>
      <c r="AH2517" s="39"/>
      <c r="AI2517" s="39"/>
      <c r="AJ2517" s="39"/>
      <c r="AK2517" s="39"/>
      <c r="AL2517" s="39"/>
    </row>
    <row r="2518" ht="58.5" customHeight="1">
      <c r="A2518" s="39"/>
      <c r="B2518" s="70"/>
      <c r="C2518" s="70"/>
      <c r="D2518" s="70"/>
      <c r="E2518" s="70"/>
      <c r="F2518" s="70"/>
      <c r="G2518" s="70"/>
      <c r="H2518" s="70"/>
      <c r="I2518" s="70"/>
      <c r="J2518" s="70"/>
      <c r="K2518" s="70"/>
      <c r="L2518" s="39"/>
      <c r="N2518" s="14"/>
      <c r="AD2518" s="39"/>
      <c r="AE2518" s="39"/>
      <c r="AF2518" s="39"/>
      <c r="AG2518" s="39"/>
      <c r="AH2518" s="39"/>
      <c r="AI2518" s="39"/>
      <c r="AJ2518" s="39"/>
      <c r="AK2518" s="39"/>
      <c r="AL2518" s="39"/>
    </row>
    <row r="2519" ht="58.5" customHeight="1">
      <c r="A2519" s="39"/>
      <c r="B2519" s="70"/>
      <c r="C2519" s="70"/>
      <c r="D2519" s="70"/>
      <c r="E2519" s="70"/>
      <c r="F2519" s="70"/>
      <c r="G2519" s="70"/>
      <c r="H2519" s="70"/>
      <c r="I2519" s="70"/>
      <c r="J2519" s="70"/>
      <c r="K2519" s="70"/>
      <c r="L2519" s="39"/>
      <c r="N2519" s="14"/>
      <c r="AD2519" s="39"/>
      <c r="AE2519" s="39"/>
      <c r="AF2519" s="39"/>
      <c r="AG2519" s="39"/>
      <c r="AH2519" s="39"/>
      <c r="AI2519" s="39"/>
      <c r="AJ2519" s="39"/>
      <c r="AK2519" s="39"/>
      <c r="AL2519" s="39"/>
    </row>
    <row r="2520" ht="58.5" customHeight="1">
      <c r="A2520" s="39"/>
      <c r="B2520" s="70"/>
      <c r="C2520" s="70"/>
      <c r="D2520" s="70"/>
      <c r="E2520" s="70"/>
      <c r="F2520" s="70"/>
      <c r="G2520" s="70"/>
      <c r="H2520" s="70"/>
      <c r="I2520" s="70"/>
      <c r="J2520" s="70"/>
      <c r="K2520" s="70"/>
      <c r="L2520" s="39"/>
      <c r="N2520" s="14"/>
      <c r="AD2520" s="39"/>
      <c r="AE2520" s="39"/>
      <c r="AF2520" s="39"/>
      <c r="AG2520" s="39"/>
      <c r="AH2520" s="39"/>
      <c r="AI2520" s="39"/>
      <c r="AJ2520" s="39"/>
      <c r="AK2520" s="39"/>
      <c r="AL2520" s="39"/>
    </row>
    <row r="2521" ht="58.5" customHeight="1">
      <c r="A2521" s="39"/>
      <c r="B2521" s="70"/>
      <c r="C2521" s="70"/>
      <c r="D2521" s="70"/>
      <c r="E2521" s="70"/>
      <c r="F2521" s="70"/>
      <c r="G2521" s="70"/>
      <c r="H2521" s="70"/>
      <c r="I2521" s="70"/>
      <c r="J2521" s="70"/>
      <c r="K2521" s="70"/>
      <c r="L2521" s="39"/>
      <c r="N2521" s="14"/>
      <c r="AD2521" s="39"/>
      <c r="AE2521" s="39"/>
      <c r="AF2521" s="39"/>
      <c r="AG2521" s="39"/>
      <c r="AH2521" s="39"/>
      <c r="AI2521" s="39"/>
      <c r="AJ2521" s="39"/>
      <c r="AK2521" s="39"/>
      <c r="AL2521" s="39"/>
    </row>
    <row r="2522" ht="58.5" customHeight="1">
      <c r="A2522" s="39"/>
      <c r="B2522" s="70"/>
      <c r="C2522" s="70"/>
      <c r="D2522" s="70"/>
      <c r="E2522" s="70"/>
      <c r="F2522" s="70"/>
      <c r="G2522" s="70"/>
      <c r="H2522" s="70"/>
      <c r="I2522" s="70"/>
      <c r="J2522" s="70"/>
      <c r="K2522" s="70"/>
      <c r="L2522" s="39"/>
      <c r="N2522" s="14"/>
      <c r="AD2522" s="39"/>
      <c r="AE2522" s="39"/>
      <c r="AF2522" s="39"/>
      <c r="AG2522" s="39"/>
      <c r="AH2522" s="39"/>
      <c r="AI2522" s="39"/>
      <c r="AJ2522" s="39"/>
      <c r="AK2522" s="39"/>
      <c r="AL2522" s="39"/>
    </row>
    <row r="2523" ht="58.5" customHeight="1">
      <c r="A2523" s="39"/>
      <c r="B2523" s="70"/>
      <c r="C2523" s="70"/>
      <c r="D2523" s="70"/>
      <c r="E2523" s="70"/>
      <c r="F2523" s="70"/>
      <c r="G2523" s="70"/>
      <c r="H2523" s="70"/>
      <c r="I2523" s="70"/>
      <c r="J2523" s="70"/>
      <c r="K2523" s="70"/>
      <c r="L2523" s="39"/>
      <c r="N2523" s="14"/>
      <c r="AD2523" s="39"/>
      <c r="AE2523" s="39"/>
      <c r="AF2523" s="39"/>
      <c r="AG2523" s="39"/>
      <c r="AH2523" s="39"/>
      <c r="AI2523" s="39"/>
      <c r="AJ2523" s="39"/>
      <c r="AK2523" s="39"/>
      <c r="AL2523" s="39"/>
    </row>
    <row r="2524" ht="58.5" customHeight="1">
      <c r="A2524" s="39"/>
      <c r="B2524" s="70"/>
      <c r="C2524" s="70"/>
      <c r="D2524" s="70"/>
      <c r="E2524" s="70"/>
      <c r="F2524" s="70"/>
      <c r="G2524" s="70"/>
      <c r="H2524" s="70"/>
      <c r="I2524" s="70"/>
      <c r="J2524" s="70"/>
      <c r="K2524" s="70"/>
      <c r="L2524" s="39"/>
      <c r="N2524" s="14"/>
    </row>
    <row r="2525" ht="58.5" customHeight="1">
      <c r="A2525" s="39"/>
      <c r="B2525" s="70"/>
      <c r="C2525" s="70"/>
      <c r="D2525" s="70"/>
      <c r="E2525" s="70"/>
      <c r="F2525" s="70"/>
      <c r="G2525" s="70"/>
      <c r="H2525" s="70"/>
      <c r="I2525" s="70"/>
      <c r="J2525" s="70"/>
      <c r="K2525" s="70"/>
      <c r="L2525" s="39"/>
      <c r="N2525" s="14"/>
    </row>
    <row r="2526" ht="58.5" customHeight="1">
      <c r="A2526" s="39"/>
      <c r="B2526" s="70"/>
      <c r="C2526" s="70"/>
      <c r="D2526" s="70"/>
      <c r="E2526" s="70"/>
      <c r="F2526" s="70"/>
      <c r="G2526" s="70"/>
      <c r="H2526" s="70"/>
      <c r="I2526" s="70"/>
      <c r="J2526" s="70"/>
      <c r="K2526" s="70"/>
      <c r="L2526" s="39"/>
      <c r="N2526" s="14"/>
    </row>
    <row r="2527" ht="58.5" customHeight="1">
      <c r="A2527" s="39"/>
      <c r="B2527" s="70"/>
      <c r="C2527" s="70"/>
      <c r="D2527" s="70"/>
      <c r="E2527" s="70"/>
      <c r="F2527" s="70"/>
      <c r="G2527" s="70"/>
      <c r="H2527" s="70"/>
      <c r="I2527" s="70"/>
      <c r="J2527" s="70"/>
      <c r="K2527" s="70"/>
      <c r="L2527" s="39"/>
      <c r="N2527" s="14"/>
    </row>
    <row r="2528" ht="58.5" customHeight="1">
      <c r="A2528" s="39"/>
      <c r="B2528" s="70"/>
      <c r="C2528" s="70"/>
      <c r="D2528" s="70"/>
      <c r="E2528" s="70"/>
      <c r="F2528" s="70"/>
      <c r="G2528" s="70"/>
      <c r="H2528" s="70"/>
      <c r="I2528" s="70"/>
      <c r="J2528" s="70"/>
      <c r="K2528" s="70"/>
      <c r="L2528" s="39"/>
      <c r="N2528" s="14"/>
    </row>
    <row r="2529" ht="58.5" customHeight="1">
      <c r="A2529" s="39"/>
      <c r="B2529" s="70"/>
      <c r="C2529" s="70"/>
      <c r="D2529" s="70"/>
      <c r="E2529" s="70"/>
      <c r="F2529" s="70"/>
      <c r="G2529" s="70"/>
      <c r="H2529" s="70"/>
      <c r="I2529" s="70"/>
      <c r="J2529" s="70"/>
      <c r="K2529" s="70"/>
      <c r="L2529" s="39"/>
      <c r="N2529" s="14"/>
    </row>
    <row r="2530" ht="58.5" customHeight="1">
      <c r="A2530" s="39"/>
      <c r="B2530" s="70"/>
      <c r="C2530" s="70"/>
      <c r="D2530" s="70"/>
      <c r="E2530" s="70"/>
      <c r="F2530" s="70"/>
      <c r="G2530" s="70"/>
      <c r="H2530" s="70"/>
      <c r="I2530" s="70"/>
      <c r="J2530" s="70"/>
      <c r="K2530" s="70"/>
      <c r="L2530" s="39"/>
      <c r="N2530" s="14"/>
    </row>
    <row r="2531" ht="58.5" customHeight="1">
      <c r="A2531" s="39"/>
      <c r="B2531" s="70"/>
      <c r="C2531" s="70"/>
      <c r="D2531" s="70"/>
      <c r="E2531" s="70"/>
      <c r="F2531" s="70"/>
      <c r="G2531" s="70"/>
      <c r="H2531" s="70"/>
      <c r="I2531" s="70"/>
      <c r="J2531" s="70"/>
      <c r="K2531" s="70"/>
      <c r="L2531" s="39"/>
      <c r="N2531" s="14"/>
    </row>
    <row r="2532" ht="58.5" customHeight="1">
      <c r="A2532" s="39"/>
      <c r="B2532" s="70"/>
      <c r="C2532" s="70"/>
      <c r="D2532" s="70"/>
      <c r="E2532" s="70"/>
      <c r="F2532" s="70"/>
      <c r="G2532" s="70"/>
      <c r="H2532" s="70"/>
      <c r="I2532" s="70"/>
      <c r="J2532" s="70"/>
      <c r="K2532" s="70"/>
      <c r="L2532" s="39"/>
      <c r="N2532" s="14"/>
    </row>
    <row r="2533" ht="58.5" customHeight="1">
      <c r="A2533" s="39"/>
      <c r="B2533" s="70"/>
      <c r="C2533" s="70"/>
      <c r="D2533" s="70"/>
      <c r="E2533" s="70"/>
      <c r="F2533" s="70"/>
      <c r="G2533" s="70"/>
      <c r="H2533" s="70"/>
      <c r="I2533" s="70"/>
      <c r="J2533" s="70"/>
      <c r="K2533" s="70"/>
      <c r="L2533" s="39"/>
      <c r="N2533" s="14"/>
    </row>
    <row r="2534" ht="58.5" customHeight="1">
      <c r="A2534" s="39"/>
      <c r="B2534" s="70"/>
      <c r="C2534" s="70"/>
      <c r="D2534" s="70"/>
      <c r="E2534" s="70"/>
      <c r="F2534" s="70"/>
      <c r="G2534" s="70"/>
      <c r="H2534" s="70"/>
      <c r="I2534" s="70"/>
      <c r="J2534" s="70"/>
      <c r="K2534" s="70"/>
      <c r="L2534" s="39"/>
      <c r="N2534" s="14"/>
    </row>
    <row r="2535" ht="58.5" customHeight="1">
      <c r="A2535" s="39"/>
      <c r="B2535" s="70"/>
      <c r="C2535" s="70"/>
      <c r="D2535" s="70"/>
      <c r="E2535" s="70"/>
      <c r="F2535" s="70"/>
      <c r="G2535" s="70"/>
      <c r="H2535" s="70"/>
      <c r="I2535" s="70"/>
      <c r="J2535" s="70"/>
      <c r="K2535" s="70"/>
      <c r="L2535" s="39"/>
      <c r="N2535" s="14"/>
    </row>
    <row r="2536" ht="58.5" customHeight="1">
      <c r="A2536" s="39"/>
      <c r="B2536" s="70"/>
      <c r="C2536" s="70"/>
      <c r="D2536" s="70"/>
      <c r="E2536" s="70"/>
      <c r="F2536" s="70"/>
      <c r="G2536" s="70"/>
      <c r="H2536" s="70"/>
      <c r="I2536" s="70"/>
      <c r="J2536" s="70"/>
      <c r="K2536" s="70"/>
      <c r="L2536" s="39"/>
      <c r="N2536" s="14"/>
    </row>
    <row r="2537" ht="58.5" customHeight="1">
      <c r="A2537" s="39"/>
      <c r="B2537" s="70"/>
      <c r="C2537" s="70"/>
      <c r="D2537" s="70"/>
      <c r="E2537" s="70"/>
      <c r="F2537" s="70"/>
      <c r="G2537" s="70"/>
      <c r="H2537" s="70"/>
      <c r="I2537" s="70"/>
      <c r="J2537" s="70"/>
      <c r="K2537" s="70"/>
      <c r="L2537" s="39"/>
      <c r="N2537" s="14"/>
    </row>
    <row r="2538" ht="58.5" customHeight="1">
      <c r="A2538" s="39"/>
      <c r="B2538" s="70"/>
      <c r="C2538" s="70"/>
      <c r="D2538" s="70"/>
      <c r="E2538" s="70"/>
      <c r="F2538" s="70"/>
      <c r="G2538" s="70"/>
      <c r="H2538" s="70"/>
      <c r="I2538" s="70"/>
      <c r="J2538" s="70"/>
      <c r="K2538" s="70"/>
      <c r="L2538" s="39"/>
      <c r="N2538" s="14"/>
    </row>
    <row r="2539" ht="58.5" customHeight="1">
      <c r="A2539" s="39"/>
      <c r="B2539" s="70"/>
      <c r="C2539" s="70"/>
      <c r="D2539" s="70"/>
      <c r="E2539" s="70"/>
      <c r="F2539" s="70"/>
      <c r="G2539" s="70"/>
      <c r="H2539" s="70"/>
      <c r="I2539" s="70"/>
      <c r="J2539" s="70"/>
      <c r="K2539" s="70"/>
      <c r="L2539" s="39"/>
      <c r="N2539" s="14"/>
    </row>
    <row r="2540" ht="58.5" customHeight="1">
      <c r="A2540" s="39"/>
      <c r="B2540" s="70"/>
      <c r="C2540" s="70"/>
      <c r="D2540" s="70"/>
      <c r="E2540" s="70"/>
      <c r="F2540" s="70"/>
      <c r="G2540" s="70"/>
      <c r="H2540" s="70"/>
      <c r="I2540" s="70"/>
      <c r="J2540" s="70"/>
      <c r="K2540" s="70"/>
      <c r="L2540" s="39"/>
      <c r="N2540" s="14"/>
    </row>
    <row r="2541" ht="58.5" customHeight="1">
      <c r="A2541" s="39"/>
      <c r="B2541" s="70"/>
      <c r="C2541" s="70"/>
      <c r="D2541" s="70"/>
      <c r="E2541" s="70"/>
      <c r="F2541" s="70"/>
      <c r="G2541" s="70"/>
      <c r="H2541" s="70"/>
      <c r="I2541" s="70"/>
      <c r="J2541" s="70"/>
      <c r="K2541" s="70"/>
      <c r="L2541" s="39"/>
      <c r="N2541" s="14"/>
    </row>
    <row r="2542" ht="58.5" customHeight="1">
      <c r="A2542" s="39"/>
      <c r="B2542" s="70"/>
      <c r="C2542" s="70"/>
      <c r="D2542" s="70"/>
      <c r="E2542" s="70"/>
      <c r="F2542" s="70"/>
      <c r="G2542" s="70"/>
      <c r="H2542" s="70"/>
      <c r="I2542" s="70"/>
      <c r="J2542" s="70"/>
      <c r="K2542" s="70"/>
      <c r="L2542" s="39"/>
      <c r="N2542" s="14"/>
    </row>
    <row r="2543" ht="58.5" customHeight="1">
      <c r="A2543" s="39"/>
      <c r="B2543" s="70"/>
      <c r="C2543" s="70"/>
      <c r="D2543" s="70"/>
      <c r="E2543" s="70"/>
      <c r="F2543" s="70"/>
      <c r="G2543" s="70"/>
      <c r="H2543" s="70"/>
      <c r="I2543" s="70"/>
      <c r="J2543" s="70"/>
      <c r="K2543" s="70"/>
      <c r="L2543" s="39"/>
      <c r="N2543" s="14"/>
    </row>
    <row r="2544" ht="58.5" customHeight="1">
      <c r="A2544" s="39"/>
      <c r="B2544" s="70"/>
      <c r="C2544" s="70"/>
      <c r="D2544" s="70"/>
      <c r="E2544" s="70"/>
      <c r="F2544" s="70"/>
      <c r="G2544" s="70"/>
      <c r="H2544" s="70"/>
      <c r="I2544" s="70"/>
      <c r="J2544" s="70"/>
      <c r="K2544" s="70"/>
      <c r="L2544" s="39"/>
      <c r="N2544" s="14"/>
    </row>
    <row r="2545" ht="58.5" customHeight="1">
      <c r="A2545" s="39"/>
      <c r="B2545" s="70"/>
      <c r="C2545" s="70"/>
      <c r="D2545" s="70"/>
      <c r="E2545" s="70"/>
      <c r="F2545" s="70"/>
      <c r="G2545" s="70"/>
      <c r="H2545" s="70"/>
      <c r="I2545" s="70"/>
      <c r="J2545" s="70"/>
      <c r="K2545" s="70"/>
      <c r="L2545" s="39"/>
      <c r="N2545" s="14"/>
    </row>
    <row r="2546" ht="58.5" customHeight="1">
      <c r="A2546" s="39"/>
      <c r="B2546" s="70"/>
      <c r="C2546" s="70"/>
      <c r="D2546" s="70"/>
      <c r="E2546" s="70"/>
      <c r="F2546" s="70"/>
      <c r="G2546" s="70"/>
      <c r="H2546" s="70"/>
      <c r="I2546" s="70"/>
      <c r="J2546" s="70"/>
      <c r="K2546" s="70"/>
      <c r="L2546" s="39"/>
      <c r="N2546" s="14"/>
    </row>
    <row r="2547" ht="58.5" customHeight="1">
      <c r="A2547" s="39"/>
      <c r="B2547" s="70"/>
      <c r="C2547" s="70"/>
      <c r="D2547" s="70"/>
      <c r="E2547" s="70"/>
      <c r="F2547" s="70"/>
      <c r="G2547" s="70"/>
      <c r="H2547" s="70"/>
      <c r="I2547" s="70"/>
      <c r="J2547" s="70"/>
      <c r="K2547" s="70"/>
      <c r="L2547" s="39"/>
      <c r="N2547" s="14"/>
    </row>
    <row r="2548" ht="58.5" customHeight="1">
      <c r="A2548" s="39"/>
      <c r="B2548" s="70"/>
      <c r="C2548" s="70"/>
      <c r="D2548" s="70"/>
      <c r="E2548" s="70"/>
      <c r="F2548" s="70"/>
      <c r="G2548" s="70"/>
      <c r="H2548" s="70"/>
      <c r="I2548" s="70"/>
      <c r="J2548" s="70"/>
      <c r="K2548" s="70"/>
      <c r="L2548" s="39"/>
      <c r="N2548" s="14"/>
    </row>
    <row r="2549" ht="58.5" customHeight="1">
      <c r="A2549" s="39"/>
      <c r="B2549" s="70"/>
      <c r="C2549" s="70"/>
      <c r="D2549" s="70"/>
      <c r="E2549" s="70"/>
      <c r="F2549" s="70"/>
      <c r="G2549" s="70"/>
      <c r="H2549" s="70"/>
      <c r="I2549" s="70"/>
      <c r="J2549" s="70"/>
      <c r="K2549" s="70"/>
      <c r="L2549" s="39"/>
      <c r="N2549" s="14"/>
    </row>
    <row r="2550" ht="58.5" customHeight="1">
      <c r="A2550" s="39"/>
      <c r="B2550" s="70"/>
      <c r="C2550" s="70"/>
      <c r="D2550" s="70"/>
      <c r="E2550" s="70"/>
      <c r="F2550" s="70"/>
      <c r="G2550" s="70"/>
      <c r="H2550" s="70"/>
      <c r="I2550" s="70"/>
      <c r="J2550" s="70"/>
      <c r="K2550" s="70"/>
      <c r="L2550" s="39"/>
      <c r="N2550" s="14"/>
    </row>
    <row r="2551" ht="58.5" customHeight="1">
      <c r="A2551" s="39"/>
      <c r="B2551" s="70"/>
      <c r="C2551" s="70"/>
      <c r="D2551" s="70"/>
      <c r="E2551" s="70"/>
      <c r="F2551" s="70"/>
      <c r="G2551" s="70"/>
      <c r="H2551" s="70"/>
      <c r="I2551" s="70"/>
      <c r="J2551" s="70"/>
      <c r="K2551" s="70"/>
      <c r="L2551" s="39"/>
      <c r="N2551" s="14"/>
    </row>
    <row r="2552" ht="58.5" customHeight="1">
      <c r="A2552" s="39"/>
      <c r="B2552" s="70"/>
      <c r="C2552" s="70"/>
      <c r="D2552" s="70"/>
      <c r="E2552" s="70"/>
      <c r="F2552" s="70"/>
      <c r="G2552" s="70"/>
      <c r="H2552" s="70"/>
      <c r="I2552" s="70"/>
      <c r="J2552" s="70"/>
      <c r="K2552" s="70"/>
      <c r="L2552" s="39"/>
      <c r="N2552" s="14"/>
    </row>
    <row r="2553" ht="58.5" customHeight="1">
      <c r="A2553" s="39"/>
      <c r="B2553" s="70"/>
      <c r="C2553" s="70"/>
      <c r="D2553" s="70"/>
      <c r="E2553" s="70"/>
      <c r="F2553" s="70"/>
      <c r="G2553" s="70"/>
      <c r="H2553" s="70"/>
      <c r="I2553" s="70"/>
      <c r="J2553" s="70"/>
      <c r="K2553" s="70"/>
      <c r="L2553" s="39"/>
      <c r="N2553" s="14"/>
    </row>
    <row r="2554" ht="58.5" customHeight="1">
      <c r="A2554" s="39"/>
      <c r="B2554" s="70"/>
      <c r="C2554" s="70"/>
      <c r="D2554" s="70"/>
      <c r="E2554" s="70"/>
      <c r="F2554" s="70"/>
      <c r="G2554" s="70"/>
      <c r="H2554" s="70"/>
      <c r="I2554" s="70"/>
      <c r="J2554" s="70"/>
      <c r="K2554" s="70"/>
      <c r="L2554" s="39"/>
      <c r="N2554" s="14"/>
    </row>
    <row r="2555" ht="58.5" customHeight="1">
      <c r="A2555" s="39"/>
      <c r="B2555" s="70"/>
      <c r="C2555" s="70"/>
      <c r="D2555" s="70"/>
      <c r="E2555" s="70"/>
      <c r="F2555" s="70"/>
      <c r="G2555" s="70"/>
      <c r="H2555" s="70"/>
      <c r="I2555" s="70"/>
      <c r="J2555" s="70"/>
      <c r="K2555" s="70"/>
      <c r="L2555" s="39"/>
      <c r="N2555" s="14"/>
    </row>
    <row r="2556" ht="58.5" customHeight="1">
      <c r="A2556" s="39"/>
      <c r="B2556" s="70"/>
      <c r="C2556" s="70"/>
      <c r="D2556" s="70"/>
      <c r="E2556" s="70"/>
      <c r="F2556" s="70"/>
      <c r="G2556" s="70"/>
      <c r="H2556" s="70"/>
      <c r="I2556" s="70"/>
      <c r="J2556" s="70"/>
      <c r="K2556" s="70"/>
      <c r="L2556" s="39"/>
      <c r="N2556" s="14"/>
    </row>
    <row r="2557" ht="58.5" customHeight="1">
      <c r="A2557" s="39"/>
      <c r="B2557" s="70"/>
      <c r="C2557" s="70"/>
      <c r="D2557" s="70"/>
      <c r="E2557" s="70"/>
      <c r="F2557" s="70"/>
      <c r="G2557" s="70"/>
      <c r="H2557" s="70"/>
      <c r="I2557" s="70"/>
      <c r="J2557" s="70"/>
      <c r="K2557" s="70"/>
      <c r="L2557" s="39"/>
      <c r="N2557" s="14"/>
    </row>
    <row r="2558" ht="58.5" customHeight="1">
      <c r="A2558" s="39"/>
      <c r="B2558" s="70"/>
      <c r="C2558" s="70"/>
      <c r="D2558" s="70"/>
      <c r="E2558" s="70"/>
      <c r="F2558" s="70"/>
      <c r="G2558" s="70"/>
      <c r="H2558" s="70"/>
      <c r="I2558" s="70"/>
      <c r="J2558" s="70"/>
      <c r="K2558" s="70"/>
      <c r="L2558" s="39"/>
      <c r="N2558" s="14"/>
    </row>
    <row r="2559" ht="58.5" customHeight="1">
      <c r="A2559" s="39"/>
      <c r="B2559" s="70"/>
      <c r="C2559" s="70"/>
      <c r="D2559" s="70"/>
      <c r="E2559" s="70"/>
      <c r="F2559" s="70"/>
      <c r="G2559" s="70"/>
      <c r="H2559" s="70"/>
      <c r="I2559" s="70"/>
      <c r="J2559" s="70"/>
      <c r="K2559" s="70"/>
      <c r="L2559" s="39"/>
      <c r="N2559" s="14"/>
    </row>
    <row r="2560" ht="58.5" customHeight="1">
      <c r="A2560" s="39"/>
      <c r="B2560" s="70"/>
      <c r="C2560" s="70"/>
      <c r="D2560" s="70"/>
      <c r="E2560" s="70"/>
      <c r="F2560" s="70"/>
      <c r="G2560" s="70"/>
      <c r="H2560" s="70"/>
      <c r="I2560" s="70"/>
      <c r="J2560" s="70"/>
      <c r="K2560" s="70"/>
      <c r="L2560" s="39"/>
      <c r="N2560" s="14"/>
    </row>
    <row r="2561" ht="58.5" customHeight="1">
      <c r="A2561" s="39"/>
      <c r="B2561" s="70"/>
      <c r="C2561" s="70"/>
      <c r="D2561" s="70"/>
      <c r="E2561" s="70"/>
      <c r="F2561" s="70"/>
      <c r="G2561" s="70"/>
      <c r="H2561" s="70"/>
      <c r="I2561" s="70"/>
      <c r="J2561" s="70"/>
      <c r="K2561" s="70"/>
      <c r="L2561" s="39"/>
      <c r="N2561" s="14"/>
    </row>
    <row r="2562" ht="58.5" customHeight="1">
      <c r="A2562" s="39"/>
      <c r="B2562" s="70"/>
      <c r="C2562" s="70"/>
      <c r="D2562" s="70"/>
      <c r="E2562" s="70"/>
      <c r="F2562" s="70"/>
      <c r="G2562" s="70"/>
      <c r="H2562" s="70"/>
      <c r="I2562" s="70"/>
      <c r="J2562" s="70"/>
      <c r="K2562" s="70"/>
      <c r="L2562" s="39"/>
      <c r="N2562" s="14"/>
    </row>
    <row r="2563" ht="58.5" customHeight="1">
      <c r="A2563" s="39"/>
      <c r="B2563" s="70"/>
      <c r="C2563" s="70"/>
      <c r="D2563" s="70"/>
      <c r="E2563" s="70"/>
      <c r="F2563" s="70"/>
      <c r="G2563" s="70"/>
      <c r="H2563" s="70"/>
      <c r="I2563" s="70"/>
      <c r="J2563" s="70"/>
      <c r="K2563" s="70"/>
      <c r="L2563" s="39"/>
      <c r="N2563" s="14"/>
    </row>
    <row r="2564" ht="58.5" customHeight="1">
      <c r="A2564" s="39"/>
      <c r="B2564" s="70"/>
      <c r="C2564" s="70"/>
      <c r="D2564" s="70"/>
      <c r="E2564" s="70"/>
      <c r="F2564" s="70"/>
      <c r="G2564" s="70"/>
      <c r="H2564" s="70"/>
      <c r="I2564" s="70"/>
      <c r="J2564" s="70"/>
      <c r="K2564" s="70"/>
      <c r="L2564" s="39"/>
      <c r="N2564" s="14"/>
    </row>
    <row r="2565" ht="58.5" customHeight="1">
      <c r="A2565" s="39"/>
      <c r="B2565" s="70"/>
      <c r="C2565" s="70"/>
      <c r="D2565" s="70"/>
      <c r="E2565" s="70"/>
      <c r="F2565" s="70"/>
      <c r="G2565" s="70"/>
      <c r="H2565" s="70"/>
      <c r="I2565" s="70"/>
      <c r="J2565" s="70"/>
      <c r="K2565" s="70"/>
      <c r="L2565" s="39"/>
      <c r="N2565" s="14"/>
    </row>
    <row r="2566" ht="58.5" customHeight="1">
      <c r="A2566" s="39"/>
      <c r="B2566" s="70"/>
      <c r="C2566" s="70"/>
      <c r="D2566" s="70"/>
      <c r="E2566" s="70"/>
      <c r="F2566" s="70"/>
      <c r="G2566" s="70"/>
      <c r="H2566" s="70"/>
      <c r="I2566" s="70"/>
      <c r="J2566" s="70"/>
      <c r="K2566" s="70"/>
      <c r="L2566" s="39"/>
      <c r="N2566" s="14"/>
    </row>
    <row r="2567" ht="58.5" customHeight="1">
      <c r="A2567" s="39"/>
      <c r="B2567" s="70"/>
      <c r="C2567" s="70"/>
      <c r="D2567" s="70"/>
      <c r="E2567" s="70"/>
      <c r="F2567" s="70"/>
      <c r="G2567" s="70"/>
      <c r="H2567" s="70"/>
      <c r="I2567" s="70"/>
      <c r="J2567" s="70"/>
      <c r="K2567" s="70"/>
      <c r="L2567" s="39"/>
      <c r="N2567" s="14"/>
    </row>
    <row r="2568" ht="58.5" customHeight="1">
      <c r="A2568" s="39"/>
      <c r="B2568" s="70"/>
      <c r="C2568" s="70"/>
      <c r="D2568" s="70"/>
      <c r="E2568" s="70"/>
      <c r="F2568" s="70"/>
      <c r="G2568" s="70"/>
      <c r="H2568" s="70"/>
      <c r="I2568" s="70"/>
      <c r="J2568" s="70"/>
      <c r="K2568" s="70"/>
      <c r="L2568" s="39"/>
      <c r="N2568" s="14"/>
    </row>
    <row r="2569" ht="58.5" customHeight="1">
      <c r="A2569" s="39"/>
      <c r="B2569" s="70"/>
      <c r="C2569" s="70"/>
      <c r="D2569" s="70"/>
      <c r="E2569" s="70"/>
      <c r="F2569" s="70"/>
      <c r="G2569" s="70"/>
      <c r="H2569" s="70"/>
      <c r="I2569" s="70"/>
      <c r="J2569" s="70"/>
      <c r="K2569" s="70"/>
      <c r="L2569" s="39"/>
      <c r="N2569" s="14"/>
    </row>
    <row r="2570" ht="58.5" customHeight="1">
      <c r="A2570" s="39"/>
      <c r="B2570" s="70"/>
      <c r="C2570" s="70"/>
      <c r="D2570" s="70"/>
      <c r="E2570" s="70"/>
      <c r="F2570" s="70"/>
      <c r="G2570" s="70"/>
      <c r="H2570" s="70"/>
      <c r="I2570" s="70"/>
      <c r="J2570" s="70"/>
      <c r="K2570" s="70"/>
      <c r="L2570" s="39"/>
      <c r="N2570" s="14"/>
    </row>
  </sheetData>
  <sheetProtection sheet="1" objects="1" scenarios="1" formatCells="0" formatColumns="0" formatRows="0" autoFilter="0" algorithmName="SHA-512" hashValue="oEPFlfwUo6eMwlMwdO5fCAaySe4KNv7/k9CcBmnin2Lm+hdxeXsdg675azt3ErcUayA90mqWJ1dttDepx4Eumg==" saltValue="b9DXlvPDP6rehLfFMtIN5w==" spinCount="100000"/>
  <autoFilter ref="A3:AL194"/>
  <mergeCells count="85">
    <mergeCell ref="A9:A12"/>
    <mergeCell ref="B9:B12"/>
    <mergeCell ref="A1:N1"/>
    <mergeCell ref="G2:I2"/>
    <mergeCell ref="J2:L2"/>
    <mergeCell ref="A5:A8"/>
    <mergeCell ref="B5:B8"/>
    <mergeCell ref="A13:A16"/>
    <mergeCell ref="B13:B16"/>
    <mergeCell ref="A19:A22"/>
    <mergeCell ref="B19:B22"/>
    <mergeCell ref="A23:A26"/>
    <mergeCell ref="B23:B26"/>
    <mergeCell ref="A27:A30"/>
    <mergeCell ref="B27:B30"/>
    <mergeCell ref="A33:A36"/>
    <mergeCell ref="B33:B36"/>
    <mergeCell ref="A37:A40"/>
    <mergeCell ref="B37:B40"/>
    <mergeCell ref="A41:A44"/>
    <mergeCell ref="B41:B44"/>
    <mergeCell ref="A47:A50"/>
    <mergeCell ref="B47:B50"/>
    <mergeCell ref="A51:A54"/>
    <mergeCell ref="B51:B54"/>
    <mergeCell ref="A55:A58"/>
    <mergeCell ref="B55:B58"/>
    <mergeCell ref="A61:A64"/>
    <mergeCell ref="B61:B64"/>
    <mergeCell ref="A65:A68"/>
    <mergeCell ref="B65:B68"/>
    <mergeCell ref="A69:A72"/>
    <mergeCell ref="B69:B72"/>
    <mergeCell ref="A75:A78"/>
    <mergeCell ref="B75:B78"/>
    <mergeCell ref="A79:A82"/>
    <mergeCell ref="B79:B82"/>
    <mergeCell ref="A83:A86"/>
    <mergeCell ref="B83:B86"/>
    <mergeCell ref="A89:A92"/>
    <mergeCell ref="B89:B92"/>
    <mergeCell ref="A93:A96"/>
    <mergeCell ref="B93:B96"/>
    <mergeCell ref="A97:A100"/>
    <mergeCell ref="B97:B100"/>
    <mergeCell ref="A103:A106"/>
    <mergeCell ref="B103:B106"/>
    <mergeCell ref="A107:A110"/>
    <mergeCell ref="B107:B110"/>
    <mergeCell ref="A111:A114"/>
    <mergeCell ref="B111:B114"/>
    <mergeCell ref="A117:A120"/>
    <mergeCell ref="B117:B120"/>
    <mergeCell ref="A121:A124"/>
    <mergeCell ref="B121:B124"/>
    <mergeCell ref="A125:A128"/>
    <mergeCell ref="B125:B128"/>
    <mergeCell ref="A131:A134"/>
    <mergeCell ref="B131:B134"/>
    <mergeCell ref="A135:A138"/>
    <mergeCell ref="B135:B138"/>
    <mergeCell ref="A139:A142"/>
    <mergeCell ref="B139:B142"/>
    <mergeCell ref="A145:A148"/>
    <mergeCell ref="B145:B148"/>
    <mergeCell ref="A149:A152"/>
    <mergeCell ref="B149:B152"/>
    <mergeCell ref="A153:A156"/>
    <mergeCell ref="B153:B156"/>
    <mergeCell ref="A159:A162"/>
    <mergeCell ref="B159:B162"/>
    <mergeCell ref="A163:A166"/>
    <mergeCell ref="B163:B166"/>
    <mergeCell ref="A167:A170"/>
    <mergeCell ref="B167:B170"/>
    <mergeCell ref="A173:A176"/>
    <mergeCell ref="B173:B176"/>
    <mergeCell ref="A177:A180"/>
    <mergeCell ref="B177:B180"/>
    <mergeCell ref="A181:A184"/>
    <mergeCell ref="B181:B184"/>
    <mergeCell ref="A187:A190"/>
    <mergeCell ref="B187:B190"/>
    <mergeCell ref="A191:A194"/>
    <mergeCell ref="B191:B194"/>
  </mergeCells>
  <pageMargins left="0.699999988079071" right="0.699999988079071" top="0.75" bottom="0.75" header="0.30000001192092896" footer="0.30000001192092896"/>
  <pageSetup paperSize="9" scale="33" orientation="landscape" r:id="rId1"/>
  <drawing r:id="rId2"/>
</worksheet>
</file>

<file path=xl/worksheets/sheet8.xml><?xml version="1.0" encoding="utf-8"?>
<worksheet xmlns="http://schemas.openxmlformats.org/spreadsheetml/2006/main" xmlns:r="http://schemas.openxmlformats.org/officeDocument/2006/relationships">
  <sheetPr>
    <tabColor rgb="FF568838"/>
  </sheetPr>
  <dimension ref="A1:Y120"/>
  <sheetViews>
    <sheetView showGridLines="0" zoomScale="80" zoomScaleNormal="80" workbookViewId="0">
      <selection activeCell="C114" sqref="C114"/>
    </sheetView>
  </sheetViews>
  <sheetFormatPr defaultColWidth="11.421875" defaultRowHeight="14.5" customHeight="1"/>
  <cols>
    <col min="2" max="2" width="11.00390625" customWidth="1"/>
    <col min="3" max="3" width="24.00390625" customWidth="1"/>
    <col min="4" max="4" width="24.421875" customWidth="1"/>
    <col min="5" max="5" width="15.421875" customWidth="1"/>
    <col min="6" max="6" width="16.421875" customWidth="1"/>
    <col min="7" max="7" width="22.421875" customWidth="1"/>
    <col min="8" max="8" width="38.57421875" customWidth="1"/>
    <col min="9" max="9" width="17.57421875" customWidth="1"/>
    <col min="10" max="10" width="15.421875" customWidth="1"/>
    <col min="13" max="14" width="3.00390625" customWidth="1"/>
    <col min="15" max="15" width="3.57421875" customWidth="1"/>
    <col min="16" max="16" width="60.57421875" customWidth="1"/>
    <col min="17" max="17" width="30.421875" customWidth="1"/>
    <col min="25" max="25" width="8.421875" customWidth="1"/>
  </cols>
  <sheetData>
    <row r="1" ht="32.25" customHeight="1">
      <c r="A1" s="9"/>
      <c r="B1" s="15"/>
      <c r="C1" s="138" t="s">
        <v>851</v>
      </c>
      <c r="D1" s="138"/>
      <c r="E1" s="138"/>
      <c r="F1" s="138"/>
      <c r="G1" s="138"/>
    </row>
    <row r="2" ht="12" customHeight="1">
      <c r="A2" s="9"/>
      <c r="B2" s="15"/>
      <c r="C2" s="138"/>
      <c r="D2" s="138"/>
      <c r="E2" s="138"/>
      <c r="F2" s="138"/>
      <c r="G2" s="138"/>
    </row>
    <row r="3" s="27" customFormat="1" ht="16.6" customHeight="1">
      <c r="A3" s="135" t="s">
        <v>852</v>
      </c>
      <c r="B3" s="135"/>
      <c r="C3" s="135"/>
      <c r="D3" s="135"/>
      <c r="E3" s="135"/>
      <c r="F3" s="135"/>
      <c r="G3" s="135"/>
    </row>
    <row r="4" s="29" customFormat="1" ht="18" customHeight="1">
      <c r="A4" s="9"/>
      <c r="B4" s="28" t="s">
        <v>853</v>
      </c>
      <c r="C4" s="424" t="s">
        <v>854</v>
      </c>
      <c r="D4" s="424"/>
      <c r="E4" s="424"/>
      <c r="F4" s="424"/>
      <c r="G4" s="424"/>
    </row>
    <row r="5" s="29" customFormat="1" ht="57.5" customHeight="1">
      <c r="A5" s="9"/>
      <c r="B5" s="30"/>
      <c r="C5" s="132"/>
      <c r="D5" s="130" t="s">
        <v>855</v>
      </c>
      <c r="E5" s="130"/>
      <c r="F5" s="130"/>
      <c r="G5" s="130"/>
      <c r="H5" s="130"/>
      <c r="I5" s="130"/>
    </row>
    <row r="6" s="29" customFormat="1" ht="18" customHeight="1">
      <c r="A6" s="9"/>
      <c r="B6" s="28" t="s">
        <v>856</v>
      </c>
      <c r="C6" s="425" t="s">
        <v>857</v>
      </c>
      <c r="D6" s="425"/>
      <c r="E6" s="425"/>
      <c r="F6" s="425"/>
      <c r="G6" s="425"/>
    </row>
    <row r="7" s="29" customFormat="1" ht="54" customHeight="1">
      <c r="A7" s="9"/>
      <c r="B7" s="30"/>
      <c r="C7" s="132"/>
      <c r="D7" s="130" t="s">
        <v>858</v>
      </c>
      <c r="E7" s="130"/>
      <c r="F7" s="130"/>
      <c r="G7" s="130"/>
      <c r="H7" s="130"/>
      <c r="I7" s="130"/>
    </row>
    <row r="8" s="29" customFormat="1" ht="18" customHeight="1">
      <c r="A8" s="9"/>
      <c r="B8" s="28" t="s">
        <v>859</v>
      </c>
      <c r="C8" s="426" t="s">
        <v>860</v>
      </c>
      <c r="D8" s="426"/>
      <c r="E8" s="426"/>
      <c r="F8" s="426"/>
      <c r="G8" s="426"/>
    </row>
    <row r="9" s="29" customFormat="1" ht="74.6" customHeight="1">
      <c r="A9" s="9"/>
      <c r="B9" s="30"/>
      <c r="C9" s="132"/>
      <c r="D9" s="130" t="s">
        <v>861</v>
      </c>
      <c r="E9" s="130"/>
      <c r="F9" s="130"/>
      <c r="G9" s="130"/>
      <c r="H9" s="130"/>
      <c r="I9" s="69"/>
      <c r="N9" s="47"/>
      <c r="O9" s="135" t="s">
        <v>862</v>
      </c>
      <c r="P9" s="135"/>
    </row>
    <row r="10" s="27" customFormat="1" ht="18.92" customHeight="1">
      <c r="A10" s="136"/>
      <c r="B10" s="136"/>
      <c r="C10" s="136"/>
      <c r="D10" s="136"/>
      <c r="E10" s="136"/>
      <c r="F10" s="136"/>
      <c r="G10" s="136"/>
      <c r="H10" s="136"/>
      <c r="I10" s="136"/>
      <c r="J10" s="136"/>
      <c r="K10" s="136"/>
      <c r="N10" s="47"/>
      <c r="P10" s="123" t="s">
        <v>863</v>
      </c>
      <c r="Q10" s="123" t="s">
        <v>864</v>
      </c>
    </row>
    <row r="11" s="27" customFormat="1" ht="20.25" customHeight="1">
      <c r="A11" s="135" t="s">
        <v>865</v>
      </c>
      <c r="B11" s="135"/>
      <c r="C11" s="135"/>
      <c r="D11" s="135"/>
      <c r="E11" s="135"/>
      <c r="F11" s="135"/>
      <c r="G11" s="135"/>
      <c r="N11" s="47"/>
      <c r="P11" s="124" t="s">
        <v>866</v>
      </c>
      <c r="Q11" s="125" t="s">
        <v>867</v>
      </c>
      <c r="R11" s="29"/>
      <c r="S11" s="29"/>
      <c r="T11" s="29"/>
      <c r="U11" s="29"/>
      <c r="V11" s="29"/>
      <c r="W11" s="29"/>
      <c r="X11" s="29"/>
      <c r="Y11" s="29"/>
    </row>
    <row r="12" s="29" customFormat="1" ht="18" customHeight="1">
      <c r="A12" s="9"/>
      <c r="B12" s="31" t="s">
        <v>102</v>
      </c>
      <c r="C12" s="32"/>
      <c r="D12" s="32"/>
      <c r="E12" s="32"/>
      <c r="F12" s="32"/>
      <c r="G12" s="32"/>
      <c r="N12" s="46"/>
      <c r="P12" s="126" t="s">
        <v>868</v>
      </c>
      <c r="Q12" s="127" t="s">
        <v>869</v>
      </c>
    </row>
    <row r="13" s="29" customFormat="1" ht="18" customHeight="1">
      <c r="A13" s="9"/>
      <c r="B13" s="30"/>
      <c r="C13" s="130" t="s">
        <v>870</v>
      </c>
      <c r="D13" s="130"/>
      <c r="E13" s="130"/>
      <c r="F13" s="130"/>
      <c r="G13" s="130"/>
      <c r="H13" s="130"/>
      <c r="I13" s="130"/>
      <c r="N13" s="46"/>
      <c r="P13" s="124" t="s">
        <v>871</v>
      </c>
      <c r="Q13" s="125" t="s">
        <v>872</v>
      </c>
    </row>
    <row r="14" s="29" customFormat="1" ht="18" customHeight="1">
      <c r="A14" s="9"/>
      <c r="B14" s="31" t="s">
        <v>873</v>
      </c>
      <c r="C14" s="32"/>
      <c r="D14" s="32"/>
      <c r="E14" s="32"/>
      <c r="F14" s="32"/>
      <c r="G14" s="32"/>
      <c r="N14" s="46"/>
      <c r="P14" s="126" t="s">
        <v>874</v>
      </c>
      <c r="Q14" s="127" t="s">
        <v>875</v>
      </c>
    </row>
    <row r="15" s="29" customFormat="1" ht="18" customHeight="1">
      <c r="A15" s="9"/>
      <c r="B15" s="33"/>
      <c r="C15" s="130" t="s">
        <v>876</v>
      </c>
      <c r="D15" s="130"/>
      <c r="E15" s="130"/>
      <c r="F15" s="130"/>
      <c r="G15" s="130"/>
      <c r="H15" s="130"/>
      <c r="I15" s="130"/>
      <c r="N15" s="46"/>
      <c r="P15" s="124" t="s">
        <v>877</v>
      </c>
      <c r="Q15" s="125" t="s">
        <v>878</v>
      </c>
    </row>
    <row r="16" s="29" customFormat="1" ht="18" customHeight="1">
      <c r="A16" s="9"/>
      <c r="B16" s="33"/>
      <c r="C16" s="130" t="s">
        <v>879</v>
      </c>
      <c r="D16" s="130"/>
      <c r="E16" s="130"/>
      <c r="F16" s="130"/>
      <c r="G16" s="130"/>
      <c r="H16" s="130"/>
      <c r="I16" s="130"/>
      <c r="N16" s="46"/>
      <c r="P16" s="126" t="s">
        <v>880</v>
      </c>
      <c r="Q16" s="127" t="s">
        <v>881</v>
      </c>
    </row>
    <row r="17" s="29" customFormat="1" ht="18" customHeight="1">
      <c r="A17" s="9"/>
      <c r="B17" s="30"/>
      <c r="C17" s="130" t="s">
        <v>882</v>
      </c>
      <c r="D17" s="130"/>
      <c r="E17" s="130"/>
      <c r="F17" s="130"/>
      <c r="G17" s="130"/>
      <c r="H17" s="130"/>
      <c r="I17" s="130"/>
      <c r="J17" s="130"/>
      <c r="K17" s="130"/>
      <c r="N17" s="46"/>
      <c r="P17" s="124" t="s">
        <v>883</v>
      </c>
      <c r="Q17" s="125" t="s">
        <v>884</v>
      </c>
    </row>
    <row r="18" s="29" customFormat="1" ht="18" customHeight="1">
      <c r="A18" s="9"/>
      <c r="B18" s="30"/>
      <c r="C18" s="130" t="s">
        <v>885</v>
      </c>
      <c r="D18" s="130"/>
      <c r="E18" s="130"/>
      <c r="F18" s="130"/>
      <c r="G18" s="130"/>
      <c r="H18" s="130"/>
      <c r="I18" s="130"/>
      <c r="N18" s="46"/>
      <c r="P18" s="126" t="s">
        <v>886</v>
      </c>
      <c r="Q18" s="127" t="s">
        <v>887</v>
      </c>
    </row>
    <row r="19" s="29" customFormat="1" ht="18" customHeight="1">
      <c r="A19" s="9"/>
      <c r="B19" s="31" t="s">
        <v>888</v>
      </c>
      <c r="C19" s="32"/>
      <c r="D19" s="32"/>
      <c r="E19" s="32"/>
      <c r="F19" s="32"/>
      <c r="G19" s="32"/>
      <c r="N19" s="46"/>
      <c r="P19" s="254" t="s">
        <v>889</v>
      </c>
      <c r="Q19" s="255" t="s">
        <v>890</v>
      </c>
    </row>
    <row r="20" s="29" customFormat="1" ht="18" customHeight="1">
      <c r="A20" s="9"/>
      <c r="B20" s="30"/>
      <c r="C20" s="130" t="s">
        <v>891</v>
      </c>
      <c r="D20" s="130"/>
      <c r="E20" s="130"/>
      <c r="F20" s="130"/>
      <c r="G20" s="130"/>
      <c r="H20" s="130"/>
      <c r="I20" s="130"/>
      <c r="N20" s="46"/>
      <c r="P20" s="126" t="s">
        <v>892</v>
      </c>
      <c r="Q20" s="127" t="s">
        <v>893</v>
      </c>
    </row>
    <row r="21" s="29" customFormat="1" ht="18" customHeight="1">
      <c r="A21" s="9"/>
      <c r="B21" s="31" t="s">
        <v>59</v>
      </c>
      <c r="C21" s="130"/>
      <c r="D21" s="130"/>
      <c r="E21" s="130"/>
      <c r="F21" s="130"/>
      <c r="G21" s="130"/>
      <c r="H21" s="34"/>
      <c r="I21" s="34"/>
      <c r="N21" s="46"/>
      <c r="P21" s="124" t="s">
        <v>894</v>
      </c>
      <c r="Q21" s="125" t="s">
        <v>895</v>
      </c>
    </row>
    <row r="22" s="29" customFormat="1" ht="18" customHeight="1">
      <c r="A22" s="9"/>
      <c r="B22" s="30"/>
      <c r="C22" s="130" t="s">
        <v>896</v>
      </c>
      <c r="D22" s="130"/>
      <c r="E22" s="130"/>
      <c r="F22" s="130"/>
      <c r="G22" s="130"/>
      <c r="H22" s="130"/>
      <c r="I22" s="130"/>
      <c r="N22" s="46"/>
      <c r="P22" s="126" t="s">
        <v>897</v>
      </c>
      <c r="Q22" s="127" t="s">
        <v>898</v>
      </c>
      <c r="R22" s="14"/>
      <c r="S22" s="14"/>
      <c r="T22" s="14"/>
      <c r="U22" s="14"/>
      <c r="V22" s="14"/>
      <c r="W22" s="14"/>
      <c r="X22" s="14"/>
      <c r="Y22" s="14"/>
    </row>
    <row r="23" s="29" customFormat="1" ht="18" customHeight="1">
      <c r="A23" s="9"/>
      <c r="B23" s="31" t="s">
        <v>899</v>
      </c>
      <c r="C23" s="130"/>
      <c r="D23" s="130"/>
      <c r="E23" s="130"/>
      <c r="F23" s="130"/>
      <c r="G23" s="130"/>
      <c r="H23" s="130"/>
      <c r="I23" s="130"/>
      <c r="N23" s="46"/>
      <c r="P23" s="124" t="s">
        <v>900</v>
      </c>
      <c r="Q23" s="125" t="s">
        <v>901</v>
      </c>
      <c r="R23" s="14"/>
      <c r="S23" s="14"/>
      <c r="T23" s="14"/>
      <c r="U23" s="14"/>
      <c r="V23" s="14"/>
      <c r="W23" s="14"/>
      <c r="X23" s="14"/>
      <c r="Y23" s="14"/>
    </row>
    <row r="24" s="29" customFormat="1" ht="18" customHeight="1">
      <c r="A24" s="9"/>
      <c r="B24" s="31"/>
      <c r="C24" s="130" t="s">
        <v>902</v>
      </c>
      <c r="D24" s="130"/>
      <c r="E24" s="130"/>
      <c r="F24" s="130"/>
      <c r="G24" s="130"/>
      <c r="H24" s="130"/>
      <c r="I24" s="130"/>
      <c r="N24" s="46"/>
      <c r="P24" s="126" t="s">
        <v>903</v>
      </c>
      <c r="Q24" s="127" t="s">
        <v>904</v>
      </c>
      <c r="R24" s="14"/>
      <c r="S24" s="14"/>
      <c r="T24" s="14"/>
      <c r="U24" s="14"/>
      <c r="V24" s="14"/>
      <c r="W24" s="14"/>
      <c r="X24" s="14"/>
      <c r="Y24" s="14"/>
    </row>
    <row r="25" s="29" customFormat="1" ht="18" customHeight="1">
      <c r="A25" s="9"/>
      <c r="B25" s="30"/>
      <c r="C25" s="130"/>
      <c r="D25" s="130"/>
      <c r="E25" s="130"/>
      <c r="F25" s="130"/>
      <c r="G25" s="130"/>
      <c r="H25" s="130"/>
      <c r="I25" s="130"/>
      <c r="N25" s="46"/>
      <c r="P25" s="124" t="s">
        <v>905</v>
      </c>
      <c r="Q25" s="125" t="s">
        <v>906</v>
      </c>
      <c r="R25" s="14"/>
      <c r="S25" s="14"/>
      <c r="T25" s="14"/>
      <c r="U25" s="14"/>
      <c r="V25" s="14"/>
      <c r="W25" s="14"/>
      <c r="X25" s="14"/>
      <c r="Y25" s="14"/>
    </row>
    <row r="26" s="29" customFormat="1" ht="18" customHeight="1">
      <c r="A26" s="135" t="s">
        <v>907</v>
      </c>
      <c r="B26" s="135"/>
      <c r="C26" s="135"/>
      <c r="D26" s="135"/>
      <c r="E26" s="135"/>
      <c r="F26" s="135"/>
      <c r="G26" s="135"/>
      <c r="N26" s="46"/>
      <c r="P26" s="256" t="s">
        <v>908</v>
      </c>
      <c r="Q26" s="257" t="s">
        <v>909</v>
      </c>
      <c r="R26" s="14"/>
      <c r="S26" s="14"/>
      <c r="T26" s="14"/>
      <c r="U26" s="14"/>
      <c r="V26" s="14"/>
      <c r="W26" s="14"/>
      <c r="X26" s="14"/>
      <c r="Y26" s="14"/>
    </row>
    <row r="27" s="29" customFormat="1" ht="18" customHeight="1">
      <c r="A27" s="9"/>
      <c r="B27" s="33"/>
      <c r="C27" s="130" t="s">
        <v>910</v>
      </c>
      <c r="D27" s="130"/>
      <c r="E27" s="130"/>
      <c r="F27" s="130"/>
      <c r="G27" s="130"/>
      <c r="N27" s="46"/>
      <c r="P27" s="258"/>
      <c r="Q27" s="259"/>
      <c r="R27" s="14"/>
      <c r="S27" s="14"/>
      <c r="T27" s="14"/>
      <c r="U27" s="14"/>
      <c r="V27" s="14"/>
      <c r="W27" s="14"/>
      <c r="X27" s="14"/>
      <c r="Y27" s="14"/>
    </row>
    <row r="28" s="29" customFormat="1" ht="18" customHeight="1">
      <c r="A28" s="9"/>
      <c r="B28" s="137" t="s">
        <v>58</v>
      </c>
      <c r="C28" s="422" t="s">
        <v>911</v>
      </c>
      <c r="D28" s="423"/>
      <c r="E28" s="423"/>
      <c r="F28" s="137" t="s">
        <v>912</v>
      </c>
      <c r="G28" s="137"/>
      <c r="H28" s="137"/>
      <c r="I28" s="132"/>
      <c r="J28" s="132"/>
      <c r="N28" s="46"/>
      <c r="P28" s="14"/>
      <c r="Q28" s="14"/>
      <c r="R28" s="14"/>
      <c r="S28" s="14"/>
      <c r="T28" s="14"/>
      <c r="U28" s="14"/>
      <c r="V28" s="14"/>
      <c r="W28" s="14"/>
      <c r="X28" s="14"/>
      <c r="Y28" s="14"/>
    </row>
    <row r="29" s="29" customFormat="1" ht="39.8" customHeight="1">
      <c r="A29" s="9"/>
      <c r="B29" s="35" t="s">
        <v>142</v>
      </c>
      <c r="C29" s="411" t="s">
        <v>913</v>
      </c>
      <c r="D29" s="412"/>
      <c r="E29" s="412"/>
      <c r="F29" s="413" t="s">
        <v>914</v>
      </c>
      <c r="G29" s="413"/>
      <c r="H29" s="413"/>
      <c r="I29" s="132"/>
      <c r="J29" s="132"/>
      <c r="K29" s="132"/>
      <c r="L29" s="132"/>
      <c r="M29" s="136"/>
      <c r="N29" s="48"/>
      <c r="P29" s="14"/>
      <c r="Q29" s="14"/>
      <c r="R29" s="14"/>
      <c r="S29" s="14"/>
      <c r="T29" s="14"/>
      <c r="U29" s="14"/>
      <c r="V29" s="14"/>
      <c r="W29" s="14"/>
      <c r="X29" s="14"/>
      <c r="Y29" s="14"/>
    </row>
    <row r="30" s="29" customFormat="1" ht="39.8" customHeight="1">
      <c r="A30" s="9"/>
      <c r="B30" s="36" t="s">
        <v>121</v>
      </c>
      <c r="C30" s="411" t="s">
        <v>915</v>
      </c>
      <c r="D30" s="412"/>
      <c r="E30" s="412"/>
      <c r="F30" s="413" t="s">
        <v>916</v>
      </c>
      <c r="G30" s="413"/>
      <c r="H30" s="413"/>
      <c r="I30" s="132"/>
      <c r="J30" s="132"/>
      <c r="K30" s="132"/>
      <c r="L30" s="132"/>
      <c r="M30" s="136"/>
      <c r="N30" s="48"/>
      <c r="P30" s="14"/>
      <c r="Q30" s="14"/>
      <c r="R30" s="14"/>
      <c r="S30" s="14"/>
      <c r="T30" s="14"/>
      <c r="U30" s="14"/>
      <c r="V30" s="14"/>
      <c r="W30" s="14"/>
      <c r="X30" s="14"/>
      <c r="Y30" s="14"/>
    </row>
    <row r="31" s="29" customFormat="1" ht="36.75" customHeight="1">
      <c r="A31" s="9"/>
      <c r="B31" s="37" t="s">
        <v>127</v>
      </c>
      <c r="C31" s="411" t="s">
        <v>917</v>
      </c>
      <c r="D31" s="412"/>
      <c r="E31" s="412"/>
      <c r="F31" s="413" t="s">
        <v>917</v>
      </c>
      <c r="G31" s="413"/>
      <c r="H31" s="413"/>
      <c r="I31" s="132"/>
      <c r="J31" s="132"/>
      <c r="K31" s="132"/>
      <c r="L31" s="132"/>
      <c r="M31" s="136"/>
      <c r="N31" s="48"/>
      <c r="P31" s="14"/>
      <c r="Q31" s="14"/>
      <c r="R31" s="14"/>
      <c r="S31" s="14"/>
      <c r="T31" s="14"/>
      <c r="U31" s="14"/>
      <c r="V31" s="14"/>
      <c r="W31" s="14"/>
      <c r="X31" s="14"/>
      <c r="Y31" s="14"/>
    </row>
    <row r="32" s="29" customFormat="1" ht="36.75" customHeight="1">
      <c r="A32" s="9"/>
      <c r="B32" s="37" t="s">
        <v>918</v>
      </c>
      <c r="C32" s="411" t="s">
        <v>919</v>
      </c>
      <c r="D32" s="412"/>
      <c r="E32" s="412"/>
      <c r="F32" s="413" t="s">
        <v>919</v>
      </c>
      <c r="G32" s="413"/>
      <c r="H32" s="413"/>
      <c r="I32" s="132"/>
      <c r="J32" s="132"/>
      <c r="K32" s="132"/>
      <c r="L32" s="132"/>
      <c r="M32" s="136"/>
      <c r="N32" s="48"/>
      <c r="P32" s="14"/>
      <c r="Q32" s="14"/>
      <c r="R32" s="14"/>
      <c r="S32" s="14"/>
      <c r="T32" s="14"/>
      <c r="U32" s="14"/>
      <c r="V32" s="14"/>
      <c r="W32" s="14"/>
      <c r="X32" s="14"/>
      <c r="Y32" s="14"/>
    </row>
    <row r="33" s="29" customFormat="1" ht="39.8" customHeight="1">
      <c r="A33" s="9"/>
      <c r="B33" s="38" t="s">
        <v>920</v>
      </c>
      <c r="C33" s="411" t="s">
        <v>921</v>
      </c>
      <c r="D33" s="412"/>
      <c r="E33" s="412"/>
      <c r="F33" s="413" t="s">
        <v>922</v>
      </c>
      <c r="G33" s="413"/>
      <c r="H33" s="413"/>
      <c r="I33" s="132"/>
      <c r="J33" s="132"/>
      <c r="K33" s="132"/>
      <c r="L33" s="132"/>
      <c r="M33" s="136"/>
      <c r="N33" s="48"/>
    </row>
    <row r="34" s="29" customFormat="1" ht="18" customHeight="1">
      <c r="A34" s="9"/>
      <c r="B34" s="414" t="s">
        <v>923</v>
      </c>
      <c r="C34" s="414"/>
      <c r="D34" s="414"/>
      <c r="E34" s="414"/>
      <c r="F34" s="414"/>
      <c r="N34" s="46"/>
    </row>
    <row r="35" s="29" customFormat="1" ht="18" customHeight="1">
      <c r="A35" s="9"/>
      <c r="B35" s="130"/>
      <c r="C35" s="130"/>
      <c r="D35" s="130"/>
      <c r="E35" s="130"/>
      <c r="F35" s="130"/>
      <c r="N35" s="46"/>
    </row>
    <row r="36" s="29" customFormat="1" ht="18" customHeight="1">
      <c r="A36" s="9"/>
      <c r="B36" s="130"/>
      <c r="C36" s="130"/>
      <c r="D36" s="130"/>
      <c r="E36" s="130"/>
      <c r="F36" s="130"/>
      <c r="N36" s="46"/>
    </row>
    <row r="37" s="29" customFormat="1" ht="18" customHeight="1">
      <c r="A37" s="9"/>
      <c r="B37" s="130"/>
      <c r="C37" s="130"/>
      <c r="D37" s="130"/>
      <c r="E37" s="130"/>
      <c r="F37" s="130"/>
      <c r="N37" s="46"/>
    </row>
    <row r="38" s="29" customFormat="1" ht="18" customHeight="1">
      <c r="A38" s="9"/>
      <c r="B38" s="260" t="s">
        <v>924</v>
      </c>
      <c r="C38" s="130"/>
      <c r="D38" s="130"/>
      <c r="E38" s="130"/>
      <c r="F38" s="130"/>
      <c r="N38" s="46"/>
    </row>
    <row r="39" s="29" customFormat="1" ht="18" customHeight="1">
      <c r="A39" s="9"/>
      <c r="B39" s="260" t="s">
        <v>925</v>
      </c>
      <c r="C39" s="130"/>
      <c r="D39" s="130"/>
      <c r="E39" s="130"/>
      <c r="F39" s="130"/>
      <c r="N39" s="46"/>
    </row>
    <row r="40" s="29" customFormat="1" ht="20.25" customHeight="1">
      <c r="A40" s="415" t="s">
        <v>926</v>
      </c>
      <c r="B40" s="416"/>
      <c r="C40" s="417" t="s">
        <v>927</v>
      </c>
      <c r="D40" s="417"/>
      <c r="E40" s="417"/>
      <c r="F40" s="417"/>
      <c r="G40" s="417"/>
      <c r="H40" s="417"/>
      <c r="I40" s="417"/>
      <c r="J40" s="417"/>
      <c r="K40" s="417"/>
      <c r="L40" s="418"/>
      <c r="N40" s="46"/>
    </row>
    <row r="41" s="29" customFormat="1" ht="16.6" customHeight="1">
      <c r="A41" s="44"/>
      <c r="B41" s="45"/>
      <c r="C41" s="419" t="s">
        <v>928</v>
      </c>
      <c r="D41" s="419"/>
      <c r="E41" s="419"/>
      <c r="F41" s="419"/>
      <c r="G41" s="419"/>
      <c r="H41" s="419"/>
      <c r="I41" s="419"/>
      <c r="J41" s="419"/>
      <c r="K41" s="419"/>
      <c r="L41" s="420"/>
      <c r="N41" s="46"/>
    </row>
    <row r="42" ht="18" customHeight="1">
      <c r="A42" s="9"/>
      <c r="B42" s="15"/>
      <c r="C42" s="26"/>
      <c r="D42" s="26"/>
      <c r="E42" s="26"/>
      <c r="F42" s="26"/>
      <c r="G42" s="26"/>
      <c r="N42" s="49"/>
      <c r="P42" s="29"/>
      <c r="Q42" s="29"/>
      <c r="R42" s="29"/>
      <c r="S42" s="29"/>
      <c r="T42" s="29"/>
      <c r="U42" s="29"/>
      <c r="V42" s="29"/>
      <c r="W42" s="29"/>
      <c r="X42" s="29"/>
      <c r="Y42" s="29"/>
    </row>
    <row r="43" s="29" customFormat="1" ht="15" customHeight="1">
      <c r="A43" s="421"/>
      <c r="B43" s="421"/>
      <c r="C43" s="421"/>
      <c r="D43" s="421"/>
      <c r="E43" s="421"/>
      <c r="F43" s="9"/>
      <c r="G43" s="9"/>
      <c r="N43" s="46"/>
    </row>
    <row r="44" s="29" customFormat="1" ht="18" customHeight="1">
      <c r="A44" s="122" t="s">
        <v>929</v>
      </c>
      <c r="B44" s="122"/>
      <c r="C44" s="122"/>
      <c r="D44" s="122"/>
      <c r="E44" s="122"/>
      <c r="F44" s="9"/>
      <c r="G44" s="9"/>
      <c r="N44" s="46"/>
    </row>
    <row r="45" s="29" customFormat="1" ht="19.5" customHeight="1">
      <c r="A45" s="134" t="s">
        <v>930</v>
      </c>
      <c r="B45" s="134"/>
      <c r="C45" s="134"/>
      <c r="D45" s="134"/>
      <c r="E45" s="134"/>
      <c r="F45" s="134"/>
      <c r="G45" s="134"/>
      <c r="N45" s="46"/>
    </row>
    <row r="46" s="29" customFormat="1" ht="19.5" customHeight="1">
      <c r="A46" s="134" t="s">
        <v>931</v>
      </c>
      <c r="B46" s="134"/>
      <c r="C46" s="134"/>
      <c r="D46" s="134"/>
      <c r="E46" s="134"/>
      <c r="F46" s="134"/>
      <c r="G46" s="134"/>
      <c r="N46" s="46"/>
    </row>
    <row r="47" s="29" customFormat="1" ht="19.5" customHeight="1">
      <c r="A47" s="28"/>
      <c r="B47" s="28" t="s">
        <v>853</v>
      </c>
      <c r="C47" s="134" t="s">
        <v>932</v>
      </c>
      <c r="D47" s="134"/>
      <c r="E47" s="134"/>
      <c r="F47" s="134"/>
      <c r="G47" s="134"/>
      <c r="N47" s="46"/>
    </row>
    <row r="48" s="29" customFormat="1" ht="19.5" customHeight="1">
      <c r="A48" s="28"/>
      <c r="B48" s="131"/>
      <c r="C48" s="134" t="s">
        <v>933</v>
      </c>
      <c r="D48" s="134"/>
      <c r="E48" s="134"/>
      <c r="F48" s="134"/>
      <c r="G48" s="134"/>
      <c r="N48" s="46"/>
    </row>
    <row r="49" s="29" customFormat="1" ht="28.5">
      <c r="A49" s="9"/>
      <c r="B49" s="30" t="s">
        <v>934</v>
      </c>
      <c r="C49" s="130" t="s">
        <v>935</v>
      </c>
      <c r="D49" s="130"/>
      <c r="E49" s="130"/>
      <c r="F49" s="130"/>
      <c r="G49" s="130"/>
      <c r="N49" s="46"/>
    </row>
    <row r="50" s="29" customFormat="1" ht="19.5" customHeight="1">
      <c r="A50" s="28"/>
      <c r="B50" s="28"/>
      <c r="C50" s="134" t="s">
        <v>936</v>
      </c>
      <c r="D50" s="134"/>
      <c r="E50" s="134"/>
      <c r="F50" s="134"/>
      <c r="G50" s="134"/>
      <c r="H50" s="134"/>
      <c r="I50" s="134"/>
      <c r="N50" s="46"/>
    </row>
    <row r="51" s="29" customFormat="1" ht="19.5" customHeight="1">
      <c r="A51" s="28"/>
      <c r="B51" s="28"/>
      <c r="C51" s="134" t="s">
        <v>937</v>
      </c>
      <c r="D51" s="134"/>
      <c r="E51" s="134"/>
      <c r="F51" s="134"/>
      <c r="G51" s="134"/>
      <c r="H51" s="134"/>
      <c r="N51" s="46"/>
    </row>
    <row r="52" s="29" customFormat="1" ht="28.2" customHeight="1">
      <c r="A52" s="28"/>
      <c r="B52" s="28"/>
      <c r="C52" s="134" t="s">
        <v>938</v>
      </c>
      <c r="D52" s="134"/>
      <c r="E52" s="134"/>
      <c r="F52" s="134"/>
      <c r="G52" s="134"/>
      <c r="N52" s="46"/>
    </row>
    <row r="53" s="29" customFormat="1" ht="19.5" customHeight="1">
      <c r="A53" s="28"/>
      <c r="B53" s="28" t="s">
        <v>859</v>
      </c>
      <c r="C53" s="134" t="s">
        <v>939</v>
      </c>
      <c r="D53" s="134"/>
      <c r="E53" s="134"/>
      <c r="F53" s="134"/>
      <c r="G53" s="134"/>
      <c r="N53" s="46"/>
    </row>
    <row r="54" s="29" customFormat="1" ht="16.6" customHeight="1">
      <c r="A54" s="28"/>
      <c r="B54" s="28"/>
      <c r="C54" s="134" t="s">
        <v>940</v>
      </c>
      <c r="D54" s="134"/>
      <c r="E54" s="134"/>
      <c r="F54" s="134" t="s">
        <v>941</v>
      </c>
      <c r="G54" s="134"/>
      <c r="H54" s="134"/>
      <c r="N54" s="46"/>
    </row>
    <row r="55" s="29" customFormat="1" ht="17" customHeight="1">
      <c r="A55" s="28"/>
      <c r="B55" s="28"/>
      <c r="C55" s="134" t="s">
        <v>942</v>
      </c>
      <c r="D55" s="134"/>
      <c r="E55" s="134"/>
      <c r="F55" s="134" t="s">
        <v>943</v>
      </c>
      <c r="G55" s="134"/>
      <c r="H55" s="134"/>
      <c r="N55" s="46"/>
    </row>
    <row r="56" s="29" customFormat="1" ht="16.6" customHeight="1">
      <c r="A56" s="28"/>
      <c r="B56" s="28"/>
      <c r="C56" s="134" t="s">
        <v>944</v>
      </c>
      <c r="D56" s="134"/>
      <c r="E56" s="134"/>
      <c r="F56" s="134" t="s">
        <v>945</v>
      </c>
      <c r="G56" s="134"/>
      <c r="H56" s="134"/>
      <c r="N56" s="46"/>
    </row>
    <row r="57">
      <c r="M57" s="29"/>
      <c r="N57" s="46"/>
      <c r="P57" s="29"/>
      <c r="Q57" s="29"/>
      <c r="R57" s="29"/>
      <c r="S57" s="29"/>
      <c r="T57" s="29"/>
      <c r="U57" s="29"/>
      <c r="V57" s="29"/>
      <c r="W57" s="29"/>
      <c r="X57" s="29"/>
      <c r="Y57" s="29"/>
    </row>
    <row r="58" ht="14.15" customHeight="1">
      <c r="B58" s="28" t="s">
        <v>946</v>
      </c>
      <c r="C58" s="134" t="s">
        <v>947</v>
      </c>
      <c r="D58" s="134"/>
      <c r="E58" s="134"/>
      <c r="F58" s="134"/>
      <c r="G58" s="134"/>
      <c r="M58" s="29"/>
      <c r="N58" s="46"/>
      <c r="P58" s="29"/>
      <c r="Q58" s="29"/>
      <c r="R58" s="29"/>
      <c r="S58" s="29"/>
      <c r="T58" s="29"/>
      <c r="U58" s="29"/>
      <c r="V58" s="29"/>
      <c r="W58" s="29"/>
      <c r="X58" s="29"/>
      <c r="Y58" s="29"/>
    </row>
    <row r="59" ht="16" customHeight="1">
      <c r="C59" s="134" t="s">
        <v>948</v>
      </c>
      <c r="D59" s="134"/>
      <c r="E59" s="134"/>
      <c r="F59" s="134" t="s">
        <v>941</v>
      </c>
      <c r="G59" s="134"/>
      <c r="H59" s="134"/>
      <c r="M59" s="29"/>
      <c r="N59" s="46"/>
      <c r="P59" s="29"/>
      <c r="Q59" s="29"/>
      <c r="R59" s="29"/>
      <c r="S59" s="29"/>
      <c r="T59" s="29"/>
      <c r="U59" s="29"/>
      <c r="V59" s="29"/>
      <c r="W59" s="29"/>
      <c r="X59" s="29"/>
      <c r="Y59" s="29"/>
    </row>
    <row r="60" ht="16.6" customHeight="1">
      <c r="C60" s="134" t="s">
        <v>949</v>
      </c>
      <c r="D60" s="134"/>
      <c r="E60" s="134"/>
      <c r="F60" s="134" t="s">
        <v>943</v>
      </c>
      <c r="G60" s="134"/>
      <c r="H60" s="134"/>
      <c r="M60" s="29"/>
      <c r="N60" s="46"/>
      <c r="P60" s="29"/>
      <c r="Q60" s="29"/>
      <c r="R60" s="29"/>
      <c r="S60" s="29"/>
      <c r="T60" s="29"/>
      <c r="U60" s="29"/>
      <c r="V60" s="29"/>
      <c r="W60" s="29"/>
      <c r="X60" s="29"/>
      <c r="Y60" s="29"/>
    </row>
    <row r="61" ht="16.6" customHeight="1">
      <c r="C61" s="134" t="s">
        <v>950</v>
      </c>
      <c r="D61" s="134"/>
      <c r="E61" s="134"/>
      <c r="F61" s="134" t="s">
        <v>945</v>
      </c>
      <c r="G61" s="134"/>
      <c r="H61" s="134"/>
      <c r="M61" s="29"/>
      <c r="N61" s="46"/>
      <c r="P61" s="29"/>
      <c r="Q61" s="29"/>
      <c r="R61" s="29"/>
      <c r="S61" s="29"/>
      <c r="T61" s="29"/>
      <c r="U61" s="29"/>
      <c r="V61" s="29"/>
      <c r="W61" s="29"/>
      <c r="X61" s="29"/>
      <c r="Y61" s="29"/>
    </row>
    <row r="62" s="29" customFormat="1" ht="19.5" customHeight="1">
      <c r="A62" s="28"/>
      <c r="B62" s="28"/>
      <c r="C62" s="134"/>
      <c r="D62" s="134"/>
      <c r="E62" s="134"/>
      <c r="F62" s="134"/>
      <c r="G62" s="134"/>
      <c r="H62" s="134"/>
      <c r="N62" s="46"/>
    </row>
    <row r="63" s="29" customFormat="1" ht="12" customHeight="1">
      <c r="A63" s="43"/>
      <c r="B63" s="43"/>
      <c r="C63" s="43"/>
      <c r="D63" s="43"/>
      <c r="E63" s="43"/>
      <c r="F63" s="43"/>
      <c r="G63" s="43"/>
      <c r="H63" s="43"/>
      <c r="N63" s="46"/>
    </row>
    <row r="64" s="29" customFormat="1" ht="21.65" customHeight="1">
      <c r="A64" s="122" t="s">
        <v>951</v>
      </c>
      <c r="B64" s="43"/>
      <c r="C64" s="43"/>
      <c r="D64" s="43"/>
      <c r="E64" s="43"/>
      <c r="F64" s="43"/>
      <c r="G64" s="43"/>
      <c r="H64" s="43"/>
      <c r="N64" s="46"/>
    </row>
    <row r="65" s="29" customFormat="1" ht="12" customHeight="1">
      <c r="A65" s="43"/>
      <c r="B65" s="43"/>
      <c r="C65" s="43"/>
      <c r="D65" s="43"/>
      <c r="E65" s="43"/>
      <c r="F65" s="43"/>
      <c r="G65" s="43"/>
      <c r="H65" s="43"/>
      <c r="N65" s="46"/>
    </row>
    <row r="66" s="29" customFormat="1" ht="30.5" customHeight="1">
      <c r="A66" s="43"/>
      <c r="B66" s="121" t="s">
        <v>952</v>
      </c>
      <c r="C66" s="43"/>
      <c r="D66" s="43"/>
      <c r="E66" s="43"/>
      <c r="F66" s="43"/>
      <c r="G66" s="43"/>
      <c r="H66" s="43"/>
      <c r="N66" s="46"/>
    </row>
    <row r="67" s="29" customFormat="1" ht="12" customHeight="1">
      <c r="A67" s="43"/>
      <c r="B67" s="43"/>
      <c r="C67" s="43"/>
      <c r="D67" s="43"/>
      <c r="E67" s="43"/>
      <c r="F67" s="43"/>
      <c r="G67" s="43"/>
      <c r="H67" s="43"/>
      <c r="N67" s="46"/>
    </row>
    <row r="68" s="29" customFormat="1" ht="12" customHeight="1">
      <c r="A68" s="43"/>
      <c r="B68" s="43" t="s">
        <v>953</v>
      </c>
      <c r="C68" s="43"/>
      <c r="D68" s="43"/>
      <c r="E68" s="43"/>
      <c r="F68" s="43"/>
      <c r="G68" s="43"/>
      <c r="H68" s="43"/>
      <c r="N68" s="46"/>
    </row>
    <row r="69" s="29" customFormat="1" ht="12" customHeight="1">
      <c r="A69" s="43"/>
      <c r="B69" s="43" t="s">
        <v>954</v>
      </c>
      <c r="C69" s="43"/>
      <c r="D69" s="43"/>
      <c r="E69" s="43"/>
      <c r="F69" s="43"/>
      <c r="G69" s="43"/>
      <c r="H69" s="43"/>
      <c r="N69" s="46"/>
    </row>
    <row r="70" s="29" customFormat="1" ht="12" customHeight="1">
      <c r="A70" s="43"/>
      <c r="B70" s="43" t="s">
        <v>955</v>
      </c>
      <c r="C70" s="43"/>
      <c r="D70" s="43"/>
      <c r="E70" s="43"/>
      <c r="F70" s="43"/>
      <c r="G70" s="43"/>
      <c r="H70" s="43"/>
      <c r="N70" s="46"/>
    </row>
    <row r="71" s="29" customFormat="1" ht="12" customHeight="1">
      <c r="A71" s="43"/>
      <c r="B71" s="43" t="s">
        <v>956</v>
      </c>
      <c r="C71" s="43"/>
      <c r="D71" s="43"/>
      <c r="E71" s="43"/>
      <c r="F71" s="43"/>
      <c r="G71" s="43"/>
      <c r="H71" s="43"/>
      <c r="N71" s="46"/>
    </row>
    <row r="72" s="29" customFormat="1" ht="12" customHeight="1">
      <c r="A72" s="43"/>
      <c r="B72" s="43"/>
      <c r="C72" s="43"/>
      <c r="D72" s="43"/>
      <c r="E72" s="43"/>
      <c r="F72" s="43"/>
      <c r="G72" s="43"/>
      <c r="H72" s="43"/>
      <c r="N72" s="46"/>
    </row>
    <row r="73" s="29" customFormat="1" ht="12" customHeight="1">
      <c r="A73" s="43"/>
      <c r="B73" s="43"/>
      <c r="C73" s="43"/>
      <c r="D73" s="43"/>
      <c r="E73" s="43"/>
      <c r="F73" s="43"/>
      <c r="G73" s="43"/>
      <c r="H73" s="43"/>
      <c r="N73" s="46"/>
    </row>
    <row r="74" s="29" customFormat="1" ht="27.5" customHeight="1">
      <c r="A74" s="43"/>
      <c r="B74" s="120" t="s">
        <v>58</v>
      </c>
      <c r="C74" s="120" t="s">
        <v>957</v>
      </c>
      <c r="D74" s="120" t="s">
        <v>958</v>
      </c>
      <c r="E74" s="43"/>
      <c r="F74" s="43"/>
      <c r="G74" s="43"/>
      <c r="H74" s="43"/>
      <c r="N74" s="46"/>
    </row>
    <row r="75" s="29" customFormat="1" ht="20.75" customHeight="1">
      <c r="A75" s="43"/>
      <c r="B75" s="119" t="s">
        <v>142</v>
      </c>
      <c r="C75" s="408" t="s">
        <v>959</v>
      </c>
      <c r="D75" s="409"/>
      <c r="E75" s="43"/>
      <c r="F75" s="43"/>
      <c r="G75" s="43"/>
      <c r="H75" s="43"/>
      <c r="N75" s="46"/>
    </row>
    <row r="76" s="29" customFormat="1" ht="20.75" customHeight="1">
      <c r="A76" s="43"/>
      <c r="B76" s="118" t="s">
        <v>121</v>
      </c>
      <c r="C76" s="408" t="s">
        <v>960</v>
      </c>
      <c r="D76" s="409"/>
      <c r="E76" s="43"/>
      <c r="F76" s="43"/>
      <c r="G76" s="43"/>
      <c r="H76" s="43"/>
      <c r="N76" s="46"/>
    </row>
    <row r="77" s="29" customFormat="1" ht="20.75" customHeight="1">
      <c r="A77" s="43"/>
      <c r="B77" s="117" t="s">
        <v>127</v>
      </c>
      <c r="C77" s="408" t="s">
        <v>961</v>
      </c>
      <c r="D77" s="409"/>
      <c r="E77" s="43"/>
      <c r="F77" s="43"/>
      <c r="G77" s="43"/>
      <c r="H77" s="43"/>
      <c r="N77" s="46"/>
    </row>
    <row r="78" s="29" customFormat="1" ht="20.75" customHeight="1">
      <c r="A78" s="43"/>
      <c r="B78" s="117" t="s">
        <v>918</v>
      </c>
      <c r="C78" s="408" t="s">
        <v>962</v>
      </c>
      <c r="D78" s="409"/>
      <c r="E78" s="43"/>
      <c r="F78" s="43"/>
      <c r="G78" s="43"/>
      <c r="H78" s="43"/>
      <c r="N78" s="46"/>
      <c r="P78" s="27"/>
      <c r="Q78" s="27"/>
      <c r="R78" s="27"/>
      <c r="S78" s="27"/>
      <c r="T78" s="27"/>
      <c r="U78" s="27"/>
      <c r="V78" s="27"/>
      <c r="W78" s="27"/>
      <c r="X78" s="27"/>
      <c r="Y78" s="27"/>
    </row>
    <row r="79" s="29" customFormat="1" ht="12" customHeight="1">
      <c r="A79" s="43"/>
      <c r="B79" s="43"/>
      <c r="C79" s="43"/>
      <c r="D79" s="43"/>
      <c r="E79" s="43"/>
      <c r="F79" s="43"/>
      <c r="G79" s="43"/>
      <c r="H79" s="43"/>
      <c r="N79" s="46"/>
      <c r="P79" s="27"/>
      <c r="Q79" s="27"/>
      <c r="R79" s="27"/>
      <c r="S79" s="27"/>
      <c r="T79" s="27"/>
      <c r="U79" s="27"/>
      <c r="V79" s="27"/>
      <c r="W79" s="27"/>
      <c r="X79" s="27"/>
      <c r="Y79" s="27"/>
    </row>
    <row r="80" s="29" customFormat="1" ht="12" customHeight="1">
      <c r="A80" s="43"/>
      <c r="B80" s="43" t="s">
        <v>963</v>
      </c>
      <c r="C80" s="43"/>
      <c r="D80" s="43"/>
      <c r="E80" s="43"/>
      <c r="F80" s="43"/>
      <c r="G80" s="43"/>
      <c r="H80" s="43"/>
      <c r="N80" s="46"/>
      <c r="P80" s="27"/>
      <c r="Q80" s="27"/>
      <c r="R80" s="27"/>
      <c r="S80" s="27"/>
      <c r="T80" s="27"/>
      <c r="U80" s="27"/>
      <c r="V80" s="27"/>
      <c r="W80" s="27"/>
      <c r="X80" s="27"/>
      <c r="Y80" s="27"/>
    </row>
    <row r="81" s="29" customFormat="1" ht="12" customHeight="1">
      <c r="A81" s="43"/>
      <c r="B81" s="43" t="s">
        <v>964</v>
      </c>
      <c r="C81" s="43"/>
      <c r="D81" s="43"/>
      <c r="E81" s="43"/>
      <c r="F81" s="43"/>
      <c r="G81" s="43"/>
      <c r="H81" s="43"/>
      <c r="N81" s="46"/>
      <c r="P81" s="27"/>
      <c r="Q81" s="27"/>
      <c r="R81" s="27"/>
      <c r="S81" s="27"/>
      <c r="T81" s="27"/>
      <c r="U81" s="27"/>
      <c r="V81" s="27"/>
      <c r="W81" s="27"/>
      <c r="X81" s="27"/>
      <c r="Y81" s="27"/>
    </row>
    <row r="82" s="29" customFormat="1" ht="12" customHeight="1">
      <c r="A82" s="43"/>
      <c r="B82" s="43"/>
      <c r="C82" s="43"/>
      <c r="D82" s="43"/>
      <c r="E82" s="43"/>
      <c r="F82" s="43"/>
      <c r="G82" s="43"/>
      <c r="H82" s="43"/>
      <c r="N82" s="46"/>
      <c r="P82" s="27"/>
      <c r="Q82" s="27"/>
      <c r="R82" s="27"/>
      <c r="S82" s="27"/>
      <c r="T82" s="27"/>
      <c r="U82" s="27"/>
      <c r="V82" s="27"/>
      <c r="W82" s="27"/>
      <c r="X82" s="27"/>
      <c r="Y82" s="27"/>
    </row>
    <row r="83" s="29" customFormat="1" ht="12" customHeight="1">
      <c r="A83" s="43"/>
      <c r="B83" s="116" t="s">
        <v>965</v>
      </c>
      <c r="C83" s="43"/>
      <c r="D83" s="43"/>
      <c r="E83" s="43"/>
      <c r="F83" s="43"/>
      <c r="G83" s="43"/>
      <c r="H83" s="43"/>
      <c r="N83" s="46"/>
      <c r="P83" s="27"/>
      <c r="Q83" s="27"/>
      <c r="R83" s="27"/>
      <c r="S83" s="27"/>
      <c r="T83" s="27"/>
      <c r="U83" s="27"/>
      <c r="V83" s="27"/>
      <c r="W83" s="27"/>
      <c r="X83" s="27"/>
      <c r="Y83" s="27"/>
    </row>
    <row r="84" s="29" customFormat="1" ht="12" customHeight="1">
      <c r="A84" s="43"/>
      <c r="B84" s="115" t="s">
        <v>966</v>
      </c>
      <c r="C84" s="115"/>
      <c r="D84" s="115"/>
      <c r="E84" s="115"/>
      <c r="F84" s="115"/>
      <c r="G84" s="115"/>
      <c r="H84" s="115"/>
      <c r="I84" s="114"/>
      <c r="J84" s="114"/>
      <c r="K84" s="114"/>
      <c r="N84" s="46"/>
    </row>
    <row r="85" s="29" customFormat="1" ht="12" customHeight="1">
      <c r="A85" s="43"/>
      <c r="B85" s="244"/>
      <c r="C85" s="244"/>
      <c r="D85" s="244"/>
      <c r="E85" s="244"/>
      <c r="F85" s="244"/>
      <c r="G85" s="244"/>
      <c r="H85" s="244"/>
      <c r="I85" s="245"/>
      <c r="J85" s="245"/>
      <c r="K85" s="245"/>
      <c r="N85" s="46"/>
    </row>
    <row r="86" s="29" customFormat="1" ht="12" customHeight="1">
      <c r="A86" s="43"/>
      <c r="B86" s="43" t="s">
        <v>967</v>
      </c>
      <c r="C86" s="244"/>
      <c r="D86" s="244"/>
      <c r="E86" s="244"/>
      <c r="F86" s="244"/>
      <c r="G86" s="244"/>
      <c r="H86" s="244"/>
      <c r="I86" s="245"/>
      <c r="J86" s="245"/>
      <c r="K86" s="245"/>
      <c r="N86" s="46"/>
    </row>
    <row r="87" s="29" customFormat="1" ht="12" customHeight="1">
      <c r="A87" s="43"/>
      <c r="B87" s="244"/>
      <c r="C87" s="244"/>
      <c r="D87" s="244"/>
      <c r="E87" s="244"/>
      <c r="F87" s="244"/>
      <c r="G87" s="244"/>
      <c r="H87" s="244"/>
      <c r="I87" s="245"/>
      <c r="J87" s="245"/>
      <c r="K87" s="245"/>
      <c r="N87" s="46"/>
    </row>
    <row r="88" s="29" customFormat="1" ht="12" customHeight="1">
      <c r="A88" s="43"/>
      <c r="B88" s="244"/>
      <c r="C88" s="244"/>
      <c r="D88" s="244"/>
      <c r="E88" s="244"/>
      <c r="F88" s="244"/>
      <c r="G88" s="244"/>
      <c r="H88" s="244"/>
      <c r="I88" s="245"/>
      <c r="J88" s="245"/>
      <c r="K88" s="245"/>
      <c r="N88" s="46"/>
    </row>
    <row r="89" s="29" customFormat="1" ht="12" customHeight="1">
      <c r="A89" s="43"/>
      <c r="B89" s="244"/>
      <c r="C89" s="244"/>
      <c r="D89" s="244"/>
      <c r="E89" s="244"/>
      <c r="F89" s="244"/>
      <c r="G89" s="244"/>
      <c r="H89" s="244"/>
      <c r="I89" s="245"/>
      <c r="J89" s="245"/>
      <c r="K89" s="245"/>
      <c r="N89" s="46"/>
    </row>
    <row r="90" s="29" customFormat="1" ht="12" customHeight="1">
      <c r="A90" s="43"/>
      <c r="B90" s="244"/>
      <c r="C90" s="244"/>
      <c r="D90" s="244"/>
      <c r="E90" s="244"/>
      <c r="F90" s="244"/>
      <c r="G90" s="244"/>
      <c r="H90" s="244"/>
      <c r="I90" s="245"/>
      <c r="J90" s="245"/>
      <c r="K90" s="245"/>
      <c r="N90" s="46"/>
    </row>
    <row r="91" s="29" customFormat="1" ht="12" customHeight="1">
      <c r="A91" s="43"/>
      <c r="B91" s="244"/>
      <c r="C91" s="244"/>
      <c r="D91" s="244"/>
      <c r="E91" s="244"/>
      <c r="F91" s="244"/>
      <c r="G91" s="244"/>
      <c r="H91" s="244"/>
      <c r="I91" s="245"/>
      <c r="J91" s="245"/>
      <c r="K91" s="245"/>
      <c r="N91" s="46"/>
    </row>
    <row r="92" s="29" customFormat="1" ht="12" customHeight="1">
      <c r="A92" s="43"/>
      <c r="B92" s="244"/>
      <c r="C92" s="244"/>
      <c r="D92" s="244"/>
      <c r="E92" s="244"/>
      <c r="F92" s="244"/>
      <c r="G92" s="244"/>
      <c r="H92" s="244"/>
      <c r="I92" s="245"/>
      <c r="J92" s="245"/>
      <c r="K92" s="245"/>
      <c r="N92" s="46"/>
    </row>
    <row r="93" s="29" customFormat="1" ht="12" customHeight="1">
      <c r="A93" s="43"/>
      <c r="B93" s="244"/>
      <c r="C93" s="244"/>
      <c r="D93" s="244"/>
      <c r="E93" s="244"/>
      <c r="F93" s="244"/>
      <c r="G93" s="244"/>
      <c r="H93" s="244"/>
      <c r="I93" s="245"/>
      <c r="J93" s="245"/>
      <c r="K93" s="245"/>
      <c r="N93" s="46"/>
    </row>
    <row r="94" s="29" customFormat="1" ht="12" customHeight="1">
      <c r="A94" s="43"/>
      <c r="B94" s="244"/>
      <c r="C94" s="244"/>
      <c r="D94" s="244"/>
      <c r="E94" s="244"/>
      <c r="F94" s="244"/>
      <c r="G94" s="244"/>
      <c r="H94" s="244"/>
      <c r="I94" s="245"/>
      <c r="J94" s="245"/>
      <c r="K94" s="245"/>
      <c r="N94" s="46"/>
    </row>
    <row r="95" s="29" customFormat="1" ht="12" customHeight="1">
      <c r="A95" s="43"/>
      <c r="B95" s="244"/>
      <c r="C95" s="244"/>
      <c r="D95" s="244"/>
      <c r="E95" s="244"/>
      <c r="F95" s="244"/>
      <c r="G95" s="244"/>
      <c r="H95" s="244"/>
      <c r="I95" s="245"/>
      <c r="J95" s="245"/>
      <c r="K95" s="245"/>
      <c r="N95" s="46"/>
    </row>
    <row r="96" s="29" customFormat="1" ht="12" customHeight="1">
      <c r="A96" s="43"/>
      <c r="B96" s="244"/>
      <c r="C96" s="244"/>
      <c r="D96" s="244"/>
      <c r="E96" s="244"/>
      <c r="F96" s="244"/>
      <c r="G96" s="244"/>
      <c r="H96" s="244"/>
      <c r="I96" s="245"/>
      <c r="J96" s="245"/>
      <c r="K96" s="245"/>
      <c r="N96" s="46"/>
    </row>
    <row r="97" s="29" customFormat="1" ht="12" customHeight="1">
      <c r="A97" s="43"/>
      <c r="B97" s="244"/>
      <c r="C97" s="244"/>
      <c r="D97" s="244"/>
      <c r="E97" s="244"/>
      <c r="F97" s="244"/>
      <c r="G97" s="244"/>
      <c r="H97" s="244"/>
      <c r="I97" s="245"/>
      <c r="J97" s="245"/>
      <c r="K97" s="245"/>
      <c r="N97" s="46"/>
    </row>
    <row r="98" s="29" customFormat="1" ht="12" customHeight="1">
      <c r="A98" s="43"/>
      <c r="B98" s="244"/>
      <c r="C98" s="244"/>
      <c r="D98" s="244"/>
      <c r="E98" s="244"/>
      <c r="F98" s="244"/>
      <c r="G98" s="244"/>
      <c r="H98" s="244"/>
      <c r="I98" s="245"/>
      <c r="J98" s="245"/>
      <c r="K98" s="245"/>
      <c r="N98" s="46"/>
    </row>
    <row r="99" s="29" customFormat="1" ht="12" customHeight="1">
      <c r="A99" s="43"/>
      <c r="B99" s="244"/>
      <c r="C99" s="244"/>
      <c r="D99" s="244"/>
      <c r="E99" s="244"/>
      <c r="F99" s="244"/>
      <c r="G99" s="244"/>
      <c r="H99" s="244"/>
      <c r="I99" s="245"/>
      <c r="J99" s="245"/>
      <c r="K99" s="245"/>
      <c r="N99" s="46"/>
    </row>
    <row r="100" s="29" customFormat="1" ht="12" customHeight="1">
      <c r="A100" s="43"/>
      <c r="B100" s="244"/>
      <c r="C100" s="244"/>
      <c r="D100" s="244"/>
      <c r="E100" s="244"/>
      <c r="F100" s="244"/>
      <c r="G100" s="244"/>
      <c r="H100" s="244"/>
      <c r="I100" s="245"/>
      <c r="J100" s="245"/>
      <c r="K100" s="245"/>
      <c r="N100" s="46"/>
    </row>
    <row r="101" s="29" customFormat="1" ht="12" customHeight="1">
      <c r="A101" s="43"/>
      <c r="B101" s="244"/>
      <c r="C101" s="244"/>
      <c r="D101" s="244"/>
      <c r="E101" s="244"/>
      <c r="F101" s="244"/>
      <c r="G101" s="244"/>
      <c r="H101" s="244"/>
      <c r="I101" s="245"/>
      <c r="J101" s="245"/>
      <c r="K101" s="245"/>
      <c r="N101" s="46"/>
    </row>
    <row r="102" s="29" customFormat="1" ht="12" customHeight="1">
      <c r="A102" s="43"/>
      <c r="B102" s="244"/>
      <c r="C102" s="244"/>
      <c r="D102" s="244"/>
      <c r="E102" s="244"/>
      <c r="F102" s="244"/>
      <c r="G102" s="244"/>
      <c r="H102" s="244"/>
      <c r="I102" s="245"/>
      <c r="J102" s="245"/>
      <c r="K102" s="245"/>
      <c r="N102" s="46"/>
    </row>
    <row r="103" s="29" customFormat="1" ht="12" customHeight="1">
      <c r="A103" s="43"/>
      <c r="B103" s="139"/>
      <c r="C103" s="139"/>
      <c r="D103" s="139"/>
      <c r="E103" s="139"/>
      <c r="F103" s="139"/>
      <c r="G103" s="139"/>
      <c r="H103" s="139"/>
      <c r="I103" s="140"/>
      <c r="J103" s="140"/>
      <c r="K103" s="140"/>
      <c r="N103" s="46"/>
    </row>
    <row r="104" s="29" customFormat="1" ht="12" customHeight="1">
      <c r="A104" s="43"/>
      <c r="B104" s="139"/>
      <c r="C104" s="139"/>
      <c r="D104" s="139"/>
      <c r="E104" s="139"/>
      <c r="F104" s="139"/>
      <c r="G104" s="139"/>
      <c r="H104" s="139"/>
      <c r="I104" s="140"/>
      <c r="J104" s="140"/>
      <c r="K104" s="140"/>
      <c r="N104" s="46"/>
    </row>
    <row r="105" s="29" customFormat="1" ht="14.15" customHeight="1">
      <c r="A105" s="43"/>
      <c r="B105" s="43"/>
      <c r="C105" s="43"/>
      <c r="D105" s="43"/>
      <c r="E105" s="43"/>
      <c r="F105" s="43"/>
      <c r="G105" s="43"/>
      <c r="H105" s="43"/>
      <c r="N105" s="46"/>
    </row>
    <row r="106" s="29" customFormat="1" ht="12" customHeight="1">
      <c r="A106" s="43"/>
      <c r="B106" s="43"/>
      <c r="C106" s="43"/>
      <c r="D106" s="43"/>
      <c r="E106" s="43"/>
      <c r="F106" s="43"/>
      <c r="G106" s="43"/>
      <c r="H106" s="43"/>
      <c r="N106" s="46"/>
    </row>
    <row r="107" s="29" customFormat="1" ht="23" customHeight="1">
      <c r="A107" s="410" t="s">
        <v>968</v>
      </c>
      <c r="B107" s="410"/>
      <c r="C107" s="410"/>
      <c r="D107" s="410"/>
      <c r="E107" s="410"/>
      <c r="F107" s="410"/>
      <c r="G107" s="410"/>
      <c r="N107" s="46"/>
    </row>
    <row r="108" s="29" customFormat="1" ht="21" customHeight="1">
      <c r="A108" s="135" t="s">
        <v>969</v>
      </c>
      <c r="B108" s="135"/>
      <c r="C108" s="135"/>
      <c r="D108" s="135"/>
      <c r="E108" s="135"/>
      <c r="F108" s="130"/>
      <c r="G108" s="130"/>
      <c r="N108" s="46"/>
    </row>
    <row r="109" s="29" customFormat="1" ht="19.5" customHeight="1">
      <c r="A109" s="134" t="s">
        <v>930</v>
      </c>
      <c r="B109" s="134"/>
      <c r="C109" s="134"/>
      <c r="D109" s="134"/>
      <c r="E109" s="134"/>
      <c r="F109" s="134"/>
      <c r="G109" s="134"/>
      <c r="N109" s="46"/>
    </row>
    <row r="110" s="29" customFormat="1" ht="19.5" customHeight="1">
      <c r="A110" s="130" t="s">
        <v>970</v>
      </c>
      <c r="B110" s="130"/>
      <c r="C110" s="130"/>
      <c r="D110" s="130"/>
      <c r="E110" s="130"/>
      <c r="F110" s="130"/>
      <c r="G110" s="130"/>
      <c r="N110" s="46"/>
    </row>
    <row r="111" s="29" customFormat="1" ht="19.5" customHeight="1">
      <c r="A111" s="9"/>
      <c r="B111" s="30" t="s">
        <v>853</v>
      </c>
      <c r="C111" s="130" t="s">
        <v>971</v>
      </c>
      <c r="D111" s="130"/>
      <c r="E111" s="130"/>
      <c r="F111" s="130"/>
      <c r="G111" s="130"/>
      <c r="N111" s="46"/>
    </row>
    <row r="112" s="29" customFormat="1" ht="19.5" customHeight="1">
      <c r="A112" s="9"/>
      <c r="B112" s="30"/>
      <c r="C112" s="130" t="s">
        <v>972</v>
      </c>
      <c r="D112" s="130"/>
      <c r="E112" s="130"/>
      <c r="F112" s="130"/>
      <c r="G112" s="130"/>
      <c r="N112" s="46"/>
    </row>
    <row r="113" s="29" customFormat="1" ht="19.5" customHeight="1">
      <c r="A113" s="9"/>
      <c r="B113" s="30" t="s">
        <v>934</v>
      </c>
      <c r="C113" s="130" t="s">
        <v>935</v>
      </c>
      <c r="D113" s="130"/>
      <c r="E113" s="130"/>
      <c r="F113" s="130"/>
      <c r="G113" s="130"/>
      <c r="N113" s="46"/>
    </row>
    <row r="114" s="29" customFormat="1" ht="19.5" customHeight="1">
      <c r="A114" s="28"/>
      <c r="B114" s="28"/>
      <c r="C114" s="134" t="s">
        <v>973</v>
      </c>
      <c r="D114" s="134"/>
      <c r="E114" s="134"/>
      <c r="F114" s="134"/>
      <c r="G114" s="134"/>
      <c r="H114" s="134"/>
      <c r="I114" s="131"/>
      <c r="N114" s="46"/>
    </row>
    <row r="115" s="29" customFormat="1" ht="19.5" customHeight="1">
      <c r="A115" s="28"/>
      <c r="B115" s="28"/>
      <c r="C115" s="134" t="s">
        <v>974</v>
      </c>
      <c r="D115" s="134"/>
      <c r="E115" s="134"/>
      <c r="F115" s="134"/>
      <c r="G115" s="134"/>
      <c r="H115" s="134"/>
      <c r="I115" s="131"/>
      <c r="J115" s="131"/>
      <c r="K115" s="131"/>
      <c r="N115" s="46"/>
    </row>
    <row r="116" s="29" customFormat="1" ht="19.5" customHeight="1">
      <c r="A116" s="28"/>
      <c r="B116" s="28"/>
      <c r="C116" s="134" t="s">
        <v>975</v>
      </c>
      <c r="D116" s="134"/>
      <c r="E116" s="134"/>
      <c r="F116" s="134"/>
      <c r="G116" s="134"/>
      <c r="H116" s="134"/>
      <c r="N116" s="46"/>
    </row>
    <row r="117" s="29" customFormat="1" ht="19.5" customHeight="1">
      <c r="A117" s="9"/>
      <c r="B117" s="30" t="s">
        <v>859</v>
      </c>
      <c r="C117" s="130" t="s">
        <v>976</v>
      </c>
      <c r="D117" s="130"/>
      <c r="E117" s="130"/>
      <c r="F117" s="130"/>
      <c r="G117" s="130"/>
      <c r="N117" s="46"/>
    </row>
    <row r="118" ht="15" customHeight="1">
      <c r="C118" s="134" t="s">
        <v>977</v>
      </c>
      <c r="D118" s="134"/>
      <c r="E118" s="134"/>
      <c r="F118" s="134"/>
      <c r="G118" s="134" t="s">
        <v>978</v>
      </c>
      <c r="H118" s="134"/>
      <c r="I118" s="134"/>
      <c r="N118" s="49"/>
    </row>
    <row r="119" ht="15" customHeight="1">
      <c r="C119" s="134" t="s">
        <v>979</v>
      </c>
      <c r="D119" s="134"/>
      <c r="E119" s="134"/>
      <c r="F119" s="134"/>
      <c r="G119" s="134" t="s">
        <v>980</v>
      </c>
      <c r="H119" s="134"/>
      <c r="I119" s="134"/>
      <c r="N119" s="49"/>
    </row>
    <row r="120" ht="15" customHeight="1">
      <c r="C120" s="134" t="s">
        <v>981</v>
      </c>
      <c r="D120" s="134"/>
      <c r="E120" s="134"/>
      <c r="F120" s="134"/>
      <c r="G120" s="134" t="s">
        <v>982</v>
      </c>
      <c r="H120" s="134"/>
      <c r="I120" s="134"/>
      <c r="N120" s="49"/>
    </row>
  </sheetData>
  <sheetProtection sheet="1" objects="1" scenarios="1" formatCells="0" formatColumns="0" formatRows="0" autoFilter="0" algorithmName="SHA-512" hashValue="EMsDqArhleWjiCAIM25ax05kklhXomiD27BkOHwnElyk8DcinOS3z+7jHVGng+8KWGSN8KDuwSr+iEN0d6/2tQ==" saltValue="98Mcx94T5O3U/cjI0uxKpA==" spinCount="100000"/>
  <mergeCells count="81">
    <mergeCell ref="C13:I13"/>
    <mergeCell ref="C1:G1"/>
    <mergeCell ref="A3:G3"/>
    <mergeCell ref="C4:G4"/>
    <mergeCell ref="D5:I5"/>
    <mergeCell ref="C6:G6"/>
    <mergeCell ref="D7:I7"/>
    <mergeCell ref="C8:G8"/>
    <mergeCell ref="D9:J9"/>
    <mergeCell ref="O9:P9"/>
    <mergeCell ref="A10:K10"/>
    <mergeCell ref="A11:G11"/>
    <mergeCell ref="C29:E29"/>
    <mergeCell ref="F29:H29"/>
    <mergeCell ref="C15:I15"/>
    <mergeCell ref="C16:I16"/>
    <mergeCell ref="C17:K17"/>
    <mergeCell ref="C18:I18"/>
    <mergeCell ref="C20:I20"/>
    <mergeCell ref="C22:I22"/>
    <mergeCell ref="C24:I24"/>
    <mergeCell ref="A26:G26"/>
    <mergeCell ref="C27:G27"/>
    <mergeCell ref="C28:E28"/>
    <mergeCell ref="F28:H28"/>
    <mergeCell ref="C30:E30"/>
    <mergeCell ref="F30:H30"/>
    <mergeCell ref="C31:E31"/>
    <mergeCell ref="F31:H31"/>
    <mergeCell ref="C32:E32"/>
    <mergeCell ref="F32:H32"/>
    <mergeCell ref="C49:G49"/>
    <mergeCell ref="C33:E33"/>
    <mergeCell ref="F33:H33"/>
    <mergeCell ref="B34:F34"/>
    <mergeCell ref="A40:B40"/>
    <mergeCell ref="C40:L40"/>
    <mergeCell ref="C41:L41"/>
    <mergeCell ref="A43:E43"/>
    <mergeCell ref="A45:G45"/>
    <mergeCell ref="A46:G46"/>
    <mergeCell ref="C47:G47"/>
    <mergeCell ref="C48:G48"/>
    <mergeCell ref="C59:E59"/>
    <mergeCell ref="F59:H59"/>
    <mergeCell ref="C50:I50"/>
    <mergeCell ref="C51:H51"/>
    <mergeCell ref="C52:G52"/>
    <mergeCell ref="C53:G53"/>
    <mergeCell ref="C54:E54"/>
    <mergeCell ref="F54:H54"/>
    <mergeCell ref="C55:E55"/>
    <mergeCell ref="F55:H55"/>
    <mergeCell ref="C56:E56"/>
    <mergeCell ref="F56:H56"/>
    <mergeCell ref="C58:G58"/>
    <mergeCell ref="A110:G110"/>
    <mergeCell ref="C60:E60"/>
    <mergeCell ref="F60:H60"/>
    <mergeCell ref="C61:E61"/>
    <mergeCell ref="F61:H61"/>
    <mergeCell ref="C75:D75"/>
    <mergeCell ref="C76:D76"/>
    <mergeCell ref="C77:D77"/>
    <mergeCell ref="C78:D78"/>
    <mergeCell ref="A107:G107"/>
    <mergeCell ref="A108:E108"/>
    <mergeCell ref="A109:G109"/>
    <mergeCell ref="C120:F120"/>
    <mergeCell ref="G120:I120"/>
    <mergeCell ref="C111:G111"/>
    <mergeCell ref="C112:G112"/>
    <mergeCell ref="C113:G113"/>
    <mergeCell ref="C114:H114"/>
    <mergeCell ref="C115:H115"/>
    <mergeCell ref="C116:H116"/>
    <mergeCell ref="C117:G117"/>
    <mergeCell ref="C118:F118"/>
    <mergeCell ref="G118:I118"/>
    <mergeCell ref="C119:F119"/>
    <mergeCell ref="G119:I119"/>
  </mergeCells>
  <hyperlinks>
    <hyperlink ref="Q11" r:id="rId1"/>
    <hyperlink ref="Q12" r:id="rId2"/>
    <hyperlink ref="Q13" r:id="rId3"/>
    <hyperlink ref="Q14" r:id="rId4"/>
    <hyperlink ref="Q15" r:id="rId5"/>
    <hyperlink ref="Q16" r:id="rId6"/>
    <hyperlink ref="Q17" r:id="rId7"/>
    <hyperlink ref="Q18" r:id="rId8"/>
    <hyperlink ref="Q19" r:id="rId9"/>
    <hyperlink ref="Q20" r:id="rId10"/>
    <hyperlink ref="Q21" r:id="rId11"/>
    <hyperlink ref="Q22" r:id="rId12"/>
    <hyperlink ref="Q23" r:id="rId13"/>
    <hyperlink ref="Q24" r:id="rId14"/>
  </hyperlinks>
  <pageMargins left="0.699999988079071" right="0.699999988079071" top="0.75" bottom="0.75" header="0.30000001192092896" footer="0.30000001192092896"/>
  <pageSetup paperSize="9" scale="25" orientation="landscape" r:id="rId15"/>
  <rowBreaks count="1" manualBreakCount="1">
    <brk id="43" max="16383" man="1"/>
  </rowBreaks>
  <drawing r:id="rId16"/>
</worksheet>
</file>

<file path=xl/worksheets/sheet9.xml><?xml version="1.0" encoding="utf-8"?>
<worksheet xmlns="http://schemas.openxmlformats.org/spreadsheetml/2006/main" xmlns:r="http://schemas.openxmlformats.org/officeDocument/2006/relationships">
  <sheetPr>
    <tabColor rgb="FF568838"/>
  </sheetPr>
  <dimension ref="A1:J41"/>
  <sheetViews>
    <sheetView showGridLines="0" zoomScale="90" zoomScaleNormal="90" topLeftCell="A8" workbookViewId="0">
      <selection activeCell="D20" sqref="D20"/>
    </sheetView>
  </sheetViews>
  <sheetFormatPr defaultColWidth="11.421875" defaultRowHeight="14.5" customHeight="1"/>
  <cols>
    <col min="1" max="1" width="8.00390625" customWidth="1"/>
    <col min="2" max="2" width="6.57421875" customWidth="1"/>
    <col min="3" max="3" width="18.57421875" customWidth="1"/>
    <col min="7" max="7" width="61.421875" customWidth="1"/>
  </cols>
  <sheetData>
    <row r="1" ht="32.25" customHeight="1">
      <c r="A1" s="9"/>
      <c r="B1" s="15"/>
      <c r="C1" s="138" t="s">
        <v>983</v>
      </c>
      <c r="D1" s="138"/>
      <c r="E1" s="138"/>
      <c r="F1" s="138"/>
      <c r="G1" s="138"/>
    </row>
    <row r="2" ht="12" customHeight="1">
      <c r="A2" s="9"/>
      <c r="B2" s="15"/>
      <c r="C2" s="138"/>
      <c r="D2" s="138"/>
      <c r="E2" s="138"/>
      <c r="F2" s="138"/>
      <c r="G2" s="138"/>
    </row>
    <row r="3" s="27" customFormat="1" ht="89.25">
      <c r="A3" s="135" t="s">
        <v>984</v>
      </c>
      <c r="B3" s="134"/>
      <c r="C3" s="134"/>
      <c r="D3" s="134"/>
      <c r="E3" s="134"/>
      <c r="F3" s="134"/>
      <c r="G3" s="134"/>
    </row>
    <row r="4" s="27" customFormat="1" ht="13">
      <c r="A4" s="135"/>
      <c r="B4" s="134"/>
      <c r="C4" s="134"/>
      <c r="D4" s="134"/>
      <c r="E4" s="134"/>
      <c r="F4" s="134"/>
      <c r="G4" s="134"/>
    </row>
    <row r="5" s="29" customFormat="1" ht="53.25">
      <c r="A5" s="9"/>
      <c r="B5" s="28" t="s">
        <v>853</v>
      </c>
      <c r="C5" s="131" t="s">
        <v>985</v>
      </c>
      <c r="D5" s="131"/>
      <c r="E5" s="131"/>
      <c r="F5" s="131"/>
      <c r="G5" s="131"/>
    </row>
    <row r="6" s="29" customFormat="1" ht="10.5" customHeight="1">
      <c r="A6" s="9"/>
      <c r="B6" s="30"/>
      <c r="C6" s="132"/>
      <c r="D6" s="132"/>
      <c r="E6" s="132"/>
      <c r="F6" s="132"/>
      <c r="G6" s="132"/>
    </row>
    <row r="7" s="29" customFormat="1" ht="16.6" customHeight="1">
      <c r="A7" s="9"/>
      <c r="B7" s="28" t="s">
        <v>856</v>
      </c>
      <c r="C7" s="134" t="s">
        <v>986</v>
      </c>
      <c r="D7" s="134"/>
      <c r="E7" s="134"/>
      <c r="F7" s="134"/>
      <c r="G7" s="134"/>
      <c r="H7" s="134"/>
      <c r="I7" s="134"/>
      <c r="J7" s="134"/>
    </row>
    <row r="8" s="29" customFormat="1" ht="126">
      <c r="A8" s="9"/>
      <c r="B8" s="28"/>
      <c r="C8" s="131"/>
      <c r="D8" s="134" t="s">
        <v>987</v>
      </c>
      <c r="E8" s="134"/>
      <c r="F8" s="134"/>
      <c r="G8" s="134"/>
      <c r="H8" s="134"/>
      <c r="I8" s="134"/>
    </row>
    <row r="9" s="29" customFormat="1" ht="18" customHeight="1">
      <c r="A9" s="9"/>
      <c r="B9" s="28"/>
      <c r="C9" s="131"/>
      <c r="D9" s="134" t="s">
        <v>988</v>
      </c>
      <c r="E9" s="134"/>
      <c r="F9" s="134"/>
      <c r="G9" s="134"/>
      <c r="H9" s="134"/>
      <c r="I9" s="134"/>
    </row>
    <row r="10" s="29" customFormat="1" ht="138">
      <c r="A10" s="9"/>
      <c r="B10" s="28"/>
      <c r="C10" s="131"/>
      <c r="D10" s="134" t="s">
        <v>989</v>
      </c>
      <c r="E10" s="134"/>
      <c r="F10" s="134"/>
      <c r="G10" s="134"/>
      <c r="H10" s="134"/>
      <c r="I10" s="134"/>
    </row>
    <row r="11" s="29" customFormat="1" ht="10.5" customHeight="1">
      <c r="A11" s="9"/>
      <c r="B11" s="30"/>
      <c r="C11" s="132"/>
      <c r="D11" s="132"/>
      <c r="E11" s="132"/>
      <c r="F11" s="132"/>
      <c r="G11" s="132"/>
    </row>
    <row r="12" s="29" customFormat="1" ht="18" customHeight="1">
      <c r="A12" s="9"/>
      <c r="B12" s="28" t="s">
        <v>859</v>
      </c>
      <c r="C12" s="134" t="s">
        <v>990</v>
      </c>
      <c r="D12" s="134"/>
      <c r="E12" s="134"/>
      <c r="F12" s="134"/>
      <c r="G12" s="134"/>
      <c r="H12" s="134"/>
      <c r="I12" s="134"/>
    </row>
    <row r="13" s="29" customFormat="1" ht="10.5" customHeight="1">
      <c r="A13" s="9"/>
      <c r="B13" s="30"/>
      <c r="C13" s="132"/>
      <c r="D13" s="132"/>
      <c r="E13" s="132"/>
      <c r="F13" s="132"/>
      <c r="G13" s="132"/>
    </row>
    <row r="14" s="29" customFormat="1" ht="16.6" customHeight="1">
      <c r="A14" s="9"/>
      <c r="B14" s="28" t="s">
        <v>946</v>
      </c>
      <c r="C14" s="134" t="s">
        <v>991</v>
      </c>
      <c r="D14" s="134"/>
      <c r="E14" s="134"/>
      <c r="F14" s="134"/>
      <c r="G14" s="134"/>
      <c r="H14" s="134"/>
      <c r="I14" s="134"/>
      <c r="J14" s="134"/>
    </row>
    <row r="15" s="29" customFormat="1" ht="65.25">
      <c r="A15" s="9"/>
      <c r="B15" s="28"/>
      <c r="C15" s="134"/>
      <c r="D15" s="427" t="s">
        <v>992</v>
      </c>
      <c r="E15" s="427"/>
      <c r="F15" s="427"/>
      <c r="G15" s="427"/>
      <c r="H15" s="427"/>
      <c r="I15" s="427"/>
    </row>
    <row r="16" s="29" customFormat="1" ht="150.75">
      <c r="A16" s="9"/>
      <c r="B16" s="28"/>
      <c r="C16" s="134"/>
      <c r="D16" s="428" t="s">
        <v>993</v>
      </c>
      <c r="E16" s="428"/>
      <c r="F16" s="428"/>
      <c r="G16" s="428"/>
      <c r="H16" s="428"/>
      <c r="I16" s="428"/>
    </row>
    <row r="17" s="29" customFormat="1" ht="15" customHeight="1">
      <c r="A17" s="9"/>
      <c r="B17" s="28"/>
      <c r="C17" s="134"/>
      <c r="D17" s="429" t="s">
        <v>994</v>
      </c>
      <c r="E17" s="429"/>
      <c r="F17" s="429"/>
      <c r="G17" s="429"/>
      <c r="H17" s="429"/>
      <c r="I17" s="429"/>
    </row>
    <row r="18" s="29" customFormat="1" ht="10.5" customHeight="1">
      <c r="A18" s="9"/>
      <c r="B18" s="30"/>
      <c r="C18" s="132"/>
      <c r="D18" s="132"/>
      <c r="E18" s="132"/>
      <c r="F18" s="132"/>
      <c r="G18" s="132"/>
    </row>
    <row r="19" s="29" customFormat="1" ht="77.25">
      <c r="A19" s="9"/>
      <c r="B19" s="28" t="s">
        <v>995</v>
      </c>
      <c r="C19" s="134" t="s">
        <v>996</v>
      </c>
      <c r="D19" s="134"/>
      <c r="E19" s="134"/>
      <c r="F19" s="134"/>
      <c r="G19" s="134"/>
    </row>
    <row r="20" s="29" customFormat="1" ht="89.25">
      <c r="A20" s="9"/>
      <c r="B20" s="30"/>
      <c r="C20" s="132"/>
      <c r="D20" s="132" t="s">
        <v>997</v>
      </c>
      <c r="E20" s="132"/>
      <c r="F20" s="132"/>
      <c r="G20" s="132"/>
    </row>
    <row r="21" s="29" customFormat="1" ht="13">
      <c r="A21" s="9"/>
      <c r="B21" s="30"/>
      <c r="C21" s="132"/>
      <c r="D21" s="32" t="s">
        <v>998</v>
      </c>
      <c r="E21" s="132"/>
      <c r="F21" s="132"/>
      <c r="G21" s="132"/>
    </row>
    <row r="22" s="29" customFormat="1" ht="102">
      <c r="D22" s="132" t="s">
        <v>999</v>
      </c>
      <c r="E22" s="132"/>
      <c r="F22" s="132"/>
      <c r="G22" s="132"/>
    </row>
    <row r="23" s="29" customFormat="1" ht="13"/>
    <row r="24" s="29" customFormat="1" ht="13"/>
    <row r="25" s="29" customFormat="1"/>
    <row r="26" s="29" customFormat="1" ht="13"/>
    <row r="27" s="29" customFormat="1" ht="13"/>
    <row r="28" s="29" customFormat="1" ht="13"/>
    <row r="29" s="29" customFormat="1" ht="13"/>
    <row r="30" s="29" customFormat="1" ht="13"/>
    <row r="31" s="29" customFormat="1" ht="13"/>
    <row r="32" s="29" customFormat="1" ht="13"/>
    <row r="33" s="29" customFormat="1" ht="13"/>
    <row r="34" s="29" customFormat="1" ht="13"/>
    <row r="35" s="29" customFormat="1" ht="13"/>
    <row r="36" s="29" customFormat="1" ht="13"/>
    <row r="37" s="29" customFormat="1" ht="28.5">
      <c r="C37" s="134" t="s">
        <v>1000</v>
      </c>
      <c r="D37" s="131"/>
    </row>
    <row r="38" s="29" customFormat="1" ht="13.5">
      <c r="C38" s="28" t="s">
        <v>1001</v>
      </c>
      <c r="D38" s="141"/>
    </row>
    <row r="39" s="29" customFormat="1" ht="13.5">
      <c r="C39" s="28" t="s">
        <v>1002</v>
      </c>
      <c r="D39" s="142"/>
    </row>
    <row r="40" s="29" customFormat="1" ht="13.5">
      <c r="C40" s="28" t="s">
        <v>1003</v>
      </c>
      <c r="D40" s="143"/>
    </row>
    <row r="41" s="29" customFormat="1" ht="13.5">
      <c r="C41" s="28" t="s">
        <v>1004</v>
      </c>
      <c r="D41" s="144"/>
    </row>
    <row r="42" s="29" customFormat="1" ht="13"/>
    <row r="43" s="29" customFormat="1" ht="13"/>
    <row r="44" s="29" customFormat="1" ht="13"/>
    <row r="45" s="29" customFormat="1" ht="13"/>
    <row r="46" s="29" customFormat="1" ht="13"/>
    <row r="47" s="29" customFormat="1" ht="13"/>
    <row r="48" s="29" customFormat="1" ht="13"/>
    <row r="49" s="29" customFormat="1" ht="13"/>
    <row r="50" s="29" customFormat="1" ht="13"/>
    <row r="51" s="29" customFormat="1" ht="13"/>
    <row r="52" s="29" customFormat="1" ht="13"/>
    <row r="53" s="29" customFormat="1" ht="13"/>
    <row r="54" s="29" customFormat="1" ht="13"/>
    <row r="55" s="29" customFormat="1" ht="13"/>
    <row r="56" s="29" customFormat="1" ht="13"/>
    <row r="57" s="29" customFormat="1" ht="13"/>
    <row r="58" s="29" customFormat="1" ht="13"/>
    <row r="59" s="29" customFormat="1" ht="13"/>
    <row r="60" s="29" customFormat="1" ht="13"/>
    <row r="61" s="29" customFormat="1" ht="13"/>
    <row r="62" s="29" customFormat="1" ht="13"/>
    <row r="63" s="29" customFormat="1" ht="13"/>
    <row r="64" s="29" customFormat="1" ht="13"/>
    <row r="65" s="29" customFormat="1" ht="13"/>
    <row r="66" s="29" customFormat="1" ht="13"/>
    <row r="67" s="29" customFormat="1" ht="13"/>
    <row r="68" s="29" customFormat="1" ht="13"/>
    <row r="69" s="29" customFormat="1" ht="13"/>
    <row r="70" s="29" customFormat="1" ht="13"/>
    <row r="71" s="29" customFormat="1" ht="13"/>
    <row r="72" s="29" customFormat="1" ht="13"/>
    <row r="73" s="29" customFormat="1" ht="13"/>
    <row r="74" s="29" customFormat="1" ht="13"/>
    <row r="75" s="29" customFormat="1" ht="13"/>
    <row r="76" s="29" customFormat="1" ht="13"/>
  </sheetData>
  <sheetProtection sheet="1" objects="1" scenarios="1" formatCells="0" formatColumns="0" formatRows="0" autoFilter="0" algorithmName="SHA-512" hashValue="OBZjk7dDvJd9oX2EhbN+IA8Ms46PvNz4lu1nbqEOmk0emim3o7yMb0MsU/sVfzXv/g0D0FU6gXLgPHmRww1rsA==" saltValue="rwtP2nhVnawr3qa9rIh1oA==" spinCount="100000"/>
  <mergeCells count="19">
    <mergeCell ref="D22:G22"/>
    <mergeCell ref="C12:I12"/>
    <mergeCell ref="D15:I15"/>
    <mergeCell ref="D16:I16"/>
    <mergeCell ref="D17:I17"/>
    <mergeCell ref="D20:G20"/>
    <mergeCell ref="C14:J14"/>
    <mergeCell ref="D13:G13"/>
    <mergeCell ref="C19:G19"/>
    <mergeCell ref="D18:G18"/>
    <mergeCell ref="D11:G11"/>
    <mergeCell ref="C1:G1"/>
    <mergeCell ref="A3:G3"/>
    <mergeCell ref="C5:G5"/>
    <mergeCell ref="D6:G6"/>
    <mergeCell ref="C7:J7"/>
    <mergeCell ref="D8:I8"/>
    <mergeCell ref="D9:I9"/>
    <mergeCell ref="D10:I10"/>
  </mergeCells>
  <pageMargins left="0.699999988079071" right="0.699999988079071" top="0.75" bottom="0.75" header="0.30000001192092896" footer="0.30000001192092896"/>
  <pageSetup paperSize="9" scale="56" orientation="portrait" r:id="rId1"/>
  <drawing r:id="rId2"/>
</worksheet>
</file>

<file path=xl/worksheets/sheet10.xml><?xml version="1.0" encoding="utf-8"?>
<worksheet xmlns="http://schemas.openxmlformats.org/spreadsheetml/2006/main" xmlns:r="http://schemas.openxmlformats.org/officeDocument/2006/relationships">
  <sheetPr>
    <tabColor rgb="FF568838"/>
  </sheetPr>
  <dimension ref="A1:N37"/>
  <sheetViews>
    <sheetView showGridLines="0" zoomScale="90" zoomScaleNormal="90" topLeftCell="A9" workbookViewId="0">
      <selection activeCell="P34" sqref="P34"/>
    </sheetView>
  </sheetViews>
  <sheetFormatPr defaultColWidth="11.421875" defaultRowHeight="14.5" customHeight="1"/>
  <sheetData>
    <row r="1" ht="32.25" customHeight="1">
      <c r="A1" s="9"/>
      <c r="B1" s="15"/>
      <c r="C1" s="138" t="s">
        <v>1005</v>
      </c>
      <c r="D1" s="138"/>
      <c r="E1" s="138"/>
      <c r="F1" s="138"/>
      <c r="G1" s="138"/>
    </row>
    <row r="2" s="9" customFormat="1" ht="15" customHeight="1">
      <c r="A2" s="15"/>
      <c r="B2" s="40"/>
      <c r="C2" s="41"/>
      <c r="D2" s="41"/>
      <c r="E2" s="41"/>
      <c r="F2" s="41"/>
    </row>
    <row r="3" s="9" customFormat="1" ht="162.75">
      <c r="A3" s="30" t="s">
        <v>1006</v>
      </c>
      <c r="B3" s="130" t="s">
        <v>1007</v>
      </c>
      <c r="C3" s="130"/>
      <c r="D3" s="130"/>
      <c r="E3" s="130"/>
      <c r="F3" s="130"/>
      <c r="G3" s="130"/>
      <c r="H3" s="130"/>
      <c r="I3" s="130"/>
      <c r="J3" s="130"/>
      <c r="K3" s="130"/>
      <c r="L3" s="130"/>
      <c r="M3" s="130"/>
      <c r="N3" s="130"/>
    </row>
    <row r="4" s="9" customFormat="1" ht="13">
      <c r="A4" s="30"/>
      <c r="B4" s="132"/>
      <c r="C4" s="132"/>
      <c r="D4" s="132"/>
      <c r="E4" s="132"/>
      <c r="F4" s="132"/>
    </row>
    <row r="5" s="9" customFormat="1" ht="15" customHeight="1">
      <c r="A5" s="30" t="s">
        <v>934</v>
      </c>
      <c r="B5" s="130" t="s">
        <v>1008</v>
      </c>
      <c r="C5" s="130"/>
      <c r="D5" s="130"/>
      <c r="E5" s="130"/>
      <c r="F5" s="130"/>
      <c r="G5" s="130"/>
      <c r="H5" s="130"/>
      <c r="I5" s="130"/>
      <c r="J5" s="130"/>
      <c r="K5" s="130"/>
      <c r="L5" s="130"/>
      <c r="M5" s="130"/>
      <c r="N5" s="130"/>
    </row>
    <row r="6" s="9" customFormat="1" ht="13">
      <c r="A6" s="30"/>
      <c r="B6" s="132"/>
      <c r="C6" s="132"/>
      <c r="D6" s="132"/>
      <c r="E6" s="132"/>
      <c r="F6" s="132"/>
      <c r="G6" s="132"/>
      <c r="H6" s="132"/>
      <c r="I6" s="132"/>
      <c r="J6" s="132"/>
      <c r="K6" s="132"/>
      <c r="L6" s="132"/>
      <c r="M6" s="132"/>
      <c r="N6" s="132"/>
    </row>
    <row r="7" s="9" customFormat="1" ht="114">
      <c r="A7" s="30" t="s">
        <v>859</v>
      </c>
      <c r="B7" s="130" t="s">
        <v>1009</v>
      </c>
      <c r="C7" s="130"/>
      <c r="D7" s="130"/>
      <c r="E7" s="130"/>
      <c r="F7" s="130"/>
      <c r="G7" s="130"/>
      <c r="H7" s="130"/>
      <c r="I7" s="130"/>
      <c r="J7" s="130"/>
      <c r="K7" s="130"/>
      <c r="L7" s="130"/>
      <c r="M7" s="130"/>
      <c r="N7" s="130"/>
    </row>
    <row r="8" s="9" customFormat="1" ht="13">
      <c r="A8" s="30"/>
      <c r="B8" s="130"/>
      <c r="C8" s="130"/>
      <c r="D8" s="130"/>
      <c r="E8" s="130"/>
      <c r="F8" s="130"/>
      <c r="G8" s="130"/>
      <c r="H8" s="130"/>
      <c r="I8" s="130"/>
      <c r="J8" s="130"/>
      <c r="K8" s="130"/>
      <c r="L8" s="130"/>
      <c r="M8" s="130"/>
      <c r="N8" s="130"/>
    </row>
    <row r="9" s="9" customFormat="1" ht="39.8" customHeight="1">
      <c r="A9" s="30" t="s">
        <v>946</v>
      </c>
      <c r="B9" s="130" t="s">
        <v>1010</v>
      </c>
      <c r="C9" s="130"/>
      <c r="D9" s="130"/>
      <c r="E9" s="130"/>
      <c r="F9" s="130"/>
      <c r="G9" s="130"/>
      <c r="H9" s="130"/>
      <c r="I9" s="130"/>
      <c r="J9" s="130"/>
      <c r="K9" s="130"/>
      <c r="L9" s="130"/>
      <c r="M9" s="130"/>
      <c r="N9" s="130"/>
    </row>
    <row r="10" s="9" customFormat="1" ht="13">
      <c r="A10" s="30"/>
      <c r="B10" s="132"/>
      <c r="C10" s="132"/>
      <c r="D10" s="132"/>
      <c r="E10" s="132"/>
      <c r="F10" s="132"/>
      <c r="G10" s="132"/>
      <c r="H10" s="132"/>
      <c r="I10" s="132"/>
      <c r="J10" s="132"/>
      <c r="K10" s="132"/>
      <c r="L10" s="132"/>
      <c r="M10" s="132"/>
      <c r="N10" s="132"/>
    </row>
    <row r="11" s="9" customFormat="1" ht="174.75">
      <c r="A11" s="30" t="s">
        <v>995</v>
      </c>
      <c r="B11" s="130" t="s">
        <v>1011</v>
      </c>
      <c r="C11" s="130"/>
      <c r="D11" s="130"/>
      <c r="E11" s="130"/>
      <c r="F11" s="130"/>
      <c r="G11" s="130"/>
      <c r="H11" s="130"/>
      <c r="I11" s="130"/>
      <c r="J11" s="130"/>
      <c r="K11" s="130"/>
      <c r="L11" s="130"/>
      <c r="M11" s="130"/>
      <c r="N11" s="130"/>
    </row>
    <row r="12" s="9" customFormat="1" ht="13">
      <c r="A12" s="30"/>
      <c r="B12" s="132"/>
      <c r="C12" s="132"/>
      <c r="D12" s="132"/>
      <c r="E12" s="132"/>
      <c r="F12" s="132"/>
      <c r="G12" s="132"/>
      <c r="H12" s="132"/>
      <c r="I12" s="132"/>
      <c r="J12" s="132"/>
      <c r="K12" s="132"/>
      <c r="L12" s="132"/>
      <c r="M12" s="132"/>
      <c r="N12" s="132"/>
    </row>
    <row r="13" s="9" customFormat="1" ht="126">
      <c r="A13" s="30" t="s">
        <v>1012</v>
      </c>
      <c r="B13" s="130" t="s">
        <v>1013</v>
      </c>
      <c r="C13" s="130"/>
      <c r="D13" s="130"/>
      <c r="E13" s="130"/>
      <c r="F13" s="130"/>
      <c r="G13" s="130"/>
      <c r="H13" s="130"/>
      <c r="I13" s="130"/>
      <c r="J13" s="130"/>
      <c r="K13" s="130"/>
      <c r="L13" s="130"/>
      <c r="M13" s="130"/>
      <c r="N13" s="130"/>
    </row>
    <row r="14" s="9" customFormat="1" ht="13">
      <c r="A14" s="30"/>
      <c r="B14" s="132"/>
      <c r="C14" s="132"/>
      <c r="D14" s="132"/>
      <c r="E14" s="132"/>
      <c r="F14" s="132"/>
    </row>
    <row r="15" s="9" customFormat="1" ht="53.25">
      <c r="A15" s="30" t="s">
        <v>1014</v>
      </c>
      <c r="B15" s="130" t="s">
        <v>1015</v>
      </c>
      <c r="C15" s="130"/>
      <c r="D15" s="130"/>
      <c r="E15" s="130"/>
      <c r="F15" s="130"/>
      <c r="G15" s="130"/>
      <c r="H15" s="130"/>
      <c r="I15" s="130"/>
      <c r="J15" s="130"/>
      <c r="K15" s="130"/>
      <c r="L15" s="130"/>
      <c r="M15" s="130"/>
      <c r="N15" s="130"/>
    </row>
    <row r="16" s="9" customFormat="1" ht="13">
      <c r="A16" s="30"/>
      <c r="B16" s="130"/>
      <c r="C16" s="130"/>
      <c r="D16" s="130"/>
      <c r="E16" s="130"/>
      <c r="F16" s="130"/>
      <c r="G16" s="130"/>
      <c r="H16" s="130"/>
      <c r="I16" s="130"/>
      <c r="J16" s="130"/>
      <c r="K16" s="130"/>
      <c r="L16" s="130"/>
      <c r="M16" s="130"/>
      <c r="N16" s="130"/>
    </row>
    <row r="17" s="9" customFormat="1" ht="50" customHeight="1">
      <c r="A17" s="30" t="s">
        <v>1016</v>
      </c>
      <c r="B17" s="130" t="s">
        <v>1017</v>
      </c>
      <c r="C17" s="130"/>
      <c r="D17" s="130"/>
      <c r="E17" s="130"/>
      <c r="F17" s="130"/>
      <c r="G17" s="130"/>
      <c r="H17" s="130"/>
      <c r="I17" s="130"/>
      <c r="J17" s="130"/>
      <c r="K17" s="130"/>
      <c r="L17" s="130"/>
      <c r="M17" s="130"/>
      <c r="N17" s="130"/>
    </row>
    <row r="18" s="9" customFormat="1" ht="13">
      <c r="B18" s="42"/>
      <c r="C18" s="42"/>
      <c r="D18" s="42"/>
      <c r="E18" s="42"/>
      <c r="F18" s="42"/>
    </row>
    <row r="19" s="9" customFormat="1" ht="162.75">
      <c r="A19" s="30" t="s">
        <v>1018</v>
      </c>
      <c r="B19" s="130" t="s">
        <v>1019</v>
      </c>
      <c r="C19" s="130"/>
      <c r="D19" s="130"/>
      <c r="E19" s="130"/>
      <c r="F19" s="130"/>
      <c r="G19" s="130"/>
      <c r="H19" s="130"/>
      <c r="I19" s="130"/>
      <c r="J19" s="130"/>
      <c r="K19" s="130"/>
      <c r="L19" s="130"/>
      <c r="M19" s="130"/>
      <c r="N19" s="130"/>
    </row>
    <row r="20" s="9" customFormat="1" ht="12.75" customHeight="1">
      <c r="B20" s="132"/>
      <c r="C20" s="132"/>
      <c r="D20" s="132"/>
      <c r="E20" s="132"/>
      <c r="F20" s="132"/>
    </row>
    <row r="21" s="29" customFormat="1" ht="18" customHeight="1">
      <c r="A21" s="9"/>
      <c r="B21" s="9"/>
      <c r="C21" s="9"/>
      <c r="D21" s="9"/>
      <c r="E21" s="9"/>
      <c r="F21" s="9"/>
      <c r="G21" s="9"/>
      <c r="H21" s="9"/>
      <c r="I21" s="9"/>
    </row>
    <row r="22" s="27" customFormat="1" ht="16.6" customHeight="1">
      <c r="A22" s="135" t="s">
        <v>1020</v>
      </c>
      <c r="B22" s="134"/>
      <c r="C22" s="134"/>
      <c r="D22" s="134"/>
      <c r="E22" s="134"/>
      <c r="F22" s="134"/>
      <c r="G22" s="134"/>
    </row>
    <row r="23" s="27" customFormat="1" ht="13">
      <c r="A23" s="130"/>
      <c r="B23" s="130"/>
      <c r="C23" s="130"/>
      <c r="D23" s="130"/>
      <c r="E23" s="130"/>
      <c r="F23" s="130"/>
      <c r="G23" s="130"/>
      <c r="H23" s="130"/>
      <c r="I23" s="130"/>
    </row>
    <row r="24" s="27" customFormat="1" ht="20.25" customHeight="1">
      <c r="A24" s="135"/>
      <c r="B24" s="135"/>
      <c r="C24" s="135"/>
      <c r="D24" s="135"/>
      <c r="E24" s="135"/>
      <c r="F24" s="135"/>
      <c r="G24" s="135"/>
    </row>
    <row r="25" s="29" customFormat="1" ht="18" customHeight="1">
      <c r="A25" s="9"/>
      <c r="B25" s="31"/>
      <c r="C25" s="32"/>
      <c r="D25" s="32"/>
      <c r="E25" s="32"/>
      <c r="F25" s="32"/>
      <c r="G25" s="32"/>
    </row>
    <row r="26" s="29" customFormat="1" ht="18" customHeight="1">
      <c r="A26" s="9"/>
      <c r="B26" s="30"/>
      <c r="C26" s="130"/>
      <c r="D26" s="130"/>
      <c r="E26" s="130"/>
      <c r="F26" s="130"/>
      <c r="G26" s="130"/>
      <c r="H26" s="130"/>
      <c r="I26" s="130"/>
    </row>
    <row r="27" s="29" customFormat="1" ht="18" customHeight="1">
      <c r="A27" s="9"/>
      <c r="B27" s="31"/>
      <c r="C27" s="32"/>
      <c r="D27" s="32"/>
      <c r="E27" s="32"/>
      <c r="F27" s="32"/>
      <c r="G27" s="32"/>
    </row>
    <row r="28" s="29" customFormat="1" ht="18" customHeight="1">
      <c r="A28" s="9"/>
      <c r="B28" s="33"/>
      <c r="C28" s="130"/>
      <c r="D28" s="130"/>
      <c r="E28" s="130"/>
      <c r="F28" s="130"/>
      <c r="G28" s="130"/>
      <c r="H28" s="130"/>
      <c r="I28" s="130"/>
    </row>
    <row r="29" s="29" customFormat="1" ht="12.75" customHeight="1">
      <c r="A29" s="9"/>
      <c r="B29" s="33"/>
      <c r="C29" s="130"/>
      <c r="D29" s="130"/>
      <c r="E29" s="130"/>
      <c r="F29" s="130"/>
      <c r="G29" s="130"/>
      <c r="H29" s="130"/>
      <c r="I29" s="130"/>
    </row>
    <row r="30" s="29" customFormat="1" ht="28.5" customHeight="1">
      <c r="A30" s="9"/>
      <c r="B30" s="30"/>
      <c r="C30" s="130"/>
      <c r="D30" s="130"/>
      <c r="E30" s="130"/>
      <c r="F30" s="130"/>
      <c r="G30" s="130"/>
      <c r="H30" s="130"/>
      <c r="I30" s="130"/>
    </row>
    <row r="31" s="29" customFormat="1" ht="18" customHeight="1">
      <c r="A31" s="9"/>
      <c r="B31" s="30"/>
      <c r="C31" s="130"/>
      <c r="D31" s="130"/>
      <c r="E31" s="130"/>
      <c r="F31" s="130"/>
      <c r="G31" s="130"/>
      <c r="H31" s="130"/>
      <c r="I31" s="130"/>
    </row>
    <row r="32" s="29" customFormat="1" ht="18" customHeight="1">
      <c r="A32" s="9"/>
      <c r="B32" s="31"/>
      <c r="C32" s="32"/>
      <c r="D32" s="32"/>
      <c r="E32" s="32"/>
      <c r="F32" s="32"/>
      <c r="G32" s="32"/>
    </row>
    <row r="33" s="29" customFormat="1" ht="12.75" customHeight="1">
      <c r="A33" s="9"/>
      <c r="B33" s="30"/>
      <c r="C33" s="130"/>
      <c r="D33" s="130"/>
      <c r="E33" s="130"/>
      <c r="F33" s="130"/>
      <c r="G33" s="130"/>
      <c r="H33" s="130"/>
      <c r="I33" s="130"/>
    </row>
    <row r="34" s="29" customFormat="1" ht="18" customHeight="1">
      <c r="A34" s="9"/>
      <c r="B34" s="31"/>
      <c r="C34" s="130"/>
      <c r="D34" s="130"/>
      <c r="E34" s="130"/>
      <c r="F34" s="130"/>
      <c r="G34" s="130"/>
      <c r="H34" s="34"/>
      <c r="I34" s="34"/>
    </row>
    <row r="35" s="29" customFormat="1" ht="12.75" customHeight="1">
      <c r="A35" s="9"/>
      <c r="B35" s="30"/>
      <c r="C35" s="130"/>
      <c r="D35" s="130"/>
      <c r="E35" s="130"/>
      <c r="F35" s="130"/>
      <c r="G35" s="130"/>
      <c r="H35" s="130"/>
      <c r="I35" s="130"/>
    </row>
    <row r="36" s="29" customFormat="1" ht="12.75" customHeight="1">
      <c r="A36" s="9"/>
      <c r="B36" s="30"/>
      <c r="C36" s="130"/>
      <c r="D36" s="130"/>
      <c r="E36" s="130"/>
      <c r="F36" s="130"/>
      <c r="G36" s="130"/>
      <c r="H36" s="130"/>
      <c r="I36" s="130"/>
    </row>
    <row r="37" s="29" customFormat="1" ht="12.75" customHeight="1">
      <c r="A37" s="9"/>
      <c r="B37" s="30"/>
      <c r="C37" s="130"/>
      <c r="D37" s="130"/>
      <c r="E37" s="130"/>
      <c r="F37" s="130"/>
      <c r="G37" s="130"/>
      <c r="H37" s="130"/>
      <c r="I37" s="130"/>
    </row>
    <row r="38" s="29" customFormat="1" ht="13"/>
    <row r="39" s="29" customFormat="1" ht="13"/>
    <row r="40" s="29" customFormat="1" ht="13"/>
    <row r="41" s="29" customFormat="1" ht="13"/>
    <row r="42" s="29" customFormat="1" ht="13"/>
    <row r="43" s="29" customFormat="1" ht="13"/>
    <row r="44" s="29" customFormat="1" ht="13"/>
    <row r="45" s="29" customFormat="1" ht="13"/>
    <row r="46" s="29" customFormat="1" ht="13"/>
    <row r="47" s="29" customFormat="1" ht="13"/>
    <row r="48" s="29" customFormat="1" ht="13"/>
    <row r="49" s="29" customFormat="1" ht="13"/>
    <row r="50" s="29" customFormat="1" ht="13"/>
    <row r="51" s="29" customFormat="1" ht="13"/>
    <row r="52" s="29" customFormat="1" ht="13"/>
    <row r="53" s="29" customFormat="1" ht="13"/>
    <row r="54" s="29" customFormat="1" ht="13"/>
    <row r="55" s="29" customFormat="1" ht="13"/>
    <row r="56" s="29" customFormat="1" ht="13"/>
    <row r="57" s="29" customFormat="1" ht="13"/>
    <row r="58" s="29" customFormat="1" ht="13"/>
    <row r="59" s="29" customFormat="1" ht="13"/>
    <row r="60" s="29" customFormat="1" ht="13"/>
    <row r="61" s="29" customFormat="1" ht="13"/>
    <row r="62" s="29" customFormat="1" ht="13"/>
    <row r="63" s="29" customFormat="1" ht="13"/>
    <row r="64" s="29" customFormat="1" ht="13"/>
    <row r="65" s="29" customFormat="1" ht="13"/>
    <row r="66" s="29" customFormat="1" ht="13"/>
    <row r="67" s="29" customFormat="1" ht="13"/>
    <row r="68" s="29" customFormat="1" ht="13"/>
    <row r="69" s="29" customFormat="1" ht="13"/>
    <row r="70" s="29" customFormat="1" ht="13"/>
    <row r="71" s="29" customFormat="1" ht="13"/>
    <row r="72" s="29" customFormat="1" ht="13"/>
    <row r="73" s="29" customFormat="1" ht="13"/>
    <row r="74" s="29" customFormat="1" ht="13"/>
    <row r="75" s="29" customFormat="1" ht="13"/>
    <row r="76" s="29" customFormat="1" ht="13"/>
    <row r="77" s="29" customFormat="1" ht="13"/>
    <row r="78" s="29" customFormat="1" ht="13"/>
    <row r="79" s="29" customFormat="1" ht="13"/>
    <row r="80" s="29" customFormat="1" ht="13"/>
    <row r="81" s="29" customFormat="1" ht="13"/>
    <row r="82" s="29" customFormat="1" ht="13"/>
    <row r="83" s="29" customFormat="1" ht="13"/>
    <row r="84" s="29" customFormat="1" ht="13"/>
    <row r="85" s="29" customFormat="1" ht="13"/>
    <row r="86" s="29" customFormat="1" ht="13"/>
    <row r="87" s="29" customFormat="1" ht="13"/>
    <row r="88" s="29" customFormat="1" ht="13"/>
    <row r="89" s="29" customFormat="1" ht="13"/>
    <row r="90" s="29" customFormat="1" ht="13"/>
    <row r="91" s="29" customFormat="1" ht="13"/>
    <row r="92" s="29" customFormat="1" ht="13"/>
    <row r="93" s="29" customFormat="1" ht="13"/>
    <row r="94" s="29" customFormat="1" ht="13"/>
    <row r="95" s="29" customFormat="1" ht="13"/>
    <row r="96" s="29" customFormat="1" ht="13"/>
    <row r="97" s="29" customFormat="1" ht="13"/>
    <row r="98" s="29" customFormat="1" ht="13"/>
    <row r="99" s="29" customFormat="1" ht="13"/>
    <row r="100" s="29" customFormat="1" ht="13"/>
    <row r="101" s="29" customFormat="1" ht="13"/>
    <row r="102" s="29" customFormat="1" ht="13"/>
    <row r="103" s="29" customFormat="1" ht="13"/>
    <row r="104" s="29" customFormat="1" ht="13"/>
    <row r="105" s="29" customFormat="1" ht="13"/>
    <row r="106" s="29" customFormat="1" ht="13"/>
    <row r="107" s="29" customFormat="1" ht="13"/>
    <row r="108" s="29" customFormat="1" ht="13"/>
    <row r="109" s="29" customFormat="1" ht="13"/>
    <row r="110" s="29" customFormat="1" ht="13"/>
    <row r="111" s="29" customFormat="1" ht="13"/>
    <row r="112" s="29" customFormat="1" ht="13"/>
    <row r="113" s="29" customFormat="1" ht="13"/>
    <row r="114" s="29" customFormat="1" ht="13"/>
    <row r="115" s="29" customFormat="1" ht="13"/>
    <row r="116" s="29" customFormat="1" ht="13"/>
    <row r="117" s="29" customFormat="1" ht="13"/>
    <row r="118" s="29" customFormat="1" ht="13"/>
    <row r="119" s="29" customFormat="1" ht="13"/>
    <row r="120" s="29" customFormat="1" ht="13"/>
    <row r="121" s="29" customFormat="1" ht="13"/>
    <row r="122" s="29" customFormat="1" ht="13"/>
    <row r="123" s="29" customFormat="1" ht="13"/>
    <row r="124" s="29" customFormat="1" ht="13"/>
    <row r="125" s="29" customFormat="1" ht="13"/>
    <row r="126" s="29" customFormat="1" ht="13"/>
    <row r="127" s="29" customFormat="1" ht="13"/>
    <row r="128" s="29" customFormat="1" ht="13"/>
    <row r="129" s="29" customFormat="1" ht="13"/>
    <row r="130" s="29" customFormat="1" ht="13"/>
    <row r="131" s="29" customFormat="1" ht="13"/>
    <row r="132" s="29" customFormat="1" ht="13"/>
    <row r="133" s="29" customFormat="1" ht="13"/>
    <row r="134" s="29" customFormat="1" ht="13"/>
    <row r="135" s="29" customFormat="1" ht="13"/>
    <row r="136" s="29" customFormat="1" ht="13"/>
    <row r="137" s="29" customFormat="1" ht="13"/>
    <row r="138" s="29" customFormat="1" ht="13"/>
    <row r="139" s="29" customFormat="1" ht="13"/>
    <row r="140" s="29" customFormat="1" ht="13"/>
    <row r="141" s="29" customFormat="1" ht="13"/>
    <row r="142" s="29" customFormat="1" ht="13"/>
    <row r="143" s="29" customFormat="1" ht="13"/>
    <row r="144" s="29" customFormat="1" ht="13"/>
    <row r="145" s="29" customFormat="1" ht="13"/>
    <row r="146" s="29" customFormat="1" ht="13"/>
    <row r="147" s="29" customFormat="1" ht="13"/>
    <row r="148" s="29" customFormat="1" ht="13"/>
    <row r="149" s="29" customFormat="1" ht="13"/>
    <row r="150" s="29" customFormat="1" ht="13"/>
    <row r="151" s="29" customFormat="1" ht="13"/>
    <row r="152" s="29" customFormat="1" ht="13"/>
    <row r="153" s="29" customFormat="1" ht="13"/>
    <row r="154" s="29" customFormat="1" ht="13"/>
    <row r="155" s="29" customFormat="1" ht="13"/>
    <row r="156" s="29" customFormat="1" ht="13"/>
    <row r="157" s="29" customFormat="1" ht="13"/>
    <row r="158" s="29" customFormat="1" ht="13"/>
    <row r="159" s="29" customFormat="1" ht="13"/>
    <row r="160" s="29" customFormat="1" ht="13"/>
    <row r="161" s="29" customFormat="1" ht="13"/>
    <row r="162" s="29" customFormat="1" ht="13"/>
    <row r="163" s="29" customFormat="1" ht="13"/>
    <row r="164" s="29" customFormat="1" ht="13"/>
    <row r="165" s="29" customFormat="1" ht="13"/>
  </sheetData>
  <sheetProtection sheet="1" objects="1" scenarios="1" formatCells="0" formatColumns="0" formatRows="0" autoFilter="0" algorithmName="SHA-512" hashValue="aoKzKtgIZHWmXUAm/0rH2MehaAS1ku3x3sX3KBeHBupEmn9udOuPXfcu3EhqeEPPskDhFkzw8bCySipz9BDASQ==" saltValue="0RkwcEN4YTju48nY2bJwiA==" spinCount="100000"/>
  <mergeCells count="20">
    <mergeCell ref="B11:N11"/>
    <mergeCell ref="B13:N13"/>
    <mergeCell ref="B15:N15"/>
    <mergeCell ref="B19:N19"/>
    <mergeCell ref="C1:G1"/>
    <mergeCell ref="B3:N3"/>
    <mergeCell ref="B5:N5"/>
    <mergeCell ref="B7:N7"/>
    <mergeCell ref="B9:N9"/>
    <mergeCell ref="C31:I31"/>
    <mergeCell ref="C33:I33"/>
    <mergeCell ref="C35:I35"/>
    <mergeCell ref="B17:N17"/>
    <mergeCell ref="A22:G22"/>
    <mergeCell ref="A23:I23"/>
    <mergeCell ref="A24:G24"/>
    <mergeCell ref="C26:I26"/>
    <mergeCell ref="C29:I29"/>
    <mergeCell ref="C30:I30"/>
    <mergeCell ref="C28:I28"/>
  </mergeCells>
  <pageMargins left="0.699999988079071" right="0.699999988079071" top="0.75" bottom="0.75" header="0.30000001192092896" footer="0.30000001192092896"/>
  <pageSetup paperSize="9" scale="54" orientation="portrait" r:id="rId1"/>
  <drawing r:id="rId2"/>
</worksheet>
</file>

<file path=xl/worksheets/sheet11.xml><?xml version="1.0" encoding="utf-8"?>
<worksheet xmlns="http://schemas.openxmlformats.org/spreadsheetml/2006/main" xmlns:r="http://schemas.openxmlformats.org/officeDocument/2006/relationships">
  <dimension ref="A1:B3"/>
  <sheetViews>
    <sheetView workbookViewId="0">
      <selection activeCell="A16" sqref="A16"/>
    </sheetView>
  </sheetViews>
  <sheetFormatPr defaultColWidth="11.421875" defaultRowHeight="14.5" customHeight="1"/>
  <cols>
    <col min="1" max="1" width="21.57421875" customWidth="1"/>
  </cols>
  <sheetData>
    <row r="1">
      <c r="A1" s="57" t="s">
        <v>1021</v>
      </c>
      <c r="B1" s="61"/>
    </row>
    <row r="2">
      <c r="A2" s="58" t="s">
        <v>1022</v>
      </c>
      <c r="B2" s="61" t="s">
        <v>608</v>
      </c>
    </row>
    <row r="3">
      <c r="A3" s="59" t="s">
        <v>1023</v>
      </c>
      <c r="B3" s="60" t="s">
        <v>1024</v>
      </c>
    </row>
  </sheetData>
  <pageMargins left="0.699999988079071" right="0.699999988079071" top="0.75" bottom="0.75" header="0.30000001192092896" footer="0.30000001192092896"/>
  <pageSetup paperSize="9" orientation="portrait" r:id="rId1"/>
</worksheet>
</file>

<file path=xl/worksheets/sheet12.xml><?xml version="1.0" encoding="utf-8"?>
<worksheet xmlns="http://schemas.openxmlformats.org/spreadsheetml/2006/main" xmlns:r="http://schemas.openxmlformats.org/officeDocument/2006/relationships">
  <sheetPr>
    <tabColor rgb="FF568838"/>
    <pageSetUpPr fitToPage="1"/>
  </sheetPr>
  <dimension ref="1:587"/>
  <sheetViews>
    <sheetView showGridLines="0" view="pageBreakPreview" zoomScale="90" zoomScaleNormal="90" workbookViewId="0">
      <selection activeCell="B160" sqref="B160"/>
    </sheetView>
  </sheetViews>
  <sheetFormatPr defaultColWidth="11.421875" defaultRowHeight="14.5" customHeight="1"/>
  <cols>
    <col min="1" max="1" width="20.57421875" customWidth="1"/>
    <col min="2" max="2" width="126.421875" customWidth="1"/>
  </cols>
  <sheetData>
    <row r="1" s="41" customFormat="1" ht="53.25" customHeight="1">
      <c r="A1" s="146" t="s">
        <v>1025</v>
      </c>
      <c r="B1" s="147" t="s">
        <v>1026</v>
      </c>
    </row>
    <row r="2" s="150" customFormat="1" ht="15">
      <c r="A2" s="148" t="s">
        <v>1027</v>
      </c>
      <c r="B2" s="149" t="s">
        <v>1028</v>
      </c>
    </row>
    <row r="3" s="150" customFormat="1" ht="15" customHeight="1">
      <c r="A3" s="148" t="s">
        <v>1029</v>
      </c>
      <c r="B3" s="151" t="s">
        <v>1030</v>
      </c>
      <c r="C3" s="152"/>
    </row>
    <row r="4" s="150" customFormat="1" ht="15" customHeight="1">
      <c r="A4" s="153" t="s">
        <v>1031</v>
      </c>
      <c r="B4" s="149" t="s">
        <v>1032</v>
      </c>
    </row>
    <row r="5" s="150" customFormat="1" ht="15" customHeight="1">
      <c r="A5" s="148" t="s">
        <v>1033</v>
      </c>
      <c r="B5" s="151" t="s">
        <v>1034</v>
      </c>
      <c r="C5" s="154"/>
      <c r="D5" s="152"/>
      <c r="E5" s="154"/>
      <c r="F5" s="152"/>
      <c r="G5" s="154"/>
      <c r="H5" s="152"/>
      <c r="I5" s="154"/>
      <c r="J5" s="152"/>
      <c r="K5" s="154"/>
      <c r="L5" s="152"/>
      <c r="M5" s="154"/>
      <c r="N5" s="152"/>
      <c r="O5" s="154"/>
      <c r="P5" s="152"/>
      <c r="Q5" s="154"/>
      <c r="R5" s="152"/>
      <c r="S5" s="154"/>
      <c r="T5" s="152"/>
      <c r="U5" s="154"/>
      <c r="V5" s="152"/>
      <c r="W5" s="154"/>
      <c r="X5" s="152"/>
      <c r="Y5" s="154"/>
      <c r="Z5" s="152"/>
      <c r="AA5" s="154"/>
      <c r="AB5" s="155"/>
      <c r="AC5" s="148"/>
      <c r="AD5" s="156"/>
      <c r="AE5" s="148"/>
      <c r="AF5" s="156"/>
      <c r="AG5" s="148"/>
      <c r="AH5" s="156"/>
      <c r="AI5" s="148"/>
      <c r="AJ5" s="156"/>
      <c r="AK5" s="148"/>
      <c r="AL5" s="156"/>
      <c r="AM5" s="148"/>
      <c r="AN5" s="156"/>
      <c r="AO5" s="148"/>
      <c r="AP5" s="156"/>
      <c r="AQ5" s="148"/>
      <c r="AR5" s="156"/>
      <c r="AS5" s="148"/>
      <c r="AT5" s="156"/>
      <c r="AU5" s="148"/>
      <c r="AV5" s="156"/>
      <c r="AW5" s="148"/>
      <c r="AX5" s="156"/>
      <c r="AY5" s="148"/>
      <c r="AZ5" s="156"/>
      <c r="BA5" s="148"/>
      <c r="BB5" s="156"/>
      <c r="BC5" s="148"/>
      <c r="BD5" s="156"/>
      <c r="BE5" s="148"/>
      <c r="BF5" s="156"/>
      <c r="BG5" s="148"/>
      <c r="BH5" s="156"/>
      <c r="BI5" s="148"/>
      <c r="BJ5" s="156"/>
      <c r="BK5" s="148"/>
      <c r="BL5" s="156"/>
      <c r="BM5" s="148"/>
      <c r="BN5" s="156"/>
      <c r="BO5" s="148"/>
      <c r="BP5" s="156"/>
      <c r="BQ5" s="148"/>
      <c r="BR5" s="156"/>
      <c r="BS5" s="148"/>
      <c r="BT5" s="156"/>
      <c r="BU5" s="148"/>
      <c r="BV5" s="156"/>
      <c r="BW5" s="148"/>
      <c r="BX5" s="156"/>
      <c r="BY5" s="148"/>
      <c r="BZ5" s="156"/>
      <c r="CA5" s="148"/>
      <c r="CB5" s="156"/>
      <c r="CC5" s="148"/>
      <c r="CD5" s="156"/>
      <c r="CE5" s="148"/>
      <c r="CF5" s="156"/>
      <c r="CG5" s="148"/>
      <c r="CH5" s="156"/>
      <c r="CI5" s="148"/>
      <c r="CJ5" s="156"/>
      <c r="CK5" s="148"/>
      <c r="CL5" s="156"/>
      <c r="CM5" s="148"/>
      <c r="CN5" s="156"/>
      <c r="CO5" s="148"/>
      <c r="CP5" s="156"/>
      <c r="CQ5" s="148"/>
      <c r="CR5" s="156"/>
      <c r="CS5" s="148"/>
      <c r="CT5" s="156"/>
      <c r="CU5" s="148"/>
      <c r="CV5" s="156"/>
      <c r="CW5" s="148"/>
      <c r="CX5" s="156"/>
      <c r="CY5" s="148"/>
      <c r="CZ5" s="156"/>
      <c r="DA5" s="148"/>
      <c r="DB5" s="156"/>
      <c r="DC5" s="148"/>
      <c r="DD5" s="156"/>
      <c r="DE5" s="148"/>
      <c r="DF5" s="156"/>
      <c r="DG5" s="148"/>
      <c r="DH5" s="156"/>
      <c r="DI5" s="148"/>
      <c r="DJ5" s="156"/>
      <c r="DK5" s="148"/>
      <c r="DL5" s="156"/>
      <c r="DM5" s="148"/>
      <c r="DN5" s="156"/>
      <c r="DO5" s="148"/>
      <c r="DP5" s="156"/>
      <c r="DQ5" s="148"/>
      <c r="DR5" s="156"/>
      <c r="DS5" s="148"/>
      <c r="DT5" s="156"/>
      <c r="DU5" s="148"/>
      <c r="DV5" s="156"/>
      <c r="DW5" s="148"/>
      <c r="DX5" s="156"/>
      <c r="DY5" s="148"/>
      <c r="DZ5" s="156"/>
      <c r="EA5" s="148"/>
      <c r="EB5" s="156"/>
      <c r="EC5" s="148"/>
      <c r="ED5" s="156"/>
      <c r="EE5" s="148"/>
      <c r="EF5" s="156"/>
      <c r="EG5" s="148"/>
      <c r="EH5" s="156"/>
      <c r="EI5" s="148"/>
      <c r="EJ5" s="156"/>
      <c r="EK5" s="148"/>
      <c r="EL5" s="156"/>
      <c r="EM5" s="148"/>
      <c r="EN5" s="156"/>
      <c r="EO5" s="148"/>
      <c r="EP5" s="156"/>
      <c r="EQ5" s="148"/>
      <c r="ER5" s="156"/>
      <c r="ES5" s="148"/>
      <c r="ET5" s="156"/>
      <c r="EU5" s="148"/>
      <c r="EV5" s="156"/>
      <c r="EW5" s="148"/>
      <c r="EX5" s="156"/>
      <c r="EY5" s="148"/>
      <c r="EZ5" s="156"/>
      <c r="FA5" s="148"/>
      <c r="FB5" s="156"/>
      <c r="FC5" s="148"/>
      <c r="FD5" s="156"/>
      <c r="FE5" s="148"/>
      <c r="FF5" s="156"/>
      <c r="FG5" s="148"/>
      <c r="FH5" s="156"/>
      <c r="FI5" s="148"/>
      <c r="FJ5" s="156"/>
      <c r="FK5" s="148"/>
      <c r="FL5" s="156"/>
      <c r="FM5" s="148"/>
      <c r="FN5" s="156"/>
      <c r="FO5" s="148"/>
      <c r="FP5" s="156"/>
      <c r="FQ5" s="148"/>
      <c r="FR5" s="156"/>
      <c r="FS5" s="148"/>
      <c r="FT5" s="156"/>
      <c r="FU5" s="148"/>
      <c r="FV5" s="156"/>
      <c r="FW5" s="148"/>
      <c r="FX5" s="156"/>
      <c r="FY5" s="148"/>
      <c r="FZ5" s="156"/>
      <c r="GA5" s="148"/>
      <c r="GB5" s="156"/>
      <c r="GC5" s="148"/>
      <c r="GD5" s="156"/>
      <c r="GE5" s="148"/>
      <c r="GF5" s="156"/>
      <c r="GG5" s="148"/>
      <c r="GH5" s="156"/>
      <c r="GI5" s="148"/>
      <c r="GJ5" s="156"/>
      <c r="GK5" s="148"/>
      <c r="GL5" s="156"/>
      <c r="GM5" s="148"/>
      <c r="GN5" s="156"/>
      <c r="GO5" s="148"/>
      <c r="GP5" s="156"/>
      <c r="GQ5" s="148"/>
      <c r="GR5" s="156"/>
      <c r="GS5" s="148"/>
      <c r="GT5" s="156"/>
      <c r="GU5" s="148"/>
      <c r="GV5" s="156"/>
      <c r="GW5" s="148"/>
      <c r="GX5" s="156"/>
      <c r="GY5" s="148"/>
      <c r="GZ5" s="156"/>
      <c r="HA5" s="148"/>
      <c r="HB5" s="156"/>
      <c r="HC5" s="148"/>
      <c r="HD5" s="156"/>
      <c r="HE5" s="148"/>
      <c r="HF5" s="156"/>
      <c r="HG5" s="148"/>
      <c r="HH5" s="156"/>
      <c r="HI5" s="148"/>
      <c r="HJ5" s="156"/>
      <c r="HK5" s="148"/>
      <c r="HL5" s="156"/>
      <c r="HM5" s="148"/>
      <c r="HN5" s="156"/>
      <c r="HO5" s="148"/>
      <c r="HP5" s="156"/>
      <c r="HQ5" s="148"/>
      <c r="HR5" s="156"/>
      <c r="HS5" s="148"/>
      <c r="HT5" s="156"/>
      <c r="HU5" s="148"/>
      <c r="HV5" s="156"/>
      <c r="HW5" s="148"/>
      <c r="HX5" s="156"/>
      <c r="HY5" s="148"/>
      <c r="HZ5" s="156"/>
      <c r="IA5" s="148"/>
      <c r="IB5" s="156"/>
      <c r="IC5" s="148"/>
      <c r="ID5" s="156"/>
      <c r="IE5" s="148"/>
      <c r="IF5" s="156"/>
      <c r="IG5" s="148"/>
      <c r="IH5" s="156"/>
      <c r="II5" s="148"/>
      <c r="IJ5" s="156"/>
      <c r="IK5" s="148"/>
      <c r="IL5" s="156"/>
      <c r="IM5" s="148"/>
      <c r="IN5" s="156"/>
      <c r="IO5" s="148"/>
      <c r="IP5" s="156"/>
      <c r="IQ5" s="148"/>
      <c r="IR5" s="156"/>
      <c r="IS5" s="148"/>
      <c r="IT5" s="156"/>
      <c r="IU5" s="148"/>
      <c r="IV5" s="156"/>
      <c r="IW5" s="148"/>
      <c r="IX5" s="156"/>
      <c r="IY5" s="148"/>
      <c r="IZ5" s="156"/>
      <c r="JA5" s="148"/>
      <c r="JB5" s="156"/>
      <c r="JC5" s="148"/>
      <c r="JD5" s="156"/>
      <c r="JE5" s="148"/>
      <c r="JF5" s="156"/>
      <c r="JG5" s="148"/>
      <c r="JH5" s="156"/>
      <c r="JI5" s="148"/>
      <c r="JJ5" s="156"/>
      <c r="JK5" s="148"/>
      <c r="JL5" s="156"/>
      <c r="JM5" s="148"/>
      <c r="JN5" s="156"/>
      <c r="JO5" s="148"/>
      <c r="JP5" s="156"/>
      <c r="JQ5" s="148"/>
      <c r="JR5" s="156"/>
      <c r="JS5" s="148"/>
      <c r="JT5" s="156"/>
      <c r="JU5" s="148"/>
      <c r="JV5" s="156"/>
      <c r="JW5" s="148"/>
      <c r="JX5" s="156"/>
      <c r="JY5" s="148"/>
      <c r="JZ5" s="156"/>
      <c r="KA5" s="148"/>
      <c r="KB5" s="156"/>
      <c r="KC5" s="148"/>
      <c r="KD5" s="156"/>
      <c r="KE5" s="148"/>
      <c r="KF5" s="156"/>
      <c r="KG5" s="148"/>
      <c r="KH5" s="156"/>
      <c r="KI5" s="148"/>
      <c r="KJ5" s="156"/>
      <c r="KK5" s="148"/>
      <c r="KL5" s="156"/>
      <c r="KM5" s="148"/>
      <c r="KN5" s="156"/>
      <c r="KO5" s="148"/>
      <c r="KP5" s="156"/>
      <c r="KQ5" s="148"/>
      <c r="KR5" s="156"/>
      <c r="KS5" s="148"/>
      <c r="KT5" s="156"/>
      <c r="KU5" s="148"/>
      <c r="KV5" s="156"/>
      <c r="KW5" s="148"/>
      <c r="KX5" s="156"/>
      <c r="KY5" s="148"/>
      <c r="KZ5" s="156"/>
      <c r="LA5" s="148"/>
      <c r="LB5" s="156"/>
      <c r="LC5" s="148"/>
      <c r="LD5" s="156"/>
      <c r="LE5" s="148"/>
      <c r="LF5" s="156"/>
      <c r="LG5" s="148"/>
      <c r="LH5" s="156"/>
      <c r="LI5" s="148"/>
      <c r="LJ5" s="156"/>
      <c r="LK5" s="148"/>
      <c r="LL5" s="156"/>
      <c r="LM5" s="148"/>
      <c r="LN5" s="156"/>
      <c r="LO5" s="148"/>
      <c r="LP5" s="156"/>
      <c r="LQ5" s="148"/>
      <c r="LR5" s="156"/>
      <c r="LS5" s="148"/>
      <c r="LT5" s="156"/>
      <c r="LU5" s="148"/>
      <c r="LV5" s="156"/>
      <c r="LW5" s="148"/>
      <c r="LX5" s="156"/>
      <c r="LY5" s="148"/>
      <c r="LZ5" s="156"/>
      <c r="MA5" s="148"/>
      <c r="MB5" s="156"/>
      <c r="MC5" s="148"/>
      <c r="MD5" s="156"/>
      <c r="ME5" s="148"/>
      <c r="MF5" s="156"/>
      <c r="MG5" s="148"/>
      <c r="MH5" s="156"/>
      <c r="MI5" s="148"/>
      <c r="MJ5" s="156"/>
      <c r="MK5" s="148"/>
      <c r="ML5" s="156"/>
      <c r="MM5" s="148"/>
      <c r="MN5" s="156"/>
      <c r="MO5" s="148"/>
      <c r="MP5" s="156"/>
      <c r="MQ5" s="148"/>
      <c r="MR5" s="156"/>
      <c r="MS5" s="148"/>
      <c r="MT5" s="156"/>
      <c r="MU5" s="148"/>
      <c r="MV5" s="156"/>
      <c r="MW5" s="148"/>
      <c r="MX5" s="156"/>
      <c r="MY5" s="148"/>
      <c r="MZ5" s="156"/>
      <c r="NA5" s="148"/>
      <c r="NB5" s="156"/>
      <c r="NC5" s="148"/>
      <c r="ND5" s="156"/>
      <c r="NE5" s="148"/>
      <c r="NF5" s="156"/>
      <c r="NG5" s="148"/>
      <c r="NH5" s="156"/>
      <c r="NI5" s="148"/>
      <c r="NJ5" s="156"/>
      <c r="NK5" s="148"/>
      <c r="NL5" s="156"/>
      <c r="NM5" s="148"/>
      <c r="NN5" s="156"/>
      <c r="NO5" s="148"/>
      <c r="NP5" s="156"/>
      <c r="NQ5" s="148"/>
      <c r="NR5" s="156"/>
      <c r="NS5" s="148"/>
      <c r="NT5" s="156"/>
      <c r="NU5" s="148"/>
      <c r="NV5" s="156"/>
      <c r="NW5" s="148"/>
      <c r="NX5" s="156"/>
      <c r="NY5" s="148"/>
      <c r="NZ5" s="156"/>
      <c r="OA5" s="148"/>
      <c r="OB5" s="156"/>
      <c r="OC5" s="148"/>
      <c r="OD5" s="156"/>
      <c r="OE5" s="148"/>
      <c r="OF5" s="156"/>
      <c r="OG5" s="148"/>
      <c r="OH5" s="156"/>
      <c r="OI5" s="148"/>
      <c r="OJ5" s="156"/>
      <c r="OK5" s="148"/>
      <c r="OL5" s="156"/>
      <c r="OM5" s="148"/>
      <c r="ON5" s="156"/>
      <c r="OO5" s="148"/>
      <c r="OP5" s="156"/>
      <c r="OQ5" s="148"/>
      <c r="OR5" s="156"/>
      <c r="OS5" s="148"/>
      <c r="OT5" s="156"/>
      <c r="OU5" s="148"/>
      <c r="OV5" s="156"/>
      <c r="OW5" s="148"/>
      <c r="OX5" s="156"/>
      <c r="OY5" s="148"/>
      <c r="OZ5" s="156"/>
      <c r="PA5" s="148"/>
      <c r="PB5" s="156"/>
      <c r="PC5" s="148"/>
      <c r="PD5" s="156"/>
      <c r="PE5" s="148"/>
      <c r="PF5" s="156"/>
      <c r="PG5" s="148"/>
      <c r="PH5" s="156"/>
      <c r="PI5" s="148"/>
      <c r="PJ5" s="156"/>
      <c r="PK5" s="148"/>
      <c r="PL5" s="156"/>
      <c r="PM5" s="148"/>
      <c r="PN5" s="156"/>
      <c r="PO5" s="148"/>
      <c r="PP5" s="156"/>
      <c r="PQ5" s="148"/>
      <c r="PR5" s="156"/>
      <c r="PS5" s="148"/>
      <c r="PT5" s="156"/>
      <c r="PU5" s="148"/>
      <c r="PV5" s="156"/>
      <c r="PW5" s="148"/>
      <c r="PX5" s="156"/>
      <c r="PY5" s="148"/>
      <c r="PZ5" s="156"/>
      <c r="QA5" s="148"/>
      <c r="QB5" s="156"/>
      <c r="QC5" s="148"/>
      <c r="QD5" s="156"/>
      <c r="QE5" s="148"/>
      <c r="QF5" s="156"/>
      <c r="QG5" s="148"/>
      <c r="QH5" s="156"/>
      <c r="QI5" s="148"/>
      <c r="QJ5" s="156"/>
      <c r="QK5" s="148"/>
      <c r="QL5" s="156"/>
      <c r="QM5" s="148"/>
      <c r="QN5" s="156"/>
      <c r="QO5" s="148"/>
      <c r="QP5" s="156"/>
      <c r="QQ5" s="148"/>
      <c r="QR5" s="156"/>
      <c r="QS5" s="148"/>
      <c r="QT5" s="156"/>
      <c r="QU5" s="148"/>
      <c r="QV5" s="156"/>
      <c r="QW5" s="148"/>
      <c r="QX5" s="156"/>
      <c r="QY5" s="148"/>
      <c r="QZ5" s="156"/>
      <c r="RA5" s="148"/>
      <c r="RB5" s="156"/>
      <c r="RC5" s="148"/>
      <c r="RD5" s="156"/>
      <c r="RE5" s="148"/>
      <c r="RF5" s="156"/>
      <c r="RG5" s="148"/>
      <c r="RH5" s="156"/>
      <c r="RI5" s="148"/>
      <c r="RJ5" s="156"/>
      <c r="RK5" s="148"/>
      <c r="RL5" s="156"/>
      <c r="RM5" s="148"/>
      <c r="RN5" s="156"/>
      <c r="RO5" s="148"/>
      <c r="RP5" s="156"/>
      <c r="RQ5" s="148"/>
      <c r="RR5" s="156"/>
      <c r="RS5" s="148"/>
      <c r="RT5" s="156"/>
      <c r="RU5" s="148"/>
      <c r="RV5" s="156"/>
      <c r="RW5" s="148"/>
      <c r="RX5" s="156"/>
      <c r="RY5" s="148"/>
      <c r="RZ5" s="156"/>
      <c r="SA5" s="148"/>
      <c r="SB5" s="156"/>
      <c r="SC5" s="148"/>
      <c r="SD5" s="156"/>
      <c r="SE5" s="148"/>
      <c r="SF5" s="156"/>
      <c r="SG5" s="148"/>
      <c r="SH5" s="156"/>
      <c r="SI5" s="148"/>
      <c r="SJ5" s="156"/>
      <c r="SK5" s="148"/>
      <c r="SL5" s="156"/>
      <c r="SM5" s="148"/>
      <c r="SN5" s="156"/>
      <c r="SO5" s="148"/>
      <c r="SP5" s="156"/>
      <c r="SQ5" s="148"/>
      <c r="SR5" s="156"/>
      <c r="SS5" s="148"/>
      <c r="ST5" s="156"/>
      <c r="SU5" s="148"/>
      <c r="SV5" s="156"/>
      <c r="SW5" s="148"/>
      <c r="SX5" s="156"/>
      <c r="SY5" s="148"/>
      <c r="SZ5" s="156"/>
      <c r="TA5" s="148"/>
      <c r="TB5" s="156"/>
      <c r="TC5" s="148"/>
      <c r="TD5" s="156"/>
      <c r="TE5" s="148"/>
      <c r="TF5" s="156"/>
      <c r="TG5" s="148"/>
      <c r="TH5" s="156"/>
      <c r="TI5" s="148"/>
      <c r="TJ5" s="156"/>
      <c r="TK5" s="148"/>
      <c r="TL5" s="156"/>
      <c r="TM5" s="148"/>
      <c r="TN5" s="156"/>
      <c r="TO5" s="148"/>
      <c r="TP5" s="156"/>
      <c r="TQ5" s="148"/>
      <c r="TR5" s="156"/>
      <c r="TS5" s="148"/>
      <c r="TT5" s="156"/>
      <c r="TU5" s="148"/>
      <c r="TV5" s="156"/>
      <c r="TW5" s="148"/>
      <c r="TX5" s="156"/>
      <c r="TY5" s="148"/>
      <c r="TZ5" s="156"/>
      <c r="UA5" s="148"/>
      <c r="UB5" s="156"/>
      <c r="UC5" s="148"/>
      <c r="UD5" s="156"/>
      <c r="UE5" s="148"/>
      <c r="UF5" s="156"/>
      <c r="UG5" s="148"/>
      <c r="UH5" s="156"/>
      <c r="UI5" s="148"/>
      <c r="UJ5" s="156"/>
      <c r="UK5" s="148"/>
      <c r="UL5" s="156"/>
      <c r="UM5" s="148"/>
      <c r="UN5" s="156"/>
      <c r="UO5" s="148"/>
      <c r="UP5" s="156"/>
      <c r="UQ5" s="148"/>
      <c r="UR5" s="156"/>
      <c r="US5" s="148"/>
      <c r="UT5" s="156"/>
      <c r="UU5" s="148"/>
      <c r="UV5" s="156"/>
      <c r="UW5" s="148"/>
      <c r="UX5" s="156"/>
      <c r="UY5" s="148"/>
      <c r="UZ5" s="156"/>
      <c r="VA5" s="148"/>
      <c r="VB5" s="156"/>
      <c r="VC5" s="148"/>
      <c r="VD5" s="156"/>
      <c r="VE5" s="148"/>
      <c r="VF5" s="156"/>
      <c r="VG5" s="148"/>
      <c r="VH5" s="156"/>
      <c r="VI5" s="148"/>
      <c r="VJ5" s="156"/>
      <c r="VK5" s="148"/>
      <c r="VL5" s="156"/>
      <c r="VM5" s="148"/>
      <c r="VN5" s="156"/>
      <c r="VO5" s="148"/>
      <c r="VP5" s="156"/>
      <c r="VQ5" s="148"/>
      <c r="VR5" s="156"/>
      <c r="VS5" s="148"/>
      <c r="VT5" s="156"/>
      <c r="VU5" s="148"/>
      <c r="VV5" s="156"/>
      <c r="VW5" s="148"/>
      <c r="VX5" s="156"/>
      <c r="VY5" s="148"/>
      <c r="VZ5" s="156"/>
      <c r="WA5" s="148"/>
      <c r="WB5" s="156"/>
      <c r="WC5" s="148"/>
      <c r="WD5" s="156"/>
      <c r="WE5" s="148"/>
      <c r="WF5" s="156"/>
      <c r="WG5" s="148"/>
      <c r="WH5" s="156"/>
      <c r="WI5" s="148"/>
      <c r="WJ5" s="156"/>
      <c r="WK5" s="148"/>
      <c r="WL5" s="156"/>
      <c r="WM5" s="148"/>
      <c r="WN5" s="156"/>
      <c r="WO5" s="148"/>
      <c r="WP5" s="156"/>
      <c r="WQ5" s="148"/>
      <c r="WR5" s="156"/>
      <c r="WS5" s="148"/>
      <c r="WT5" s="156"/>
      <c r="WU5" s="148"/>
      <c r="WV5" s="156"/>
      <c r="WW5" s="148"/>
      <c r="WX5" s="156"/>
      <c r="WY5" s="148"/>
      <c r="WZ5" s="156"/>
      <c r="XA5" s="148"/>
      <c r="XB5" s="156"/>
      <c r="XC5" s="148"/>
      <c r="XD5" s="156"/>
      <c r="XE5" s="148"/>
      <c r="XF5" s="156"/>
      <c r="XG5" s="148"/>
      <c r="XH5" s="156"/>
      <c r="XI5" s="148"/>
      <c r="XJ5" s="156"/>
      <c r="XK5" s="148"/>
      <c r="XL5" s="156"/>
      <c r="XM5" s="148"/>
      <c r="XN5" s="156"/>
      <c r="XO5" s="148"/>
      <c r="XP5" s="156"/>
      <c r="XQ5" s="148"/>
      <c r="XR5" s="156"/>
      <c r="XS5" s="148"/>
      <c r="XT5" s="156"/>
      <c r="XU5" s="148"/>
      <c r="XV5" s="156"/>
      <c r="XW5" s="148"/>
      <c r="XX5" s="156"/>
      <c r="XY5" s="148"/>
      <c r="XZ5" s="156"/>
      <c r="YA5" s="148"/>
      <c r="YB5" s="156"/>
      <c r="YC5" s="148"/>
      <c r="YD5" s="156"/>
      <c r="YE5" s="148"/>
      <c r="YF5" s="156"/>
      <c r="YG5" s="148"/>
      <c r="YH5" s="156"/>
      <c r="YI5" s="148"/>
      <c r="YJ5" s="156"/>
      <c r="YK5" s="148"/>
      <c r="YL5" s="156"/>
      <c r="YM5" s="148"/>
      <c r="YN5" s="156"/>
      <c r="YO5" s="148"/>
      <c r="YP5" s="156"/>
      <c r="YQ5" s="148"/>
      <c r="YR5" s="156"/>
      <c r="YS5" s="148"/>
      <c r="YT5" s="156"/>
      <c r="YU5" s="148"/>
      <c r="YV5" s="156"/>
      <c r="YW5" s="148"/>
      <c r="YX5" s="156"/>
      <c r="YY5" s="148"/>
      <c r="YZ5" s="156"/>
      <c r="ZA5" s="148"/>
      <c r="ZB5" s="156"/>
      <c r="ZC5" s="148"/>
      <c r="ZD5" s="156"/>
      <c r="ZE5" s="148"/>
      <c r="ZF5" s="156"/>
      <c r="ZG5" s="148"/>
      <c r="ZH5" s="156"/>
      <c r="ZI5" s="148"/>
      <c r="ZJ5" s="156"/>
      <c r="ZK5" s="148"/>
      <c r="ZL5" s="156"/>
      <c r="ZM5" s="148"/>
      <c r="ZN5" s="156"/>
      <c r="ZO5" s="148"/>
      <c r="ZP5" s="156"/>
      <c r="ZQ5" s="148"/>
      <c r="ZR5" s="156"/>
      <c r="ZS5" s="148"/>
      <c r="ZT5" s="156"/>
      <c r="ZU5" s="148"/>
      <c r="ZV5" s="156"/>
      <c r="ZW5" s="148"/>
      <c r="ZX5" s="156"/>
      <c r="ZY5" s="148"/>
      <c r="ZZ5" s="156"/>
      <c r="AAA5" s="148"/>
      <c r="AAB5" s="156"/>
      <c r="AAC5" s="148"/>
      <c r="AAD5" s="156"/>
      <c r="AAE5" s="148"/>
      <c r="AAF5" s="156"/>
      <c r="AAG5" s="148"/>
      <c r="AAH5" s="156"/>
      <c r="AAI5" s="148"/>
      <c r="AAJ5" s="156"/>
      <c r="AAK5" s="148"/>
      <c r="AAL5" s="156"/>
      <c r="AAM5" s="148"/>
      <c r="AAN5" s="156"/>
      <c r="AAO5" s="148"/>
      <c r="AAP5" s="156"/>
      <c r="AAQ5" s="148"/>
      <c r="AAR5" s="156"/>
      <c r="AAS5" s="148"/>
      <c r="AAT5" s="156"/>
      <c r="AAU5" s="148"/>
      <c r="AAV5" s="156"/>
      <c r="AAW5" s="148"/>
      <c r="AAX5" s="156"/>
      <c r="AAY5" s="148"/>
      <c r="AAZ5" s="156"/>
      <c r="ABA5" s="148"/>
      <c r="ABB5" s="156"/>
      <c r="ABC5" s="148"/>
      <c r="ABD5" s="156"/>
      <c r="ABE5" s="148"/>
      <c r="ABF5" s="156"/>
      <c r="ABG5" s="148"/>
      <c r="ABH5" s="156"/>
      <c r="ABI5" s="148"/>
      <c r="ABJ5" s="156"/>
      <c r="ABK5" s="148"/>
      <c r="ABL5" s="156"/>
      <c r="ABM5" s="148"/>
      <c r="ABN5" s="156"/>
      <c r="ABO5" s="148"/>
      <c r="ABP5" s="156"/>
      <c r="ABQ5" s="148"/>
      <c r="ABR5" s="156"/>
      <c r="ABS5" s="148"/>
      <c r="ABT5" s="156"/>
      <c r="ABU5" s="148"/>
      <c r="ABV5" s="156"/>
      <c r="ABW5" s="148"/>
      <c r="ABX5" s="156"/>
      <c r="ABY5" s="148"/>
      <c r="ABZ5" s="156"/>
      <c r="ACA5" s="148"/>
      <c r="ACB5" s="156"/>
      <c r="ACC5" s="148"/>
      <c r="ACD5" s="156"/>
      <c r="ACE5" s="148"/>
      <c r="ACF5" s="156"/>
      <c r="ACG5" s="148"/>
      <c r="ACH5" s="156"/>
      <c r="ACI5" s="148"/>
      <c r="ACJ5" s="156"/>
      <c r="ACK5" s="148"/>
      <c r="ACL5" s="156"/>
      <c r="ACM5" s="148"/>
      <c r="ACN5" s="156"/>
      <c r="ACO5" s="148"/>
      <c r="ACP5" s="156"/>
      <c r="ACQ5" s="148"/>
      <c r="ACR5" s="156"/>
      <c r="ACS5" s="148"/>
      <c r="ACT5" s="156"/>
      <c r="ACU5" s="148"/>
      <c r="ACV5" s="156"/>
      <c r="ACW5" s="148"/>
      <c r="ACX5" s="156"/>
      <c r="ACY5" s="148"/>
      <c r="ACZ5" s="156"/>
      <c r="ADA5" s="148"/>
      <c r="ADB5" s="156"/>
      <c r="ADC5" s="148"/>
      <c r="ADD5" s="156"/>
      <c r="ADE5" s="148"/>
      <c r="ADF5" s="156"/>
      <c r="ADG5" s="148"/>
      <c r="ADH5" s="156"/>
      <c r="ADI5" s="148"/>
      <c r="ADJ5" s="156"/>
      <c r="ADK5" s="148"/>
      <c r="ADL5" s="156"/>
      <c r="ADM5" s="148"/>
      <c r="ADN5" s="156"/>
      <c r="ADO5" s="148"/>
      <c r="ADP5" s="156"/>
      <c r="ADQ5" s="148"/>
      <c r="ADR5" s="156"/>
      <c r="ADS5" s="148"/>
      <c r="ADT5" s="156"/>
      <c r="ADU5" s="148"/>
      <c r="ADV5" s="156"/>
      <c r="ADW5" s="148"/>
      <c r="ADX5" s="156"/>
      <c r="ADY5" s="148"/>
      <c r="ADZ5" s="156"/>
      <c r="AEA5" s="148"/>
      <c r="AEB5" s="156"/>
      <c r="AEC5" s="148"/>
      <c r="AED5" s="156"/>
      <c r="AEE5" s="148"/>
      <c r="AEF5" s="156"/>
      <c r="AEG5" s="148"/>
      <c r="AEH5" s="156"/>
      <c r="AEI5" s="148"/>
      <c r="AEJ5" s="156"/>
      <c r="AEK5" s="148"/>
      <c r="AEL5" s="156"/>
      <c r="AEM5" s="148"/>
      <c r="AEN5" s="156"/>
      <c r="AEO5" s="148"/>
      <c r="AEP5" s="156"/>
      <c r="AEQ5" s="148"/>
      <c r="AER5" s="156"/>
      <c r="AES5" s="148"/>
      <c r="AET5" s="156"/>
      <c r="AEU5" s="148"/>
      <c r="AEV5" s="156"/>
      <c r="AEW5" s="148"/>
      <c r="AEX5" s="156"/>
      <c r="AEY5" s="148"/>
      <c r="AEZ5" s="156"/>
      <c r="AFA5" s="148"/>
      <c r="AFB5" s="156"/>
      <c r="AFC5" s="148"/>
      <c r="AFD5" s="156"/>
      <c r="AFE5" s="148"/>
      <c r="AFF5" s="156"/>
      <c r="AFG5" s="148"/>
      <c r="AFH5" s="156"/>
      <c r="AFI5" s="148"/>
      <c r="AFJ5" s="156"/>
      <c r="AFK5" s="148"/>
      <c r="AFL5" s="156"/>
      <c r="AFM5" s="148"/>
      <c r="AFN5" s="156"/>
      <c r="AFO5" s="148"/>
      <c r="AFP5" s="156"/>
      <c r="AFQ5" s="148"/>
      <c r="AFR5" s="156"/>
      <c r="AFS5" s="148"/>
      <c r="AFT5" s="156"/>
      <c r="AFU5" s="148"/>
      <c r="AFV5" s="156"/>
      <c r="AFW5" s="148"/>
      <c r="AFX5" s="156"/>
      <c r="AFY5" s="148"/>
      <c r="AFZ5" s="156"/>
      <c r="AGA5" s="148"/>
      <c r="AGB5" s="156"/>
      <c r="AGC5" s="148"/>
      <c r="AGD5" s="156"/>
      <c r="AGE5" s="148"/>
      <c r="AGF5" s="156"/>
      <c r="AGG5" s="148"/>
      <c r="AGH5" s="156"/>
      <c r="AGI5" s="148"/>
      <c r="AGJ5" s="156"/>
      <c r="AGK5" s="148"/>
      <c r="AGL5" s="156"/>
      <c r="AGM5" s="148"/>
      <c r="AGN5" s="156"/>
      <c r="AGO5" s="148"/>
      <c r="AGP5" s="156"/>
      <c r="AGQ5" s="148"/>
      <c r="AGR5" s="156"/>
      <c r="AGS5" s="148"/>
      <c r="AGT5" s="156"/>
      <c r="AGU5" s="148"/>
      <c r="AGV5" s="156"/>
      <c r="AGW5" s="148"/>
      <c r="AGX5" s="156"/>
      <c r="AGY5" s="148"/>
      <c r="AGZ5" s="156"/>
      <c r="AHA5" s="148"/>
      <c r="AHB5" s="156"/>
      <c r="AHC5" s="148"/>
      <c r="AHD5" s="156"/>
      <c r="AHE5" s="148"/>
      <c r="AHF5" s="156"/>
      <c r="AHG5" s="148"/>
      <c r="AHH5" s="156"/>
      <c r="AHI5" s="148"/>
      <c r="AHJ5" s="156"/>
      <c r="AHK5" s="148"/>
      <c r="AHL5" s="156"/>
      <c r="AHM5" s="148"/>
      <c r="AHN5" s="156"/>
      <c r="AHO5" s="148"/>
      <c r="AHP5" s="156"/>
      <c r="AHQ5" s="148"/>
      <c r="AHR5" s="156"/>
      <c r="AHS5" s="148"/>
      <c r="AHT5" s="156"/>
      <c r="AHU5" s="148"/>
      <c r="AHV5" s="156"/>
      <c r="AHW5" s="148"/>
      <c r="AHX5" s="156"/>
      <c r="AHY5" s="148"/>
      <c r="AHZ5" s="156"/>
      <c r="AIA5" s="148"/>
      <c r="AIB5" s="156"/>
      <c r="AIC5" s="148"/>
      <c r="AID5" s="156"/>
      <c r="AIE5" s="148"/>
      <c r="AIF5" s="156"/>
      <c r="AIG5" s="148"/>
      <c r="AIH5" s="156"/>
      <c r="AII5" s="148"/>
      <c r="AIJ5" s="156"/>
      <c r="AIK5" s="148"/>
      <c r="AIL5" s="156"/>
      <c r="AIM5" s="148"/>
      <c r="AIN5" s="156"/>
      <c r="AIO5" s="148"/>
      <c r="AIP5" s="156"/>
      <c r="AIQ5" s="148"/>
      <c r="AIR5" s="156"/>
      <c r="AIS5" s="148"/>
      <c r="AIT5" s="156"/>
      <c r="AIU5" s="148"/>
      <c r="AIV5" s="156"/>
      <c r="AIW5" s="148"/>
      <c r="AIX5" s="156"/>
      <c r="AIY5" s="148"/>
      <c r="AIZ5" s="156"/>
      <c r="AJA5" s="148"/>
      <c r="AJB5" s="156"/>
      <c r="AJC5" s="148"/>
      <c r="AJD5" s="156"/>
      <c r="AJE5" s="148"/>
      <c r="AJF5" s="156"/>
      <c r="AJG5" s="148"/>
      <c r="AJH5" s="156"/>
      <c r="AJI5" s="148"/>
      <c r="AJJ5" s="156"/>
      <c r="AJK5" s="148"/>
      <c r="AJL5" s="156"/>
      <c r="AJM5" s="148"/>
      <c r="AJN5" s="156"/>
      <c r="AJO5" s="148"/>
      <c r="AJP5" s="156"/>
      <c r="AJQ5" s="148"/>
      <c r="AJR5" s="156"/>
      <c r="AJS5" s="148"/>
      <c r="AJT5" s="156"/>
      <c r="AJU5" s="148"/>
      <c r="AJV5" s="156"/>
      <c r="AJW5" s="148"/>
      <c r="AJX5" s="156"/>
      <c r="AJY5" s="148"/>
      <c r="AJZ5" s="156"/>
      <c r="AKA5" s="148"/>
      <c r="AKB5" s="156"/>
      <c r="AKC5" s="148"/>
      <c r="AKD5" s="156"/>
      <c r="AKE5" s="148"/>
      <c r="AKF5" s="156"/>
      <c r="AKG5" s="148"/>
      <c r="AKH5" s="156"/>
      <c r="AKI5" s="148"/>
      <c r="AKJ5" s="156"/>
      <c r="AKK5" s="148"/>
      <c r="AKL5" s="156"/>
      <c r="AKM5" s="148"/>
      <c r="AKN5" s="156"/>
      <c r="AKO5" s="148"/>
      <c r="AKP5" s="156"/>
      <c r="AKQ5" s="148"/>
      <c r="AKR5" s="156"/>
      <c r="AKS5" s="148"/>
      <c r="AKT5" s="156"/>
      <c r="AKU5" s="148"/>
      <c r="AKV5" s="156"/>
      <c r="AKW5" s="148"/>
      <c r="AKX5" s="156"/>
      <c r="AKY5" s="148"/>
      <c r="AKZ5" s="156"/>
      <c r="ALA5" s="148"/>
      <c r="ALB5" s="156"/>
      <c r="ALC5" s="148"/>
      <c r="ALD5" s="156"/>
      <c r="ALE5" s="148"/>
      <c r="ALF5" s="156"/>
      <c r="ALG5" s="148"/>
      <c r="ALH5" s="156"/>
      <c r="ALI5" s="148"/>
      <c r="ALJ5" s="156"/>
      <c r="ALK5" s="148"/>
      <c r="ALL5" s="156"/>
      <c r="ALM5" s="148"/>
      <c r="ALN5" s="156"/>
      <c r="ALO5" s="148"/>
      <c r="ALP5" s="156"/>
      <c r="ALQ5" s="148"/>
      <c r="ALR5" s="156"/>
      <c r="ALS5" s="148"/>
      <c r="ALT5" s="156"/>
      <c r="ALU5" s="148"/>
      <c r="ALV5" s="156"/>
      <c r="ALW5" s="148"/>
      <c r="ALX5" s="156"/>
      <c r="ALY5" s="148"/>
      <c r="ALZ5" s="156"/>
      <c r="AMA5" s="148"/>
      <c r="AMB5" s="156"/>
      <c r="AMC5" s="148"/>
      <c r="AMD5" s="156"/>
      <c r="AME5" s="148"/>
      <c r="AMF5" s="156"/>
      <c r="AMG5" s="148"/>
      <c r="AMH5" s="156"/>
      <c r="AMI5" s="148"/>
      <c r="AMJ5" s="156"/>
      <c r="AMK5" s="148"/>
      <c r="AML5" s="156"/>
      <c r="AMM5" s="148"/>
      <c r="AMN5" s="156"/>
      <c r="AMO5" s="148"/>
      <c r="AMP5" s="156"/>
      <c r="AMQ5" s="148"/>
      <c r="AMR5" s="156"/>
      <c r="AMS5" s="148"/>
      <c r="AMT5" s="156"/>
      <c r="AMU5" s="148"/>
      <c r="AMV5" s="156"/>
      <c r="AMW5" s="148"/>
      <c r="AMX5" s="156"/>
      <c r="AMY5" s="148"/>
      <c r="AMZ5" s="156"/>
      <c r="ANA5" s="148"/>
      <c r="ANB5" s="156"/>
      <c r="ANC5" s="148"/>
      <c r="AND5" s="156"/>
      <c r="ANE5" s="148"/>
      <c r="ANF5" s="156"/>
      <c r="ANG5" s="148"/>
      <c r="ANH5" s="156"/>
      <c r="ANI5" s="148"/>
      <c r="ANJ5" s="156"/>
      <c r="ANK5" s="148"/>
      <c r="ANL5" s="156"/>
      <c r="ANM5" s="148"/>
      <c r="ANN5" s="156"/>
      <c r="ANO5" s="148"/>
      <c r="ANP5" s="156"/>
      <c r="ANQ5" s="148"/>
      <c r="ANR5" s="156"/>
      <c r="ANS5" s="148"/>
      <c r="ANT5" s="156"/>
      <c r="ANU5" s="148"/>
      <c r="ANV5" s="156"/>
      <c r="ANW5" s="148"/>
      <c r="ANX5" s="156"/>
      <c r="ANY5" s="148"/>
      <c r="ANZ5" s="156"/>
      <c r="AOA5" s="148"/>
      <c r="AOB5" s="156"/>
      <c r="AOC5" s="148"/>
      <c r="AOD5" s="156"/>
      <c r="AOE5" s="148"/>
      <c r="AOF5" s="156"/>
      <c r="AOG5" s="148"/>
      <c r="AOH5" s="156"/>
      <c r="AOI5" s="148"/>
      <c r="AOJ5" s="156"/>
      <c r="AOK5" s="148"/>
      <c r="AOL5" s="156"/>
      <c r="AOM5" s="148"/>
      <c r="AON5" s="156"/>
      <c r="AOO5" s="148"/>
      <c r="AOP5" s="156"/>
      <c r="AOQ5" s="148"/>
      <c r="AOR5" s="156"/>
      <c r="AOS5" s="148"/>
      <c r="AOT5" s="156"/>
      <c r="AOU5" s="148"/>
      <c r="AOV5" s="156"/>
      <c r="AOW5" s="148"/>
      <c r="AOX5" s="156"/>
      <c r="AOY5" s="148"/>
      <c r="AOZ5" s="156"/>
      <c r="APA5" s="148"/>
      <c r="APB5" s="156"/>
      <c r="APC5" s="148"/>
      <c r="APD5" s="156"/>
      <c r="APE5" s="148"/>
      <c r="APF5" s="156"/>
      <c r="APG5" s="148"/>
      <c r="APH5" s="156"/>
      <c r="API5" s="148"/>
      <c r="APJ5" s="156"/>
      <c r="APK5" s="148"/>
      <c r="APL5" s="156"/>
      <c r="APM5" s="148"/>
      <c r="APN5" s="156"/>
      <c r="APO5" s="148"/>
      <c r="APP5" s="156"/>
      <c r="APQ5" s="148"/>
      <c r="APR5" s="156"/>
      <c r="APS5" s="148"/>
      <c r="APT5" s="156"/>
      <c r="APU5" s="148"/>
      <c r="APV5" s="156"/>
      <c r="APW5" s="148"/>
      <c r="APX5" s="156"/>
      <c r="APY5" s="148"/>
      <c r="APZ5" s="156"/>
      <c r="AQA5" s="148"/>
      <c r="AQB5" s="156"/>
      <c r="AQC5" s="148"/>
      <c r="AQD5" s="156"/>
      <c r="AQE5" s="148"/>
      <c r="AQF5" s="156"/>
      <c r="AQG5" s="148"/>
      <c r="AQH5" s="156"/>
      <c r="AQI5" s="148"/>
      <c r="AQJ5" s="156"/>
      <c r="AQK5" s="148"/>
      <c r="AQL5" s="156"/>
      <c r="AQM5" s="148"/>
      <c r="AQN5" s="156"/>
      <c r="AQO5" s="148"/>
      <c r="AQP5" s="156"/>
      <c r="AQQ5" s="148"/>
      <c r="AQR5" s="156"/>
      <c r="AQS5" s="148"/>
      <c r="AQT5" s="156"/>
      <c r="AQU5" s="148"/>
      <c r="AQV5" s="156"/>
      <c r="AQW5" s="148"/>
      <c r="AQX5" s="156"/>
      <c r="AQY5" s="148"/>
      <c r="AQZ5" s="156"/>
      <c r="ARA5" s="148"/>
      <c r="ARB5" s="156"/>
      <c r="ARC5" s="148"/>
      <c r="ARD5" s="156"/>
      <c r="ARE5" s="148"/>
      <c r="ARF5" s="156"/>
      <c r="ARG5" s="148"/>
      <c r="ARH5" s="156"/>
      <c r="ARI5" s="148"/>
      <c r="ARJ5" s="156"/>
      <c r="ARK5" s="148"/>
      <c r="ARL5" s="156"/>
      <c r="ARM5" s="148"/>
      <c r="ARN5" s="156"/>
      <c r="ARO5" s="148"/>
      <c r="ARP5" s="156"/>
      <c r="ARQ5" s="148"/>
      <c r="ARR5" s="156"/>
      <c r="ARS5" s="148"/>
      <c r="ART5" s="156"/>
      <c r="ARU5" s="148"/>
      <c r="ARV5" s="156"/>
      <c r="ARW5" s="148"/>
      <c r="ARX5" s="156"/>
      <c r="ARY5" s="148"/>
      <c r="ARZ5" s="156"/>
      <c r="ASA5" s="148"/>
      <c r="ASB5" s="156"/>
      <c r="ASC5" s="148"/>
      <c r="ASD5" s="156"/>
      <c r="ASE5" s="148"/>
      <c r="ASF5" s="156"/>
      <c r="ASG5" s="148"/>
      <c r="ASH5" s="156"/>
      <c r="ASI5" s="148"/>
      <c r="ASJ5" s="156"/>
      <c r="ASK5" s="148"/>
      <c r="ASL5" s="156"/>
      <c r="ASM5" s="148"/>
      <c r="ASN5" s="156"/>
      <c r="ASO5" s="148"/>
      <c r="ASP5" s="156"/>
      <c r="ASQ5" s="148"/>
      <c r="ASR5" s="156"/>
      <c r="ASS5" s="148"/>
      <c r="AST5" s="156"/>
      <c r="ASU5" s="148"/>
      <c r="ASV5" s="156"/>
      <c r="ASW5" s="148"/>
      <c r="ASX5" s="156"/>
      <c r="ASY5" s="148"/>
      <c r="ASZ5" s="156"/>
      <c r="ATA5" s="148"/>
      <c r="ATB5" s="156"/>
      <c r="ATC5" s="148"/>
      <c r="ATD5" s="156"/>
      <c r="ATE5" s="148"/>
      <c r="ATF5" s="156"/>
      <c r="ATG5" s="148"/>
      <c r="ATH5" s="156"/>
      <c r="ATI5" s="148"/>
      <c r="ATJ5" s="156"/>
      <c r="ATK5" s="148"/>
      <c r="ATL5" s="156"/>
      <c r="ATM5" s="148"/>
      <c r="ATN5" s="156"/>
      <c r="ATO5" s="148"/>
      <c r="ATP5" s="156"/>
      <c r="ATQ5" s="148"/>
      <c r="ATR5" s="156"/>
      <c r="ATS5" s="148"/>
      <c r="ATT5" s="156"/>
      <c r="ATU5" s="148"/>
      <c r="ATV5" s="156"/>
      <c r="ATW5" s="148"/>
      <c r="ATX5" s="156"/>
      <c r="ATY5" s="148"/>
      <c r="ATZ5" s="156"/>
      <c r="AUA5" s="148"/>
      <c r="AUB5" s="156"/>
      <c r="AUC5" s="148"/>
      <c r="AUD5" s="156"/>
      <c r="AUE5" s="148"/>
      <c r="AUF5" s="156"/>
      <c r="AUG5" s="148"/>
      <c r="AUH5" s="156"/>
      <c r="AUI5" s="148"/>
      <c r="AUJ5" s="156"/>
      <c r="AUK5" s="148"/>
      <c r="AUL5" s="156"/>
      <c r="AUM5" s="148"/>
      <c r="AUN5" s="156"/>
      <c r="AUO5" s="148"/>
      <c r="AUP5" s="156"/>
      <c r="AUQ5" s="148"/>
      <c r="AUR5" s="156"/>
      <c r="AUS5" s="148"/>
      <c r="AUT5" s="156"/>
      <c r="AUU5" s="148"/>
      <c r="AUV5" s="156"/>
      <c r="AUW5" s="148"/>
      <c r="AUX5" s="156"/>
      <c r="AUY5" s="148"/>
      <c r="AUZ5" s="156"/>
      <c r="AVA5" s="148"/>
      <c r="AVB5" s="156"/>
      <c r="AVC5" s="148"/>
      <c r="AVD5" s="156"/>
      <c r="AVE5" s="148"/>
      <c r="AVF5" s="156"/>
      <c r="AVG5" s="148"/>
      <c r="AVH5" s="156"/>
      <c r="AVI5" s="148"/>
      <c r="AVJ5" s="156"/>
      <c r="AVK5" s="148"/>
      <c r="AVL5" s="156"/>
      <c r="AVM5" s="148"/>
      <c r="AVN5" s="156"/>
      <c r="AVO5" s="148"/>
      <c r="AVP5" s="156"/>
      <c r="AVQ5" s="148"/>
      <c r="AVR5" s="156"/>
      <c r="AVS5" s="148"/>
      <c r="AVT5" s="156"/>
      <c r="AVU5" s="148"/>
      <c r="AVV5" s="156"/>
      <c r="AVW5" s="148"/>
      <c r="AVX5" s="156"/>
      <c r="AVY5" s="148"/>
      <c r="AVZ5" s="156"/>
      <c r="AWA5" s="148"/>
      <c r="AWB5" s="156"/>
      <c r="AWC5" s="148"/>
      <c r="AWD5" s="156"/>
      <c r="AWE5" s="148"/>
      <c r="AWF5" s="156"/>
      <c r="AWG5" s="148"/>
      <c r="AWH5" s="156"/>
      <c r="AWI5" s="148"/>
      <c r="AWJ5" s="156"/>
      <c r="AWK5" s="148"/>
      <c r="AWL5" s="156"/>
      <c r="AWM5" s="148"/>
      <c r="AWN5" s="156"/>
      <c r="AWO5" s="148"/>
      <c r="AWP5" s="156"/>
      <c r="AWQ5" s="148"/>
      <c r="AWR5" s="156"/>
      <c r="AWS5" s="148"/>
      <c r="AWT5" s="156"/>
      <c r="AWU5" s="148"/>
      <c r="AWV5" s="156"/>
      <c r="AWW5" s="148"/>
      <c r="AWX5" s="156"/>
      <c r="AWY5" s="148"/>
      <c r="AWZ5" s="156"/>
      <c r="AXA5" s="148"/>
      <c r="AXB5" s="156"/>
      <c r="AXC5" s="148"/>
      <c r="AXD5" s="156"/>
      <c r="AXE5" s="148"/>
      <c r="AXF5" s="156"/>
      <c r="AXG5" s="148"/>
      <c r="AXH5" s="156"/>
      <c r="AXI5" s="148"/>
      <c r="AXJ5" s="156"/>
      <c r="AXK5" s="148"/>
      <c r="AXL5" s="156"/>
      <c r="AXM5" s="148"/>
      <c r="AXN5" s="156"/>
      <c r="AXO5" s="148"/>
      <c r="AXP5" s="156"/>
      <c r="AXQ5" s="148"/>
      <c r="AXR5" s="156"/>
      <c r="AXS5" s="148"/>
      <c r="AXT5" s="156"/>
      <c r="AXU5" s="148"/>
      <c r="AXV5" s="156"/>
      <c r="AXW5" s="148"/>
      <c r="AXX5" s="156"/>
      <c r="AXY5" s="148"/>
      <c r="AXZ5" s="156"/>
      <c r="AYA5" s="148"/>
      <c r="AYB5" s="156"/>
      <c r="AYC5" s="148"/>
      <c r="AYD5" s="156"/>
      <c r="AYE5" s="148"/>
      <c r="AYF5" s="156"/>
      <c r="AYG5" s="148"/>
      <c r="AYH5" s="156"/>
      <c r="AYI5" s="148"/>
      <c r="AYJ5" s="156"/>
      <c r="AYK5" s="148"/>
      <c r="AYL5" s="156"/>
      <c r="AYM5" s="148"/>
      <c r="AYN5" s="156"/>
      <c r="AYO5" s="148"/>
      <c r="AYP5" s="156"/>
      <c r="AYQ5" s="148"/>
      <c r="AYR5" s="156"/>
      <c r="AYS5" s="148"/>
      <c r="AYT5" s="156"/>
      <c r="AYU5" s="148"/>
      <c r="AYV5" s="156"/>
      <c r="AYW5" s="148"/>
      <c r="AYX5" s="156"/>
      <c r="AYY5" s="148"/>
      <c r="AYZ5" s="156"/>
      <c r="AZA5" s="148"/>
      <c r="AZB5" s="156"/>
      <c r="AZC5" s="148"/>
      <c r="AZD5" s="156"/>
      <c r="AZE5" s="148"/>
      <c r="AZF5" s="156"/>
      <c r="AZG5" s="148"/>
      <c r="AZH5" s="156"/>
      <c r="AZI5" s="148"/>
      <c r="AZJ5" s="156"/>
      <c r="AZK5" s="148"/>
      <c r="AZL5" s="156"/>
      <c r="AZM5" s="148"/>
      <c r="AZN5" s="156"/>
      <c r="AZO5" s="148"/>
      <c r="AZP5" s="156"/>
      <c r="AZQ5" s="148"/>
      <c r="AZR5" s="156"/>
      <c r="AZS5" s="148"/>
      <c r="AZT5" s="156"/>
      <c r="AZU5" s="148"/>
      <c r="AZV5" s="156"/>
      <c r="AZW5" s="148"/>
      <c r="AZX5" s="156"/>
      <c r="AZY5" s="148"/>
      <c r="AZZ5" s="156"/>
      <c r="BAA5" s="148"/>
      <c r="BAB5" s="156"/>
      <c r="BAC5" s="148"/>
      <c r="BAD5" s="156"/>
      <c r="BAE5" s="148"/>
      <c r="BAF5" s="156"/>
      <c r="BAG5" s="148"/>
      <c r="BAH5" s="156"/>
      <c r="BAI5" s="148"/>
      <c r="BAJ5" s="156"/>
      <c r="BAK5" s="148"/>
      <c r="BAL5" s="156"/>
      <c r="BAM5" s="148"/>
      <c r="BAN5" s="156"/>
      <c r="BAO5" s="148"/>
      <c r="BAP5" s="156"/>
      <c r="BAQ5" s="148"/>
      <c r="BAR5" s="156"/>
      <c r="BAS5" s="148"/>
      <c r="BAT5" s="156"/>
      <c r="BAU5" s="148"/>
      <c r="BAV5" s="156"/>
      <c r="BAW5" s="148"/>
      <c r="BAX5" s="156"/>
      <c r="BAY5" s="148"/>
      <c r="BAZ5" s="156"/>
      <c r="BBA5" s="148"/>
      <c r="BBB5" s="156"/>
      <c r="BBC5" s="148"/>
      <c r="BBD5" s="156"/>
      <c r="BBE5" s="148"/>
      <c r="BBF5" s="156"/>
      <c r="BBG5" s="148"/>
      <c r="BBH5" s="156"/>
      <c r="BBI5" s="148"/>
      <c r="BBJ5" s="156"/>
      <c r="BBK5" s="148"/>
      <c r="BBL5" s="156"/>
      <c r="BBM5" s="148"/>
      <c r="BBN5" s="156"/>
      <c r="BBO5" s="148"/>
      <c r="BBP5" s="156"/>
      <c r="BBQ5" s="148"/>
      <c r="BBR5" s="156"/>
      <c r="BBS5" s="148"/>
      <c r="BBT5" s="156"/>
      <c r="BBU5" s="148"/>
      <c r="BBV5" s="156"/>
      <c r="BBW5" s="148"/>
      <c r="BBX5" s="156"/>
      <c r="BBY5" s="148"/>
      <c r="BBZ5" s="156"/>
      <c r="BCA5" s="148"/>
      <c r="BCB5" s="156"/>
      <c r="BCC5" s="148"/>
      <c r="BCD5" s="156"/>
      <c r="BCE5" s="148"/>
      <c r="BCF5" s="156"/>
      <c r="BCG5" s="148"/>
      <c r="BCH5" s="156"/>
      <c r="BCI5" s="148"/>
      <c r="BCJ5" s="156"/>
      <c r="BCK5" s="148"/>
      <c r="BCL5" s="156"/>
      <c r="BCM5" s="148"/>
      <c r="BCN5" s="156"/>
      <c r="BCO5" s="148"/>
      <c r="BCP5" s="156"/>
      <c r="BCQ5" s="148"/>
      <c r="BCR5" s="156"/>
      <c r="BCS5" s="148"/>
      <c r="BCT5" s="156"/>
      <c r="BCU5" s="148"/>
      <c r="BCV5" s="156"/>
      <c r="BCW5" s="148"/>
      <c r="BCX5" s="156"/>
      <c r="BCY5" s="148"/>
      <c r="BCZ5" s="156"/>
      <c r="BDA5" s="148"/>
      <c r="BDB5" s="156"/>
      <c r="BDC5" s="148"/>
      <c r="BDD5" s="156"/>
      <c r="BDE5" s="148"/>
      <c r="BDF5" s="156"/>
      <c r="BDG5" s="148"/>
      <c r="BDH5" s="156"/>
      <c r="BDI5" s="148"/>
      <c r="BDJ5" s="156"/>
      <c r="BDK5" s="148"/>
      <c r="BDL5" s="156"/>
      <c r="BDM5" s="148"/>
      <c r="BDN5" s="156"/>
      <c r="BDO5" s="148"/>
      <c r="BDP5" s="156"/>
      <c r="BDQ5" s="148"/>
      <c r="BDR5" s="156"/>
      <c r="BDS5" s="148"/>
      <c r="BDT5" s="156"/>
      <c r="BDU5" s="148"/>
      <c r="BDV5" s="156"/>
      <c r="BDW5" s="148"/>
      <c r="BDX5" s="156"/>
      <c r="BDY5" s="148"/>
      <c r="BDZ5" s="156"/>
      <c r="BEA5" s="148"/>
      <c r="BEB5" s="156"/>
      <c r="BEC5" s="148"/>
      <c r="BED5" s="156"/>
      <c r="BEE5" s="148"/>
      <c r="BEF5" s="156"/>
      <c r="BEG5" s="148"/>
      <c r="BEH5" s="156"/>
      <c r="BEI5" s="148"/>
      <c r="BEJ5" s="156"/>
      <c r="BEK5" s="148"/>
      <c r="BEL5" s="156"/>
      <c r="BEM5" s="148"/>
      <c r="BEN5" s="156"/>
      <c r="BEO5" s="148"/>
      <c r="BEP5" s="156"/>
      <c r="BEQ5" s="148"/>
      <c r="BER5" s="156"/>
      <c r="BES5" s="148"/>
      <c r="BET5" s="156"/>
      <c r="BEU5" s="148"/>
      <c r="BEV5" s="156"/>
      <c r="BEW5" s="148"/>
      <c r="BEX5" s="156"/>
      <c r="BEY5" s="148"/>
      <c r="BEZ5" s="156"/>
      <c r="BFA5" s="148"/>
      <c r="BFB5" s="156"/>
      <c r="BFC5" s="148"/>
      <c r="BFD5" s="156"/>
      <c r="BFE5" s="148"/>
      <c r="BFF5" s="156"/>
      <c r="BFG5" s="148"/>
      <c r="BFH5" s="156"/>
      <c r="BFI5" s="148"/>
      <c r="BFJ5" s="156"/>
      <c r="BFK5" s="148"/>
      <c r="BFL5" s="156"/>
      <c r="BFM5" s="148"/>
      <c r="BFN5" s="156"/>
      <c r="BFO5" s="148"/>
      <c r="BFP5" s="156"/>
      <c r="BFQ5" s="148"/>
      <c r="BFR5" s="156"/>
      <c r="BFS5" s="148"/>
      <c r="BFT5" s="156"/>
      <c r="BFU5" s="148"/>
      <c r="BFV5" s="156"/>
      <c r="BFW5" s="148"/>
      <c r="BFX5" s="156"/>
      <c r="BFY5" s="148"/>
      <c r="BFZ5" s="156"/>
      <c r="BGA5" s="148"/>
      <c r="BGB5" s="156"/>
      <c r="BGC5" s="148"/>
      <c r="BGD5" s="156"/>
      <c r="BGE5" s="148"/>
      <c r="BGF5" s="156"/>
      <c r="BGG5" s="148"/>
      <c r="BGH5" s="156"/>
      <c r="BGI5" s="148"/>
      <c r="BGJ5" s="156"/>
      <c r="BGK5" s="148"/>
      <c r="BGL5" s="156"/>
      <c r="BGM5" s="148"/>
      <c r="BGN5" s="156"/>
      <c r="BGO5" s="148"/>
      <c r="BGP5" s="156"/>
      <c r="BGQ5" s="148"/>
      <c r="BGR5" s="156"/>
      <c r="BGS5" s="148"/>
      <c r="BGT5" s="156"/>
      <c r="BGU5" s="148"/>
      <c r="BGV5" s="156"/>
      <c r="BGW5" s="148"/>
      <c r="BGX5" s="156"/>
      <c r="BGY5" s="148"/>
      <c r="BGZ5" s="156"/>
      <c r="BHA5" s="148"/>
      <c r="BHB5" s="156"/>
      <c r="BHC5" s="148"/>
      <c r="BHD5" s="156"/>
      <c r="BHE5" s="148"/>
      <c r="BHF5" s="156"/>
      <c r="BHG5" s="148"/>
      <c r="BHH5" s="156"/>
      <c r="BHI5" s="148"/>
      <c r="BHJ5" s="156"/>
      <c r="BHK5" s="148"/>
      <c r="BHL5" s="156"/>
      <c r="BHM5" s="148"/>
      <c r="BHN5" s="156"/>
      <c r="BHO5" s="148"/>
      <c r="BHP5" s="156"/>
      <c r="BHQ5" s="148"/>
      <c r="BHR5" s="156"/>
      <c r="BHS5" s="148"/>
      <c r="BHT5" s="156"/>
      <c r="BHU5" s="148"/>
      <c r="BHV5" s="156"/>
      <c r="BHW5" s="148"/>
      <c r="BHX5" s="156"/>
      <c r="BHY5" s="148"/>
      <c r="BHZ5" s="156"/>
      <c r="BIA5" s="148"/>
      <c r="BIB5" s="156"/>
      <c r="BIC5" s="148"/>
      <c r="BID5" s="156"/>
      <c r="BIE5" s="148"/>
      <c r="BIF5" s="156"/>
      <c r="BIG5" s="148"/>
      <c r="BIH5" s="156"/>
      <c r="BII5" s="148"/>
      <c r="BIJ5" s="156"/>
      <c r="BIK5" s="148"/>
      <c r="BIL5" s="156"/>
      <c r="BIM5" s="148"/>
      <c r="BIN5" s="156"/>
      <c r="BIO5" s="148"/>
      <c r="BIP5" s="156"/>
      <c r="BIQ5" s="148"/>
      <c r="BIR5" s="156"/>
      <c r="BIS5" s="148"/>
      <c r="BIT5" s="156"/>
      <c r="BIU5" s="148"/>
      <c r="BIV5" s="156"/>
      <c r="BIW5" s="148"/>
      <c r="BIX5" s="156"/>
      <c r="BIY5" s="148"/>
      <c r="BIZ5" s="156"/>
      <c r="BJA5" s="148"/>
      <c r="BJB5" s="156"/>
      <c r="BJC5" s="148"/>
      <c r="BJD5" s="156"/>
      <c r="BJE5" s="148"/>
      <c r="BJF5" s="156"/>
      <c r="BJG5" s="148"/>
      <c r="BJH5" s="156"/>
      <c r="BJI5" s="148"/>
      <c r="BJJ5" s="156"/>
      <c r="BJK5" s="148"/>
      <c r="BJL5" s="156"/>
      <c r="BJM5" s="148"/>
      <c r="BJN5" s="156"/>
      <c r="BJO5" s="148"/>
      <c r="BJP5" s="156"/>
      <c r="BJQ5" s="148"/>
      <c r="BJR5" s="156"/>
      <c r="BJS5" s="148"/>
      <c r="BJT5" s="156"/>
      <c r="BJU5" s="148"/>
      <c r="BJV5" s="156"/>
      <c r="BJW5" s="148"/>
      <c r="BJX5" s="156"/>
      <c r="BJY5" s="148"/>
      <c r="BJZ5" s="156"/>
      <c r="BKA5" s="148"/>
      <c r="BKB5" s="156"/>
      <c r="BKC5" s="148"/>
      <c r="BKD5" s="156"/>
      <c r="BKE5" s="148"/>
      <c r="BKF5" s="156"/>
      <c r="BKG5" s="148"/>
      <c r="BKH5" s="156"/>
      <c r="BKI5" s="148"/>
      <c r="BKJ5" s="156"/>
      <c r="BKK5" s="148"/>
      <c r="BKL5" s="156"/>
      <c r="BKM5" s="148"/>
      <c r="BKN5" s="156"/>
      <c r="BKO5" s="148"/>
      <c r="BKP5" s="156"/>
      <c r="BKQ5" s="148"/>
      <c r="BKR5" s="156"/>
      <c r="BKS5" s="148"/>
      <c r="BKT5" s="156"/>
      <c r="BKU5" s="148"/>
      <c r="BKV5" s="156"/>
      <c r="BKW5" s="148"/>
      <c r="BKX5" s="156"/>
      <c r="BKY5" s="148"/>
      <c r="BKZ5" s="156"/>
      <c r="BLA5" s="148"/>
      <c r="BLB5" s="156"/>
      <c r="BLC5" s="148"/>
      <c r="BLD5" s="156"/>
      <c r="BLE5" s="148"/>
      <c r="BLF5" s="156"/>
      <c r="BLG5" s="148"/>
      <c r="BLH5" s="156"/>
      <c r="BLI5" s="148"/>
      <c r="BLJ5" s="156"/>
      <c r="BLK5" s="148"/>
      <c r="BLL5" s="156"/>
      <c r="BLM5" s="148"/>
      <c r="BLN5" s="156"/>
      <c r="BLO5" s="148"/>
      <c r="BLP5" s="156"/>
      <c r="BLQ5" s="148"/>
      <c r="BLR5" s="156"/>
      <c r="BLS5" s="148"/>
      <c r="BLT5" s="156"/>
      <c r="BLU5" s="148"/>
      <c r="BLV5" s="156"/>
      <c r="BLW5" s="148"/>
      <c r="BLX5" s="156"/>
      <c r="BLY5" s="148"/>
      <c r="BLZ5" s="156"/>
      <c r="BMA5" s="148"/>
      <c r="BMB5" s="156"/>
      <c r="BMC5" s="148"/>
      <c r="BMD5" s="156"/>
      <c r="BME5" s="148"/>
      <c r="BMF5" s="156"/>
      <c r="BMG5" s="148"/>
      <c r="BMH5" s="156"/>
      <c r="BMI5" s="148"/>
      <c r="BMJ5" s="156"/>
      <c r="BMK5" s="148"/>
      <c r="BML5" s="156"/>
      <c r="BMM5" s="148"/>
      <c r="BMN5" s="156"/>
      <c r="BMO5" s="148"/>
      <c r="BMP5" s="156"/>
      <c r="BMQ5" s="148"/>
      <c r="BMR5" s="156"/>
      <c r="BMS5" s="148"/>
      <c r="BMT5" s="156"/>
      <c r="BMU5" s="148"/>
      <c r="BMV5" s="156"/>
      <c r="BMW5" s="148"/>
      <c r="BMX5" s="156"/>
      <c r="BMY5" s="148"/>
      <c r="BMZ5" s="156"/>
      <c r="BNA5" s="148"/>
      <c r="BNB5" s="156"/>
      <c r="BNC5" s="148"/>
      <c r="BND5" s="156"/>
      <c r="BNE5" s="148"/>
      <c r="BNF5" s="156"/>
      <c r="BNG5" s="148"/>
      <c r="BNH5" s="156"/>
      <c r="BNI5" s="148"/>
      <c r="BNJ5" s="156"/>
      <c r="BNK5" s="148"/>
      <c r="BNL5" s="156"/>
      <c r="BNM5" s="148"/>
      <c r="BNN5" s="156"/>
      <c r="BNO5" s="148"/>
      <c r="BNP5" s="156"/>
      <c r="BNQ5" s="148"/>
      <c r="BNR5" s="156"/>
      <c r="BNS5" s="148"/>
      <c r="BNT5" s="156"/>
      <c r="BNU5" s="148"/>
      <c r="BNV5" s="156"/>
      <c r="BNW5" s="148"/>
      <c r="BNX5" s="156"/>
      <c r="BNY5" s="148"/>
      <c r="BNZ5" s="156"/>
      <c r="BOA5" s="148"/>
      <c r="BOB5" s="156"/>
      <c r="BOC5" s="148"/>
      <c r="BOD5" s="156"/>
      <c r="BOE5" s="148"/>
      <c r="BOF5" s="156"/>
      <c r="BOG5" s="148"/>
      <c r="BOH5" s="156"/>
      <c r="BOI5" s="148"/>
      <c r="BOJ5" s="156"/>
      <c r="BOK5" s="148"/>
      <c r="BOL5" s="156"/>
      <c r="BOM5" s="148"/>
      <c r="BON5" s="156"/>
      <c r="BOO5" s="148"/>
      <c r="BOP5" s="156"/>
      <c r="BOQ5" s="148"/>
      <c r="BOR5" s="156"/>
      <c r="BOS5" s="148"/>
      <c r="BOT5" s="156"/>
      <c r="BOU5" s="148"/>
      <c r="BOV5" s="156"/>
      <c r="BOW5" s="148"/>
      <c r="BOX5" s="156"/>
      <c r="BOY5" s="148"/>
      <c r="BOZ5" s="156"/>
      <c r="BPA5" s="148"/>
      <c r="BPB5" s="156"/>
      <c r="BPC5" s="148"/>
      <c r="BPD5" s="156"/>
      <c r="BPE5" s="148"/>
      <c r="BPF5" s="156"/>
      <c r="BPG5" s="148"/>
      <c r="BPH5" s="156"/>
      <c r="BPI5" s="148"/>
      <c r="BPJ5" s="156"/>
      <c r="BPK5" s="148"/>
      <c r="BPL5" s="156"/>
      <c r="BPM5" s="148"/>
      <c r="BPN5" s="156"/>
      <c r="BPO5" s="148"/>
      <c r="BPP5" s="156"/>
      <c r="BPQ5" s="148"/>
      <c r="BPR5" s="156"/>
      <c r="BPS5" s="148"/>
      <c r="BPT5" s="156"/>
      <c r="BPU5" s="148"/>
      <c r="BPV5" s="156"/>
      <c r="BPW5" s="148"/>
      <c r="BPX5" s="156"/>
      <c r="BPY5" s="148"/>
      <c r="BPZ5" s="156"/>
      <c r="BQA5" s="148"/>
      <c r="BQB5" s="156"/>
      <c r="BQC5" s="148"/>
      <c r="BQD5" s="156"/>
      <c r="BQE5" s="148"/>
      <c r="BQF5" s="156"/>
      <c r="BQG5" s="148"/>
      <c r="BQH5" s="156"/>
      <c r="BQI5" s="148"/>
      <c r="BQJ5" s="156"/>
      <c r="BQK5" s="148"/>
      <c r="BQL5" s="156"/>
      <c r="BQM5" s="148"/>
      <c r="BQN5" s="156"/>
      <c r="BQO5" s="148"/>
      <c r="BQP5" s="156"/>
      <c r="BQQ5" s="148"/>
      <c r="BQR5" s="156"/>
      <c r="BQS5" s="148"/>
      <c r="BQT5" s="156"/>
      <c r="BQU5" s="148"/>
      <c r="BQV5" s="156"/>
      <c r="BQW5" s="148"/>
      <c r="BQX5" s="156"/>
      <c r="BQY5" s="148"/>
      <c r="BQZ5" s="156"/>
      <c r="BRA5" s="148"/>
      <c r="BRB5" s="156"/>
      <c r="BRC5" s="148"/>
      <c r="BRD5" s="156"/>
      <c r="BRE5" s="148"/>
      <c r="BRF5" s="156"/>
      <c r="BRG5" s="148"/>
      <c r="BRH5" s="156"/>
      <c r="BRI5" s="148"/>
      <c r="BRJ5" s="156"/>
      <c r="BRK5" s="148"/>
      <c r="BRL5" s="156"/>
      <c r="BRM5" s="148"/>
      <c r="BRN5" s="156"/>
      <c r="BRO5" s="148"/>
      <c r="BRP5" s="156"/>
      <c r="BRQ5" s="148"/>
      <c r="BRR5" s="156"/>
      <c r="BRS5" s="148"/>
      <c r="BRT5" s="156"/>
      <c r="BRU5" s="148"/>
      <c r="BRV5" s="156"/>
      <c r="BRW5" s="148"/>
      <c r="BRX5" s="156"/>
      <c r="BRY5" s="148"/>
      <c r="BRZ5" s="156"/>
      <c r="BSA5" s="148"/>
      <c r="BSB5" s="156"/>
      <c r="BSC5" s="148"/>
      <c r="BSD5" s="156"/>
      <c r="BSE5" s="148"/>
      <c r="BSF5" s="156"/>
      <c r="BSG5" s="148"/>
      <c r="BSH5" s="156"/>
      <c r="BSI5" s="148"/>
      <c r="BSJ5" s="156"/>
      <c r="BSK5" s="148"/>
      <c r="BSL5" s="156"/>
      <c r="BSM5" s="148"/>
      <c r="BSN5" s="156"/>
      <c r="BSO5" s="148"/>
      <c r="BSP5" s="156"/>
      <c r="BSQ5" s="148"/>
      <c r="BSR5" s="156"/>
      <c r="BSS5" s="148"/>
      <c r="BST5" s="156"/>
      <c r="BSU5" s="148"/>
      <c r="BSV5" s="156"/>
      <c r="BSW5" s="148"/>
      <c r="BSX5" s="156"/>
      <c r="BSY5" s="148"/>
      <c r="BSZ5" s="156"/>
      <c r="BTA5" s="148"/>
      <c r="BTB5" s="156"/>
      <c r="BTC5" s="148"/>
      <c r="BTD5" s="156"/>
      <c r="BTE5" s="148"/>
      <c r="BTF5" s="156"/>
      <c r="BTG5" s="148"/>
      <c r="BTH5" s="156"/>
      <c r="BTI5" s="148"/>
      <c r="BTJ5" s="156"/>
      <c r="BTK5" s="148"/>
      <c r="BTL5" s="156"/>
      <c r="BTM5" s="148"/>
      <c r="BTN5" s="156"/>
      <c r="BTO5" s="148"/>
      <c r="BTP5" s="156"/>
      <c r="BTQ5" s="148"/>
      <c r="BTR5" s="156"/>
      <c r="BTS5" s="148"/>
      <c r="BTT5" s="156"/>
      <c r="BTU5" s="148"/>
      <c r="BTV5" s="156"/>
      <c r="BTW5" s="148"/>
      <c r="BTX5" s="156"/>
      <c r="BTY5" s="148"/>
      <c r="BTZ5" s="156"/>
      <c r="BUA5" s="148"/>
      <c r="BUB5" s="156"/>
      <c r="BUC5" s="148"/>
      <c r="BUD5" s="156"/>
      <c r="BUE5" s="148"/>
      <c r="BUF5" s="156"/>
      <c r="BUG5" s="148"/>
      <c r="BUH5" s="156"/>
      <c r="BUI5" s="148"/>
      <c r="BUJ5" s="156"/>
      <c r="BUK5" s="148"/>
      <c r="BUL5" s="156"/>
      <c r="BUM5" s="148"/>
      <c r="BUN5" s="156"/>
      <c r="BUO5" s="148"/>
      <c r="BUP5" s="156"/>
      <c r="BUQ5" s="148"/>
      <c r="BUR5" s="156"/>
      <c r="BUS5" s="148"/>
      <c r="BUT5" s="156"/>
      <c r="BUU5" s="148"/>
      <c r="BUV5" s="156"/>
      <c r="BUW5" s="148"/>
      <c r="BUX5" s="156"/>
      <c r="BUY5" s="148"/>
      <c r="BUZ5" s="156"/>
      <c r="BVA5" s="148"/>
      <c r="BVB5" s="156"/>
      <c r="BVC5" s="148"/>
      <c r="BVD5" s="156"/>
      <c r="BVE5" s="148"/>
      <c r="BVF5" s="156"/>
      <c r="BVG5" s="148"/>
      <c r="BVH5" s="156"/>
      <c r="BVI5" s="148"/>
      <c r="BVJ5" s="156"/>
      <c r="BVK5" s="148"/>
      <c r="BVL5" s="156"/>
      <c r="BVM5" s="148"/>
      <c r="BVN5" s="156"/>
      <c r="BVO5" s="148"/>
      <c r="BVP5" s="156"/>
      <c r="BVQ5" s="148"/>
      <c r="BVR5" s="156"/>
      <c r="BVS5" s="148"/>
      <c r="BVT5" s="156"/>
      <c r="BVU5" s="148"/>
      <c r="BVV5" s="156"/>
      <c r="BVW5" s="148"/>
      <c r="BVX5" s="156"/>
      <c r="BVY5" s="148"/>
      <c r="BVZ5" s="156"/>
      <c r="BWA5" s="148"/>
      <c r="BWB5" s="156"/>
      <c r="BWC5" s="148"/>
      <c r="BWD5" s="156"/>
      <c r="BWE5" s="148"/>
      <c r="BWF5" s="156"/>
      <c r="BWG5" s="148"/>
      <c r="BWH5" s="156"/>
      <c r="BWI5" s="148"/>
      <c r="BWJ5" s="156"/>
      <c r="BWK5" s="148"/>
      <c r="BWL5" s="156"/>
      <c r="BWM5" s="148"/>
      <c r="BWN5" s="156"/>
      <c r="BWO5" s="148"/>
      <c r="BWP5" s="156"/>
      <c r="BWQ5" s="148"/>
      <c r="BWR5" s="156"/>
      <c r="BWS5" s="148"/>
      <c r="BWT5" s="156"/>
      <c r="BWU5" s="148"/>
      <c r="BWV5" s="156"/>
      <c r="BWW5" s="148"/>
      <c r="BWX5" s="156"/>
      <c r="BWY5" s="148"/>
      <c r="BWZ5" s="156"/>
      <c r="BXA5" s="148"/>
      <c r="BXB5" s="156"/>
      <c r="BXC5" s="148"/>
      <c r="BXD5" s="156"/>
      <c r="BXE5" s="148"/>
      <c r="BXF5" s="156"/>
      <c r="BXG5" s="148"/>
      <c r="BXH5" s="156"/>
      <c r="BXI5" s="148"/>
      <c r="BXJ5" s="156"/>
      <c r="BXK5" s="148"/>
      <c r="BXL5" s="156"/>
      <c r="BXM5" s="148"/>
      <c r="BXN5" s="156"/>
      <c r="BXO5" s="148"/>
      <c r="BXP5" s="156"/>
      <c r="BXQ5" s="148"/>
      <c r="BXR5" s="156"/>
      <c r="BXS5" s="148"/>
      <c r="BXT5" s="156"/>
      <c r="BXU5" s="148"/>
      <c r="BXV5" s="156"/>
      <c r="BXW5" s="148"/>
      <c r="BXX5" s="156"/>
      <c r="BXY5" s="148"/>
      <c r="BXZ5" s="156"/>
      <c r="BYA5" s="148"/>
      <c r="BYB5" s="156"/>
      <c r="BYC5" s="148"/>
      <c r="BYD5" s="156"/>
      <c r="BYE5" s="148"/>
      <c r="BYF5" s="156"/>
      <c r="BYG5" s="148"/>
      <c r="BYH5" s="156"/>
      <c r="BYI5" s="148"/>
      <c r="BYJ5" s="156"/>
      <c r="BYK5" s="148"/>
      <c r="BYL5" s="156"/>
      <c r="BYM5" s="148"/>
      <c r="BYN5" s="156"/>
      <c r="BYO5" s="148"/>
      <c r="BYP5" s="156"/>
      <c r="BYQ5" s="148"/>
      <c r="BYR5" s="156"/>
      <c r="BYS5" s="148"/>
      <c r="BYT5" s="156"/>
      <c r="BYU5" s="148"/>
      <c r="BYV5" s="156"/>
      <c r="BYW5" s="148"/>
      <c r="BYX5" s="156"/>
      <c r="BYY5" s="148"/>
      <c r="BYZ5" s="156"/>
      <c r="BZA5" s="148"/>
      <c r="BZB5" s="156"/>
      <c r="BZC5" s="148"/>
      <c r="BZD5" s="156"/>
      <c r="BZE5" s="148"/>
      <c r="BZF5" s="156"/>
      <c r="BZG5" s="148"/>
      <c r="BZH5" s="156"/>
      <c r="BZI5" s="148"/>
      <c r="BZJ5" s="156"/>
      <c r="BZK5" s="148"/>
      <c r="BZL5" s="156"/>
      <c r="BZM5" s="148"/>
      <c r="BZN5" s="156"/>
      <c r="BZO5" s="148"/>
      <c r="BZP5" s="156"/>
      <c r="BZQ5" s="148"/>
      <c r="BZR5" s="156"/>
      <c r="BZS5" s="148"/>
      <c r="BZT5" s="156"/>
      <c r="BZU5" s="148"/>
      <c r="BZV5" s="156"/>
      <c r="BZW5" s="148"/>
      <c r="BZX5" s="156"/>
      <c r="BZY5" s="148"/>
      <c r="BZZ5" s="156"/>
      <c r="CAA5" s="148"/>
      <c r="CAB5" s="156"/>
      <c r="CAC5" s="148"/>
      <c r="CAD5" s="156"/>
      <c r="CAE5" s="148"/>
      <c r="CAF5" s="156"/>
      <c r="CAG5" s="148"/>
      <c r="CAH5" s="156"/>
      <c r="CAI5" s="148"/>
      <c r="CAJ5" s="156"/>
      <c r="CAK5" s="148"/>
      <c r="CAL5" s="156"/>
      <c r="CAM5" s="148"/>
      <c r="CAN5" s="156"/>
      <c r="CAO5" s="148"/>
      <c r="CAP5" s="156"/>
      <c r="CAQ5" s="148"/>
      <c r="CAR5" s="156"/>
      <c r="CAS5" s="148"/>
      <c r="CAT5" s="156"/>
      <c r="CAU5" s="148"/>
      <c r="CAV5" s="156"/>
      <c r="CAW5" s="148"/>
      <c r="CAX5" s="156"/>
      <c r="CAY5" s="148"/>
      <c r="CAZ5" s="156"/>
      <c r="CBA5" s="148"/>
      <c r="CBB5" s="156"/>
      <c r="CBC5" s="148"/>
      <c r="CBD5" s="156"/>
      <c r="CBE5" s="148"/>
      <c r="CBF5" s="156"/>
      <c r="CBG5" s="148"/>
      <c r="CBH5" s="156"/>
      <c r="CBI5" s="148"/>
      <c r="CBJ5" s="156"/>
      <c r="CBK5" s="148"/>
      <c r="CBL5" s="156"/>
      <c r="CBM5" s="148"/>
      <c r="CBN5" s="156"/>
      <c r="CBO5" s="148"/>
      <c r="CBP5" s="156"/>
      <c r="CBQ5" s="148"/>
      <c r="CBR5" s="156"/>
      <c r="CBS5" s="148"/>
      <c r="CBT5" s="156"/>
      <c r="CBU5" s="148"/>
      <c r="CBV5" s="156"/>
      <c r="CBW5" s="148"/>
      <c r="CBX5" s="156"/>
      <c r="CBY5" s="148"/>
      <c r="CBZ5" s="156"/>
      <c r="CCA5" s="148"/>
      <c r="CCB5" s="156"/>
      <c r="CCC5" s="148"/>
      <c r="CCD5" s="156"/>
      <c r="CCE5" s="148"/>
      <c r="CCF5" s="156"/>
      <c r="CCG5" s="148"/>
      <c r="CCH5" s="156"/>
      <c r="CCI5" s="148"/>
      <c r="CCJ5" s="156"/>
      <c r="CCK5" s="148"/>
      <c r="CCL5" s="156"/>
      <c r="CCM5" s="148"/>
      <c r="CCN5" s="156"/>
      <c r="CCO5" s="148"/>
      <c r="CCP5" s="156"/>
      <c r="CCQ5" s="148"/>
      <c r="CCR5" s="156"/>
      <c r="CCS5" s="148"/>
      <c r="CCT5" s="156"/>
      <c r="CCU5" s="148"/>
      <c r="CCV5" s="156"/>
      <c r="CCW5" s="148"/>
      <c r="CCX5" s="156"/>
      <c r="CCY5" s="148"/>
      <c r="CCZ5" s="156"/>
      <c r="CDA5" s="148"/>
      <c r="CDB5" s="156"/>
      <c r="CDC5" s="148"/>
      <c r="CDD5" s="156"/>
      <c r="CDE5" s="148"/>
      <c r="CDF5" s="156"/>
      <c r="CDG5" s="148"/>
      <c r="CDH5" s="156"/>
      <c r="CDI5" s="148"/>
      <c r="CDJ5" s="156"/>
      <c r="CDK5" s="148"/>
      <c r="CDL5" s="156"/>
      <c r="CDM5" s="148"/>
      <c r="CDN5" s="156"/>
      <c r="CDO5" s="148"/>
      <c r="CDP5" s="156"/>
      <c r="CDQ5" s="148"/>
      <c r="CDR5" s="156"/>
      <c r="CDS5" s="148"/>
      <c r="CDT5" s="156"/>
      <c r="CDU5" s="148"/>
      <c r="CDV5" s="156"/>
      <c r="CDW5" s="148"/>
      <c r="CDX5" s="156"/>
      <c r="CDY5" s="148"/>
      <c r="CDZ5" s="156"/>
      <c r="CEA5" s="148"/>
      <c r="CEB5" s="156"/>
      <c r="CEC5" s="148"/>
      <c r="CED5" s="156"/>
      <c r="CEE5" s="148"/>
      <c r="CEF5" s="156"/>
      <c r="CEG5" s="148"/>
      <c r="CEH5" s="156"/>
      <c r="CEI5" s="148"/>
      <c r="CEJ5" s="156"/>
      <c r="CEK5" s="148"/>
      <c r="CEL5" s="156"/>
      <c r="CEM5" s="148"/>
      <c r="CEN5" s="156"/>
      <c r="CEO5" s="148"/>
      <c r="CEP5" s="156"/>
      <c r="CEQ5" s="148"/>
      <c r="CER5" s="156"/>
      <c r="CES5" s="148"/>
      <c r="CET5" s="156"/>
      <c r="CEU5" s="148"/>
      <c r="CEV5" s="156"/>
      <c r="CEW5" s="148"/>
      <c r="CEX5" s="156"/>
      <c r="CEY5" s="148"/>
      <c r="CEZ5" s="156"/>
      <c r="CFA5" s="148"/>
      <c r="CFB5" s="156"/>
      <c r="CFC5" s="148"/>
      <c r="CFD5" s="156"/>
      <c r="CFE5" s="148"/>
      <c r="CFF5" s="156"/>
      <c r="CFG5" s="148"/>
      <c r="CFH5" s="156"/>
      <c r="CFI5" s="148"/>
      <c r="CFJ5" s="156"/>
      <c r="CFK5" s="148"/>
      <c r="CFL5" s="156"/>
      <c r="CFM5" s="148"/>
      <c r="CFN5" s="156"/>
      <c r="CFO5" s="148"/>
      <c r="CFP5" s="156"/>
      <c r="CFQ5" s="148"/>
      <c r="CFR5" s="156"/>
      <c r="CFS5" s="148"/>
      <c r="CFT5" s="156"/>
      <c r="CFU5" s="148"/>
      <c r="CFV5" s="156"/>
      <c r="CFW5" s="148"/>
      <c r="CFX5" s="156"/>
      <c r="CFY5" s="148"/>
      <c r="CFZ5" s="156"/>
      <c r="CGA5" s="148"/>
      <c r="CGB5" s="156"/>
      <c r="CGC5" s="148"/>
      <c r="CGD5" s="156"/>
      <c r="CGE5" s="148"/>
      <c r="CGF5" s="156"/>
      <c r="CGG5" s="148"/>
      <c r="CGH5" s="156"/>
      <c r="CGI5" s="148"/>
      <c r="CGJ5" s="156"/>
      <c r="CGK5" s="148"/>
      <c r="CGL5" s="156"/>
      <c r="CGM5" s="148"/>
      <c r="CGN5" s="156"/>
      <c r="CGO5" s="148"/>
      <c r="CGP5" s="156"/>
      <c r="CGQ5" s="148"/>
      <c r="CGR5" s="156"/>
      <c r="CGS5" s="148"/>
      <c r="CGT5" s="156"/>
      <c r="CGU5" s="148"/>
      <c r="CGV5" s="156"/>
      <c r="CGW5" s="148"/>
      <c r="CGX5" s="156"/>
      <c r="CGY5" s="148"/>
      <c r="CGZ5" s="156"/>
      <c r="CHA5" s="148"/>
      <c r="CHB5" s="156"/>
      <c r="CHC5" s="148"/>
      <c r="CHD5" s="156"/>
      <c r="CHE5" s="148"/>
      <c r="CHF5" s="156"/>
      <c r="CHG5" s="148"/>
      <c r="CHH5" s="156"/>
      <c r="CHI5" s="148"/>
      <c r="CHJ5" s="156"/>
      <c r="CHK5" s="148"/>
      <c r="CHL5" s="156"/>
      <c r="CHM5" s="148"/>
      <c r="CHN5" s="156"/>
      <c r="CHO5" s="148"/>
      <c r="CHP5" s="156"/>
      <c r="CHQ5" s="148"/>
      <c r="CHR5" s="156"/>
      <c r="CHS5" s="148"/>
      <c r="CHT5" s="156"/>
      <c r="CHU5" s="148"/>
      <c r="CHV5" s="156"/>
      <c r="CHW5" s="148"/>
      <c r="CHX5" s="156"/>
      <c r="CHY5" s="148"/>
      <c r="CHZ5" s="156"/>
      <c r="CIA5" s="148"/>
      <c r="CIB5" s="156"/>
      <c r="CIC5" s="148"/>
      <c r="CID5" s="156"/>
      <c r="CIE5" s="148"/>
      <c r="CIF5" s="156"/>
      <c r="CIG5" s="148"/>
      <c r="CIH5" s="156"/>
      <c r="CII5" s="148"/>
      <c r="CIJ5" s="156"/>
      <c r="CIK5" s="148"/>
      <c r="CIL5" s="156"/>
      <c r="CIM5" s="148"/>
      <c r="CIN5" s="156"/>
      <c r="CIO5" s="148"/>
      <c r="CIP5" s="156"/>
      <c r="CIQ5" s="148"/>
      <c r="CIR5" s="156"/>
      <c r="CIS5" s="148"/>
      <c r="CIT5" s="156"/>
      <c r="CIU5" s="148"/>
      <c r="CIV5" s="156"/>
      <c r="CIW5" s="148"/>
      <c r="CIX5" s="156"/>
      <c r="CIY5" s="148"/>
      <c r="CIZ5" s="156"/>
      <c r="CJA5" s="148"/>
      <c r="CJB5" s="156"/>
      <c r="CJC5" s="148"/>
      <c r="CJD5" s="156"/>
      <c r="CJE5" s="148"/>
      <c r="CJF5" s="156"/>
      <c r="CJG5" s="148"/>
      <c r="CJH5" s="156"/>
      <c r="CJI5" s="148"/>
      <c r="CJJ5" s="156"/>
      <c r="CJK5" s="148"/>
      <c r="CJL5" s="156"/>
      <c r="CJM5" s="148"/>
      <c r="CJN5" s="156"/>
      <c r="CJO5" s="148"/>
      <c r="CJP5" s="156"/>
      <c r="CJQ5" s="148"/>
      <c r="CJR5" s="156"/>
      <c r="CJS5" s="148"/>
      <c r="CJT5" s="156"/>
      <c r="CJU5" s="148"/>
      <c r="CJV5" s="156"/>
      <c r="CJW5" s="148"/>
      <c r="CJX5" s="156"/>
      <c r="CJY5" s="148"/>
      <c r="CJZ5" s="156"/>
      <c r="CKA5" s="148"/>
      <c r="CKB5" s="156"/>
      <c r="CKC5" s="148"/>
      <c r="CKD5" s="156"/>
      <c r="CKE5" s="148"/>
      <c r="CKF5" s="156"/>
      <c r="CKG5" s="148"/>
      <c r="CKH5" s="156"/>
      <c r="CKI5" s="148"/>
      <c r="CKJ5" s="156"/>
      <c r="CKK5" s="148"/>
      <c r="CKL5" s="156"/>
      <c r="CKM5" s="148"/>
      <c r="CKN5" s="156"/>
      <c r="CKO5" s="148"/>
      <c r="CKP5" s="156"/>
      <c r="CKQ5" s="148"/>
      <c r="CKR5" s="156"/>
      <c r="CKS5" s="148"/>
      <c r="CKT5" s="156"/>
      <c r="CKU5" s="148"/>
      <c r="CKV5" s="156"/>
      <c r="CKW5" s="148"/>
      <c r="CKX5" s="156"/>
      <c r="CKY5" s="148"/>
      <c r="CKZ5" s="156"/>
      <c r="CLA5" s="148"/>
      <c r="CLB5" s="156"/>
      <c r="CLC5" s="148"/>
      <c r="CLD5" s="156"/>
      <c r="CLE5" s="148"/>
      <c r="CLF5" s="156"/>
      <c r="CLG5" s="148"/>
      <c r="CLH5" s="156"/>
      <c r="CLI5" s="148"/>
      <c r="CLJ5" s="156"/>
      <c r="CLK5" s="148"/>
      <c r="CLL5" s="156"/>
      <c r="CLM5" s="148"/>
      <c r="CLN5" s="156"/>
      <c r="CLO5" s="148"/>
      <c r="CLP5" s="156"/>
      <c r="CLQ5" s="148"/>
      <c r="CLR5" s="156"/>
      <c r="CLS5" s="148"/>
      <c r="CLT5" s="156"/>
      <c r="CLU5" s="148"/>
      <c r="CLV5" s="156"/>
      <c r="CLW5" s="148"/>
      <c r="CLX5" s="156"/>
      <c r="CLY5" s="148"/>
      <c r="CLZ5" s="156"/>
      <c r="CMA5" s="148"/>
      <c r="CMB5" s="156"/>
      <c r="CMC5" s="148"/>
      <c r="CMD5" s="156"/>
      <c r="CME5" s="148"/>
      <c r="CMF5" s="156"/>
      <c r="CMG5" s="148"/>
      <c r="CMH5" s="156"/>
      <c r="CMI5" s="148"/>
      <c r="CMJ5" s="156"/>
      <c r="CMK5" s="148"/>
      <c r="CML5" s="156"/>
      <c r="CMM5" s="148"/>
      <c r="CMN5" s="156"/>
      <c r="CMO5" s="148"/>
      <c r="CMP5" s="156"/>
      <c r="CMQ5" s="148"/>
      <c r="CMR5" s="156"/>
      <c r="CMS5" s="148"/>
      <c r="CMT5" s="156"/>
      <c r="CMU5" s="148"/>
      <c r="CMV5" s="156"/>
      <c r="CMW5" s="148"/>
      <c r="CMX5" s="156"/>
      <c r="CMY5" s="148"/>
      <c r="CMZ5" s="156"/>
      <c r="CNA5" s="148"/>
      <c r="CNB5" s="156"/>
      <c r="CNC5" s="148"/>
      <c r="CND5" s="156"/>
      <c r="CNE5" s="148"/>
      <c r="CNF5" s="156"/>
      <c r="CNG5" s="148"/>
      <c r="CNH5" s="156"/>
      <c r="CNI5" s="148"/>
      <c r="CNJ5" s="156"/>
      <c r="CNK5" s="148"/>
      <c r="CNL5" s="156"/>
      <c r="CNM5" s="148"/>
      <c r="CNN5" s="156"/>
      <c r="CNO5" s="148"/>
      <c r="CNP5" s="156"/>
      <c r="CNQ5" s="148"/>
      <c r="CNR5" s="156"/>
      <c r="CNS5" s="148"/>
      <c r="CNT5" s="156"/>
      <c r="CNU5" s="148"/>
      <c r="CNV5" s="156"/>
      <c r="CNW5" s="148"/>
      <c r="CNX5" s="156"/>
      <c r="CNY5" s="148"/>
      <c r="CNZ5" s="156"/>
      <c r="COA5" s="148"/>
      <c r="COB5" s="156"/>
      <c r="COC5" s="148"/>
      <c r="COD5" s="156"/>
      <c r="COE5" s="148"/>
      <c r="COF5" s="156"/>
      <c r="COG5" s="148"/>
      <c r="COH5" s="156"/>
      <c r="COI5" s="148"/>
      <c r="COJ5" s="156"/>
      <c r="COK5" s="148"/>
      <c r="COL5" s="156"/>
      <c r="COM5" s="148"/>
      <c r="CON5" s="156"/>
      <c r="COO5" s="148"/>
      <c r="COP5" s="156"/>
      <c r="COQ5" s="148"/>
      <c r="COR5" s="156"/>
      <c r="COS5" s="148"/>
      <c r="COT5" s="156"/>
      <c r="COU5" s="148"/>
      <c r="COV5" s="156"/>
      <c r="COW5" s="148"/>
      <c r="COX5" s="156"/>
      <c r="COY5" s="148"/>
      <c r="COZ5" s="156"/>
      <c r="CPA5" s="148"/>
      <c r="CPB5" s="156"/>
      <c r="CPC5" s="148"/>
      <c r="CPD5" s="156"/>
      <c r="CPE5" s="148"/>
      <c r="CPF5" s="156"/>
      <c r="CPG5" s="148"/>
      <c r="CPH5" s="156"/>
      <c r="CPI5" s="148"/>
      <c r="CPJ5" s="156"/>
      <c r="CPK5" s="148"/>
      <c r="CPL5" s="156"/>
      <c r="CPM5" s="148"/>
      <c r="CPN5" s="156"/>
      <c r="CPO5" s="148"/>
      <c r="CPP5" s="156"/>
      <c r="CPQ5" s="148"/>
      <c r="CPR5" s="156"/>
      <c r="CPS5" s="148"/>
      <c r="CPT5" s="156"/>
      <c r="CPU5" s="148"/>
      <c r="CPV5" s="156"/>
      <c r="CPW5" s="148"/>
      <c r="CPX5" s="156"/>
      <c r="CPY5" s="148"/>
      <c r="CPZ5" s="156"/>
      <c r="CQA5" s="148"/>
      <c r="CQB5" s="156"/>
      <c r="CQC5" s="148"/>
      <c r="CQD5" s="156"/>
      <c r="CQE5" s="148"/>
      <c r="CQF5" s="156"/>
      <c r="CQG5" s="148"/>
      <c r="CQH5" s="156"/>
      <c r="CQI5" s="148"/>
      <c r="CQJ5" s="156"/>
      <c r="CQK5" s="148"/>
      <c r="CQL5" s="156"/>
      <c r="CQM5" s="148"/>
      <c r="CQN5" s="156"/>
      <c r="CQO5" s="148"/>
      <c r="CQP5" s="156"/>
      <c r="CQQ5" s="148"/>
      <c r="CQR5" s="156"/>
      <c r="CQS5" s="148"/>
      <c r="CQT5" s="156"/>
      <c r="CQU5" s="148"/>
      <c r="CQV5" s="156"/>
      <c r="CQW5" s="148"/>
      <c r="CQX5" s="156"/>
      <c r="CQY5" s="148"/>
      <c r="CQZ5" s="156"/>
      <c r="CRA5" s="148"/>
      <c r="CRB5" s="156"/>
      <c r="CRC5" s="148"/>
      <c r="CRD5" s="156"/>
      <c r="CRE5" s="148"/>
      <c r="CRF5" s="156"/>
      <c r="CRG5" s="148"/>
      <c r="CRH5" s="156"/>
      <c r="CRI5" s="148"/>
      <c r="CRJ5" s="156"/>
      <c r="CRK5" s="148"/>
      <c r="CRL5" s="156"/>
      <c r="CRM5" s="148"/>
      <c r="CRN5" s="156"/>
      <c r="CRO5" s="148"/>
      <c r="CRP5" s="156"/>
      <c r="CRQ5" s="148"/>
      <c r="CRR5" s="156"/>
      <c r="CRS5" s="148"/>
      <c r="CRT5" s="156"/>
      <c r="CRU5" s="148"/>
      <c r="CRV5" s="156"/>
      <c r="CRW5" s="148"/>
      <c r="CRX5" s="156"/>
      <c r="CRY5" s="148"/>
      <c r="CRZ5" s="156"/>
      <c r="CSA5" s="148"/>
      <c r="CSB5" s="156"/>
      <c r="CSC5" s="148"/>
      <c r="CSD5" s="156"/>
      <c r="CSE5" s="148"/>
      <c r="CSF5" s="156"/>
      <c r="CSG5" s="148"/>
      <c r="CSH5" s="156"/>
      <c r="CSI5" s="148"/>
      <c r="CSJ5" s="156"/>
      <c r="CSK5" s="148"/>
      <c r="CSL5" s="156"/>
      <c r="CSM5" s="148"/>
      <c r="CSN5" s="156"/>
      <c r="CSO5" s="148"/>
      <c r="CSP5" s="156"/>
      <c r="CSQ5" s="148"/>
      <c r="CSR5" s="156"/>
      <c r="CSS5" s="148"/>
      <c r="CST5" s="156"/>
      <c r="CSU5" s="148"/>
      <c r="CSV5" s="156"/>
      <c r="CSW5" s="148"/>
      <c r="CSX5" s="156"/>
      <c r="CSY5" s="148"/>
      <c r="CSZ5" s="156"/>
      <c r="CTA5" s="148"/>
      <c r="CTB5" s="156"/>
      <c r="CTC5" s="148"/>
      <c r="CTD5" s="156"/>
      <c r="CTE5" s="148"/>
      <c r="CTF5" s="156"/>
      <c r="CTG5" s="148"/>
      <c r="CTH5" s="156"/>
      <c r="CTI5" s="148"/>
      <c r="CTJ5" s="156"/>
      <c r="CTK5" s="148"/>
      <c r="CTL5" s="156"/>
      <c r="CTM5" s="148"/>
      <c r="CTN5" s="156"/>
      <c r="CTO5" s="148"/>
      <c r="CTP5" s="156"/>
      <c r="CTQ5" s="148"/>
      <c r="CTR5" s="156"/>
      <c r="CTS5" s="148"/>
      <c r="CTT5" s="156"/>
      <c r="CTU5" s="148"/>
      <c r="CTV5" s="156"/>
      <c r="CTW5" s="148"/>
      <c r="CTX5" s="156"/>
      <c r="CTY5" s="148"/>
      <c r="CTZ5" s="156"/>
      <c r="CUA5" s="148"/>
      <c r="CUB5" s="156"/>
      <c r="CUC5" s="148"/>
      <c r="CUD5" s="156"/>
      <c r="CUE5" s="148"/>
      <c r="CUF5" s="156"/>
      <c r="CUG5" s="148"/>
      <c r="CUH5" s="156"/>
      <c r="CUI5" s="148"/>
      <c r="CUJ5" s="156"/>
      <c r="CUK5" s="148"/>
      <c r="CUL5" s="156"/>
      <c r="CUM5" s="148"/>
      <c r="CUN5" s="156"/>
      <c r="CUO5" s="148"/>
      <c r="CUP5" s="156"/>
      <c r="CUQ5" s="148"/>
      <c r="CUR5" s="156"/>
      <c r="CUS5" s="148"/>
      <c r="CUT5" s="156"/>
      <c r="CUU5" s="148"/>
      <c r="CUV5" s="156"/>
      <c r="CUW5" s="148"/>
      <c r="CUX5" s="156"/>
      <c r="CUY5" s="148"/>
      <c r="CUZ5" s="156"/>
      <c r="CVA5" s="148"/>
      <c r="CVB5" s="156"/>
      <c r="CVC5" s="148"/>
      <c r="CVD5" s="156"/>
      <c r="CVE5" s="148"/>
      <c r="CVF5" s="156"/>
      <c r="CVG5" s="148"/>
      <c r="CVH5" s="156"/>
      <c r="CVI5" s="148"/>
      <c r="CVJ5" s="156"/>
      <c r="CVK5" s="148"/>
      <c r="CVL5" s="156"/>
      <c r="CVM5" s="148"/>
      <c r="CVN5" s="156"/>
      <c r="CVO5" s="148"/>
      <c r="CVP5" s="156"/>
      <c r="CVQ5" s="148"/>
      <c r="CVR5" s="156"/>
      <c r="CVS5" s="148"/>
      <c r="CVT5" s="156"/>
      <c r="CVU5" s="148"/>
      <c r="CVV5" s="156"/>
      <c r="CVW5" s="148"/>
      <c r="CVX5" s="156"/>
      <c r="CVY5" s="148"/>
      <c r="CVZ5" s="156"/>
      <c r="CWA5" s="148"/>
      <c r="CWB5" s="156"/>
      <c r="CWC5" s="148"/>
      <c r="CWD5" s="156"/>
      <c r="CWE5" s="148"/>
      <c r="CWF5" s="156"/>
      <c r="CWG5" s="148"/>
      <c r="CWH5" s="156"/>
      <c r="CWI5" s="148"/>
      <c r="CWJ5" s="156"/>
      <c r="CWK5" s="148"/>
      <c r="CWL5" s="156"/>
      <c r="CWM5" s="148"/>
      <c r="CWN5" s="156"/>
      <c r="CWO5" s="148"/>
      <c r="CWP5" s="156"/>
      <c r="CWQ5" s="148"/>
      <c r="CWR5" s="156"/>
      <c r="CWS5" s="148"/>
      <c r="CWT5" s="156"/>
      <c r="CWU5" s="148"/>
      <c r="CWV5" s="156"/>
      <c r="CWW5" s="148"/>
      <c r="CWX5" s="156"/>
      <c r="CWY5" s="148"/>
      <c r="CWZ5" s="156"/>
      <c r="CXA5" s="148"/>
      <c r="CXB5" s="156"/>
      <c r="CXC5" s="148"/>
      <c r="CXD5" s="156"/>
      <c r="CXE5" s="148"/>
      <c r="CXF5" s="156"/>
      <c r="CXG5" s="148"/>
      <c r="CXH5" s="156"/>
      <c r="CXI5" s="148"/>
      <c r="CXJ5" s="156"/>
      <c r="CXK5" s="148"/>
      <c r="CXL5" s="156"/>
      <c r="CXM5" s="148"/>
      <c r="CXN5" s="156"/>
      <c r="CXO5" s="148"/>
      <c r="CXP5" s="156"/>
      <c r="CXQ5" s="148"/>
      <c r="CXR5" s="156"/>
      <c r="CXS5" s="148"/>
      <c r="CXT5" s="156"/>
      <c r="CXU5" s="148"/>
      <c r="CXV5" s="156"/>
      <c r="CXW5" s="148"/>
      <c r="CXX5" s="156"/>
      <c r="CXY5" s="148"/>
      <c r="CXZ5" s="156"/>
      <c r="CYA5" s="148"/>
      <c r="CYB5" s="156"/>
      <c r="CYC5" s="148"/>
      <c r="CYD5" s="156"/>
      <c r="CYE5" s="148"/>
      <c r="CYF5" s="156"/>
      <c r="CYG5" s="148"/>
      <c r="CYH5" s="156"/>
      <c r="CYI5" s="148"/>
      <c r="CYJ5" s="156"/>
      <c r="CYK5" s="148"/>
      <c r="CYL5" s="156"/>
      <c r="CYM5" s="148"/>
      <c r="CYN5" s="156"/>
      <c r="CYO5" s="148"/>
      <c r="CYP5" s="156"/>
      <c r="CYQ5" s="148"/>
      <c r="CYR5" s="156"/>
      <c r="CYS5" s="148"/>
      <c r="CYT5" s="156"/>
      <c r="CYU5" s="148"/>
      <c r="CYV5" s="156"/>
      <c r="CYW5" s="148"/>
      <c r="CYX5" s="156"/>
      <c r="CYY5" s="148"/>
      <c r="CYZ5" s="156"/>
      <c r="CZA5" s="148"/>
      <c r="CZB5" s="156"/>
      <c r="CZC5" s="148"/>
      <c r="CZD5" s="156"/>
      <c r="CZE5" s="148"/>
      <c r="CZF5" s="156"/>
      <c r="CZG5" s="148"/>
      <c r="CZH5" s="156"/>
      <c r="CZI5" s="148"/>
      <c r="CZJ5" s="156"/>
      <c r="CZK5" s="148"/>
      <c r="CZL5" s="156"/>
      <c r="CZM5" s="148"/>
      <c r="CZN5" s="156"/>
      <c r="CZO5" s="148"/>
      <c r="CZP5" s="156"/>
      <c r="CZQ5" s="148"/>
      <c r="CZR5" s="156"/>
      <c r="CZS5" s="148"/>
      <c r="CZT5" s="156"/>
      <c r="CZU5" s="148"/>
      <c r="CZV5" s="156"/>
      <c r="CZW5" s="148"/>
      <c r="CZX5" s="156"/>
      <c r="CZY5" s="148"/>
      <c r="CZZ5" s="156"/>
      <c r="DAA5" s="148"/>
      <c r="DAB5" s="156"/>
      <c r="DAC5" s="148"/>
      <c r="DAD5" s="156"/>
      <c r="DAE5" s="148"/>
      <c r="DAF5" s="156"/>
      <c r="DAG5" s="148"/>
      <c r="DAH5" s="156"/>
      <c r="DAI5" s="148"/>
      <c r="DAJ5" s="156"/>
      <c r="DAK5" s="148"/>
      <c r="DAL5" s="156"/>
      <c r="DAM5" s="148"/>
      <c r="DAN5" s="156"/>
      <c r="DAO5" s="148"/>
      <c r="DAP5" s="156"/>
      <c r="DAQ5" s="148"/>
      <c r="DAR5" s="156"/>
      <c r="DAS5" s="148"/>
      <c r="DAT5" s="156"/>
      <c r="DAU5" s="148"/>
      <c r="DAV5" s="156"/>
      <c r="DAW5" s="148"/>
      <c r="DAX5" s="156"/>
      <c r="DAY5" s="148"/>
      <c r="DAZ5" s="156"/>
      <c r="DBA5" s="148"/>
      <c r="DBB5" s="156"/>
      <c r="DBC5" s="148"/>
      <c r="DBD5" s="156"/>
      <c r="DBE5" s="148"/>
      <c r="DBF5" s="156"/>
      <c r="DBG5" s="148"/>
      <c r="DBH5" s="156"/>
      <c r="DBI5" s="148"/>
      <c r="DBJ5" s="156"/>
      <c r="DBK5" s="148"/>
      <c r="DBL5" s="156"/>
      <c r="DBM5" s="148"/>
      <c r="DBN5" s="156"/>
      <c r="DBO5" s="148"/>
      <c r="DBP5" s="156"/>
      <c r="DBQ5" s="148"/>
      <c r="DBR5" s="156"/>
      <c r="DBS5" s="148"/>
      <c r="DBT5" s="156"/>
      <c r="DBU5" s="148"/>
      <c r="DBV5" s="156"/>
      <c r="DBW5" s="148"/>
      <c r="DBX5" s="156"/>
      <c r="DBY5" s="148"/>
      <c r="DBZ5" s="156"/>
      <c r="DCA5" s="148"/>
      <c r="DCB5" s="156"/>
      <c r="DCC5" s="148"/>
      <c r="DCD5" s="156"/>
      <c r="DCE5" s="148"/>
      <c r="DCF5" s="156"/>
      <c r="DCG5" s="148"/>
      <c r="DCH5" s="156"/>
      <c r="DCI5" s="148"/>
      <c r="DCJ5" s="156"/>
      <c r="DCK5" s="148"/>
      <c r="DCL5" s="156"/>
      <c r="DCM5" s="148"/>
      <c r="DCN5" s="156"/>
      <c r="DCO5" s="148"/>
      <c r="DCP5" s="156"/>
      <c r="DCQ5" s="148"/>
      <c r="DCR5" s="156"/>
      <c r="DCS5" s="148"/>
      <c r="DCT5" s="156"/>
      <c r="DCU5" s="148"/>
      <c r="DCV5" s="156"/>
      <c r="DCW5" s="148"/>
      <c r="DCX5" s="156"/>
      <c r="DCY5" s="148"/>
      <c r="DCZ5" s="156"/>
      <c r="DDA5" s="148"/>
      <c r="DDB5" s="156"/>
      <c r="DDC5" s="148"/>
      <c r="DDD5" s="156"/>
      <c r="DDE5" s="148"/>
      <c r="DDF5" s="156"/>
      <c r="DDG5" s="148"/>
      <c r="DDH5" s="156"/>
      <c r="DDI5" s="148"/>
      <c r="DDJ5" s="156"/>
      <c r="DDK5" s="148"/>
      <c r="DDL5" s="156"/>
      <c r="DDM5" s="148"/>
      <c r="DDN5" s="156"/>
      <c r="DDO5" s="148"/>
      <c r="DDP5" s="156"/>
      <c r="DDQ5" s="148"/>
      <c r="DDR5" s="156"/>
      <c r="DDS5" s="148"/>
      <c r="DDT5" s="156"/>
      <c r="DDU5" s="148"/>
      <c r="DDV5" s="156"/>
      <c r="DDW5" s="148"/>
      <c r="DDX5" s="156"/>
      <c r="DDY5" s="148"/>
      <c r="DDZ5" s="156"/>
      <c r="DEA5" s="148"/>
      <c r="DEB5" s="156"/>
      <c r="DEC5" s="148"/>
      <c r="DED5" s="156"/>
      <c r="DEE5" s="148"/>
      <c r="DEF5" s="156"/>
      <c r="DEG5" s="148"/>
      <c r="DEH5" s="156"/>
      <c r="DEI5" s="148"/>
      <c r="DEJ5" s="156"/>
      <c r="DEK5" s="148"/>
      <c r="DEL5" s="156"/>
      <c r="DEM5" s="148"/>
      <c r="DEN5" s="156"/>
      <c r="DEO5" s="148"/>
      <c r="DEP5" s="156"/>
      <c r="DEQ5" s="148"/>
      <c r="DER5" s="156"/>
      <c r="DES5" s="148"/>
      <c r="DET5" s="156"/>
      <c r="DEU5" s="148"/>
      <c r="DEV5" s="156"/>
      <c r="DEW5" s="148"/>
      <c r="DEX5" s="156"/>
      <c r="DEY5" s="148"/>
      <c r="DEZ5" s="156"/>
      <c r="DFA5" s="148"/>
      <c r="DFB5" s="156"/>
      <c r="DFC5" s="148"/>
      <c r="DFD5" s="156"/>
      <c r="DFE5" s="148"/>
      <c r="DFF5" s="156"/>
      <c r="DFG5" s="148"/>
      <c r="DFH5" s="156"/>
      <c r="DFI5" s="148"/>
      <c r="DFJ5" s="156"/>
      <c r="DFK5" s="148"/>
      <c r="DFL5" s="156"/>
      <c r="DFM5" s="148"/>
      <c r="DFN5" s="156"/>
      <c r="DFO5" s="148"/>
      <c r="DFP5" s="156"/>
      <c r="DFQ5" s="148"/>
      <c r="DFR5" s="156"/>
      <c r="DFS5" s="148"/>
      <c r="DFT5" s="156"/>
      <c r="DFU5" s="148"/>
      <c r="DFV5" s="156"/>
      <c r="DFW5" s="148"/>
      <c r="DFX5" s="156"/>
      <c r="DFY5" s="148"/>
      <c r="DFZ5" s="156"/>
      <c r="DGA5" s="148"/>
      <c r="DGB5" s="156"/>
      <c r="DGC5" s="148"/>
      <c r="DGD5" s="156"/>
      <c r="DGE5" s="148"/>
      <c r="DGF5" s="156"/>
      <c r="DGG5" s="148"/>
      <c r="DGH5" s="156"/>
      <c r="DGI5" s="148"/>
      <c r="DGJ5" s="156"/>
      <c r="DGK5" s="148"/>
      <c r="DGL5" s="156"/>
      <c r="DGM5" s="148"/>
      <c r="DGN5" s="156"/>
      <c r="DGO5" s="148"/>
      <c r="DGP5" s="156"/>
      <c r="DGQ5" s="148"/>
      <c r="DGR5" s="156"/>
      <c r="DGS5" s="148"/>
      <c r="DGT5" s="156"/>
      <c r="DGU5" s="148"/>
      <c r="DGV5" s="156"/>
      <c r="DGW5" s="148"/>
      <c r="DGX5" s="156"/>
      <c r="DGY5" s="148"/>
      <c r="DGZ5" s="156"/>
      <c r="DHA5" s="148"/>
      <c r="DHB5" s="156"/>
      <c r="DHC5" s="148"/>
      <c r="DHD5" s="156"/>
      <c r="DHE5" s="148"/>
      <c r="DHF5" s="156"/>
      <c r="DHG5" s="148"/>
      <c r="DHH5" s="156"/>
      <c r="DHI5" s="148"/>
      <c r="DHJ5" s="156"/>
      <c r="DHK5" s="148"/>
      <c r="DHL5" s="156"/>
      <c r="DHM5" s="148"/>
      <c r="DHN5" s="156"/>
      <c r="DHO5" s="148"/>
      <c r="DHP5" s="156"/>
      <c r="DHQ5" s="148"/>
      <c r="DHR5" s="156"/>
      <c r="DHS5" s="148"/>
      <c r="DHT5" s="156"/>
      <c r="DHU5" s="148"/>
      <c r="DHV5" s="156"/>
      <c r="DHW5" s="148"/>
      <c r="DHX5" s="156"/>
      <c r="DHY5" s="148"/>
      <c r="DHZ5" s="156"/>
      <c r="DIA5" s="148"/>
      <c r="DIB5" s="156"/>
      <c r="DIC5" s="148"/>
      <c r="DID5" s="156"/>
      <c r="DIE5" s="148"/>
      <c r="DIF5" s="156"/>
      <c r="DIG5" s="148"/>
      <c r="DIH5" s="156"/>
      <c r="DII5" s="148"/>
      <c r="DIJ5" s="156"/>
      <c r="DIK5" s="148"/>
      <c r="DIL5" s="156"/>
      <c r="DIM5" s="148"/>
      <c r="DIN5" s="156"/>
      <c r="DIO5" s="148"/>
      <c r="DIP5" s="156"/>
      <c r="DIQ5" s="148"/>
      <c r="DIR5" s="156"/>
      <c r="DIS5" s="148"/>
      <c r="DIT5" s="156"/>
      <c r="DIU5" s="148"/>
      <c r="DIV5" s="156"/>
      <c r="DIW5" s="148"/>
      <c r="DIX5" s="156"/>
      <c r="DIY5" s="148"/>
      <c r="DIZ5" s="156"/>
      <c r="DJA5" s="148"/>
      <c r="DJB5" s="156"/>
      <c r="DJC5" s="148"/>
      <c r="DJD5" s="156"/>
      <c r="DJE5" s="148"/>
      <c r="DJF5" s="156"/>
      <c r="DJG5" s="148"/>
      <c r="DJH5" s="156"/>
      <c r="DJI5" s="148"/>
      <c r="DJJ5" s="156"/>
      <c r="DJK5" s="148"/>
      <c r="DJL5" s="156"/>
      <c r="DJM5" s="148"/>
      <c r="DJN5" s="156"/>
      <c r="DJO5" s="148"/>
      <c r="DJP5" s="156"/>
      <c r="DJQ5" s="148"/>
      <c r="DJR5" s="156"/>
      <c r="DJS5" s="148"/>
      <c r="DJT5" s="156"/>
      <c r="DJU5" s="148"/>
      <c r="DJV5" s="156"/>
      <c r="DJW5" s="148"/>
      <c r="DJX5" s="156"/>
      <c r="DJY5" s="148"/>
      <c r="DJZ5" s="156"/>
      <c r="DKA5" s="148"/>
      <c r="DKB5" s="156"/>
      <c r="DKC5" s="148"/>
      <c r="DKD5" s="156"/>
      <c r="DKE5" s="148"/>
      <c r="DKF5" s="156"/>
      <c r="DKG5" s="148"/>
      <c r="DKH5" s="156"/>
      <c r="DKI5" s="148"/>
      <c r="DKJ5" s="156"/>
      <c r="DKK5" s="148"/>
      <c r="DKL5" s="156"/>
      <c r="DKM5" s="148"/>
      <c r="DKN5" s="156"/>
      <c r="DKO5" s="148"/>
      <c r="DKP5" s="156"/>
      <c r="DKQ5" s="148"/>
      <c r="DKR5" s="156"/>
      <c r="DKS5" s="148"/>
      <c r="DKT5" s="156"/>
      <c r="DKU5" s="148"/>
      <c r="DKV5" s="156"/>
      <c r="DKW5" s="148"/>
      <c r="DKX5" s="156"/>
      <c r="DKY5" s="148"/>
      <c r="DKZ5" s="156"/>
      <c r="DLA5" s="148"/>
      <c r="DLB5" s="156"/>
      <c r="DLC5" s="148"/>
      <c r="DLD5" s="156"/>
      <c r="DLE5" s="148"/>
      <c r="DLF5" s="156"/>
      <c r="DLG5" s="148"/>
      <c r="DLH5" s="156"/>
      <c r="DLI5" s="148"/>
      <c r="DLJ5" s="156"/>
      <c r="DLK5" s="148"/>
      <c r="DLL5" s="156"/>
      <c r="DLM5" s="148"/>
      <c r="DLN5" s="156"/>
      <c r="DLO5" s="148"/>
      <c r="DLP5" s="156"/>
      <c r="DLQ5" s="148"/>
      <c r="DLR5" s="156"/>
      <c r="DLS5" s="148"/>
      <c r="DLT5" s="156"/>
      <c r="DLU5" s="148"/>
      <c r="DLV5" s="156"/>
      <c r="DLW5" s="148"/>
      <c r="DLX5" s="156"/>
      <c r="DLY5" s="148"/>
      <c r="DLZ5" s="156"/>
      <c r="DMA5" s="148"/>
      <c r="DMB5" s="156"/>
      <c r="DMC5" s="148"/>
      <c r="DMD5" s="156"/>
      <c r="DME5" s="148"/>
      <c r="DMF5" s="156"/>
      <c r="DMG5" s="148"/>
      <c r="DMH5" s="156"/>
      <c r="DMI5" s="148"/>
      <c r="DMJ5" s="156"/>
      <c r="DMK5" s="148"/>
      <c r="DML5" s="156"/>
      <c r="DMM5" s="148"/>
      <c r="DMN5" s="156"/>
      <c r="DMO5" s="148"/>
      <c r="DMP5" s="156"/>
      <c r="DMQ5" s="148"/>
      <c r="DMR5" s="156"/>
      <c r="DMS5" s="148"/>
      <c r="DMT5" s="156"/>
      <c r="DMU5" s="148"/>
      <c r="DMV5" s="156"/>
      <c r="DMW5" s="148"/>
      <c r="DMX5" s="156"/>
      <c r="DMY5" s="148"/>
      <c r="DMZ5" s="156"/>
      <c r="DNA5" s="148"/>
      <c r="DNB5" s="156"/>
      <c r="DNC5" s="148"/>
      <c r="DND5" s="156"/>
      <c r="DNE5" s="148"/>
      <c r="DNF5" s="156"/>
      <c r="DNG5" s="148"/>
      <c r="DNH5" s="156"/>
      <c r="DNI5" s="148"/>
      <c r="DNJ5" s="156"/>
      <c r="DNK5" s="148"/>
      <c r="DNL5" s="156"/>
      <c r="DNM5" s="148"/>
      <c r="DNN5" s="156"/>
      <c r="DNO5" s="148"/>
      <c r="DNP5" s="156"/>
      <c r="DNQ5" s="148"/>
      <c r="DNR5" s="156"/>
      <c r="DNS5" s="148"/>
      <c r="DNT5" s="156"/>
      <c r="DNU5" s="148"/>
      <c r="DNV5" s="156"/>
      <c r="DNW5" s="148"/>
      <c r="DNX5" s="156"/>
      <c r="DNY5" s="148"/>
      <c r="DNZ5" s="156"/>
      <c r="DOA5" s="148"/>
      <c r="DOB5" s="156"/>
      <c r="DOC5" s="148"/>
      <c r="DOD5" s="156"/>
      <c r="DOE5" s="148"/>
      <c r="DOF5" s="156"/>
      <c r="DOG5" s="148"/>
      <c r="DOH5" s="156"/>
      <c r="DOI5" s="148"/>
      <c r="DOJ5" s="156"/>
      <c r="DOK5" s="148"/>
      <c r="DOL5" s="156"/>
      <c r="DOM5" s="148"/>
      <c r="DON5" s="156"/>
      <c r="DOO5" s="148"/>
      <c r="DOP5" s="156"/>
      <c r="DOQ5" s="148"/>
      <c r="DOR5" s="156"/>
      <c r="DOS5" s="148"/>
      <c r="DOT5" s="156"/>
      <c r="DOU5" s="148"/>
      <c r="DOV5" s="156"/>
      <c r="DOW5" s="148"/>
      <c r="DOX5" s="156"/>
      <c r="DOY5" s="148"/>
      <c r="DOZ5" s="156"/>
      <c r="DPA5" s="148"/>
      <c r="DPB5" s="156"/>
      <c r="DPC5" s="148"/>
      <c r="DPD5" s="156"/>
      <c r="DPE5" s="148"/>
      <c r="DPF5" s="156"/>
      <c r="DPG5" s="148"/>
      <c r="DPH5" s="156"/>
      <c r="DPI5" s="148"/>
      <c r="DPJ5" s="156"/>
      <c r="DPK5" s="148"/>
      <c r="DPL5" s="156"/>
      <c r="DPM5" s="148"/>
      <c r="DPN5" s="156"/>
      <c r="DPO5" s="148"/>
      <c r="DPP5" s="156"/>
      <c r="DPQ5" s="148"/>
      <c r="DPR5" s="156"/>
      <c r="DPS5" s="148"/>
      <c r="DPT5" s="156"/>
      <c r="DPU5" s="148"/>
      <c r="DPV5" s="156"/>
      <c r="DPW5" s="148"/>
      <c r="DPX5" s="156"/>
      <c r="DPY5" s="148"/>
      <c r="DPZ5" s="156"/>
      <c r="DQA5" s="148"/>
      <c r="DQB5" s="156"/>
      <c r="DQC5" s="148"/>
      <c r="DQD5" s="156"/>
      <c r="DQE5" s="148"/>
      <c r="DQF5" s="156"/>
      <c r="DQG5" s="148"/>
      <c r="DQH5" s="156"/>
      <c r="DQI5" s="148"/>
      <c r="DQJ5" s="156"/>
      <c r="DQK5" s="148"/>
      <c r="DQL5" s="156"/>
      <c r="DQM5" s="148"/>
      <c r="DQN5" s="156"/>
      <c r="DQO5" s="148"/>
      <c r="DQP5" s="156"/>
      <c r="DQQ5" s="148"/>
      <c r="DQR5" s="156"/>
      <c r="DQS5" s="148"/>
      <c r="DQT5" s="156"/>
      <c r="DQU5" s="148"/>
      <c r="DQV5" s="156"/>
      <c r="DQW5" s="148"/>
      <c r="DQX5" s="156"/>
      <c r="DQY5" s="148"/>
      <c r="DQZ5" s="156"/>
      <c r="DRA5" s="148"/>
      <c r="DRB5" s="156"/>
      <c r="DRC5" s="148"/>
      <c r="DRD5" s="156"/>
      <c r="DRE5" s="148"/>
      <c r="DRF5" s="156"/>
      <c r="DRG5" s="148"/>
      <c r="DRH5" s="156"/>
      <c r="DRI5" s="148"/>
      <c r="DRJ5" s="156"/>
      <c r="DRK5" s="148"/>
      <c r="DRL5" s="156"/>
      <c r="DRM5" s="148"/>
      <c r="DRN5" s="156"/>
      <c r="DRO5" s="148"/>
      <c r="DRP5" s="156"/>
      <c r="DRQ5" s="148"/>
      <c r="DRR5" s="156"/>
      <c r="DRS5" s="148"/>
      <c r="DRT5" s="156"/>
      <c r="DRU5" s="148"/>
      <c r="DRV5" s="156"/>
      <c r="DRW5" s="148"/>
      <c r="DRX5" s="156"/>
      <c r="DRY5" s="148"/>
      <c r="DRZ5" s="156"/>
      <c r="DSA5" s="148"/>
      <c r="DSB5" s="156"/>
      <c r="DSC5" s="148"/>
      <c r="DSD5" s="156"/>
      <c r="DSE5" s="148"/>
      <c r="DSF5" s="156"/>
      <c r="DSG5" s="148"/>
      <c r="DSH5" s="156"/>
      <c r="DSI5" s="148"/>
      <c r="DSJ5" s="156"/>
      <c r="DSK5" s="148"/>
      <c r="DSL5" s="156"/>
      <c r="DSM5" s="148"/>
      <c r="DSN5" s="156"/>
      <c r="DSO5" s="148"/>
      <c r="DSP5" s="156"/>
      <c r="DSQ5" s="148"/>
      <c r="DSR5" s="156"/>
      <c r="DSS5" s="148"/>
      <c r="DST5" s="156"/>
      <c r="DSU5" s="148"/>
      <c r="DSV5" s="156"/>
      <c r="DSW5" s="148"/>
      <c r="DSX5" s="156"/>
      <c r="DSY5" s="148"/>
      <c r="DSZ5" s="156"/>
      <c r="DTA5" s="148"/>
      <c r="DTB5" s="156"/>
      <c r="DTC5" s="148"/>
      <c r="DTD5" s="156"/>
      <c r="DTE5" s="148"/>
      <c r="DTF5" s="156"/>
      <c r="DTG5" s="148"/>
      <c r="DTH5" s="156"/>
      <c r="DTI5" s="148"/>
      <c r="DTJ5" s="156"/>
      <c r="DTK5" s="148"/>
      <c r="DTL5" s="156"/>
      <c r="DTM5" s="148"/>
      <c r="DTN5" s="156"/>
      <c r="DTO5" s="148"/>
      <c r="DTP5" s="156"/>
      <c r="DTQ5" s="148"/>
      <c r="DTR5" s="156"/>
      <c r="DTS5" s="148"/>
      <c r="DTT5" s="156"/>
      <c r="DTU5" s="148"/>
      <c r="DTV5" s="156"/>
      <c r="DTW5" s="148"/>
      <c r="DTX5" s="156"/>
      <c r="DTY5" s="148"/>
      <c r="DTZ5" s="156"/>
      <c r="DUA5" s="148"/>
      <c r="DUB5" s="156"/>
      <c r="DUC5" s="148"/>
      <c r="DUD5" s="156"/>
      <c r="DUE5" s="148"/>
      <c r="DUF5" s="156"/>
      <c r="DUG5" s="148"/>
      <c r="DUH5" s="156"/>
      <c r="DUI5" s="148"/>
      <c r="DUJ5" s="156"/>
      <c r="DUK5" s="148"/>
      <c r="DUL5" s="156"/>
      <c r="DUM5" s="148"/>
      <c r="DUN5" s="156"/>
      <c r="DUO5" s="148"/>
      <c r="DUP5" s="156"/>
      <c r="DUQ5" s="148"/>
      <c r="DUR5" s="156"/>
      <c r="DUS5" s="148"/>
      <c r="DUT5" s="156"/>
      <c r="DUU5" s="148"/>
      <c r="DUV5" s="156"/>
      <c r="DUW5" s="148"/>
      <c r="DUX5" s="156"/>
      <c r="DUY5" s="148"/>
      <c r="DUZ5" s="156"/>
      <c r="DVA5" s="148"/>
      <c r="DVB5" s="156"/>
      <c r="DVC5" s="148"/>
      <c r="DVD5" s="156"/>
      <c r="DVE5" s="148"/>
      <c r="DVF5" s="156"/>
      <c r="DVG5" s="148"/>
      <c r="DVH5" s="156"/>
      <c r="DVI5" s="148"/>
      <c r="DVJ5" s="156"/>
      <c r="DVK5" s="148"/>
      <c r="DVL5" s="156"/>
      <c r="DVM5" s="148"/>
      <c r="DVN5" s="156"/>
      <c r="DVO5" s="148"/>
      <c r="DVP5" s="156"/>
      <c r="DVQ5" s="148"/>
      <c r="DVR5" s="156"/>
      <c r="DVS5" s="148"/>
      <c r="DVT5" s="156"/>
      <c r="DVU5" s="148"/>
      <c r="DVV5" s="156"/>
      <c r="DVW5" s="148"/>
      <c r="DVX5" s="156"/>
      <c r="DVY5" s="148"/>
      <c r="DVZ5" s="156"/>
      <c r="DWA5" s="148"/>
      <c r="DWB5" s="156"/>
      <c r="DWC5" s="148"/>
      <c r="DWD5" s="156"/>
      <c r="DWE5" s="148"/>
      <c r="DWF5" s="156"/>
      <c r="DWG5" s="148"/>
      <c r="DWH5" s="156"/>
      <c r="DWI5" s="148"/>
      <c r="DWJ5" s="156"/>
      <c r="DWK5" s="148"/>
      <c r="DWL5" s="156"/>
      <c r="DWM5" s="148"/>
      <c r="DWN5" s="156"/>
      <c r="DWO5" s="148"/>
      <c r="DWP5" s="156"/>
      <c r="DWQ5" s="148"/>
      <c r="DWR5" s="156"/>
      <c r="DWS5" s="148"/>
      <c r="DWT5" s="156"/>
      <c r="DWU5" s="148"/>
      <c r="DWV5" s="156"/>
      <c r="DWW5" s="148"/>
      <c r="DWX5" s="156"/>
      <c r="DWY5" s="148"/>
      <c r="DWZ5" s="156"/>
      <c r="DXA5" s="148"/>
      <c r="DXB5" s="156"/>
      <c r="DXC5" s="148"/>
      <c r="DXD5" s="156"/>
      <c r="DXE5" s="148"/>
      <c r="DXF5" s="156"/>
      <c r="DXG5" s="148"/>
      <c r="DXH5" s="156"/>
      <c r="DXI5" s="148"/>
      <c r="DXJ5" s="156"/>
      <c r="DXK5" s="148"/>
      <c r="DXL5" s="156"/>
      <c r="DXM5" s="148"/>
      <c r="DXN5" s="156"/>
      <c r="DXO5" s="148"/>
      <c r="DXP5" s="156"/>
      <c r="DXQ5" s="148"/>
      <c r="DXR5" s="156"/>
      <c r="DXS5" s="148"/>
      <c r="DXT5" s="156"/>
      <c r="DXU5" s="148"/>
      <c r="DXV5" s="156"/>
      <c r="DXW5" s="148"/>
      <c r="DXX5" s="156"/>
      <c r="DXY5" s="148"/>
      <c r="DXZ5" s="156"/>
      <c r="DYA5" s="148"/>
      <c r="DYB5" s="156"/>
      <c r="DYC5" s="148"/>
      <c r="DYD5" s="156"/>
      <c r="DYE5" s="148"/>
      <c r="DYF5" s="156"/>
      <c r="DYG5" s="148"/>
      <c r="DYH5" s="156"/>
      <c r="DYI5" s="148"/>
      <c r="DYJ5" s="156"/>
      <c r="DYK5" s="148"/>
      <c r="DYL5" s="156"/>
      <c r="DYM5" s="148"/>
      <c r="DYN5" s="156"/>
      <c r="DYO5" s="148"/>
      <c r="DYP5" s="156"/>
      <c r="DYQ5" s="148"/>
      <c r="DYR5" s="156"/>
      <c r="DYS5" s="148"/>
      <c r="DYT5" s="156"/>
      <c r="DYU5" s="148"/>
      <c r="DYV5" s="156"/>
      <c r="DYW5" s="148"/>
      <c r="DYX5" s="156"/>
      <c r="DYY5" s="148"/>
      <c r="DYZ5" s="156"/>
      <c r="DZA5" s="148"/>
      <c r="DZB5" s="156"/>
      <c r="DZC5" s="148"/>
      <c r="DZD5" s="156"/>
      <c r="DZE5" s="148"/>
      <c r="DZF5" s="156"/>
      <c r="DZG5" s="148"/>
      <c r="DZH5" s="156"/>
      <c r="DZI5" s="148"/>
      <c r="DZJ5" s="156"/>
      <c r="DZK5" s="148"/>
      <c r="DZL5" s="156"/>
      <c r="DZM5" s="148"/>
      <c r="DZN5" s="156"/>
      <c r="DZO5" s="148"/>
      <c r="DZP5" s="156"/>
      <c r="DZQ5" s="148"/>
      <c r="DZR5" s="156"/>
      <c r="DZS5" s="148"/>
      <c r="DZT5" s="156"/>
      <c r="DZU5" s="148"/>
      <c r="DZV5" s="156"/>
      <c r="DZW5" s="148"/>
      <c r="DZX5" s="156"/>
      <c r="DZY5" s="148"/>
      <c r="DZZ5" s="156"/>
      <c r="EAA5" s="148"/>
      <c r="EAB5" s="156"/>
      <c r="EAC5" s="148"/>
      <c r="EAD5" s="156"/>
      <c r="EAE5" s="148"/>
      <c r="EAF5" s="156"/>
      <c r="EAG5" s="148"/>
      <c r="EAH5" s="156"/>
      <c r="EAI5" s="148"/>
      <c r="EAJ5" s="156"/>
      <c r="EAK5" s="148"/>
      <c r="EAL5" s="156"/>
      <c r="EAM5" s="148"/>
      <c r="EAN5" s="156"/>
      <c r="EAO5" s="148"/>
      <c r="EAP5" s="156"/>
      <c r="EAQ5" s="148"/>
      <c r="EAR5" s="156"/>
      <c r="EAS5" s="148"/>
      <c r="EAT5" s="156"/>
      <c r="EAU5" s="148"/>
      <c r="EAV5" s="156"/>
      <c r="EAW5" s="148"/>
      <c r="EAX5" s="156"/>
      <c r="EAY5" s="148"/>
      <c r="EAZ5" s="156"/>
      <c r="EBA5" s="148"/>
      <c r="EBB5" s="156"/>
      <c r="EBC5" s="148"/>
      <c r="EBD5" s="156"/>
      <c r="EBE5" s="148"/>
      <c r="EBF5" s="156"/>
      <c r="EBG5" s="148"/>
      <c r="EBH5" s="156"/>
      <c r="EBI5" s="148"/>
      <c r="EBJ5" s="156"/>
      <c r="EBK5" s="148"/>
      <c r="EBL5" s="156"/>
      <c r="EBM5" s="148"/>
      <c r="EBN5" s="156"/>
      <c r="EBO5" s="148"/>
      <c r="EBP5" s="156"/>
      <c r="EBQ5" s="148"/>
      <c r="EBR5" s="156"/>
      <c r="EBS5" s="148"/>
      <c r="EBT5" s="156"/>
      <c r="EBU5" s="148"/>
      <c r="EBV5" s="156"/>
      <c r="EBW5" s="148"/>
      <c r="EBX5" s="156"/>
      <c r="EBY5" s="148"/>
      <c r="EBZ5" s="156"/>
      <c r="ECA5" s="148"/>
      <c r="ECB5" s="156"/>
      <c r="ECC5" s="148"/>
      <c r="ECD5" s="156"/>
      <c r="ECE5" s="148"/>
      <c r="ECF5" s="156"/>
      <c r="ECG5" s="148"/>
      <c r="ECH5" s="156"/>
      <c r="ECI5" s="148"/>
      <c r="ECJ5" s="156"/>
      <c r="ECK5" s="148"/>
      <c r="ECL5" s="156"/>
      <c r="ECM5" s="148"/>
      <c r="ECN5" s="156"/>
      <c r="ECO5" s="148"/>
      <c r="ECP5" s="156"/>
      <c r="ECQ5" s="148"/>
      <c r="ECR5" s="156"/>
      <c r="ECS5" s="148"/>
      <c r="ECT5" s="156"/>
      <c r="ECU5" s="148"/>
      <c r="ECV5" s="156"/>
      <c r="ECW5" s="148"/>
      <c r="ECX5" s="156"/>
      <c r="ECY5" s="148"/>
      <c r="ECZ5" s="156"/>
      <c r="EDA5" s="148"/>
      <c r="EDB5" s="156"/>
      <c r="EDC5" s="148"/>
      <c r="EDD5" s="156"/>
      <c r="EDE5" s="148"/>
      <c r="EDF5" s="156"/>
      <c r="EDG5" s="148"/>
      <c r="EDH5" s="156"/>
      <c r="EDI5" s="148"/>
      <c r="EDJ5" s="156"/>
      <c r="EDK5" s="148"/>
      <c r="EDL5" s="156"/>
      <c r="EDM5" s="148"/>
      <c r="EDN5" s="156"/>
      <c r="EDO5" s="148"/>
      <c r="EDP5" s="156"/>
      <c r="EDQ5" s="148"/>
      <c r="EDR5" s="156"/>
      <c r="EDS5" s="148"/>
      <c r="EDT5" s="156"/>
      <c r="EDU5" s="148"/>
      <c r="EDV5" s="156"/>
      <c r="EDW5" s="148"/>
      <c r="EDX5" s="156"/>
      <c r="EDY5" s="148"/>
      <c r="EDZ5" s="156"/>
      <c r="EEA5" s="148"/>
      <c r="EEB5" s="156"/>
      <c r="EEC5" s="148"/>
      <c r="EED5" s="156"/>
      <c r="EEE5" s="148"/>
      <c r="EEF5" s="156"/>
      <c r="EEG5" s="148"/>
      <c r="EEH5" s="156"/>
      <c r="EEI5" s="148"/>
      <c r="EEJ5" s="156"/>
      <c r="EEK5" s="148"/>
      <c r="EEL5" s="156"/>
      <c r="EEM5" s="148"/>
      <c r="EEN5" s="156"/>
      <c r="EEO5" s="148"/>
      <c r="EEP5" s="156"/>
      <c r="EEQ5" s="148"/>
      <c r="EER5" s="156"/>
      <c r="EES5" s="148"/>
      <c r="EET5" s="156"/>
      <c r="EEU5" s="148"/>
      <c r="EEV5" s="156"/>
      <c r="EEW5" s="148"/>
      <c r="EEX5" s="156"/>
      <c r="EEY5" s="148"/>
      <c r="EEZ5" s="156"/>
      <c r="EFA5" s="148"/>
      <c r="EFB5" s="156"/>
      <c r="EFC5" s="148"/>
      <c r="EFD5" s="156"/>
      <c r="EFE5" s="148"/>
      <c r="EFF5" s="156"/>
      <c r="EFG5" s="148"/>
      <c r="EFH5" s="156"/>
      <c r="EFI5" s="148"/>
      <c r="EFJ5" s="156"/>
      <c r="EFK5" s="148"/>
      <c r="EFL5" s="156"/>
      <c r="EFM5" s="148"/>
      <c r="EFN5" s="156"/>
      <c r="EFO5" s="148"/>
      <c r="EFP5" s="156"/>
      <c r="EFQ5" s="148"/>
      <c r="EFR5" s="156"/>
      <c r="EFS5" s="148"/>
      <c r="EFT5" s="156"/>
      <c r="EFU5" s="148"/>
      <c r="EFV5" s="156"/>
      <c r="EFW5" s="148"/>
      <c r="EFX5" s="156"/>
      <c r="EFY5" s="148"/>
      <c r="EFZ5" s="156"/>
      <c r="EGA5" s="148"/>
      <c r="EGB5" s="156"/>
      <c r="EGC5" s="148"/>
      <c r="EGD5" s="156"/>
      <c r="EGE5" s="148"/>
      <c r="EGF5" s="156"/>
      <c r="EGG5" s="148"/>
      <c r="EGH5" s="156"/>
      <c r="EGI5" s="148"/>
      <c r="EGJ5" s="156"/>
      <c r="EGK5" s="148"/>
      <c r="EGL5" s="156"/>
      <c r="EGM5" s="148"/>
      <c r="EGN5" s="156"/>
      <c r="EGO5" s="148"/>
      <c r="EGP5" s="156"/>
      <c r="EGQ5" s="148"/>
      <c r="EGR5" s="156"/>
      <c r="EGS5" s="148"/>
      <c r="EGT5" s="156"/>
      <c r="EGU5" s="148"/>
      <c r="EGV5" s="156"/>
      <c r="EGW5" s="148"/>
      <c r="EGX5" s="156"/>
      <c r="EGY5" s="148"/>
      <c r="EGZ5" s="156"/>
      <c r="EHA5" s="148"/>
      <c r="EHB5" s="156"/>
      <c r="EHC5" s="148"/>
      <c r="EHD5" s="156"/>
      <c r="EHE5" s="148"/>
      <c r="EHF5" s="156"/>
      <c r="EHG5" s="148"/>
      <c r="EHH5" s="156"/>
      <c r="EHI5" s="148"/>
      <c r="EHJ5" s="156"/>
      <c r="EHK5" s="148"/>
      <c r="EHL5" s="156"/>
      <c r="EHM5" s="148"/>
      <c r="EHN5" s="156"/>
      <c r="EHO5" s="148"/>
      <c r="EHP5" s="156"/>
      <c r="EHQ5" s="148"/>
      <c r="EHR5" s="156"/>
      <c r="EHS5" s="148"/>
      <c r="EHT5" s="156"/>
      <c r="EHU5" s="148"/>
      <c r="EHV5" s="156"/>
      <c r="EHW5" s="148"/>
      <c r="EHX5" s="156"/>
      <c r="EHY5" s="148"/>
      <c r="EHZ5" s="156"/>
      <c r="EIA5" s="148"/>
      <c r="EIB5" s="156"/>
      <c r="EIC5" s="148"/>
      <c r="EID5" s="156"/>
      <c r="EIE5" s="148"/>
      <c r="EIF5" s="156"/>
      <c r="EIG5" s="148"/>
      <c r="EIH5" s="156"/>
      <c r="EII5" s="148"/>
      <c r="EIJ5" s="156"/>
      <c r="EIK5" s="148"/>
      <c r="EIL5" s="156"/>
      <c r="EIM5" s="148"/>
      <c r="EIN5" s="156"/>
      <c r="EIO5" s="148"/>
      <c r="EIP5" s="156"/>
      <c r="EIQ5" s="148"/>
      <c r="EIR5" s="156"/>
      <c r="EIS5" s="148"/>
      <c r="EIT5" s="156"/>
      <c r="EIU5" s="148"/>
      <c r="EIV5" s="156"/>
      <c r="EIW5" s="148"/>
      <c r="EIX5" s="156"/>
      <c r="EIY5" s="148"/>
      <c r="EIZ5" s="156"/>
      <c r="EJA5" s="148"/>
      <c r="EJB5" s="156"/>
      <c r="EJC5" s="148"/>
      <c r="EJD5" s="156"/>
      <c r="EJE5" s="148"/>
      <c r="EJF5" s="156"/>
      <c r="EJG5" s="148"/>
      <c r="EJH5" s="156"/>
      <c r="EJI5" s="148"/>
      <c r="EJJ5" s="156"/>
      <c r="EJK5" s="148"/>
      <c r="EJL5" s="156"/>
      <c r="EJM5" s="148"/>
      <c r="EJN5" s="156"/>
      <c r="EJO5" s="148"/>
      <c r="EJP5" s="156"/>
      <c r="EJQ5" s="148"/>
      <c r="EJR5" s="156"/>
      <c r="EJS5" s="148"/>
      <c r="EJT5" s="156"/>
      <c r="EJU5" s="148"/>
      <c r="EJV5" s="156"/>
      <c r="EJW5" s="148"/>
      <c r="EJX5" s="156"/>
      <c r="EJY5" s="148"/>
      <c r="EJZ5" s="156"/>
      <c r="EKA5" s="148"/>
      <c r="EKB5" s="156"/>
      <c r="EKC5" s="148"/>
      <c r="EKD5" s="156"/>
      <c r="EKE5" s="148"/>
      <c r="EKF5" s="156"/>
      <c r="EKG5" s="148"/>
      <c r="EKH5" s="156"/>
      <c r="EKI5" s="148"/>
      <c r="EKJ5" s="156"/>
      <c r="EKK5" s="148"/>
      <c r="EKL5" s="156"/>
      <c r="EKM5" s="148"/>
      <c r="EKN5" s="156"/>
      <c r="EKO5" s="148"/>
      <c r="EKP5" s="156"/>
      <c r="EKQ5" s="148"/>
      <c r="EKR5" s="156"/>
      <c r="EKS5" s="148"/>
      <c r="EKT5" s="156"/>
      <c r="EKU5" s="148"/>
      <c r="EKV5" s="156"/>
      <c r="EKW5" s="148"/>
      <c r="EKX5" s="156"/>
      <c r="EKY5" s="148"/>
      <c r="EKZ5" s="156"/>
      <c r="ELA5" s="148"/>
      <c r="ELB5" s="156"/>
      <c r="ELC5" s="148"/>
      <c r="ELD5" s="156"/>
      <c r="ELE5" s="148"/>
      <c r="ELF5" s="156"/>
      <c r="ELG5" s="148"/>
      <c r="ELH5" s="156"/>
      <c r="ELI5" s="148"/>
      <c r="ELJ5" s="156"/>
      <c r="ELK5" s="148"/>
      <c r="ELL5" s="156"/>
      <c r="ELM5" s="148"/>
      <c r="ELN5" s="156"/>
      <c r="ELO5" s="148"/>
      <c r="ELP5" s="156"/>
      <c r="ELQ5" s="148"/>
      <c r="ELR5" s="156"/>
      <c r="ELS5" s="148"/>
      <c r="ELT5" s="156"/>
      <c r="ELU5" s="148"/>
      <c r="ELV5" s="156"/>
      <c r="ELW5" s="148"/>
      <c r="ELX5" s="156"/>
      <c r="ELY5" s="148"/>
      <c r="ELZ5" s="156"/>
      <c r="EMA5" s="148"/>
      <c r="EMB5" s="156"/>
      <c r="EMC5" s="148"/>
      <c r="EMD5" s="156"/>
      <c r="EME5" s="148"/>
      <c r="EMF5" s="156"/>
      <c r="EMG5" s="148"/>
      <c r="EMH5" s="156"/>
      <c r="EMI5" s="148"/>
      <c r="EMJ5" s="156"/>
      <c r="EMK5" s="148"/>
      <c r="EML5" s="156"/>
      <c r="EMM5" s="148"/>
      <c r="EMN5" s="156"/>
      <c r="EMO5" s="148"/>
      <c r="EMP5" s="156"/>
      <c r="EMQ5" s="148"/>
      <c r="EMR5" s="156"/>
      <c r="EMS5" s="148"/>
      <c r="EMT5" s="156"/>
      <c r="EMU5" s="148"/>
      <c r="EMV5" s="156"/>
      <c r="EMW5" s="148"/>
      <c r="EMX5" s="156"/>
      <c r="EMY5" s="148"/>
      <c r="EMZ5" s="156"/>
      <c r="ENA5" s="148"/>
      <c r="ENB5" s="156"/>
      <c r="ENC5" s="148"/>
      <c r="END5" s="156"/>
      <c r="ENE5" s="148"/>
      <c r="ENF5" s="156"/>
      <c r="ENG5" s="148"/>
      <c r="ENH5" s="156"/>
      <c r="ENI5" s="148"/>
      <c r="ENJ5" s="156"/>
      <c r="ENK5" s="148"/>
      <c r="ENL5" s="156"/>
      <c r="ENM5" s="148"/>
      <c r="ENN5" s="156"/>
      <c r="ENO5" s="148"/>
      <c r="ENP5" s="156"/>
      <c r="ENQ5" s="148"/>
      <c r="ENR5" s="156"/>
      <c r="ENS5" s="148"/>
      <c r="ENT5" s="156"/>
      <c r="ENU5" s="148"/>
      <c r="ENV5" s="156"/>
      <c r="ENW5" s="148"/>
      <c r="ENX5" s="156"/>
      <c r="ENY5" s="148"/>
      <c r="ENZ5" s="156"/>
      <c r="EOA5" s="148"/>
      <c r="EOB5" s="156"/>
      <c r="EOC5" s="148"/>
      <c r="EOD5" s="156"/>
      <c r="EOE5" s="148"/>
      <c r="EOF5" s="156"/>
      <c r="EOG5" s="148"/>
      <c r="EOH5" s="156"/>
      <c r="EOI5" s="148"/>
      <c r="EOJ5" s="156"/>
      <c r="EOK5" s="148"/>
      <c r="EOL5" s="156"/>
      <c r="EOM5" s="148"/>
      <c r="EON5" s="156"/>
      <c r="EOO5" s="148"/>
      <c r="EOP5" s="156"/>
      <c r="EOQ5" s="148"/>
      <c r="EOR5" s="156"/>
      <c r="EOS5" s="148"/>
      <c r="EOT5" s="156"/>
      <c r="EOU5" s="148"/>
      <c r="EOV5" s="156"/>
      <c r="EOW5" s="148"/>
      <c r="EOX5" s="156"/>
      <c r="EOY5" s="148"/>
      <c r="EOZ5" s="156"/>
      <c r="EPA5" s="148"/>
      <c r="EPB5" s="156"/>
      <c r="EPC5" s="148"/>
      <c r="EPD5" s="156"/>
      <c r="EPE5" s="148"/>
      <c r="EPF5" s="156"/>
      <c r="EPG5" s="148"/>
      <c r="EPH5" s="156"/>
      <c r="EPI5" s="148"/>
      <c r="EPJ5" s="156"/>
      <c r="EPK5" s="148"/>
      <c r="EPL5" s="156"/>
      <c r="EPM5" s="148"/>
      <c r="EPN5" s="156"/>
      <c r="EPO5" s="148"/>
      <c r="EPP5" s="156"/>
      <c r="EPQ5" s="148"/>
      <c r="EPR5" s="156"/>
      <c r="EPS5" s="148"/>
      <c r="EPT5" s="156"/>
      <c r="EPU5" s="148"/>
      <c r="EPV5" s="156"/>
      <c r="EPW5" s="148"/>
      <c r="EPX5" s="156"/>
      <c r="EPY5" s="148"/>
      <c r="EPZ5" s="156"/>
      <c r="EQA5" s="148"/>
      <c r="EQB5" s="156"/>
      <c r="EQC5" s="148"/>
      <c r="EQD5" s="156"/>
      <c r="EQE5" s="148"/>
      <c r="EQF5" s="156"/>
      <c r="EQG5" s="148"/>
      <c r="EQH5" s="156"/>
      <c r="EQI5" s="148"/>
      <c r="EQJ5" s="156"/>
      <c r="EQK5" s="148"/>
      <c r="EQL5" s="156"/>
      <c r="EQM5" s="148"/>
      <c r="EQN5" s="156"/>
      <c r="EQO5" s="148"/>
      <c r="EQP5" s="156"/>
      <c r="EQQ5" s="148"/>
      <c r="EQR5" s="156"/>
      <c r="EQS5" s="148"/>
      <c r="EQT5" s="156"/>
      <c r="EQU5" s="148"/>
      <c r="EQV5" s="156"/>
      <c r="EQW5" s="148"/>
      <c r="EQX5" s="156"/>
      <c r="EQY5" s="148"/>
      <c r="EQZ5" s="156"/>
      <c r="ERA5" s="148"/>
      <c r="ERB5" s="156"/>
      <c r="ERC5" s="148"/>
      <c r="ERD5" s="156"/>
      <c r="ERE5" s="148"/>
      <c r="ERF5" s="156"/>
      <c r="ERG5" s="148"/>
      <c r="ERH5" s="156"/>
      <c r="ERI5" s="148"/>
      <c r="ERJ5" s="156"/>
      <c r="ERK5" s="148"/>
      <c r="ERL5" s="156"/>
      <c r="ERM5" s="148"/>
      <c r="ERN5" s="156"/>
      <c r="ERO5" s="148"/>
      <c r="ERP5" s="156"/>
      <c r="ERQ5" s="148"/>
      <c r="ERR5" s="156"/>
      <c r="ERS5" s="148"/>
      <c r="ERT5" s="156"/>
      <c r="ERU5" s="148"/>
      <c r="ERV5" s="156"/>
      <c r="ERW5" s="148"/>
      <c r="ERX5" s="156"/>
      <c r="ERY5" s="148"/>
      <c r="ERZ5" s="156"/>
      <c r="ESA5" s="148"/>
      <c r="ESB5" s="156"/>
      <c r="ESC5" s="148"/>
      <c r="ESD5" s="156"/>
      <c r="ESE5" s="148"/>
      <c r="ESF5" s="156"/>
      <c r="ESG5" s="148"/>
      <c r="ESH5" s="156"/>
      <c r="ESI5" s="148"/>
      <c r="ESJ5" s="156"/>
      <c r="ESK5" s="148"/>
      <c r="ESL5" s="156"/>
      <c r="ESM5" s="148"/>
      <c r="ESN5" s="156"/>
      <c r="ESO5" s="148"/>
      <c r="ESP5" s="156"/>
      <c r="ESQ5" s="148"/>
      <c r="ESR5" s="156"/>
      <c r="ESS5" s="148"/>
      <c r="EST5" s="156"/>
      <c r="ESU5" s="148"/>
      <c r="ESV5" s="156"/>
      <c r="ESW5" s="148"/>
      <c r="ESX5" s="156"/>
      <c r="ESY5" s="148"/>
      <c r="ESZ5" s="156"/>
      <c r="ETA5" s="148"/>
      <c r="ETB5" s="156"/>
      <c r="ETC5" s="148"/>
      <c r="ETD5" s="156"/>
      <c r="ETE5" s="148"/>
      <c r="ETF5" s="156"/>
      <c r="ETG5" s="148"/>
      <c r="ETH5" s="156"/>
      <c r="ETI5" s="148"/>
      <c r="ETJ5" s="156"/>
      <c r="ETK5" s="148"/>
      <c r="ETL5" s="156"/>
      <c r="ETM5" s="148"/>
      <c r="ETN5" s="156"/>
      <c r="ETO5" s="148"/>
      <c r="ETP5" s="156"/>
      <c r="ETQ5" s="148"/>
      <c r="ETR5" s="156"/>
      <c r="ETS5" s="148"/>
      <c r="ETT5" s="156"/>
      <c r="ETU5" s="148"/>
      <c r="ETV5" s="156"/>
      <c r="ETW5" s="148"/>
      <c r="ETX5" s="156"/>
      <c r="ETY5" s="148"/>
      <c r="ETZ5" s="156"/>
      <c r="EUA5" s="148"/>
      <c r="EUB5" s="156"/>
      <c r="EUC5" s="148"/>
      <c r="EUD5" s="156"/>
      <c r="EUE5" s="148"/>
      <c r="EUF5" s="156"/>
      <c r="EUG5" s="148"/>
      <c r="EUH5" s="156"/>
      <c r="EUI5" s="148"/>
      <c r="EUJ5" s="156"/>
      <c r="EUK5" s="148"/>
      <c r="EUL5" s="156"/>
      <c r="EUM5" s="148"/>
      <c r="EUN5" s="156"/>
      <c r="EUO5" s="148"/>
      <c r="EUP5" s="156"/>
      <c r="EUQ5" s="148"/>
      <c r="EUR5" s="156"/>
      <c r="EUS5" s="148"/>
      <c r="EUT5" s="156"/>
      <c r="EUU5" s="148"/>
      <c r="EUV5" s="156"/>
      <c r="EUW5" s="148"/>
      <c r="EUX5" s="156"/>
      <c r="EUY5" s="148"/>
      <c r="EUZ5" s="156"/>
      <c r="EVA5" s="148"/>
      <c r="EVB5" s="156"/>
      <c r="EVC5" s="148"/>
      <c r="EVD5" s="156"/>
      <c r="EVE5" s="148"/>
      <c r="EVF5" s="156"/>
      <c r="EVG5" s="148"/>
      <c r="EVH5" s="156"/>
      <c r="EVI5" s="148"/>
      <c r="EVJ5" s="156"/>
      <c r="EVK5" s="148"/>
      <c r="EVL5" s="156"/>
      <c r="EVM5" s="148"/>
      <c r="EVN5" s="156"/>
      <c r="EVO5" s="148"/>
      <c r="EVP5" s="156"/>
      <c r="EVQ5" s="148"/>
      <c r="EVR5" s="156"/>
      <c r="EVS5" s="148"/>
      <c r="EVT5" s="156"/>
      <c r="EVU5" s="148"/>
      <c r="EVV5" s="156"/>
      <c r="EVW5" s="148"/>
      <c r="EVX5" s="156"/>
      <c r="EVY5" s="148"/>
      <c r="EVZ5" s="156"/>
      <c r="EWA5" s="148"/>
      <c r="EWB5" s="156"/>
      <c r="EWC5" s="148"/>
      <c r="EWD5" s="156"/>
      <c r="EWE5" s="148"/>
      <c r="EWF5" s="156"/>
      <c r="EWG5" s="148"/>
      <c r="EWH5" s="156"/>
      <c r="EWI5" s="148"/>
      <c r="EWJ5" s="156"/>
      <c r="EWK5" s="148"/>
      <c r="EWL5" s="156"/>
      <c r="EWM5" s="148"/>
      <c r="EWN5" s="156"/>
      <c r="EWO5" s="148"/>
      <c r="EWP5" s="156"/>
      <c r="EWQ5" s="148"/>
      <c r="EWR5" s="156"/>
      <c r="EWS5" s="148"/>
      <c r="EWT5" s="156"/>
      <c r="EWU5" s="148"/>
      <c r="EWV5" s="156"/>
      <c r="EWW5" s="148"/>
      <c r="EWX5" s="156"/>
      <c r="EWY5" s="148"/>
      <c r="EWZ5" s="156"/>
      <c r="EXA5" s="148"/>
      <c r="EXB5" s="156"/>
      <c r="EXC5" s="148"/>
      <c r="EXD5" s="156"/>
      <c r="EXE5" s="148"/>
      <c r="EXF5" s="156"/>
      <c r="EXG5" s="148"/>
      <c r="EXH5" s="156"/>
      <c r="EXI5" s="148"/>
      <c r="EXJ5" s="156"/>
      <c r="EXK5" s="148"/>
      <c r="EXL5" s="156"/>
      <c r="EXM5" s="148"/>
      <c r="EXN5" s="156"/>
      <c r="EXO5" s="148"/>
      <c r="EXP5" s="156"/>
      <c r="EXQ5" s="148"/>
      <c r="EXR5" s="156"/>
      <c r="EXS5" s="148"/>
      <c r="EXT5" s="156"/>
      <c r="EXU5" s="148"/>
      <c r="EXV5" s="156"/>
      <c r="EXW5" s="148"/>
      <c r="EXX5" s="156"/>
      <c r="EXY5" s="148"/>
      <c r="EXZ5" s="156"/>
      <c r="EYA5" s="148"/>
      <c r="EYB5" s="156"/>
      <c r="EYC5" s="148"/>
      <c r="EYD5" s="156"/>
      <c r="EYE5" s="148"/>
      <c r="EYF5" s="156"/>
      <c r="EYG5" s="148"/>
      <c r="EYH5" s="156"/>
      <c r="EYI5" s="148"/>
      <c r="EYJ5" s="156"/>
      <c r="EYK5" s="148"/>
      <c r="EYL5" s="156"/>
      <c r="EYM5" s="148"/>
      <c r="EYN5" s="156"/>
      <c r="EYO5" s="148"/>
      <c r="EYP5" s="156"/>
      <c r="EYQ5" s="148"/>
      <c r="EYR5" s="156"/>
      <c r="EYS5" s="148"/>
      <c r="EYT5" s="156"/>
      <c r="EYU5" s="148"/>
      <c r="EYV5" s="156"/>
      <c r="EYW5" s="148"/>
      <c r="EYX5" s="156"/>
      <c r="EYY5" s="148"/>
      <c r="EYZ5" s="156"/>
      <c r="EZA5" s="148"/>
      <c r="EZB5" s="156"/>
      <c r="EZC5" s="148"/>
      <c r="EZD5" s="156"/>
      <c r="EZE5" s="148"/>
      <c r="EZF5" s="156"/>
      <c r="EZG5" s="148"/>
      <c r="EZH5" s="156"/>
      <c r="EZI5" s="148"/>
      <c r="EZJ5" s="156"/>
      <c r="EZK5" s="148"/>
      <c r="EZL5" s="156"/>
      <c r="EZM5" s="148"/>
      <c r="EZN5" s="156"/>
      <c r="EZO5" s="148"/>
      <c r="EZP5" s="156"/>
      <c r="EZQ5" s="148"/>
      <c r="EZR5" s="156"/>
      <c r="EZS5" s="148"/>
      <c r="EZT5" s="156"/>
      <c r="EZU5" s="148"/>
      <c r="EZV5" s="156"/>
      <c r="EZW5" s="148"/>
      <c r="EZX5" s="156"/>
      <c r="EZY5" s="148"/>
      <c r="EZZ5" s="156"/>
      <c r="FAA5" s="148"/>
      <c r="FAB5" s="156"/>
      <c r="FAC5" s="148"/>
      <c r="FAD5" s="156"/>
      <c r="FAE5" s="148"/>
      <c r="FAF5" s="156"/>
      <c r="FAG5" s="148"/>
      <c r="FAH5" s="156"/>
      <c r="FAI5" s="148"/>
      <c r="FAJ5" s="156"/>
      <c r="FAK5" s="148"/>
      <c r="FAL5" s="156"/>
      <c r="FAM5" s="148"/>
      <c r="FAN5" s="156"/>
      <c r="FAO5" s="148"/>
      <c r="FAP5" s="156"/>
      <c r="FAQ5" s="148"/>
      <c r="FAR5" s="156"/>
      <c r="FAS5" s="148"/>
      <c r="FAT5" s="156"/>
      <c r="FAU5" s="148"/>
      <c r="FAV5" s="156"/>
      <c r="FAW5" s="148"/>
      <c r="FAX5" s="156"/>
      <c r="FAY5" s="148"/>
      <c r="FAZ5" s="156"/>
      <c r="FBA5" s="148"/>
      <c r="FBB5" s="156"/>
      <c r="FBC5" s="148"/>
      <c r="FBD5" s="156"/>
      <c r="FBE5" s="148"/>
      <c r="FBF5" s="156"/>
      <c r="FBG5" s="148"/>
      <c r="FBH5" s="156"/>
      <c r="FBI5" s="148"/>
      <c r="FBJ5" s="156"/>
      <c r="FBK5" s="148"/>
      <c r="FBL5" s="156"/>
      <c r="FBM5" s="148"/>
      <c r="FBN5" s="156"/>
      <c r="FBO5" s="148"/>
      <c r="FBP5" s="156"/>
      <c r="FBQ5" s="148"/>
      <c r="FBR5" s="156"/>
      <c r="FBS5" s="148"/>
      <c r="FBT5" s="156"/>
      <c r="FBU5" s="148"/>
      <c r="FBV5" s="156"/>
      <c r="FBW5" s="148"/>
      <c r="FBX5" s="156"/>
      <c r="FBY5" s="148"/>
      <c r="FBZ5" s="156"/>
      <c r="FCA5" s="148"/>
      <c r="FCB5" s="156"/>
      <c r="FCC5" s="148"/>
      <c r="FCD5" s="156"/>
      <c r="FCE5" s="148"/>
      <c r="FCF5" s="156"/>
      <c r="FCG5" s="148"/>
      <c r="FCH5" s="156"/>
      <c r="FCI5" s="148"/>
      <c r="FCJ5" s="156"/>
      <c r="FCK5" s="148"/>
      <c r="FCL5" s="156"/>
      <c r="FCM5" s="148"/>
      <c r="FCN5" s="156"/>
      <c r="FCO5" s="148"/>
      <c r="FCP5" s="156"/>
      <c r="FCQ5" s="148"/>
      <c r="FCR5" s="156"/>
      <c r="FCS5" s="148"/>
      <c r="FCT5" s="156"/>
      <c r="FCU5" s="148"/>
      <c r="FCV5" s="156"/>
      <c r="FCW5" s="148"/>
      <c r="FCX5" s="156"/>
      <c r="FCY5" s="148"/>
      <c r="FCZ5" s="156"/>
      <c r="FDA5" s="148"/>
      <c r="FDB5" s="156"/>
      <c r="FDC5" s="148"/>
      <c r="FDD5" s="156"/>
      <c r="FDE5" s="148"/>
      <c r="FDF5" s="156"/>
      <c r="FDG5" s="148"/>
      <c r="FDH5" s="156"/>
      <c r="FDI5" s="148"/>
      <c r="FDJ5" s="156"/>
      <c r="FDK5" s="148"/>
      <c r="FDL5" s="156"/>
      <c r="FDM5" s="148"/>
      <c r="FDN5" s="156"/>
      <c r="FDO5" s="148"/>
      <c r="FDP5" s="156"/>
      <c r="FDQ5" s="148"/>
      <c r="FDR5" s="156"/>
      <c r="FDS5" s="148"/>
      <c r="FDT5" s="156"/>
      <c r="FDU5" s="148"/>
      <c r="FDV5" s="156"/>
      <c r="FDW5" s="148"/>
      <c r="FDX5" s="156"/>
      <c r="FDY5" s="148"/>
      <c r="FDZ5" s="156"/>
      <c r="FEA5" s="148"/>
      <c r="FEB5" s="156"/>
      <c r="FEC5" s="148"/>
      <c r="FED5" s="156"/>
      <c r="FEE5" s="148"/>
      <c r="FEF5" s="156"/>
      <c r="FEG5" s="148"/>
      <c r="FEH5" s="156"/>
      <c r="FEI5" s="148"/>
      <c r="FEJ5" s="156"/>
      <c r="FEK5" s="148"/>
      <c r="FEL5" s="156"/>
      <c r="FEM5" s="148"/>
      <c r="FEN5" s="156"/>
      <c r="FEO5" s="148"/>
      <c r="FEP5" s="156"/>
      <c r="FEQ5" s="148"/>
      <c r="FER5" s="156"/>
      <c r="FES5" s="148"/>
      <c r="FET5" s="156"/>
      <c r="FEU5" s="148"/>
      <c r="FEV5" s="156"/>
      <c r="FEW5" s="148"/>
      <c r="FEX5" s="156"/>
      <c r="FEY5" s="148"/>
      <c r="FEZ5" s="156"/>
      <c r="FFA5" s="148"/>
      <c r="FFB5" s="156"/>
      <c r="FFC5" s="148"/>
      <c r="FFD5" s="156"/>
      <c r="FFE5" s="148"/>
      <c r="FFF5" s="156"/>
      <c r="FFG5" s="148"/>
      <c r="FFH5" s="156"/>
      <c r="FFI5" s="148"/>
      <c r="FFJ5" s="156"/>
      <c r="FFK5" s="148"/>
      <c r="FFL5" s="156"/>
      <c r="FFM5" s="148"/>
      <c r="FFN5" s="156"/>
      <c r="FFO5" s="148"/>
      <c r="FFP5" s="156"/>
      <c r="FFQ5" s="148"/>
      <c r="FFR5" s="156"/>
      <c r="FFS5" s="148"/>
      <c r="FFT5" s="156"/>
      <c r="FFU5" s="148"/>
      <c r="FFV5" s="156"/>
      <c r="FFW5" s="148"/>
      <c r="FFX5" s="156"/>
      <c r="FFY5" s="148"/>
      <c r="FFZ5" s="156"/>
      <c r="FGA5" s="148"/>
      <c r="FGB5" s="156"/>
      <c r="FGC5" s="148"/>
      <c r="FGD5" s="156"/>
      <c r="FGE5" s="148"/>
      <c r="FGF5" s="156"/>
      <c r="FGG5" s="148"/>
      <c r="FGH5" s="156"/>
      <c r="FGI5" s="148"/>
      <c r="FGJ5" s="156"/>
      <c r="FGK5" s="148"/>
      <c r="FGL5" s="156"/>
      <c r="FGM5" s="148"/>
      <c r="FGN5" s="156"/>
      <c r="FGO5" s="148"/>
      <c r="FGP5" s="156"/>
      <c r="FGQ5" s="148"/>
      <c r="FGR5" s="156"/>
      <c r="FGS5" s="148"/>
      <c r="FGT5" s="156"/>
      <c r="FGU5" s="148"/>
      <c r="FGV5" s="156"/>
      <c r="FGW5" s="148"/>
      <c r="FGX5" s="156"/>
      <c r="FGY5" s="148"/>
      <c r="FGZ5" s="156"/>
      <c r="FHA5" s="148"/>
      <c r="FHB5" s="156"/>
      <c r="FHC5" s="148"/>
      <c r="FHD5" s="156"/>
      <c r="FHE5" s="148"/>
      <c r="FHF5" s="156"/>
      <c r="FHG5" s="148"/>
      <c r="FHH5" s="156"/>
      <c r="FHI5" s="148"/>
      <c r="FHJ5" s="156"/>
      <c r="FHK5" s="148"/>
      <c r="FHL5" s="156"/>
      <c r="FHM5" s="148"/>
      <c r="FHN5" s="156"/>
      <c r="FHO5" s="148"/>
      <c r="FHP5" s="156"/>
      <c r="FHQ5" s="148"/>
      <c r="FHR5" s="156"/>
      <c r="FHS5" s="148"/>
      <c r="FHT5" s="156"/>
      <c r="FHU5" s="148"/>
      <c r="FHV5" s="156"/>
      <c r="FHW5" s="148"/>
      <c r="FHX5" s="156"/>
      <c r="FHY5" s="148"/>
      <c r="FHZ5" s="156"/>
      <c r="FIA5" s="148"/>
      <c r="FIB5" s="156"/>
      <c r="FIC5" s="148"/>
      <c r="FID5" s="156"/>
      <c r="FIE5" s="148"/>
      <c r="FIF5" s="156"/>
      <c r="FIG5" s="148"/>
      <c r="FIH5" s="156"/>
      <c r="FII5" s="148"/>
      <c r="FIJ5" s="156"/>
      <c r="FIK5" s="148"/>
      <c r="FIL5" s="156"/>
      <c r="FIM5" s="148"/>
      <c r="FIN5" s="156"/>
      <c r="FIO5" s="148"/>
      <c r="FIP5" s="156"/>
      <c r="FIQ5" s="148"/>
      <c r="FIR5" s="156"/>
      <c r="FIS5" s="148"/>
      <c r="FIT5" s="156"/>
      <c r="FIU5" s="148"/>
      <c r="FIV5" s="156"/>
      <c r="FIW5" s="148"/>
      <c r="FIX5" s="156"/>
      <c r="FIY5" s="148"/>
      <c r="FIZ5" s="156"/>
      <c r="FJA5" s="148"/>
      <c r="FJB5" s="156"/>
      <c r="FJC5" s="148"/>
      <c r="FJD5" s="156"/>
      <c r="FJE5" s="148"/>
      <c r="FJF5" s="156"/>
      <c r="FJG5" s="148"/>
      <c r="FJH5" s="156"/>
      <c r="FJI5" s="148"/>
      <c r="FJJ5" s="156"/>
      <c r="FJK5" s="148"/>
      <c r="FJL5" s="156"/>
      <c r="FJM5" s="148"/>
      <c r="FJN5" s="156"/>
      <c r="FJO5" s="148"/>
      <c r="FJP5" s="156"/>
      <c r="FJQ5" s="148"/>
      <c r="FJR5" s="156"/>
      <c r="FJS5" s="148"/>
      <c r="FJT5" s="156"/>
      <c r="FJU5" s="148"/>
      <c r="FJV5" s="156"/>
      <c r="FJW5" s="148"/>
      <c r="FJX5" s="156"/>
      <c r="FJY5" s="148"/>
      <c r="FJZ5" s="156"/>
      <c r="FKA5" s="148"/>
      <c r="FKB5" s="156"/>
      <c r="FKC5" s="148"/>
      <c r="FKD5" s="156"/>
      <c r="FKE5" s="148"/>
      <c r="FKF5" s="156"/>
      <c r="FKG5" s="148"/>
      <c r="FKH5" s="156"/>
      <c r="FKI5" s="148"/>
      <c r="FKJ5" s="156"/>
      <c r="FKK5" s="148"/>
      <c r="FKL5" s="156"/>
      <c r="FKM5" s="148"/>
      <c r="FKN5" s="156"/>
      <c r="FKO5" s="148"/>
      <c r="FKP5" s="156"/>
      <c r="FKQ5" s="148"/>
      <c r="FKR5" s="156"/>
      <c r="FKS5" s="148"/>
      <c r="FKT5" s="156"/>
      <c r="FKU5" s="148"/>
      <c r="FKV5" s="156"/>
      <c r="FKW5" s="148"/>
      <c r="FKX5" s="156"/>
      <c r="FKY5" s="148"/>
      <c r="FKZ5" s="156"/>
      <c r="FLA5" s="148"/>
      <c r="FLB5" s="156"/>
      <c r="FLC5" s="148"/>
      <c r="FLD5" s="156"/>
      <c r="FLE5" s="148"/>
      <c r="FLF5" s="156"/>
      <c r="FLG5" s="148"/>
      <c r="FLH5" s="156"/>
      <c r="FLI5" s="148"/>
      <c r="FLJ5" s="156"/>
      <c r="FLK5" s="148"/>
      <c r="FLL5" s="156"/>
      <c r="FLM5" s="148"/>
      <c r="FLN5" s="156"/>
      <c r="FLO5" s="148"/>
      <c r="FLP5" s="156"/>
      <c r="FLQ5" s="148"/>
      <c r="FLR5" s="156"/>
      <c r="FLS5" s="148"/>
      <c r="FLT5" s="156"/>
      <c r="FLU5" s="148"/>
      <c r="FLV5" s="156"/>
      <c r="FLW5" s="148"/>
      <c r="FLX5" s="156"/>
      <c r="FLY5" s="148"/>
      <c r="FLZ5" s="156"/>
      <c r="FMA5" s="148"/>
      <c r="FMB5" s="156"/>
      <c r="FMC5" s="148"/>
      <c r="FMD5" s="156"/>
      <c r="FME5" s="148"/>
      <c r="FMF5" s="156"/>
      <c r="FMG5" s="148"/>
      <c r="FMH5" s="156"/>
      <c r="FMI5" s="148"/>
      <c r="FMJ5" s="156"/>
      <c r="FMK5" s="148"/>
      <c r="FML5" s="156"/>
      <c r="FMM5" s="148"/>
      <c r="FMN5" s="156"/>
      <c r="FMO5" s="148"/>
      <c r="FMP5" s="156"/>
      <c r="FMQ5" s="148"/>
      <c r="FMR5" s="156"/>
      <c r="FMS5" s="148"/>
      <c r="FMT5" s="156"/>
      <c r="FMU5" s="148"/>
      <c r="FMV5" s="156"/>
      <c r="FMW5" s="148"/>
      <c r="FMX5" s="156"/>
      <c r="FMY5" s="148"/>
      <c r="FMZ5" s="156"/>
      <c r="FNA5" s="148"/>
      <c r="FNB5" s="156"/>
      <c r="FNC5" s="148"/>
      <c r="FND5" s="156"/>
      <c r="FNE5" s="148"/>
      <c r="FNF5" s="156"/>
      <c r="FNG5" s="148"/>
      <c r="FNH5" s="156"/>
      <c r="FNI5" s="148"/>
      <c r="FNJ5" s="156"/>
      <c r="FNK5" s="148"/>
      <c r="FNL5" s="156"/>
      <c r="FNM5" s="148"/>
      <c r="FNN5" s="156"/>
      <c r="FNO5" s="148"/>
      <c r="FNP5" s="156"/>
      <c r="FNQ5" s="148"/>
      <c r="FNR5" s="156"/>
      <c r="FNS5" s="148"/>
      <c r="FNT5" s="156"/>
      <c r="FNU5" s="148"/>
      <c r="FNV5" s="156"/>
      <c r="FNW5" s="148"/>
      <c r="FNX5" s="156"/>
      <c r="FNY5" s="148"/>
      <c r="FNZ5" s="156"/>
      <c r="FOA5" s="148"/>
      <c r="FOB5" s="156"/>
      <c r="FOC5" s="148"/>
      <c r="FOD5" s="156"/>
      <c r="FOE5" s="148"/>
      <c r="FOF5" s="156"/>
      <c r="FOG5" s="148"/>
      <c r="FOH5" s="156"/>
      <c r="FOI5" s="148"/>
      <c r="FOJ5" s="156"/>
      <c r="FOK5" s="148"/>
      <c r="FOL5" s="156"/>
      <c r="FOM5" s="148"/>
      <c r="FON5" s="156"/>
      <c r="FOO5" s="148"/>
      <c r="FOP5" s="156"/>
      <c r="FOQ5" s="148"/>
      <c r="FOR5" s="156"/>
      <c r="FOS5" s="148"/>
      <c r="FOT5" s="156"/>
      <c r="FOU5" s="148"/>
      <c r="FOV5" s="156"/>
      <c r="FOW5" s="148"/>
      <c r="FOX5" s="156"/>
      <c r="FOY5" s="148"/>
      <c r="FOZ5" s="156"/>
      <c r="FPA5" s="148"/>
      <c r="FPB5" s="156"/>
      <c r="FPC5" s="148"/>
      <c r="FPD5" s="156"/>
      <c r="FPE5" s="148"/>
      <c r="FPF5" s="156"/>
      <c r="FPG5" s="148"/>
      <c r="FPH5" s="156"/>
      <c r="FPI5" s="148"/>
      <c r="FPJ5" s="156"/>
      <c r="FPK5" s="148"/>
      <c r="FPL5" s="156"/>
      <c r="FPM5" s="148"/>
      <c r="FPN5" s="156"/>
      <c r="FPO5" s="148"/>
      <c r="FPP5" s="156"/>
      <c r="FPQ5" s="148"/>
      <c r="FPR5" s="156"/>
      <c r="FPS5" s="148"/>
      <c r="FPT5" s="156"/>
      <c r="FPU5" s="148"/>
      <c r="FPV5" s="156"/>
      <c r="FPW5" s="148"/>
      <c r="FPX5" s="156"/>
      <c r="FPY5" s="148"/>
      <c r="FPZ5" s="156"/>
      <c r="FQA5" s="148"/>
      <c r="FQB5" s="156"/>
      <c r="FQC5" s="148"/>
      <c r="FQD5" s="156"/>
      <c r="FQE5" s="148"/>
      <c r="FQF5" s="156"/>
      <c r="FQG5" s="148"/>
      <c r="FQH5" s="156"/>
      <c r="FQI5" s="148"/>
      <c r="FQJ5" s="156"/>
      <c r="FQK5" s="148"/>
      <c r="FQL5" s="156"/>
      <c r="FQM5" s="148"/>
      <c r="FQN5" s="156"/>
      <c r="FQO5" s="148"/>
      <c r="FQP5" s="156"/>
      <c r="FQQ5" s="148"/>
      <c r="FQR5" s="156"/>
      <c r="FQS5" s="148"/>
      <c r="FQT5" s="156"/>
      <c r="FQU5" s="148"/>
      <c r="FQV5" s="156"/>
      <c r="FQW5" s="148"/>
      <c r="FQX5" s="156"/>
      <c r="FQY5" s="148"/>
      <c r="FQZ5" s="156"/>
      <c r="FRA5" s="148"/>
      <c r="FRB5" s="156"/>
      <c r="FRC5" s="148"/>
      <c r="FRD5" s="156"/>
      <c r="FRE5" s="148"/>
      <c r="FRF5" s="156"/>
      <c r="FRG5" s="148"/>
      <c r="FRH5" s="156"/>
      <c r="FRI5" s="148"/>
      <c r="FRJ5" s="156"/>
      <c r="FRK5" s="148"/>
      <c r="FRL5" s="156"/>
      <c r="FRM5" s="148"/>
      <c r="FRN5" s="156"/>
      <c r="FRO5" s="148"/>
      <c r="FRP5" s="156"/>
      <c r="FRQ5" s="148"/>
      <c r="FRR5" s="156"/>
      <c r="FRS5" s="148"/>
      <c r="FRT5" s="156"/>
      <c r="FRU5" s="148"/>
      <c r="FRV5" s="156"/>
      <c r="FRW5" s="148"/>
      <c r="FRX5" s="156"/>
      <c r="FRY5" s="148"/>
      <c r="FRZ5" s="156"/>
      <c r="FSA5" s="148"/>
      <c r="FSB5" s="156"/>
      <c r="FSC5" s="148"/>
      <c r="FSD5" s="156"/>
      <c r="FSE5" s="148"/>
      <c r="FSF5" s="156"/>
      <c r="FSG5" s="148"/>
      <c r="FSH5" s="156"/>
      <c r="FSI5" s="148"/>
      <c r="FSJ5" s="156"/>
      <c r="FSK5" s="148"/>
      <c r="FSL5" s="156"/>
      <c r="FSM5" s="148"/>
      <c r="FSN5" s="156"/>
      <c r="FSO5" s="148"/>
      <c r="FSP5" s="156"/>
      <c r="FSQ5" s="148"/>
      <c r="FSR5" s="156"/>
      <c r="FSS5" s="148"/>
      <c r="FST5" s="156"/>
      <c r="FSU5" s="148"/>
      <c r="FSV5" s="156"/>
      <c r="FSW5" s="148"/>
      <c r="FSX5" s="156"/>
      <c r="FSY5" s="148"/>
      <c r="FSZ5" s="156"/>
      <c r="FTA5" s="148"/>
      <c r="FTB5" s="156"/>
      <c r="FTC5" s="148"/>
      <c r="FTD5" s="156"/>
      <c r="FTE5" s="148"/>
      <c r="FTF5" s="156"/>
      <c r="FTG5" s="148"/>
      <c r="FTH5" s="156"/>
      <c r="FTI5" s="148"/>
      <c r="FTJ5" s="156"/>
      <c r="FTK5" s="148"/>
      <c r="FTL5" s="156"/>
      <c r="FTM5" s="148"/>
      <c r="FTN5" s="156"/>
      <c r="FTO5" s="148"/>
      <c r="FTP5" s="156"/>
      <c r="FTQ5" s="148"/>
      <c r="FTR5" s="156"/>
      <c r="FTS5" s="148"/>
      <c r="FTT5" s="156"/>
      <c r="FTU5" s="148"/>
      <c r="FTV5" s="156"/>
      <c r="FTW5" s="148"/>
      <c r="FTX5" s="156"/>
      <c r="FTY5" s="148"/>
      <c r="FTZ5" s="156"/>
      <c r="FUA5" s="148"/>
      <c r="FUB5" s="156"/>
      <c r="FUC5" s="148"/>
      <c r="FUD5" s="156"/>
      <c r="FUE5" s="148"/>
      <c r="FUF5" s="156"/>
      <c r="FUG5" s="148"/>
      <c r="FUH5" s="156"/>
      <c r="FUI5" s="148"/>
      <c r="FUJ5" s="156"/>
      <c r="FUK5" s="148"/>
      <c r="FUL5" s="156"/>
      <c r="FUM5" s="148"/>
      <c r="FUN5" s="156"/>
      <c r="FUO5" s="148"/>
      <c r="FUP5" s="156"/>
      <c r="FUQ5" s="148"/>
      <c r="FUR5" s="156"/>
      <c r="FUS5" s="148"/>
      <c r="FUT5" s="156"/>
      <c r="FUU5" s="148"/>
      <c r="FUV5" s="156"/>
      <c r="FUW5" s="148"/>
      <c r="FUX5" s="156"/>
      <c r="FUY5" s="148"/>
      <c r="FUZ5" s="156"/>
      <c r="FVA5" s="148"/>
      <c r="FVB5" s="156"/>
      <c r="FVC5" s="148"/>
      <c r="FVD5" s="156"/>
      <c r="FVE5" s="148"/>
      <c r="FVF5" s="156"/>
      <c r="FVG5" s="148"/>
      <c r="FVH5" s="156"/>
      <c r="FVI5" s="148"/>
      <c r="FVJ5" s="156"/>
      <c r="FVK5" s="148"/>
      <c r="FVL5" s="156"/>
      <c r="FVM5" s="148"/>
      <c r="FVN5" s="156"/>
      <c r="FVO5" s="148"/>
      <c r="FVP5" s="156"/>
      <c r="FVQ5" s="148"/>
      <c r="FVR5" s="156"/>
      <c r="FVS5" s="148"/>
      <c r="FVT5" s="156"/>
      <c r="FVU5" s="148"/>
      <c r="FVV5" s="156"/>
      <c r="FVW5" s="148"/>
      <c r="FVX5" s="156"/>
      <c r="FVY5" s="148"/>
      <c r="FVZ5" s="156"/>
      <c r="FWA5" s="148"/>
      <c r="FWB5" s="156"/>
      <c r="FWC5" s="148"/>
      <c r="FWD5" s="156"/>
      <c r="FWE5" s="148"/>
      <c r="FWF5" s="156"/>
      <c r="FWG5" s="148"/>
      <c r="FWH5" s="156"/>
      <c r="FWI5" s="148"/>
      <c r="FWJ5" s="156"/>
      <c r="FWK5" s="148"/>
      <c r="FWL5" s="156"/>
      <c r="FWM5" s="148"/>
      <c r="FWN5" s="156"/>
      <c r="FWO5" s="148"/>
      <c r="FWP5" s="156"/>
      <c r="FWQ5" s="148"/>
      <c r="FWR5" s="156"/>
      <c r="FWS5" s="148"/>
      <c r="FWT5" s="156"/>
      <c r="FWU5" s="148"/>
      <c r="FWV5" s="156"/>
      <c r="FWW5" s="148"/>
      <c r="FWX5" s="156"/>
      <c r="FWY5" s="148"/>
      <c r="FWZ5" s="156"/>
      <c r="FXA5" s="148"/>
      <c r="FXB5" s="156"/>
      <c r="FXC5" s="148"/>
      <c r="FXD5" s="156"/>
      <c r="FXE5" s="148"/>
      <c r="FXF5" s="156"/>
      <c r="FXG5" s="148"/>
      <c r="FXH5" s="156"/>
      <c r="FXI5" s="148"/>
      <c r="FXJ5" s="156"/>
      <c r="FXK5" s="148"/>
      <c r="FXL5" s="156"/>
      <c r="FXM5" s="148"/>
      <c r="FXN5" s="156"/>
      <c r="FXO5" s="148"/>
      <c r="FXP5" s="156"/>
      <c r="FXQ5" s="148"/>
      <c r="FXR5" s="156"/>
      <c r="FXS5" s="148"/>
      <c r="FXT5" s="156"/>
      <c r="FXU5" s="148"/>
      <c r="FXV5" s="156"/>
      <c r="FXW5" s="148"/>
      <c r="FXX5" s="156"/>
      <c r="FXY5" s="148"/>
      <c r="FXZ5" s="156"/>
      <c r="FYA5" s="148"/>
      <c r="FYB5" s="156"/>
      <c r="FYC5" s="148"/>
      <c r="FYD5" s="156"/>
      <c r="FYE5" s="148"/>
      <c r="FYF5" s="156"/>
      <c r="FYG5" s="148"/>
      <c r="FYH5" s="156"/>
      <c r="FYI5" s="148"/>
      <c r="FYJ5" s="156"/>
      <c r="FYK5" s="148"/>
      <c r="FYL5" s="156"/>
      <c r="FYM5" s="148"/>
      <c r="FYN5" s="156"/>
      <c r="FYO5" s="148"/>
      <c r="FYP5" s="156"/>
      <c r="FYQ5" s="148"/>
      <c r="FYR5" s="156"/>
      <c r="FYS5" s="148"/>
      <c r="FYT5" s="156"/>
      <c r="FYU5" s="148"/>
      <c r="FYV5" s="156"/>
      <c r="FYW5" s="148"/>
      <c r="FYX5" s="156"/>
      <c r="FYY5" s="148"/>
      <c r="FYZ5" s="156"/>
      <c r="FZA5" s="148"/>
      <c r="FZB5" s="156"/>
      <c r="FZC5" s="148"/>
      <c r="FZD5" s="156"/>
      <c r="FZE5" s="148"/>
      <c r="FZF5" s="156"/>
      <c r="FZG5" s="148"/>
      <c r="FZH5" s="156"/>
      <c r="FZI5" s="148"/>
      <c r="FZJ5" s="156"/>
      <c r="FZK5" s="148"/>
      <c r="FZL5" s="156"/>
      <c r="FZM5" s="148"/>
      <c r="FZN5" s="156"/>
      <c r="FZO5" s="148"/>
      <c r="FZP5" s="156"/>
      <c r="FZQ5" s="148"/>
      <c r="FZR5" s="156"/>
      <c r="FZS5" s="148"/>
      <c r="FZT5" s="156"/>
      <c r="FZU5" s="148"/>
      <c r="FZV5" s="156"/>
      <c r="FZW5" s="148"/>
      <c r="FZX5" s="156"/>
      <c r="FZY5" s="148"/>
      <c r="FZZ5" s="156"/>
      <c r="GAA5" s="148"/>
      <c r="GAB5" s="156"/>
      <c r="GAC5" s="148"/>
      <c r="GAD5" s="156"/>
      <c r="GAE5" s="148"/>
      <c r="GAF5" s="156"/>
      <c r="GAG5" s="148"/>
      <c r="GAH5" s="156"/>
      <c r="GAI5" s="148"/>
      <c r="GAJ5" s="156"/>
      <c r="GAK5" s="148"/>
      <c r="GAL5" s="156"/>
      <c r="GAM5" s="148"/>
      <c r="GAN5" s="156"/>
      <c r="GAO5" s="148"/>
      <c r="GAP5" s="156"/>
      <c r="GAQ5" s="148"/>
      <c r="GAR5" s="156"/>
      <c r="GAS5" s="148"/>
      <c r="GAT5" s="156"/>
      <c r="GAU5" s="148"/>
      <c r="GAV5" s="156"/>
      <c r="GAW5" s="148"/>
      <c r="GAX5" s="156"/>
      <c r="GAY5" s="148"/>
      <c r="GAZ5" s="156"/>
      <c r="GBA5" s="148"/>
      <c r="GBB5" s="156"/>
      <c r="GBC5" s="148"/>
      <c r="GBD5" s="156"/>
      <c r="GBE5" s="148"/>
      <c r="GBF5" s="156"/>
      <c r="GBG5" s="148"/>
      <c r="GBH5" s="156"/>
      <c r="GBI5" s="148"/>
      <c r="GBJ5" s="156"/>
      <c r="GBK5" s="148"/>
      <c r="GBL5" s="156"/>
      <c r="GBM5" s="148"/>
      <c r="GBN5" s="156"/>
      <c r="GBO5" s="148"/>
      <c r="GBP5" s="156"/>
      <c r="GBQ5" s="148"/>
      <c r="GBR5" s="156"/>
      <c r="GBS5" s="148"/>
      <c r="GBT5" s="156"/>
      <c r="GBU5" s="148"/>
      <c r="GBV5" s="156"/>
      <c r="GBW5" s="148"/>
      <c r="GBX5" s="156"/>
      <c r="GBY5" s="148"/>
      <c r="GBZ5" s="156"/>
      <c r="GCA5" s="148"/>
      <c r="GCB5" s="156"/>
      <c r="GCC5" s="148"/>
      <c r="GCD5" s="156"/>
      <c r="GCE5" s="148"/>
      <c r="GCF5" s="156"/>
      <c r="GCG5" s="148"/>
      <c r="GCH5" s="156"/>
      <c r="GCI5" s="148"/>
      <c r="GCJ5" s="156"/>
      <c r="GCK5" s="148"/>
      <c r="GCL5" s="156"/>
      <c r="GCM5" s="148"/>
      <c r="GCN5" s="156"/>
      <c r="GCO5" s="148"/>
      <c r="GCP5" s="156"/>
      <c r="GCQ5" s="148"/>
      <c r="GCR5" s="156"/>
      <c r="GCS5" s="148"/>
      <c r="GCT5" s="156"/>
      <c r="GCU5" s="148"/>
      <c r="GCV5" s="156"/>
      <c r="GCW5" s="148"/>
      <c r="GCX5" s="156"/>
      <c r="GCY5" s="148"/>
      <c r="GCZ5" s="156"/>
      <c r="GDA5" s="148"/>
      <c r="GDB5" s="156"/>
      <c r="GDC5" s="148"/>
      <c r="GDD5" s="156"/>
      <c r="GDE5" s="148"/>
      <c r="GDF5" s="156"/>
      <c r="GDG5" s="148"/>
      <c r="GDH5" s="156"/>
      <c r="GDI5" s="148"/>
      <c r="GDJ5" s="156"/>
      <c r="GDK5" s="148"/>
      <c r="GDL5" s="156"/>
      <c r="GDM5" s="148"/>
      <c r="GDN5" s="156"/>
      <c r="GDO5" s="148"/>
      <c r="GDP5" s="156"/>
      <c r="GDQ5" s="148"/>
      <c r="GDR5" s="156"/>
      <c r="GDS5" s="148"/>
      <c r="GDT5" s="156"/>
      <c r="GDU5" s="148"/>
      <c r="GDV5" s="156"/>
      <c r="GDW5" s="148"/>
      <c r="GDX5" s="156"/>
      <c r="GDY5" s="148"/>
      <c r="GDZ5" s="156"/>
      <c r="GEA5" s="148"/>
      <c r="GEB5" s="156"/>
      <c r="GEC5" s="148"/>
      <c r="GED5" s="156"/>
      <c r="GEE5" s="148"/>
      <c r="GEF5" s="156"/>
      <c r="GEG5" s="148"/>
      <c r="GEH5" s="156"/>
      <c r="GEI5" s="148"/>
      <c r="GEJ5" s="156"/>
      <c r="GEK5" s="148"/>
      <c r="GEL5" s="156"/>
      <c r="GEM5" s="148"/>
      <c r="GEN5" s="156"/>
      <c r="GEO5" s="148"/>
      <c r="GEP5" s="156"/>
      <c r="GEQ5" s="148"/>
      <c r="GER5" s="156"/>
      <c r="GES5" s="148"/>
      <c r="GET5" s="156"/>
      <c r="GEU5" s="148"/>
      <c r="GEV5" s="156"/>
      <c r="GEW5" s="148"/>
      <c r="GEX5" s="156"/>
      <c r="GEY5" s="148"/>
      <c r="GEZ5" s="156"/>
      <c r="GFA5" s="148"/>
      <c r="GFB5" s="156"/>
      <c r="GFC5" s="148"/>
      <c r="GFD5" s="156"/>
      <c r="GFE5" s="148"/>
      <c r="GFF5" s="156"/>
      <c r="GFG5" s="148"/>
      <c r="GFH5" s="156"/>
      <c r="GFI5" s="148"/>
      <c r="GFJ5" s="156"/>
      <c r="GFK5" s="148"/>
      <c r="GFL5" s="156"/>
      <c r="GFM5" s="148"/>
      <c r="GFN5" s="156"/>
      <c r="GFO5" s="148"/>
      <c r="GFP5" s="156"/>
      <c r="GFQ5" s="148"/>
      <c r="GFR5" s="156"/>
      <c r="GFS5" s="148"/>
      <c r="GFT5" s="156"/>
      <c r="GFU5" s="148"/>
      <c r="GFV5" s="156"/>
      <c r="GFW5" s="148"/>
      <c r="GFX5" s="156"/>
      <c r="GFY5" s="148"/>
      <c r="GFZ5" s="156"/>
      <c r="GGA5" s="148"/>
      <c r="GGB5" s="156"/>
      <c r="GGC5" s="148"/>
      <c r="GGD5" s="156"/>
      <c r="GGE5" s="148"/>
      <c r="GGF5" s="156"/>
      <c r="GGG5" s="148"/>
      <c r="GGH5" s="156"/>
      <c r="GGI5" s="148"/>
      <c r="GGJ5" s="156"/>
      <c r="GGK5" s="148"/>
      <c r="GGL5" s="156"/>
      <c r="GGM5" s="148"/>
      <c r="GGN5" s="156"/>
      <c r="GGO5" s="148"/>
      <c r="GGP5" s="156"/>
      <c r="GGQ5" s="148"/>
      <c r="GGR5" s="156"/>
      <c r="GGS5" s="148"/>
      <c r="GGT5" s="156"/>
      <c r="GGU5" s="148"/>
      <c r="GGV5" s="156"/>
      <c r="GGW5" s="148"/>
      <c r="GGX5" s="156"/>
      <c r="GGY5" s="148"/>
      <c r="GGZ5" s="156"/>
      <c r="GHA5" s="148"/>
      <c r="GHB5" s="156"/>
      <c r="GHC5" s="148"/>
      <c r="GHD5" s="156"/>
      <c r="GHE5" s="148"/>
      <c r="GHF5" s="156"/>
      <c r="GHG5" s="148"/>
      <c r="GHH5" s="156"/>
      <c r="GHI5" s="148"/>
      <c r="GHJ5" s="156"/>
      <c r="GHK5" s="148"/>
      <c r="GHL5" s="156"/>
      <c r="GHM5" s="148"/>
      <c r="GHN5" s="156"/>
      <c r="GHO5" s="148"/>
      <c r="GHP5" s="156"/>
      <c r="GHQ5" s="148"/>
      <c r="GHR5" s="156"/>
      <c r="GHS5" s="148"/>
      <c r="GHT5" s="156"/>
      <c r="GHU5" s="148"/>
      <c r="GHV5" s="156"/>
      <c r="GHW5" s="148"/>
      <c r="GHX5" s="156"/>
      <c r="GHY5" s="148"/>
      <c r="GHZ5" s="156"/>
      <c r="GIA5" s="148"/>
      <c r="GIB5" s="156"/>
      <c r="GIC5" s="148"/>
      <c r="GID5" s="156"/>
      <c r="GIE5" s="148"/>
      <c r="GIF5" s="156"/>
      <c r="GIG5" s="148"/>
      <c r="GIH5" s="156"/>
      <c r="GII5" s="148"/>
      <c r="GIJ5" s="156"/>
      <c r="GIK5" s="148"/>
      <c r="GIL5" s="156"/>
      <c r="GIM5" s="148"/>
      <c r="GIN5" s="156"/>
      <c r="GIO5" s="148"/>
      <c r="GIP5" s="156"/>
      <c r="GIQ5" s="148"/>
      <c r="GIR5" s="156"/>
      <c r="GIS5" s="148"/>
      <c r="GIT5" s="156"/>
      <c r="GIU5" s="148"/>
      <c r="GIV5" s="156"/>
      <c r="GIW5" s="148"/>
      <c r="GIX5" s="156"/>
      <c r="GIY5" s="148"/>
      <c r="GIZ5" s="156"/>
      <c r="GJA5" s="148"/>
      <c r="GJB5" s="156"/>
      <c r="GJC5" s="148"/>
      <c r="GJD5" s="156"/>
      <c r="GJE5" s="148"/>
      <c r="GJF5" s="156"/>
      <c r="GJG5" s="148"/>
      <c r="GJH5" s="156"/>
      <c r="GJI5" s="148"/>
      <c r="GJJ5" s="156"/>
      <c r="GJK5" s="148"/>
      <c r="GJL5" s="156"/>
      <c r="GJM5" s="148"/>
      <c r="GJN5" s="156"/>
      <c r="GJO5" s="148"/>
      <c r="GJP5" s="156"/>
      <c r="GJQ5" s="148"/>
      <c r="GJR5" s="156"/>
      <c r="GJS5" s="148"/>
      <c r="GJT5" s="156"/>
      <c r="GJU5" s="148"/>
      <c r="GJV5" s="156"/>
      <c r="GJW5" s="148"/>
      <c r="GJX5" s="156"/>
      <c r="GJY5" s="148"/>
      <c r="GJZ5" s="156"/>
      <c r="GKA5" s="148"/>
      <c r="GKB5" s="156"/>
      <c r="GKC5" s="148"/>
      <c r="GKD5" s="156"/>
      <c r="GKE5" s="148"/>
      <c r="GKF5" s="156"/>
      <c r="GKG5" s="148"/>
      <c r="GKH5" s="156"/>
      <c r="GKI5" s="148"/>
      <c r="GKJ5" s="156"/>
      <c r="GKK5" s="148"/>
      <c r="GKL5" s="156"/>
      <c r="GKM5" s="148"/>
      <c r="GKN5" s="156"/>
      <c r="GKO5" s="148"/>
      <c r="GKP5" s="156"/>
      <c r="GKQ5" s="148"/>
      <c r="GKR5" s="156"/>
      <c r="GKS5" s="148"/>
      <c r="GKT5" s="156"/>
      <c r="GKU5" s="148"/>
      <c r="GKV5" s="156"/>
      <c r="GKW5" s="148"/>
      <c r="GKX5" s="156"/>
      <c r="GKY5" s="148"/>
      <c r="GKZ5" s="156"/>
      <c r="GLA5" s="148"/>
      <c r="GLB5" s="156"/>
      <c r="GLC5" s="148"/>
      <c r="GLD5" s="156"/>
      <c r="GLE5" s="148"/>
      <c r="GLF5" s="156"/>
      <c r="GLG5" s="148"/>
      <c r="GLH5" s="156"/>
      <c r="GLI5" s="148"/>
      <c r="GLJ5" s="156"/>
      <c r="GLK5" s="148"/>
      <c r="GLL5" s="156"/>
      <c r="GLM5" s="148"/>
      <c r="GLN5" s="156"/>
      <c r="GLO5" s="148"/>
      <c r="GLP5" s="156"/>
      <c r="GLQ5" s="148"/>
      <c r="GLR5" s="156"/>
      <c r="GLS5" s="148"/>
      <c r="GLT5" s="156"/>
      <c r="GLU5" s="148"/>
      <c r="GLV5" s="156"/>
      <c r="GLW5" s="148"/>
      <c r="GLX5" s="156"/>
      <c r="GLY5" s="148"/>
      <c r="GLZ5" s="156"/>
      <c r="GMA5" s="148"/>
      <c r="GMB5" s="156"/>
      <c r="GMC5" s="148"/>
      <c r="GMD5" s="156"/>
      <c r="GME5" s="148"/>
      <c r="GMF5" s="156"/>
      <c r="GMG5" s="148"/>
      <c r="GMH5" s="156"/>
      <c r="GMI5" s="148"/>
      <c r="GMJ5" s="156"/>
      <c r="GMK5" s="148"/>
      <c r="GML5" s="156"/>
      <c r="GMM5" s="148"/>
      <c r="GMN5" s="156"/>
      <c r="GMO5" s="148"/>
      <c r="GMP5" s="156"/>
      <c r="GMQ5" s="148"/>
      <c r="GMR5" s="156"/>
      <c r="GMS5" s="148"/>
      <c r="GMT5" s="156"/>
      <c r="GMU5" s="148"/>
      <c r="GMV5" s="156"/>
      <c r="GMW5" s="148"/>
      <c r="GMX5" s="156"/>
      <c r="GMY5" s="148"/>
      <c r="GMZ5" s="156"/>
      <c r="GNA5" s="148"/>
      <c r="GNB5" s="156"/>
      <c r="GNC5" s="148"/>
      <c r="GND5" s="156"/>
      <c r="GNE5" s="148"/>
      <c r="GNF5" s="156"/>
      <c r="GNG5" s="148"/>
      <c r="GNH5" s="156"/>
      <c r="GNI5" s="148"/>
      <c r="GNJ5" s="156"/>
      <c r="GNK5" s="148"/>
      <c r="GNL5" s="156"/>
      <c r="GNM5" s="148"/>
      <c r="GNN5" s="156"/>
      <c r="GNO5" s="148"/>
      <c r="GNP5" s="156"/>
      <c r="GNQ5" s="148"/>
      <c r="GNR5" s="156"/>
      <c r="GNS5" s="148"/>
      <c r="GNT5" s="156"/>
      <c r="GNU5" s="148"/>
      <c r="GNV5" s="156"/>
      <c r="GNW5" s="148"/>
      <c r="GNX5" s="156"/>
      <c r="GNY5" s="148"/>
      <c r="GNZ5" s="156"/>
      <c r="GOA5" s="148"/>
      <c r="GOB5" s="156"/>
      <c r="GOC5" s="148"/>
      <c r="GOD5" s="156"/>
      <c r="GOE5" s="148"/>
      <c r="GOF5" s="156"/>
      <c r="GOG5" s="148"/>
      <c r="GOH5" s="156"/>
      <c r="GOI5" s="148"/>
      <c r="GOJ5" s="156"/>
      <c r="GOK5" s="148"/>
      <c r="GOL5" s="156"/>
      <c r="GOM5" s="148"/>
      <c r="GON5" s="156"/>
      <c r="GOO5" s="148"/>
      <c r="GOP5" s="156"/>
      <c r="GOQ5" s="148"/>
      <c r="GOR5" s="156"/>
      <c r="GOS5" s="148"/>
      <c r="GOT5" s="156"/>
      <c r="GOU5" s="148"/>
      <c r="GOV5" s="156"/>
      <c r="GOW5" s="148"/>
      <c r="GOX5" s="156"/>
      <c r="GOY5" s="148"/>
      <c r="GOZ5" s="156"/>
      <c r="GPA5" s="148"/>
      <c r="GPB5" s="156"/>
      <c r="GPC5" s="148"/>
      <c r="GPD5" s="156"/>
      <c r="GPE5" s="148"/>
      <c r="GPF5" s="156"/>
      <c r="GPG5" s="148"/>
      <c r="GPH5" s="156"/>
      <c r="GPI5" s="148"/>
      <c r="GPJ5" s="156"/>
      <c r="GPK5" s="148"/>
      <c r="GPL5" s="156"/>
      <c r="GPM5" s="148"/>
      <c r="GPN5" s="156"/>
      <c r="GPO5" s="148"/>
      <c r="GPP5" s="156"/>
      <c r="GPQ5" s="148"/>
      <c r="GPR5" s="156"/>
      <c r="GPS5" s="148"/>
      <c r="GPT5" s="156"/>
      <c r="GPU5" s="148"/>
      <c r="GPV5" s="156"/>
      <c r="GPW5" s="148"/>
      <c r="GPX5" s="156"/>
      <c r="GPY5" s="148"/>
      <c r="GPZ5" s="156"/>
      <c r="GQA5" s="148"/>
      <c r="GQB5" s="156"/>
      <c r="GQC5" s="148"/>
      <c r="GQD5" s="156"/>
      <c r="GQE5" s="148"/>
      <c r="GQF5" s="156"/>
      <c r="GQG5" s="148"/>
      <c r="GQH5" s="156"/>
      <c r="GQI5" s="148"/>
      <c r="GQJ5" s="156"/>
      <c r="GQK5" s="148"/>
      <c r="GQL5" s="156"/>
      <c r="GQM5" s="148"/>
      <c r="GQN5" s="156"/>
      <c r="GQO5" s="148"/>
      <c r="GQP5" s="156"/>
      <c r="GQQ5" s="148"/>
      <c r="GQR5" s="156"/>
      <c r="GQS5" s="148"/>
      <c r="GQT5" s="156"/>
      <c r="GQU5" s="148"/>
      <c r="GQV5" s="156"/>
      <c r="GQW5" s="148"/>
      <c r="GQX5" s="156"/>
      <c r="GQY5" s="148"/>
      <c r="GQZ5" s="156"/>
      <c r="GRA5" s="148"/>
      <c r="GRB5" s="156"/>
      <c r="GRC5" s="148"/>
      <c r="GRD5" s="156"/>
      <c r="GRE5" s="148"/>
      <c r="GRF5" s="156"/>
      <c r="GRG5" s="148"/>
      <c r="GRH5" s="156"/>
      <c r="GRI5" s="148"/>
      <c r="GRJ5" s="156"/>
      <c r="GRK5" s="148"/>
      <c r="GRL5" s="156"/>
      <c r="GRM5" s="148"/>
      <c r="GRN5" s="156"/>
      <c r="GRO5" s="148"/>
      <c r="GRP5" s="156"/>
      <c r="GRQ5" s="148"/>
      <c r="GRR5" s="156"/>
      <c r="GRS5" s="148"/>
      <c r="GRT5" s="156"/>
      <c r="GRU5" s="148"/>
      <c r="GRV5" s="156"/>
      <c r="GRW5" s="148"/>
      <c r="GRX5" s="156"/>
      <c r="GRY5" s="148"/>
      <c r="GRZ5" s="156"/>
      <c r="GSA5" s="148"/>
      <c r="GSB5" s="156"/>
      <c r="GSC5" s="148"/>
      <c r="GSD5" s="156"/>
      <c r="GSE5" s="148"/>
      <c r="GSF5" s="156"/>
      <c r="GSG5" s="148"/>
      <c r="GSH5" s="156"/>
      <c r="GSI5" s="148"/>
      <c r="GSJ5" s="156"/>
      <c r="GSK5" s="148"/>
      <c r="GSL5" s="156"/>
      <c r="GSM5" s="148"/>
      <c r="GSN5" s="156"/>
      <c r="GSO5" s="148"/>
      <c r="GSP5" s="156"/>
      <c r="GSQ5" s="148"/>
      <c r="GSR5" s="156"/>
      <c r="GSS5" s="148"/>
      <c r="GST5" s="156"/>
      <c r="GSU5" s="148"/>
      <c r="GSV5" s="156"/>
      <c r="GSW5" s="148"/>
      <c r="GSX5" s="156"/>
      <c r="GSY5" s="148"/>
      <c r="GSZ5" s="156"/>
      <c r="GTA5" s="148"/>
      <c r="GTB5" s="156"/>
      <c r="GTC5" s="148"/>
      <c r="GTD5" s="156"/>
      <c r="GTE5" s="148"/>
      <c r="GTF5" s="156"/>
      <c r="GTG5" s="148"/>
      <c r="GTH5" s="156"/>
      <c r="GTI5" s="148"/>
      <c r="GTJ5" s="156"/>
      <c r="GTK5" s="148"/>
      <c r="GTL5" s="156"/>
      <c r="GTM5" s="148"/>
      <c r="GTN5" s="156"/>
      <c r="GTO5" s="148"/>
      <c r="GTP5" s="156"/>
      <c r="GTQ5" s="148"/>
      <c r="GTR5" s="156"/>
      <c r="GTS5" s="148"/>
      <c r="GTT5" s="156"/>
      <c r="GTU5" s="148"/>
      <c r="GTV5" s="156"/>
      <c r="GTW5" s="148"/>
      <c r="GTX5" s="156"/>
      <c r="GTY5" s="148"/>
      <c r="GTZ5" s="156"/>
      <c r="GUA5" s="148"/>
      <c r="GUB5" s="156"/>
      <c r="GUC5" s="148"/>
      <c r="GUD5" s="156"/>
      <c r="GUE5" s="148"/>
      <c r="GUF5" s="156"/>
      <c r="GUG5" s="148"/>
      <c r="GUH5" s="156"/>
      <c r="GUI5" s="148"/>
      <c r="GUJ5" s="156"/>
      <c r="GUK5" s="148"/>
      <c r="GUL5" s="156"/>
      <c r="GUM5" s="148"/>
      <c r="GUN5" s="156"/>
      <c r="GUO5" s="148"/>
      <c r="GUP5" s="156"/>
      <c r="GUQ5" s="148"/>
      <c r="GUR5" s="156"/>
      <c r="GUS5" s="148"/>
      <c r="GUT5" s="156"/>
      <c r="GUU5" s="148"/>
      <c r="GUV5" s="156"/>
      <c r="GUW5" s="148"/>
      <c r="GUX5" s="156"/>
      <c r="GUY5" s="148"/>
      <c r="GUZ5" s="156"/>
      <c r="GVA5" s="148"/>
      <c r="GVB5" s="156"/>
      <c r="GVC5" s="148"/>
      <c r="GVD5" s="156"/>
      <c r="GVE5" s="148"/>
      <c r="GVF5" s="156"/>
      <c r="GVG5" s="148"/>
      <c r="GVH5" s="156"/>
      <c r="GVI5" s="148"/>
      <c r="GVJ5" s="156"/>
      <c r="GVK5" s="148"/>
      <c r="GVL5" s="156"/>
      <c r="GVM5" s="148"/>
      <c r="GVN5" s="156"/>
      <c r="GVO5" s="148"/>
      <c r="GVP5" s="156"/>
      <c r="GVQ5" s="148"/>
      <c r="GVR5" s="156"/>
      <c r="GVS5" s="148"/>
      <c r="GVT5" s="156"/>
      <c r="GVU5" s="148"/>
      <c r="GVV5" s="156"/>
      <c r="GVW5" s="148"/>
      <c r="GVX5" s="156"/>
      <c r="GVY5" s="148"/>
      <c r="GVZ5" s="156"/>
      <c r="GWA5" s="148"/>
      <c r="GWB5" s="156"/>
      <c r="GWC5" s="148"/>
      <c r="GWD5" s="156"/>
      <c r="GWE5" s="148"/>
      <c r="GWF5" s="156"/>
      <c r="GWG5" s="148"/>
      <c r="GWH5" s="156"/>
      <c r="GWI5" s="148"/>
      <c r="GWJ5" s="156"/>
      <c r="GWK5" s="148"/>
      <c r="GWL5" s="156"/>
      <c r="GWM5" s="148"/>
      <c r="GWN5" s="156"/>
      <c r="GWO5" s="148"/>
      <c r="GWP5" s="156"/>
      <c r="GWQ5" s="148"/>
      <c r="GWR5" s="156"/>
      <c r="GWS5" s="148"/>
      <c r="GWT5" s="156"/>
      <c r="GWU5" s="148"/>
      <c r="GWV5" s="156"/>
      <c r="GWW5" s="148"/>
      <c r="GWX5" s="156"/>
      <c r="GWY5" s="148"/>
      <c r="GWZ5" s="156"/>
      <c r="GXA5" s="148"/>
      <c r="GXB5" s="156"/>
      <c r="GXC5" s="148"/>
      <c r="GXD5" s="156"/>
      <c r="GXE5" s="148"/>
      <c r="GXF5" s="156"/>
      <c r="GXG5" s="148"/>
      <c r="GXH5" s="156"/>
      <c r="GXI5" s="148"/>
      <c r="GXJ5" s="156"/>
      <c r="GXK5" s="148"/>
      <c r="GXL5" s="156"/>
      <c r="GXM5" s="148"/>
      <c r="GXN5" s="156"/>
      <c r="GXO5" s="148"/>
      <c r="GXP5" s="156"/>
      <c r="GXQ5" s="148"/>
      <c r="GXR5" s="156"/>
      <c r="GXS5" s="148"/>
      <c r="GXT5" s="156"/>
      <c r="GXU5" s="148"/>
      <c r="GXV5" s="156"/>
      <c r="GXW5" s="148"/>
      <c r="GXX5" s="156"/>
      <c r="GXY5" s="148"/>
      <c r="GXZ5" s="156"/>
      <c r="GYA5" s="148"/>
      <c r="GYB5" s="156"/>
      <c r="GYC5" s="148"/>
      <c r="GYD5" s="156"/>
      <c r="GYE5" s="148"/>
      <c r="GYF5" s="156"/>
      <c r="GYG5" s="148"/>
      <c r="GYH5" s="156"/>
      <c r="GYI5" s="148"/>
      <c r="GYJ5" s="156"/>
      <c r="GYK5" s="148"/>
      <c r="GYL5" s="156"/>
      <c r="GYM5" s="148"/>
      <c r="GYN5" s="156"/>
      <c r="GYO5" s="148"/>
      <c r="GYP5" s="156"/>
      <c r="GYQ5" s="148"/>
      <c r="GYR5" s="156"/>
      <c r="GYS5" s="148"/>
      <c r="GYT5" s="156"/>
      <c r="GYU5" s="148"/>
      <c r="GYV5" s="156"/>
      <c r="GYW5" s="148"/>
      <c r="GYX5" s="156"/>
      <c r="GYY5" s="148"/>
      <c r="GYZ5" s="156"/>
      <c r="GZA5" s="148"/>
      <c r="GZB5" s="156"/>
      <c r="GZC5" s="148"/>
      <c r="GZD5" s="156"/>
      <c r="GZE5" s="148"/>
      <c r="GZF5" s="156"/>
      <c r="GZG5" s="148"/>
      <c r="GZH5" s="156"/>
      <c r="GZI5" s="148"/>
      <c r="GZJ5" s="156"/>
      <c r="GZK5" s="148"/>
      <c r="GZL5" s="156"/>
      <c r="GZM5" s="148"/>
      <c r="GZN5" s="156"/>
      <c r="GZO5" s="148"/>
      <c r="GZP5" s="156"/>
      <c r="GZQ5" s="148"/>
      <c r="GZR5" s="156"/>
      <c r="GZS5" s="148"/>
      <c r="GZT5" s="156"/>
      <c r="GZU5" s="148"/>
      <c r="GZV5" s="156"/>
      <c r="GZW5" s="148"/>
      <c r="GZX5" s="156"/>
      <c r="GZY5" s="148"/>
      <c r="GZZ5" s="156"/>
      <c r="HAA5" s="148"/>
      <c r="HAB5" s="156"/>
      <c r="HAC5" s="148"/>
      <c r="HAD5" s="156"/>
      <c r="HAE5" s="148"/>
      <c r="HAF5" s="156"/>
      <c r="HAG5" s="148"/>
      <c r="HAH5" s="156"/>
      <c r="HAI5" s="148"/>
      <c r="HAJ5" s="156"/>
      <c r="HAK5" s="148"/>
      <c r="HAL5" s="156"/>
      <c r="HAM5" s="148"/>
      <c r="HAN5" s="156"/>
      <c r="HAO5" s="148"/>
      <c r="HAP5" s="156"/>
      <c r="HAQ5" s="148"/>
      <c r="HAR5" s="156"/>
      <c r="HAS5" s="148"/>
      <c r="HAT5" s="156"/>
      <c r="HAU5" s="148"/>
      <c r="HAV5" s="156"/>
      <c r="HAW5" s="148"/>
      <c r="HAX5" s="156"/>
      <c r="HAY5" s="148"/>
      <c r="HAZ5" s="156"/>
      <c r="HBA5" s="148"/>
      <c r="HBB5" s="156"/>
      <c r="HBC5" s="148"/>
      <c r="HBD5" s="156"/>
      <c r="HBE5" s="148"/>
      <c r="HBF5" s="156"/>
      <c r="HBG5" s="148"/>
      <c r="HBH5" s="156"/>
      <c r="HBI5" s="148"/>
      <c r="HBJ5" s="156"/>
      <c r="HBK5" s="148"/>
      <c r="HBL5" s="156"/>
      <c r="HBM5" s="148"/>
      <c r="HBN5" s="156"/>
      <c r="HBO5" s="148"/>
      <c r="HBP5" s="156"/>
      <c r="HBQ5" s="148"/>
      <c r="HBR5" s="156"/>
      <c r="HBS5" s="148"/>
      <c r="HBT5" s="156"/>
      <c r="HBU5" s="148"/>
      <c r="HBV5" s="156"/>
      <c r="HBW5" s="148"/>
      <c r="HBX5" s="156"/>
      <c r="HBY5" s="148"/>
      <c r="HBZ5" s="156"/>
      <c r="HCA5" s="148"/>
      <c r="HCB5" s="156"/>
      <c r="HCC5" s="148"/>
      <c r="HCD5" s="156"/>
      <c r="HCE5" s="148"/>
      <c r="HCF5" s="156"/>
      <c r="HCG5" s="148"/>
      <c r="HCH5" s="156"/>
      <c r="HCI5" s="148"/>
      <c r="HCJ5" s="156"/>
      <c r="HCK5" s="148"/>
      <c r="HCL5" s="156"/>
      <c r="HCM5" s="148"/>
      <c r="HCN5" s="156"/>
      <c r="HCO5" s="148"/>
      <c r="HCP5" s="156"/>
      <c r="HCQ5" s="148"/>
      <c r="HCR5" s="156"/>
      <c r="HCS5" s="148"/>
      <c r="HCT5" s="156"/>
      <c r="HCU5" s="148"/>
      <c r="HCV5" s="156"/>
      <c r="HCW5" s="148"/>
      <c r="HCX5" s="156"/>
      <c r="HCY5" s="148"/>
      <c r="HCZ5" s="156"/>
      <c r="HDA5" s="148"/>
      <c r="HDB5" s="156"/>
      <c r="HDC5" s="148"/>
      <c r="HDD5" s="156"/>
      <c r="HDE5" s="148"/>
      <c r="HDF5" s="156"/>
      <c r="HDG5" s="148"/>
      <c r="HDH5" s="156"/>
      <c r="HDI5" s="148"/>
      <c r="HDJ5" s="156"/>
      <c r="HDK5" s="148"/>
      <c r="HDL5" s="156"/>
      <c r="HDM5" s="148"/>
      <c r="HDN5" s="156"/>
      <c r="HDO5" s="148"/>
      <c r="HDP5" s="156"/>
      <c r="HDQ5" s="148"/>
      <c r="HDR5" s="156"/>
      <c r="HDS5" s="148"/>
      <c r="HDT5" s="156"/>
      <c r="HDU5" s="148"/>
      <c r="HDV5" s="156"/>
      <c r="HDW5" s="148"/>
      <c r="HDX5" s="156"/>
      <c r="HDY5" s="148"/>
      <c r="HDZ5" s="156"/>
      <c r="HEA5" s="148"/>
      <c r="HEB5" s="156"/>
      <c r="HEC5" s="148"/>
      <c r="HED5" s="156"/>
      <c r="HEE5" s="148"/>
      <c r="HEF5" s="156"/>
      <c r="HEG5" s="148"/>
      <c r="HEH5" s="156"/>
      <c r="HEI5" s="148"/>
      <c r="HEJ5" s="156"/>
      <c r="HEK5" s="148"/>
      <c r="HEL5" s="156"/>
      <c r="HEM5" s="148"/>
      <c r="HEN5" s="156"/>
      <c r="HEO5" s="148"/>
      <c r="HEP5" s="156"/>
      <c r="HEQ5" s="148"/>
      <c r="HER5" s="156"/>
      <c r="HES5" s="148"/>
      <c r="HET5" s="156"/>
      <c r="HEU5" s="148"/>
      <c r="HEV5" s="156"/>
      <c r="HEW5" s="148"/>
      <c r="HEX5" s="156"/>
      <c r="HEY5" s="148"/>
      <c r="HEZ5" s="156"/>
      <c r="HFA5" s="148"/>
      <c r="HFB5" s="156"/>
      <c r="HFC5" s="148"/>
      <c r="HFD5" s="156"/>
      <c r="HFE5" s="148"/>
      <c r="HFF5" s="156"/>
      <c r="HFG5" s="148"/>
      <c r="HFH5" s="156"/>
      <c r="HFI5" s="148"/>
      <c r="HFJ5" s="156"/>
      <c r="HFK5" s="148"/>
      <c r="HFL5" s="156"/>
      <c r="HFM5" s="148"/>
      <c r="HFN5" s="156"/>
      <c r="HFO5" s="148"/>
      <c r="HFP5" s="156"/>
      <c r="HFQ5" s="148"/>
      <c r="HFR5" s="156"/>
      <c r="HFS5" s="148"/>
      <c r="HFT5" s="156"/>
      <c r="HFU5" s="148"/>
      <c r="HFV5" s="156"/>
      <c r="HFW5" s="148"/>
      <c r="HFX5" s="156"/>
      <c r="HFY5" s="148"/>
      <c r="HFZ5" s="156"/>
      <c r="HGA5" s="148"/>
      <c r="HGB5" s="156"/>
      <c r="HGC5" s="148"/>
      <c r="HGD5" s="156"/>
      <c r="HGE5" s="148"/>
      <c r="HGF5" s="156"/>
      <c r="HGG5" s="148"/>
      <c r="HGH5" s="156"/>
      <c r="HGI5" s="148"/>
      <c r="HGJ5" s="156"/>
      <c r="HGK5" s="148"/>
      <c r="HGL5" s="156"/>
      <c r="HGM5" s="148"/>
      <c r="HGN5" s="156"/>
      <c r="HGO5" s="148"/>
      <c r="HGP5" s="156"/>
      <c r="HGQ5" s="148"/>
      <c r="HGR5" s="156"/>
      <c r="HGS5" s="148"/>
      <c r="HGT5" s="156"/>
      <c r="HGU5" s="148"/>
      <c r="HGV5" s="156"/>
      <c r="HGW5" s="148"/>
      <c r="HGX5" s="156"/>
      <c r="HGY5" s="148"/>
      <c r="HGZ5" s="156"/>
      <c r="HHA5" s="148"/>
      <c r="HHB5" s="156"/>
      <c r="HHC5" s="148"/>
      <c r="HHD5" s="156"/>
      <c r="HHE5" s="148"/>
      <c r="HHF5" s="156"/>
      <c r="HHG5" s="148"/>
      <c r="HHH5" s="156"/>
      <c r="HHI5" s="148"/>
      <c r="HHJ5" s="156"/>
      <c r="HHK5" s="148"/>
      <c r="HHL5" s="156"/>
      <c r="HHM5" s="148"/>
      <c r="HHN5" s="156"/>
      <c r="HHO5" s="148"/>
      <c r="HHP5" s="156"/>
      <c r="HHQ5" s="148"/>
      <c r="HHR5" s="156"/>
      <c r="HHS5" s="148"/>
      <c r="HHT5" s="156"/>
      <c r="HHU5" s="148"/>
      <c r="HHV5" s="156"/>
      <c r="HHW5" s="148"/>
      <c r="HHX5" s="156"/>
      <c r="HHY5" s="148"/>
      <c r="HHZ5" s="156"/>
      <c r="HIA5" s="148"/>
      <c r="HIB5" s="156"/>
      <c r="HIC5" s="148"/>
      <c r="HID5" s="156"/>
      <c r="HIE5" s="148"/>
      <c r="HIF5" s="156"/>
      <c r="HIG5" s="148"/>
      <c r="HIH5" s="156"/>
      <c r="HII5" s="148"/>
      <c r="HIJ5" s="156"/>
      <c r="HIK5" s="148"/>
      <c r="HIL5" s="156"/>
      <c r="HIM5" s="148"/>
      <c r="HIN5" s="156"/>
      <c r="HIO5" s="148"/>
      <c r="HIP5" s="156"/>
      <c r="HIQ5" s="148"/>
      <c r="HIR5" s="156"/>
      <c r="HIS5" s="148"/>
      <c r="HIT5" s="156"/>
      <c r="HIU5" s="148"/>
      <c r="HIV5" s="156"/>
      <c r="HIW5" s="148"/>
      <c r="HIX5" s="156"/>
      <c r="HIY5" s="148"/>
      <c r="HIZ5" s="156"/>
      <c r="HJA5" s="148"/>
      <c r="HJB5" s="156"/>
      <c r="HJC5" s="148"/>
      <c r="HJD5" s="156"/>
      <c r="HJE5" s="148"/>
      <c r="HJF5" s="156"/>
      <c r="HJG5" s="148"/>
      <c r="HJH5" s="156"/>
      <c r="HJI5" s="148"/>
      <c r="HJJ5" s="156"/>
      <c r="HJK5" s="148"/>
      <c r="HJL5" s="156"/>
      <c r="HJM5" s="148"/>
      <c r="HJN5" s="156"/>
      <c r="HJO5" s="148"/>
      <c r="HJP5" s="156"/>
      <c r="HJQ5" s="148"/>
      <c r="HJR5" s="156"/>
      <c r="HJS5" s="148"/>
      <c r="HJT5" s="156"/>
      <c r="HJU5" s="148"/>
      <c r="HJV5" s="156"/>
      <c r="HJW5" s="148"/>
      <c r="HJX5" s="156"/>
      <c r="HJY5" s="148"/>
      <c r="HJZ5" s="156"/>
      <c r="HKA5" s="148"/>
      <c r="HKB5" s="156"/>
      <c r="HKC5" s="148"/>
      <c r="HKD5" s="156"/>
      <c r="HKE5" s="148"/>
      <c r="HKF5" s="156"/>
      <c r="HKG5" s="148"/>
      <c r="HKH5" s="156"/>
      <c r="HKI5" s="148"/>
      <c r="HKJ5" s="156"/>
      <c r="HKK5" s="148"/>
      <c r="HKL5" s="156"/>
      <c r="HKM5" s="148"/>
      <c r="HKN5" s="156"/>
      <c r="HKO5" s="148"/>
      <c r="HKP5" s="156"/>
      <c r="HKQ5" s="148"/>
      <c r="HKR5" s="156"/>
      <c r="HKS5" s="148"/>
      <c r="HKT5" s="156"/>
      <c r="HKU5" s="148"/>
      <c r="HKV5" s="156"/>
      <c r="HKW5" s="148"/>
      <c r="HKX5" s="156"/>
      <c r="HKY5" s="148"/>
      <c r="HKZ5" s="156"/>
      <c r="HLA5" s="148"/>
      <c r="HLB5" s="156"/>
      <c r="HLC5" s="148"/>
      <c r="HLD5" s="156"/>
      <c r="HLE5" s="148"/>
      <c r="HLF5" s="156"/>
      <c r="HLG5" s="148"/>
      <c r="HLH5" s="156"/>
      <c r="HLI5" s="148"/>
      <c r="HLJ5" s="156"/>
      <c r="HLK5" s="148"/>
      <c r="HLL5" s="156"/>
      <c r="HLM5" s="148"/>
      <c r="HLN5" s="156"/>
      <c r="HLO5" s="148"/>
      <c r="HLP5" s="156"/>
      <c r="HLQ5" s="148"/>
      <c r="HLR5" s="156"/>
      <c r="HLS5" s="148"/>
      <c r="HLT5" s="156"/>
      <c r="HLU5" s="148"/>
      <c r="HLV5" s="156"/>
      <c r="HLW5" s="148"/>
      <c r="HLX5" s="156"/>
      <c r="HLY5" s="148"/>
      <c r="HLZ5" s="156"/>
      <c r="HMA5" s="148"/>
      <c r="HMB5" s="156"/>
      <c r="HMC5" s="148"/>
      <c r="HMD5" s="156"/>
      <c r="HME5" s="148"/>
      <c r="HMF5" s="156"/>
      <c r="HMG5" s="148"/>
      <c r="HMH5" s="156"/>
      <c r="HMI5" s="148"/>
      <c r="HMJ5" s="156"/>
      <c r="HMK5" s="148"/>
      <c r="HML5" s="156"/>
      <c r="HMM5" s="148"/>
      <c r="HMN5" s="156"/>
      <c r="HMO5" s="148"/>
      <c r="HMP5" s="156"/>
      <c r="HMQ5" s="148"/>
      <c r="HMR5" s="156"/>
      <c r="HMS5" s="148"/>
      <c r="HMT5" s="156"/>
      <c r="HMU5" s="148"/>
      <c r="HMV5" s="156"/>
      <c r="HMW5" s="148"/>
      <c r="HMX5" s="156"/>
      <c r="HMY5" s="148"/>
      <c r="HMZ5" s="156"/>
      <c r="HNA5" s="148"/>
      <c r="HNB5" s="156"/>
      <c r="HNC5" s="148"/>
      <c r="HND5" s="156"/>
      <c r="HNE5" s="148"/>
      <c r="HNF5" s="156"/>
      <c r="HNG5" s="148"/>
      <c r="HNH5" s="156"/>
      <c r="HNI5" s="148"/>
      <c r="HNJ5" s="156"/>
      <c r="HNK5" s="148"/>
      <c r="HNL5" s="156"/>
      <c r="HNM5" s="148"/>
      <c r="HNN5" s="156"/>
      <c r="HNO5" s="148"/>
      <c r="HNP5" s="156"/>
      <c r="HNQ5" s="148"/>
      <c r="HNR5" s="156"/>
      <c r="HNS5" s="148"/>
      <c r="HNT5" s="156"/>
      <c r="HNU5" s="148"/>
      <c r="HNV5" s="156"/>
      <c r="HNW5" s="148"/>
      <c r="HNX5" s="156"/>
      <c r="HNY5" s="148"/>
      <c r="HNZ5" s="156"/>
      <c r="HOA5" s="148"/>
      <c r="HOB5" s="156"/>
      <c r="HOC5" s="148"/>
      <c r="HOD5" s="156"/>
      <c r="HOE5" s="148"/>
      <c r="HOF5" s="156"/>
      <c r="HOG5" s="148"/>
      <c r="HOH5" s="156"/>
      <c r="HOI5" s="148"/>
      <c r="HOJ5" s="156"/>
      <c r="HOK5" s="148"/>
      <c r="HOL5" s="156"/>
      <c r="HOM5" s="148"/>
      <c r="HON5" s="156"/>
      <c r="HOO5" s="148"/>
      <c r="HOP5" s="156"/>
      <c r="HOQ5" s="148"/>
      <c r="HOR5" s="156"/>
      <c r="HOS5" s="148"/>
      <c r="HOT5" s="156"/>
      <c r="HOU5" s="148"/>
      <c r="HOV5" s="156"/>
      <c r="HOW5" s="148"/>
      <c r="HOX5" s="156"/>
      <c r="HOY5" s="148"/>
      <c r="HOZ5" s="156"/>
      <c r="HPA5" s="148"/>
      <c r="HPB5" s="156"/>
      <c r="HPC5" s="148"/>
      <c r="HPD5" s="156"/>
      <c r="HPE5" s="148"/>
      <c r="HPF5" s="156"/>
      <c r="HPG5" s="148"/>
      <c r="HPH5" s="156"/>
      <c r="HPI5" s="148"/>
      <c r="HPJ5" s="156"/>
      <c r="HPK5" s="148"/>
      <c r="HPL5" s="156"/>
      <c r="HPM5" s="148"/>
      <c r="HPN5" s="156"/>
      <c r="HPO5" s="148"/>
      <c r="HPP5" s="156"/>
      <c r="HPQ5" s="148"/>
      <c r="HPR5" s="156"/>
      <c r="HPS5" s="148"/>
      <c r="HPT5" s="156"/>
      <c r="HPU5" s="148"/>
      <c r="HPV5" s="156"/>
      <c r="HPW5" s="148"/>
      <c r="HPX5" s="156"/>
      <c r="HPY5" s="148"/>
      <c r="HPZ5" s="156"/>
      <c r="HQA5" s="148"/>
      <c r="HQB5" s="156"/>
      <c r="HQC5" s="148"/>
      <c r="HQD5" s="156"/>
      <c r="HQE5" s="148"/>
      <c r="HQF5" s="156"/>
      <c r="HQG5" s="148"/>
      <c r="HQH5" s="156"/>
      <c r="HQI5" s="148"/>
      <c r="HQJ5" s="156"/>
      <c r="HQK5" s="148"/>
      <c r="HQL5" s="156"/>
      <c r="HQM5" s="148"/>
      <c r="HQN5" s="156"/>
      <c r="HQO5" s="148"/>
      <c r="HQP5" s="156"/>
      <c r="HQQ5" s="148"/>
      <c r="HQR5" s="156"/>
      <c r="HQS5" s="148"/>
      <c r="HQT5" s="156"/>
      <c r="HQU5" s="148"/>
      <c r="HQV5" s="156"/>
      <c r="HQW5" s="148"/>
      <c r="HQX5" s="156"/>
      <c r="HQY5" s="148"/>
      <c r="HQZ5" s="156"/>
      <c r="HRA5" s="148"/>
      <c r="HRB5" s="156"/>
      <c r="HRC5" s="148"/>
      <c r="HRD5" s="156"/>
      <c r="HRE5" s="148"/>
      <c r="HRF5" s="156"/>
      <c r="HRG5" s="148"/>
      <c r="HRH5" s="156"/>
      <c r="HRI5" s="148"/>
      <c r="HRJ5" s="156"/>
      <c r="HRK5" s="148"/>
      <c r="HRL5" s="156"/>
      <c r="HRM5" s="148"/>
      <c r="HRN5" s="156"/>
      <c r="HRO5" s="148"/>
      <c r="HRP5" s="156"/>
      <c r="HRQ5" s="148"/>
      <c r="HRR5" s="156"/>
      <c r="HRS5" s="148"/>
      <c r="HRT5" s="156"/>
      <c r="HRU5" s="148"/>
      <c r="HRV5" s="156"/>
      <c r="HRW5" s="148"/>
      <c r="HRX5" s="156"/>
      <c r="HRY5" s="148"/>
      <c r="HRZ5" s="156"/>
      <c r="HSA5" s="148"/>
      <c r="HSB5" s="156"/>
      <c r="HSC5" s="148"/>
      <c r="HSD5" s="156"/>
      <c r="HSE5" s="148"/>
      <c r="HSF5" s="156"/>
      <c r="HSG5" s="148"/>
      <c r="HSH5" s="156"/>
      <c r="HSI5" s="148"/>
      <c r="HSJ5" s="156"/>
      <c r="HSK5" s="148"/>
      <c r="HSL5" s="156"/>
      <c r="HSM5" s="148"/>
      <c r="HSN5" s="156"/>
      <c r="HSO5" s="148"/>
      <c r="HSP5" s="156"/>
      <c r="HSQ5" s="148"/>
      <c r="HSR5" s="156"/>
      <c r="HSS5" s="148"/>
      <c r="HST5" s="156"/>
      <c r="HSU5" s="148"/>
      <c r="HSV5" s="156"/>
      <c r="HSW5" s="148"/>
      <c r="HSX5" s="156"/>
      <c r="HSY5" s="148"/>
      <c r="HSZ5" s="156"/>
      <c r="HTA5" s="148"/>
      <c r="HTB5" s="156"/>
      <c r="HTC5" s="148"/>
      <c r="HTD5" s="156"/>
      <c r="HTE5" s="148"/>
      <c r="HTF5" s="156"/>
      <c r="HTG5" s="148"/>
      <c r="HTH5" s="156"/>
      <c r="HTI5" s="148"/>
      <c r="HTJ5" s="156"/>
      <c r="HTK5" s="148"/>
      <c r="HTL5" s="156"/>
      <c r="HTM5" s="148"/>
      <c r="HTN5" s="156"/>
      <c r="HTO5" s="148"/>
      <c r="HTP5" s="156"/>
      <c r="HTQ5" s="148"/>
      <c r="HTR5" s="156"/>
      <c r="HTS5" s="148"/>
      <c r="HTT5" s="156"/>
      <c r="HTU5" s="148"/>
      <c r="HTV5" s="156"/>
      <c r="HTW5" s="148"/>
      <c r="HTX5" s="156"/>
      <c r="HTY5" s="148"/>
      <c r="HTZ5" s="156"/>
      <c r="HUA5" s="148"/>
      <c r="HUB5" s="156"/>
      <c r="HUC5" s="148"/>
      <c r="HUD5" s="156"/>
      <c r="HUE5" s="148"/>
      <c r="HUF5" s="156"/>
      <c r="HUG5" s="148"/>
      <c r="HUH5" s="156"/>
      <c r="HUI5" s="148"/>
      <c r="HUJ5" s="156"/>
      <c r="HUK5" s="148"/>
      <c r="HUL5" s="156"/>
      <c r="HUM5" s="148"/>
      <c r="HUN5" s="156"/>
      <c r="HUO5" s="148"/>
      <c r="HUP5" s="156"/>
      <c r="HUQ5" s="148"/>
      <c r="HUR5" s="156"/>
      <c r="HUS5" s="148"/>
      <c r="HUT5" s="156"/>
      <c r="HUU5" s="148"/>
      <c r="HUV5" s="156"/>
      <c r="HUW5" s="148"/>
      <c r="HUX5" s="156"/>
      <c r="HUY5" s="148"/>
      <c r="HUZ5" s="156"/>
      <c r="HVA5" s="148"/>
      <c r="HVB5" s="156"/>
      <c r="HVC5" s="148"/>
      <c r="HVD5" s="156"/>
      <c r="HVE5" s="148"/>
      <c r="HVF5" s="156"/>
      <c r="HVG5" s="148"/>
      <c r="HVH5" s="156"/>
      <c r="HVI5" s="148"/>
      <c r="HVJ5" s="156"/>
      <c r="HVK5" s="148"/>
      <c r="HVL5" s="156"/>
      <c r="HVM5" s="148"/>
      <c r="HVN5" s="156"/>
      <c r="HVO5" s="148"/>
      <c r="HVP5" s="156"/>
      <c r="HVQ5" s="148"/>
      <c r="HVR5" s="156"/>
      <c r="HVS5" s="148"/>
      <c r="HVT5" s="156"/>
      <c r="HVU5" s="148"/>
      <c r="HVV5" s="156"/>
      <c r="HVW5" s="148"/>
      <c r="HVX5" s="156"/>
      <c r="HVY5" s="148"/>
      <c r="HVZ5" s="156"/>
      <c r="HWA5" s="148"/>
      <c r="HWB5" s="156"/>
      <c r="HWC5" s="148"/>
      <c r="HWD5" s="156"/>
      <c r="HWE5" s="148"/>
      <c r="HWF5" s="156"/>
      <c r="HWG5" s="148"/>
      <c r="HWH5" s="156"/>
      <c r="HWI5" s="148"/>
      <c r="HWJ5" s="156"/>
      <c r="HWK5" s="148"/>
      <c r="HWL5" s="156"/>
      <c r="HWM5" s="148"/>
      <c r="HWN5" s="156"/>
      <c r="HWO5" s="148"/>
      <c r="HWP5" s="156"/>
      <c r="HWQ5" s="148"/>
      <c r="HWR5" s="156"/>
      <c r="HWS5" s="148"/>
      <c r="HWT5" s="156"/>
      <c r="HWU5" s="148"/>
      <c r="HWV5" s="156"/>
      <c r="HWW5" s="148"/>
      <c r="HWX5" s="156"/>
      <c r="HWY5" s="148"/>
      <c r="HWZ5" s="156"/>
      <c r="HXA5" s="148"/>
      <c r="HXB5" s="156"/>
      <c r="HXC5" s="148"/>
      <c r="HXD5" s="156"/>
      <c r="HXE5" s="148"/>
      <c r="HXF5" s="156"/>
      <c r="HXG5" s="148"/>
      <c r="HXH5" s="156"/>
      <c r="HXI5" s="148"/>
      <c r="HXJ5" s="156"/>
      <c r="HXK5" s="148"/>
      <c r="HXL5" s="156"/>
      <c r="HXM5" s="148"/>
      <c r="HXN5" s="156"/>
      <c r="HXO5" s="148"/>
      <c r="HXP5" s="156"/>
      <c r="HXQ5" s="148"/>
      <c r="HXR5" s="156"/>
      <c r="HXS5" s="148"/>
      <c r="HXT5" s="156"/>
      <c r="HXU5" s="148"/>
      <c r="HXV5" s="156"/>
      <c r="HXW5" s="148"/>
      <c r="HXX5" s="156"/>
      <c r="HXY5" s="148"/>
      <c r="HXZ5" s="156"/>
      <c r="HYA5" s="148"/>
      <c r="HYB5" s="156"/>
      <c r="HYC5" s="148"/>
      <c r="HYD5" s="156"/>
      <c r="HYE5" s="148"/>
      <c r="HYF5" s="156"/>
      <c r="HYG5" s="148"/>
      <c r="HYH5" s="156"/>
      <c r="HYI5" s="148"/>
      <c r="HYJ5" s="156"/>
      <c r="HYK5" s="148"/>
      <c r="HYL5" s="156"/>
      <c r="HYM5" s="148"/>
      <c r="HYN5" s="156"/>
      <c r="HYO5" s="148"/>
      <c r="HYP5" s="156"/>
      <c r="HYQ5" s="148"/>
      <c r="HYR5" s="156"/>
      <c r="HYS5" s="148"/>
      <c r="HYT5" s="156"/>
      <c r="HYU5" s="148"/>
      <c r="HYV5" s="156"/>
      <c r="HYW5" s="148"/>
      <c r="HYX5" s="156"/>
      <c r="HYY5" s="148"/>
      <c r="HYZ5" s="156"/>
      <c r="HZA5" s="148"/>
      <c r="HZB5" s="156"/>
      <c r="HZC5" s="148"/>
      <c r="HZD5" s="156"/>
      <c r="HZE5" s="148"/>
      <c r="HZF5" s="156"/>
      <c r="HZG5" s="148"/>
      <c r="HZH5" s="156"/>
      <c r="HZI5" s="148"/>
      <c r="HZJ5" s="156"/>
      <c r="HZK5" s="148"/>
      <c r="HZL5" s="156"/>
      <c r="HZM5" s="148"/>
      <c r="HZN5" s="156"/>
      <c r="HZO5" s="148"/>
      <c r="HZP5" s="156"/>
      <c r="HZQ5" s="148"/>
      <c r="HZR5" s="156"/>
      <c r="HZS5" s="148"/>
      <c r="HZT5" s="156"/>
      <c r="HZU5" s="148"/>
      <c r="HZV5" s="156"/>
      <c r="HZW5" s="148"/>
      <c r="HZX5" s="156"/>
      <c r="HZY5" s="148"/>
      <c r="HZZ5" s="156"/>
      <c r="IAA5" s="148"/>
      <c r="IAB5" s="156"/>
      <c r="IAC5" s="148"/>
      <c r="IAD5" s="156"/>
      <c r="IAE5" s="148"/>
      <c r="IAF5" s="156"/>
      <c r="IAG5" s="148"/>
      <c r="IAH5" s="156"/>
      <c r="IAI5" s="148"/>
      <c r="IAJ5" s="156"/>
      <c r="IAK5" s="148"/>
      <c r="IAL5" s="156"/>
      <c r="IAM5" s="148"/>
      <c r="IAN5" s="156"/>
      <c r="IAO5" s="148"/>
      <c r="IAP5" s="156"/>
      <c r="IAQ5" s="148"/>
      <c r="IAR5" s="156"/>
      <c r="IAS5" s="148"/>
      <c r="IAT5" s="156"/>
      <c r="IAU5" s="148"/>
      <c r="IAV5" s="156"/>
      <c r="IAW5" s="148"/>
      <c r="IAX5" s="156"/>
      <c r="IAY5" s="148"/>
      <c r="IAZ5" s="156"/>
      <c r="IBA5" s="148"/>
      <c r="IBB5" s="156"/>
      <c r="IBC5" s="148"/>
      <c r="IBD5" s="156"/>
      <c r="IBE5" s="148"/>
      <c r="IBF5" s="156"/>
      <c r="IBG5" s="148"/>
      <c r="IBH5" s="156"/>
      <c r="IBI5" s="148"/>
      <c r="IBJ5" s="156"/>
      <c r="IBK5" s="148"/>
      <c r="IBL5" s="156"/>
      <c r="IBM5" s="148"/>
      <c r="IBN5" s="156"/>
      <c r="IBO5" s="148"/>
      <c r="IBP5" s="156"/>
      <c r="IBQ5" s="148"/>
      <c r="IBR5" s="156"/>
      <c r="IBS5" s="148"/>
      <c r="IBT5" s="156"/>
      <c r="IBU5" s="148"/>
      <c r="IBV5" s="156"/>
      <c r="IBW5" s="148"/>
      <c r="IBX5" s="156"/>
      <c r="IBY5" s="148"/>
      <c r="IBZ5" s="156"/>
      <c r="ICA5" s="148"/>
      <c r="ICB5" s="156"/>
      <c r="ICC5" s="148"/>
      <c r="ICD5" s="156"/>
      <c r="ICE5" s="148"/>
      <c r="ICF5" s="156"/>
      <c r="ICG5" s="148"/>
      <c r="ICH5" s="156"/>
      <c r="ICI5" s="148"/>
      <c r="ICJ5" s="156"/>
      <c r="ICK5" s="148"/>
      <c r="ICL5" s="156"/>
      <c r="ICM5" s="148"/>
      <c r="ICN5" s="156"/>
      <c r="ICO5" s="148"/>
      <c r="ICP5" s="156"/>
      <c r="ICQ5" s="148"/>
      <c r="ICR5" s="156"/>
      <c r="ICS5" s="148"/>
      <c r="ICT5" s="156"/>
      <c r="ICU5" s="148"/>
      <c r="ICV5" s="156"/>
      <c r="ICW5" s="148"/>
      <c r="ICX5" s="156"/>
      <c r="ICY5" s="148"/>
      <c r="ICZ5" s="156"/>
      <c r="IDA5" s="148"/>
      <c r="IDB5" s="156"/>
      <c r="IDC5" s="148"/>
      <c r="IDD5" s="156"/>
      <c r="IDE5" s="148"/>
      <c r="IDF5" s="156"/>
      <c r="IDG5" s="148"/>
      <c r="IDH5" s="156"/>
      <c r="IDI5" s="148"/>
      <c r="IDJ5" s="156"/>
      <c r="IDK5" s="148"/>
      <c r="IDL5" s="156"/>
      <c r="IDM5" s="148"/>
      <c r="IDN5" s="156"/>
      <c r="IDO5" s="148"/>
      <c r="IDP5" s="156"/>
      <c r="IDQ5" s="148"/>
      <c r="IDR5" s="156"/>
      <c r="IDS5" s="148"/>
      <c r="IDT5" s="156"/>
      <c r="IDU5" s="148"/>
      <c r="IDV5" s="156"/>
      <c r="IDW5" s="148"/>
      <c r="IDX5" s="156"/>
      <c r="IDY5" s="148"/>
      <c r="IDZ5" s="156"/>
      <c r="IEA5" s="148"/>
      <c r="IEB5" s="156"/>
      <c r="IEC5" s="148"/>
      <c r="IED5" s="156"/>
      <c r="IEE5" s="148"/>
      <c r="IEF5" s="156"/>
      <c r="IEG5" s="148"/>
      <c r="IEH5" s="156"/>
      <c r="IEI5" s="148"/>
      <c r="IEJ5" s="156"/>
      <c r="IEK5" s="148"/>
      <c r="IEL5" s="156"/>
      <c r="IEM5" s="148"/>
      <c r="IEN5" s="156"/>
      <c r="IEO5" s="148"/>
      <c r="IEP5" s="156"/>
      <c r="IEQ5" s="148"/>
      <c r="IER5" s="156"/>
      <c r="IES5" s="148"/>
      <c r="IET5" s="156"/>
      <c r="IEU5" s="148"/>
      <c r="IEV5" s="156"/>
      <c r="IEW5" s="148"/>
      <c r="IEX5" s="156"/>
      <c r="IEY5" s="148"/>
      <c r="IEZ5" s="156"/>
      <c r="IFA5" s="148"/>
      <c r="IFB5" s="156"/>
      <c r="IFC5" s="148"/>
      <c r="IFD5" s="156"/>
      <c r="IFE5" s="148"/>
      <c r="IFF5" s="156"/>
      <c r="IFG5" s="148"/>
      <c r="IFH5" s="156"/>
      <c r="IFI5" s="148"/>
      <c r="IFJ5" s="156"/>
      <c r="IFK5" s="148"/>
      <c r="IFL5" s="156"/>
      <c r="IFM5" s="148"/>
      <c r="IFN5" s="156"/>
      <c r="IFO5" s="148"/>
      <c r="IFP5" s="156"/>
      <c r="IFQ5" s="148"/>
      <c r="IFR5" s="156"/>
      <c r="IFS5" s="148"/>
      <c r="IFT5" s="156"/>
      <c r="IFU5" s="148"/>
      <c r="IFV5" s="156"/>
      <c r="IFW5" s="148"/>
      <c r="IFX5" s="156"/>
      <c r="IFY5" s="148"/>
      <c r="IFZ5" s="156"/>
      <c r="IGA5" s="148"/>
      <c r="IGB5" s="156"/>
      <c r="IGC5" s="148"/>
      <c r="IGD5" s="156"/>
      <c r="IGE5" s="148"/>
      <c r="IGF5" s="156"/>
      <c r="IGG5" s="148"/>
      <c r="IGH5" s="156"/>
      <c r="IGI5" s="148"/>
      <c r="IGJ5" s="156"/>
      <c r="IGK5" s="148"/>
      <c r="IGL5" s="156"/>
      <c r="IGM5" s="148"/>
      <c r="IGN5" s="156"/>
      <c r="IGO5" s="148"/>
      <c r="IGP5" s="156"/>
      <c r="IGQ5" s="148"/>
      <c r="IGR5" s="156"/>
      <c r="IGS5" s="148"/>
      <c r="IGT5" s="156"/>
      <c r="IGU5" s="148"/>
      <c r="IGV5" s="156"/>
      <c r="IGW5" s="148"/>
      <c r="IGX5" s="156"/>
      <c r="IGY5" s="148"/>
      <c r="IGZ5" s="156"/>
      <c r="IHA5" s="148"/>
      <c r="IHB5" s="156"/>
      <c r="IHC5" s="148"/>
      <c r="IHD5" s="156"/>
      <c r="IHE5" s="148"/>
      <c r="IHF5" s="156"/>
      <c r="IHG5" s="148"/>
      <c r="IHH5" s="156"/>
      <c r="IHI5" s="148"/>
      <c r="IHJ5" s="156"/>
      <c r="IHK5" s="148"/>
      <c r="IHL5" s="156"/>
      <c r="IHM5" s="148"/>
      <c r="IHN5" s="156"/>
      <c r="IHO5" s="148"/>
      <c r="IHP5" s="156"/>
      <c r="IHQ5" s="148"/>
      <c r="IHR5" s="156"/>
      <c r="IHS5" s="148"/>
      <c r="IHT5" s="156"/>
      <c r="IHU5" s="148"/>
      <c r="IHV5" s="156"/>
      <c r="IHW5" s="148"/>
      <c r="IHX5" s="156"/>
      <c r="IHY5" s="148"/>
      <c r="IHZ5" s="156"/>
      <c r="IIA5" s="148"/>
      <c r="IIB5" s="156"/>
      <c r="IIC5" s="148"/>
      <c r="IID5" s="156"/>
      <c r="IIE5" s="148"/>
      <c r="IIF5" s="156"/>
      <c r="IIG5" s="148"/>
      <c r="IIH5" s="156"/>
      <c r="III5" s="148"/>
      <c r="IIJ5" s="156"/>
      <c r="IIK5" s="148"/>
      <c r="IIL5" s="156"/>
      <c r="IIM5" s="148"/>
      <c r="IIN5" s="156"/>
      <c r="IIO5" s="148"/>
      <c r="IIP5" s="156"/>
      <c r="IIQ5" s="148"/>
      <c r="IIR5" s="156"/>
      <c r="IIS5" s="148"/>
      <c r="IIT5" s="156"/>
      <c r="IIU5" s="148"/>
      <c r="IIV5" s="156"/>
      <c r="IIW5" s="148"/>
      <c r="IIX5" s="156"/>
      <c r="IIY5" s="148"/>
      <c r="IIZ5" s="156"/>
      <c r="IJA5" s="148"/>
      <c r="IJB5" s="156"/>
      <c r="IJC5" s="148"/>
      <c r="IJD5" s="156"/>
      <c r="IJE5" s="148"/>
      <c r="IJF5" s="156"/>
      <c r="IJG5" s="148"/>
      <c r="IJH5" s="156"/>
      <c r="IJI5" s="148"/>
      <c r="IJJ5" s="156"/>
      <c r="IJK5" s="148"/>
      <c r="IJL5" s="156"/>
      <c r="IJM5" s="148"/>
      <c r="IJN5" s="156"/>
      <c r="IJO5" s="148"/>
      <c r="IJP5" s="156"/>
      <c r="IJQ5" s="148"/>
      <c r="IJR5" s="156"/>
      <c r="IJS5" s="148"/>
      <c r="IJT5" s="156"/>
      <c r="IJU5" s="148"/>
      <c r="IJV5" s="156"/>
      <c r="IJW5" s="148"/>
      <c r="IJX5" s="156"/>
      <c r="IJY5" s="148"/>
      <c r="IJZ5" s="156"/>
      <c r="IKA5" s="148"/>
      <c r="IKB5" s="156"/>
      <c r="IKC5" s="148"/>
      <c r="IKD5" s="156"/>
      <c r="IKE5" s="148"/>
      <c r="IKF5" s="156"/>
      <c r="IKG5" s="148"/>
      <c r="IKH5" s="156"/>
      <c r="IKI5" s="148"/>
      <c r="IKJ5" s="156"/>
      <c r="IKK5" s="148"/>
      <c r="IKL5" s="156"/>
      <c r="IKM5" s="148"/>
      <c r="IKN5" s="156"/>
      <c r="IKO5" s="148"/>
      <c r="IKP5" s="156"/>
      <c r="IKQ5" s="148"/>
      <c r="IKR5" s="156"/>
      <c r="IKS5" s="148"/>
      <c r="IKT5" s="156"/>
      <c r="IKU5" s="148"/>
      <c r="IKV5" s="156"/>
      <c r="IKW5" s="148"/>
      <c r="IKX5" s="156"/>
      <c r="IKY5" s="148"/>
      <c r="IKZ5" s="156"/>
      <c r="ILA5" s="148"/>
      <c r="ILB5" s="156"/>
      <c r="ILC5" s="148"/>
      <c r="ILD5" s="156"/>
      <c r="ILE5" s="148"/>
      <c r="ILF5" s="156"/>
      <c r="ILG5" s="148"/>
      <c r="ILH5" s="156"/>
      <c r="ILI5" s="148"/>
      <c r="ILJ5" s="156"/>
      <c r="ILK5" s="148"/>
      <c r="ILL5" s="156"/>
      <c r="ILM5" s="148"/>
      <c r="ILN5" s="156"/>
      <c r="ILO5" s="148"/>
      <c r="ILP5" s="156"/>
      <c r="ILQ5" s="148"/>
      <c r="ILR5" s="156"/>
      <c r="ILS5" s="148"/>
      <c r="ILT5" s="156"/>
      <c r="ILU5" s="148"/>
      <c r="ILV5" s="156"/>
      <c r="ILW5" s="148"/>
      <c r="ILX5" s="156"/>
      <c r="ILY5" s="148"/>
      <c r="ILZ5" s="156"/>
      <c r="IMA5" s="148"/>
      <c r="IMB5" s="156"/>
      <c r="IMC5" s="148"/>
      <c r="IMD5" s="156"/>
      <c r="IME5" s="148"/>
      <c r="IMF5" s="156"/>
      <c r="IMG5" s="148"/>
      <c r="IMH5" s="156"/>
      <c r="IMI5" s="148"/>
      <c r="IMJ5" s="156"/>
      <c r="IMK5" s="148"/>
      <c r="IML5" s="156"/>
      <c r="IMM5" s="148"/>
      <c r="IMN5" s="156"/>
      <c r="IMO5" s="148"/>
      <c r="IMP5" s="156"/>
      <c r="IMQ5" s="148"/>
      <c r="IMR5" s="156"/>
      <c r="IMS5" s="148"/>
      <c r="IMT5" s="156"/>
      <c r="IMU5" s="148"/>
      <c r="IMV5" s="156"/>
      <c r="IMW5" s="148"/>
      <c r="IMX5" s="156"/>
      <c r="IMY5" s="148"/>
      <c r="IMZ5" s="156"/>
      <c r="INA5" s="148"/>
      <c r="INB5" s="156"/>
      <c r="INC5" s="148"/>
      <c r="IND5" s="156"/>
      <c r="INE5" s="148"/>
      <c r="INF5" s="156"/>
      <c r="ING5" s="148"/>
      <c r="INH5" s="156"/>
      <c r="INI5" s="148"/>
      <c r="INJ5" s="156"/>
      <c r="INK5" s="148"/>
      <c r="INL5" s="156"/>
      <c r="INM5" s="148"/>
      <c r="INN5" s="156"/>
      <c r="INO5" s="148"/>
      <c r="INP5" s="156"/>
      <c r="INQ5" s="148"/>
      <c r="INR5" s="156"/>
      <c r="INS5" s="148"/>
      <c r="INT5" s="156"/>
      <c r="INU5" s="148"/>
      <c r="INV5" s="156"/>
      <c r="INW5" s="148"/>
      <c r="INX5" s="156"/>
      <c r="INY5" s="148"/>
      <c r="INZ5" s="156"/>
      <c r="IOA5" s="148"/>
      <c r="IOB5" s="156"/>
      <c r="IOC5" s="148"/>
      <c r="IOD5" s="156"/>
      <c r="IOE5" s="148"/>
      <c r="IOF5" s="156"/>
      <c r="IOG5" s="148"/>
      <c r="IOH5" s="156"/>
      <c r="IOI5" s="148"/>
      <c r="IOJ5" s="156"/>
      <c r="IOK5" s="148"/>
      <c r="IOL5" s="156"/>
      <c r="IOM5" s="148"/>
      <c r="ION5" s="156"/>
      <c r="IOO5" s="148"/>
      <c r="IOP5" s="156"/>
      <c r="IOQ5" s="148"/>
      <c r="IOR5" s="156"/>
      <c r="IOS5" s="148"/>
      <c r="IOT5" s="156"/>
      <c r="IOU5" s="148"/>
      <c r="IOV5" s="156"/>
      <c r="IOW5" s="148"/>
      <c r="IOX5" s="156"/>
      <c r="IOY5" s="148"/>
      <c r="IOZ5" s="156"/>
      <c r="IPA5" s="148"/>
      <c r="IPB5" s="156"/>
      <c r="IPC5" s="148"/>
      <c r="IPD5" s="156"/>
      <c r="IPE5" s="148"/>
      <c r="IPF5" s="156"/>
      <c r="IPG5" s="148"/>
      <c r="IPH5" s="156"/>
      <c r="IPI5" s="148"/>
      <c r="IPJ5" s="156"/>
      <c r="IPK5" s="148"/>
      <c r="IPL5" s="156"/>
      <c r="IPM5" s="148"/>
      <c r="IPN5" s="156"/>
      <c r="IPO5" s="148"/>
      <c r="IPP5" s="156"/>
      <c r="IPQ5" s="148"/>
      <c r="IPR5" s="156"/>
      <c r="IPS5" s="148"/>
      <c r="IPT5" s="156"/>
      <c r="IPU5" s="148"/>
      <c r="IPV5" s="156"/>
      <c r="IPW5" s="148"/>
      <c r="IPX5" s="156"/>
      <c r="IPY5" s="148"/>
      <c r="IPZ5" s="156"/>
      <c r="IQA5" s="148"/>
      <c r="IQB5" s="156"/>
      <c r="IQC5" s="148"/>
      <c r="IQD5" s="156"/>
      <c r="IQE5" s="148"/>
      <c r="IQF5" s="156"/>
      <c r="IQG5" s="148"/>
      <c r="IQH5" s="156"/>
      <c r="IQI5" s="148"/>
      <c r="IQJ5" s="156"/>
      <c r="IQK5" s="148"/>
      <c r="IQL5" s="156"/>
      <c r="IQM5" s="148"/>
      <c r="IQN5" s="156"/>
      <c r="IQO5" s="148"/>
      <c r="IQP5" s="156"/>
      <c r="IQQ5" s="148"/>
      <c r="IQR5" s="156"/>
      <c r="IQS5" s="148"/>
      <c r="IQT5" s="156"/>
      <c r="IQU5" s="148"/>
      <c r="IQV5" s="156"/>
      <c r="IQW5" s="148"/>
      <c r="IQX5" s="156"/>
      <c r="IQY5" s="148"/>
      <c r="IQZ5" s="156"/>
      <c r="IRA5" s="148"/>
      <c r="IRB5" s="156"/>
      <c r="IRC5" s="148"/>
      <c r="IRD5" s="156"/>
      <c r="IRE5" s="148"/>
      <c r="IRF5" s="156"/>
      <c r="IRG5" s="148"/>
      <c r="IRH5" s="156"/>
      <c r="IRI5" s="148"/>
      <c r="IRJ5" s="156"/>
      <c r="IRK5" s="148"/>
      <c r="IRL5" s="156"/>
      <c r="IRM5" s="148"/>
      <c r="IRN5" s="156"/>
      <c r="IRO5" s="148"/>
      <c r="IRP5" s="156"/>
      <c r="IRQ5" s="148"/>
      <c r="IRR5" s="156"/>
      <c r="IRS5" s="148"/>
      <c r="IRT5" s="156"/>
      <c r="IRU5" s="148"/>
      <c r="IRV5" s="156"/>
      <c r="IRW5" s="148"/>
      <c r="IRX5" s="156"/>
      <c r="IRY5" s="148"/>
      <c r="IRZ5" s="156"/>
      <c r="ISA5" s="148"/>
      <c r="ISB5" s="156"/>
      <c r="ISC5" s="148"/>
      <c r="ISD5" s="156"/>
      <c r="ISE5" s="148"/>
      <c r="ISF5" s="156"/>
      <c r="ISG5" s="148"/>
      <c r="ISH5" s="156"/>
      <c r="ISI5" s="148"/>
      <c r="ISJ5" s="156"/>
      <c r="ISK5" s="148"/>
      <c r="ISL5" s="156"/>
      <c r="ISM5" s="148"/>
      <c r="ISN5" s="156"/>
      <c r="ISO5" s="148"/>
      <c r="ISP5" s="156"/>
      <c r="ISQ5" s="148"/>
      <c r="ISR5" s="156"/>
      <c r="ISS5" s="148"/>
      <c r="IST5" s="156"/>
      <c r="ISU5" s="148"/>
      <c r="ISV5" s="156"/>
      <c r="ISW5" s="148"/>
      <c r="ISX5" s="156"/>
      <c r="ISY5" s="148"/>
      <c r="ISZ5" s="156"/>
      <c r="ITA5" s="148"/>
      <c r="ITB5" s="156"/>
      <c r="ITC5" s="148"/>
      <c r="ITD5" s="156"/>
      <c r="ITE5" s="148"/>
      <c r="ITF5" s="156"/>
      <c r="ITG5" s="148"/>
      <c r="ITH5" s="156"/>
      <c r="ITI5" s="148"/>
      <c r="ITJ5" s="156"/>
      <c r="ITK5" s="148"/>
      <c r="ITL5" s="156"/>
      <c r="ITM5" s="148"/>
      <c r="ITN5" s="156"/>
      <c r="ITO5" s="148"/>
      <c r="ITP5" s="156"/>
      <c r="ITQ5" s="148"/>
      <c r="ITR5" s="156"/>
      <c r="ITS5" s="148"/>
      <c r="ITT5" s="156"/>
      <c r="ITU5" s="148"/>
      <c r="ITV5" s="156"/>
      <c r="ITW5" s="148"/>
      <c r="ITX5" s="156"/>
      <c r="ITY5" s="148"/>
      <c r="ITZ5" s="156"/>
      <c r="IUA5" s="148"/>
      <c r="IUB5" s="156"/>
      <c r="IUC5" s="148"/>
      <c r="IUD5" s="156"/>
      <c r="IUE5" s="148"/>
      <c r="IUF5" s="156"/>
      <c r="IUG5" s="148"/>
      <c r="IUH5" s="156"/>
      <c r="IUI5" s="148"/>
      <c r="IUJ5" s="156"/>
      <c r="IUK5" s="148"/>
      <c r="IUL5" s="156"/>
      <c r="IUM5" s="148"/>
      <c r="IUN5" s="156"/>
      <c r="IUO5" s="148"/>
      <c r="IUP5" s="156"/>
      <c r="IUQ5" s="148"/>
      <c r="IUR5" s="156"/>
      <c r="IUS5" s="148"/>
      <c r="IUT5" s="156"/>
      <c r="IUU5" s="148"/>
      <c r="IUV5" s="156"/>
      <c r="IUW5" s="148"/>
      <c r="IUX5" s="156"/>
      <c r="IUY5" s="148"/>
      <c r="IUZ5" s="156"/>
      <c r="IVA5" s="148"/>
      <c r="IVB5" s="156"/>
      <c r="IVC5" s="148"/>
      <c r="IVD5" s="156"/>
      <c r="IVE5" s="148"/>
      <c r="IVF5" s="156"/>
      <c r="IVG5" s="148"/>
      <c r="IVH5" s="156"/>
      <c r="IVI5" s="148"/>
      <c r="IVJ5" s="156"/>
      <c r="IVK5" s="148"/>
      <c r="IVL5" s="156"/>
      <c r="IVM5" s="148"/>
      <c r="IVN5" s="156"/>
      <c r="IVO5" s="148"/>
      <c r="IVP5" s="156"/>
      <c r="IVQ5" s="148"/>
      <c r="IVR5" s="156"/>
      <c r="IVS5" s="148"/>
      <c r="IVT5" s="156"/>
      <c r="IVU5" s="148"/>
      <c r="IVV5" s="156"/>
      <c r="IVW5" s="148"/>
      <c r="IVX5" s="156"/>
      <c r="IVY5" s="148"/>
      <c r="IVZ5" s="156"/>
      <c r="IWA5" s="148"/>
      <c r="IWB5" s="156"/>
      <c r="IWC5" s="148"/>
      <c r="IWD5" s="156"/>
      <c r="IWE5" s="148"/>
      <c r="IWF5" s="156"/>
      <c r="IWG5" s="148"/>
      <c r="IWH5" s="156"/>
      <c r="IWI5" s="148"/>
      <c r="IWJ5" s="156"/>
      <c r="IWK5" s="148"/>
      <c r="IWL5" s="156"/>
      <c r="IWM5" s="148"/>
      <c r="IWN5" s="156"/>
      <c r="IWO5" s="148"/>
      <c r="IWP5" s="156"/>
      <c r="IWQ5" s="148"/>
      <c r="IWR5" s="156"/>
      <c r="IWS5" s="148"/>
      <c r="IWT5" s="156"/>
      <c r="IWU5" s="148"/>
      <c r="IWV5" s="156"/>
      <c r="IWW5" s="148"/>
      <c r="IWX5" s="156"/>
      <c r="IWY5" s="148"/>
      <c r="IWZ5" s="156"/>
      <c r="IXA5" s="148"/>
      <c r="IXB5" s="156"/>
      <c r="IXC5" s="148"/>
      <c r="IXD5" s="156"/>
      <c r="IXE5" s="148"/>
      <c r="IXF5" s="156"/>
      <c r="IXG5" s="148"/>
      <c r="IXH5" s="156"/>
      <c r="IXI5" s="148"/>
      <c r="IXJ5" s="156"/>
      <c r="IXK5" s="148"/>
      <c r="IXL5" s="156"/>
      <c r="IXM5" s="148"/>
      <c r="IXN5" s="156"/>
      <c r="IXO5" s="148"/>
      <c r="IXP5" s="156"/>
      <c r="IXQ5" s="148"/>
      <c r="IXR5" s="156"/>
      <c r="IXS5" s="148"/>
      <c r="IXT5" s="156"/>
      <c r="IXU5" s="148"/>
      <c r="IXV5" s="156"/>
      <c r="IXW5" s="148"/>
      <c r="IXX5" s="156"/>
      <c r="IXY5" s="148"/>
      <c r="IXZ5" s="156"/>
      <c r="IYA5" s="148"/>
      <c r="IYB5" s="156"/>
      <c r="IYC5" s="148"/>
      <c r="IYD5" s="156"/>
      <c r="IYE5" s="148"/>
      <c r="IYF5" s="156"/>
      <c r="IYG5" s="148"/>
      <c r="IYH5" s="156"/>
      <c r="IYI5" s="148"/>
      <c r="IYJ5" s="156"/>
      <c r="IYK5" s="148"/>
      <c r="IYL5" s="156"/>
      <c r="IYM5" s="148"/>
      <c r="IYN5" s="156"/>
      <c r="IYO5" s="148"/>
      <c r="IYP5" s="156"/>
      <c r="IYQ5" s="148"/>
      <c r="IYR5" s="156"/>
      <c r="IYS5" s="148"/>
      <c r="IYT5" s="156"/>
      <c r="IYU5" s="148"/>
      <c r="IYV5" s="156"/>
      <c r="IYW5" s="148"/>
      <c r="IYX5" s="156"/>
      <c r="IYY5" s="148"/>
      <c r="IYZ5" s="156"/>
      <c r="IZA5" s="148"/>
      <c r="IZB5" s="156"/>
      <c r="IZC5" s="148"/>
      <c r="IZD5" s="156"/>
      <c r="IZE5" s="148"/>
      <c r="IZF5" s="156"/>
      <c r="IZG5" s="148"/>
      <c r="IZH5" s="156"/>
      <c r="IZI5" s="148"/>
      <c r="IZJ5" s="156"/>
      <c r="IZK5" s="148"/>
      <c r="IZL5" s="156"/>
      <c r="IZM5" s="148"/>
      <c r="IZN5" s="156"/>
      <c r="IZO5" s="148"/>
      <c r="IZP5" s="156"/>
      <c r="IZQ5" s="148"/>
      <c r="IZR5" s="156"/>
      <c r="IZS5" s="148"/>
      <c r="IZT5" s="156"/>
      <c r="IZU5" s="148"/>
      <c r="IZV5" s="156"/>
      <c r="IZW5" s="148"/>
      <c r="IZX5" s="156"/>
      <c r="IZY5" s="148"/>
      <c r="IZZ5" s="156"/>
      <c r="JAA5" s="148"/>
      <c r="JAB5" s="156"/>
      <c r="JAC5" s="148"/>
      <c r="JAD5" s="156"/>
      <c r="JAE5" s="148"/>
      <c r="JAF5" s="156"/>
      <c r="JAG5" s="148"/>
      <c r="JAH5" s="156"/>
      <c r="JAI5" s="148"/>
      <c r="JAJ5" s="156"/>
      <c r="JAK5" s="148"/>
      <c r="JAL5" s="156"/>
      <c r="JAM5" s="148"/>
      <c r="JAN5" s="156"/>
      <c r="JAO5" s="148"/>
      <c r="JAP5" s="156"/>
      <c r="JAQ5" s="148"/>
      <c r="JAR5" s="156"/>
      <c r="JAS5" s="148"/>
      <c r="JAT5" s="156"/>
      <c r="JAU5" s="148"/>
      <c r="JAV5" s="156"/>
      <c r="JAW5" s="148"/>
      <c r="JAX5" s="156"/>
      <c r="JAY5" s="148"/>
      <c r="JAZ5" s="156"/>
      <c r="JBA5" s="148"/>
      <c r="JBB5" s="156"/>
      <c r="JBC5" s="148"/>
      <c r="JBD5" s="156"/>
      <c r="JBE5" s="148"/>
      <c r="JBF5" s="156"/>
      <c r="JBG5" s="148"/>
      <c r="JBH5" s="156"/>
      <c r="JBI5" s="148"/>
      <c r="JBJ5" s="156"/>
      <c r="JBK5" s="148"/>
      <c r="JBL5" s="156"/>
      <c r="JBM5" s="148"/>
      <c r="JBN5" s="156"/>
      <c r="JBO5" s="148"/>
      <c r="JBP5" s="156"/>
      <c r="JBQ5" s="148"/>
      <c r="JBR5" s="156"/>
      <c r="JBS5" s="148"/>
      <c r="JBT5" s="156"/>
      <c r="JBU5" s="148"/>
      <c r="JBV5" s="156"/>
      <c r="JBW5" s="148"/>
      <c r="JBX5" s="156"/>
      <c r="JBY5" s="148"/>
      <c r="JBZ5" s="156"/>
      <c r="JCA5" s="148"/>
      <c r="JCB5" s="156"/>
      <c r="JCC5" s="148"/>
      <c r="JCD5" s="156"/>
      <c r="JCE5" s="148"/>
      <c r="JCF5" s="156"/>
      <c r="JCG5" s="148"/>
      <c r="JCH5" s="156"/>
      <c r="JCI5" s="148"/>
      <c r="JCJ5" s="156"/>
      <c r="JCK5" s="148"/>
      <c r="JCL5" s="156"/>
      <c r="JCM5" s="148"/>
      <c r="JCN5" s="156"/>
      <c r="JCO5" s="148"/>
      <c r="JCP5" s="156"/>
      <c r="JCQ5" s="148"/>
      <c r="JCR5" s="156"/>
      <c r="JCS5" s="148"/>
      <c r="JCT5" s="156"/>
      <c r="JCU5" s="148"/>
      <c r="JCV5" s="156"/>
      <c r="JCW5" s="148"/>
      <c r="JCX5" s="156"/>
      <c r="JCY5" s="148"/>
      <c r="JCZ5" s="156"/>
      <c r="JDA5" s="148"/>
      <c r="JDB5" s="156"/>
      <c r="JDC5" s="148"/>
      <c r="JDD5" s="156"/>
      <c r="JDE5" s="148"/>
      <c r="JDF5" s="156"/>
      <c r="JDG5" s="148"/>
      <c r="JDH5" s="156"/>
      <c r="JDI5" s="148"/>
      <c r="JDJ5" s="156"/>
      <c r="JDK5" s="148"/>
      <c r="JDL5" s="156"/>
      <c r="JDM5" s="148"/>
      <c r="JDN5" s="156"/>
      <c r="JDO5" s="148"/>
      <c r="JDP5" s="156"/>
      <c r="JDQ5" s="148"/>
      <c r="JDR5" s="156"/>
      <c r="JDS5" s="148"/>
      <c r="JDT5" s="156"/>
      <c r="JDU5" s="148"/>
      <c r="JDV5" s="156"/>
      <c r="JDW5" s="148"/>
      <c r="JDX5" s="156"/>
      <c r="JDY5" s="148"/>
      <c r="JDZ5" s="156"/>
      <c r="JEA5" s="148"/>
      <c r="JEB5" s="156"/>
      <c r="JEC5" s="148"/>
      <c r="JED5" s="156"/>
      <c r="JEE5" s="148"/>
      <c r="JEF5" s="156"/>
      <c r="JEG5" s="148"/>
      <c r="JEH5" s="156"/>
      <c r="JEI5" s="148"/>
      <c r="JEJ5" s="156"/>
      <c r="JEK5" s="148"/>
      <c r="JEL5" s="156"/>
      <c r="JEM5" s="148"/>
      <c r="JEN5" s="156"/>
      <c r="JEO5" s="148"/>
      <c r="JEP5" s="156"/>
      <c r="JEQ5" s="148"/>
      <c r="JER5" s="156"/>
      <c r="JES5" s="148"/>
      <c r="JET5" s="156"/>
      <c r="JEU5" s="148"/>
      <c r="JEV5" s="156"/>
      <c r="JEW5" s="148"/>
      <c r="JEX5" s="156"/>
      <c r="JEY5" s="148"/>
      <c r="JEZ5" s="156"/>
      <c r="JFA5" s="148"/>
      <c r="JFB5" s="156"/>
      <c r="JFC5" s="148"/>
      <c r="JFD5" s="156"/>
      <c r="JFE5" s="148"/>
      <c r="JFF5" s="156"/>
      <c r="JFG5" s="148"/>
      <c r="JFH5" s="156"/>
      <c r="JFI5" s="148"/>
      <c r="JFJ5" s="156"/>
      <c r="JFK5" s="148"/>
      <c r="JFL5" s="156"/>
      <c r="JFM5" s="148"/>
      <c r="JFN5" s="156"/>
      <c r="JFO5" s="148"/>
      <c r="JFP5" s="156"/>
      <c r="JFQ5" s="148"/>
      <c r="JFR5" s="156"/>
      <c r="JFS5" s="148"/>
      <c r="JFT5" s="156"/>
      <c r="JFU5" s="148"/>
      <c r="JFV5" s="156"/>
      <c r="JFW5" s="148"/>
      <c r="JFX5" s="156"/>
      <c r="JFY5" s="148"/>
      <c r="JFZ5" s="156"/>
      <c r="JGA5" s="148"/>
      <c r="JGB5" s="156"/>
      <c r="JGC5" s="148"/>
      <c r="JGD5" s="156"/>
      <c r="JGE5" s="148"/>
      <c r="JGF5" s="156"/>
      <c r="JGG5" s="148"/>
      <c r="JGH5" s="156"/>
      <c r="JGI5" s="148"/>
      <c r="JGJ5" s="156"/>
      <c r="JGK5" s="148"/>
      <c r="JGL5" s="156"/>
      <c r="JGM5" s="148"/>
      <c r="JGN5" s="156"/>
      <c r="JGO5" s="148"/>
      <c r="JGP5" s="156"/>
      <c r="JGQ5" s="148"/>
      <c r="JGR5" s="156"/>
      <c r="JGS5" s="148"/>
      <c r="JGT5" s="156"/>
      <c r="JGU5" s="148"/>
      <c r="JGV5" s="156"/>
      <c r="JGW5" s="148"/>
      <c r="JGX5" s="156"/>
      <c r="JGY5" s="148"/>
      <c r="JGZ5" s="156"/>
      <c r="JHA5" s="148"/>
      <c r="JHB5" s="156"/>
      <c r="JHC5" s="148"/>
      <c r="JHD5" s="156"/>
      <c r="JHE5" s="148"/>
      <c r="JHF5" s="156"/>
      <c r="JHG5" s="148"/>
      <c r="JHH5" s="156"/>
      <c r="JHI5" s="148"/>
      <c r="JHJ5" s="156"/>
      <c r="JHK5" s="148"/>
      <c r="JHL5" s="156"/>
      <c r="JHM5" s="148"/>
      <c r="JHN5" s="156"/>
      <c r="JHO5" s="148"/>
      <c r="JHP5" s="156"/>
      <c r="JHQ5" s="148"/>
      <c r="JHR5" s="156"/>
      <c r="JHS5" s="148"/>
      <c r="JHT5" s="156"/>
      <c r="JHU5" s="148"/>
      <c r="JHV5" s="156"/>
      <c r="JHW5" s="148"/>
      <c r="JHX5" s="156"/>
      <c r="JHY5" s="148"/>
      <c r="JHZ5" s="156"/>
      <c r="JIA5" s="148"/>
      <c r="JIB5" s="156"/>
      <c r="JIC5" s="148"/>
      <c r="JID5" s="156"/>
      <c r="JIE5" s="148"/>
      <c r="JIF5" s="156"/>
      <c r="JIG5" s="148"/>
      <c r="JIH5" s="156"/>
      <c r="JII5" s="148"/>
      <c r="JIJ5" s="156"/>
      <c r="JIK5" s="148"/>
      <c r="JIL5" s="156"/>
      <c r="JIM5" s="148"/>
      <c r="JIN5" s="156"/>
      <c r="JIO5" s="148"/>
      <c r="JIP5" s="156"/>
      <c r="JIQ5" s="148"/>
      <c r="JIR5" s="156"/>
      <c r="JIS5" s="148"/>
      <c r="JIT5" s="156"/>
      <c r="JIU5" s="148"/>
      <c r="JIV5" s="156"/>
      <c r="JIW5" s="148"/>
      <c r="JIX5" s="156"/>
      <c r="JIY5" s="148"/>
      <c r="JIZ5" s="156"/>
      <c r="JJA5" s="148"/>
      <c r="JJB5" s="156"/>
      <c r="JJC5" s="148"/>
      <c r="JJD5" s="156"/>
      <c r="JJE5" s="148"/>
      <c r="JJF5" s="156"/>
      <c r="JJG5" s="148"/>
      <c r="JJH5" s="156"/>
      <c r="JJI5" s="148"/>
      <c r="JJJ5" s="156"/>
      <c r="JJK5" s="148"/>
      <c r="JJL5" s="156"/>
      <c r="JJM5" s="148"/>
      <c r="JJN5" s="156"/>
      <c r="JJO5" s="148"/>
      <c r="JJP5" s="156"/>
      <c r="JJQ5" s="148"/>
      <c r="JJR5" s="156"/>
      <c r="JJS5" s="148"/>
      <c r="JJT5" s="156"/>
      <c r="JJU5" s="148"/>
      <c r="JJV5" s="156"/>
      <c r="JJW5" s="148"/>
      <c r="JJX5" s="156"/>
      <c r="JJY5" s="148"/>
      <c r="JJZ5" s="156"/>
      <c r="JKA5" s="148"/>
      <c r="JKB5" s="156"/>
      <c r="JKC5" s="148"/>
      <c r="JKD5" s="156"/>
      <c r="JKE5" s="148"/>
      <c r="JKF5" s="156"/>
      <c r="JKG5" s="148"/>
      <c r="JKH5" s="156"/>
      <c r="JKI5" s="148"/>
      <c r="JKJ5" s="156"/>
      <c r="JKK5" s="148"/>
      <c r="JKL5" s="156"/>
      <c r="JKM5" s="148"/>
      <c r="JKN5" s="156"/>
      <c r="JKO5" s="148"/>
      <c r="JKP5" s="156"/>
      <c r="JKQ5" s="148"/>
      <c r="JKR5" s="156"/>
      <c r="JKS5" s="148"/>
      <c r="JKT5" s="156"/>
      <c r="JKU5" s="148"/>
      <c r="JKV5" s="156"/>
      <c r="JKW5" s="148"/>
      <c r="JKX5" s="156"/>
      <c r="JKY5" s="148"/>
      <c r="JKZ5" s="156"/>
      <c r="JLA5" s="148"/>
      <c r="JLB5" s="156"/>
      <c r="JLC5" s="148"/>
      <c r="JLD5" s="156"/>
      <c r="JLE5" s="148"/>
      <c r="JLF5" s="156"/>
      <c r="JLG5" s="148"/>
      <c r="JLH5" s="156"/>
      <c r="JLI5" s="148"/>
      <c r="JLJ5" s="156"/>
      <c r="JLK5" s="148"/>
      <c r="JLL5" s="156"/>
      <c r="JLM5" s="148"/>
      <c r="JLN5" s="156"/>
      <c r="JLO5" s="148"/>
      <c r="JLP5" s="156"/>
      <c r="JLQ5" s="148"/>
      <c r="JLR5" s="156"/>
      <c r="JLS5" s="148"/>
      <c r="JLT5" s="156"/>
      <c r="JLU5" s="148"/>
      <c r="JLV5" s="156"/>
      <c r="JLW5" s="148"/>
      <c r="JLX5" s="156"/>
      <c r="JLY5" s="148"/>
      <c r="JLZ5" s="156"/>
      <c r="JMA5" s="148"/>
      <c r="JMB5" s="156"/>
      <c r="JMC5" s="148"/>
      <c r="JMD5" s="156"/>
      <c r="JME5" s="148"/>
      <c r="JMF5" s="156"/>
      <c r="JMG5" s="148"/>
      <c r="JMH5" s="156"/>
      <c r="JMI5" s="148"/>
      <c r="JMJ5" s="156"/>
      <c r="JMK5" s="148"/>
      <c r="JML5" s="156"/>
      <c r="JMM5" s="148"/>
      <c r="JMN5" s="156"/>
      <c r="JMO5" s="148"/>
      <c r="JMP5" s="156"/>
      <c r="JMQ5" s="148"/>
      <c r="JMR5" s="156"/>
      <c r="JMS5" s="148"/>
      <c r="JMT5" s="156"/>
      <c r="JMU5" s="148"/>
      <c r="JMV5" s="156"/>
      <c r="JMW5" s="148"/>
      <c r="JMX5" s="156"/>
      <c r="JMY5" s="148"/>
      <c r="JMZ5" s="156"/>
      <c r="JNA5" s="148"/>
      <c r="JNB5" s="156"/>
      <c r="JNC5" s="148"/>
      <c r="JND5" s="156"/>
      <c r="JNE5" s="148"/>
      <c r="JNF5" s="156"/>
      <c r="JNG5" s="148"/>
      <c r="JNH5" s="156"/>
      <c r="JNI5" s="148"/>
      <c r="JNJ5" s="156"/>
      <c r="JNK5" s="148"/>
      <c r="JNL5" s="156"/>
      <c r="JNM5" s="148"/>
      <c r="JNN5" s="156"/>
      <c r="JNO5" s="148"/>
      <c r="JNP5" s="156"/>
      <c r="JNQ5" s="148"/>
      <c r="JNR5" s="156"/>
      <c r="JNS5" s="148"/>
      <c r="JNT5" s="156"/>
      <c r="JNU5" s="148"/>
      <c r="JNV5" s="156"/>
      <c r="JNW5" s="148"/>
      <c r="JNX5" s="156"/>
      <c r="JNY5" s="148"/>
      <c r="JNZ5" s="156"/>
      <c r="JOA5" s="148"/>
      <c r="JOB5" s="156"/>
      <c r="JOC5" s="148"/>
      <c r="JOD5" s="156"/>
      <c r="JOE5" s="148"/>
      <c r="JOF5" s="156"/>
      <c r="JOG5" s="148"/>
      <c r="JOH5" s="156"/>
      <c r="JOI5" s="148"/>
      <c r="JOJ5" s="156"/>
      <c r="JOK5" s="148"/>
      <c r="JOL5" s="156"/>
      <c r="JOM5" s="148"/>
      <c r="JON5" s="156"/>
      <c r="JOO5" s="148"/>
      <c r="JOP5" s="156"/>
      <c r="JOQ5" s="148"/>
      <c r="JOR5" s="156"/>
      <c r="JOS5" s="148"/>
      <c r="JOT5" s="156"/>
      <c r="JOU5" s="148"/>
      <c r="JOV5" s="156"/>
      <c r="JOW5" s="148"/>
      <c r="JOX5" s="156"/>
      <c r="JOY5" s="148"/>
      <c r="JOZ5" s="156"/>
      <c r="JPA5" s="148"/>
      <c r="JPB5" s="156"/>
      <c r="JPC5" s="148"/>
      <c r="JPD5" s="156"/>
      <c r="JPE5" s="148"/>
      <c r="JPF5" s="156"/>
      <c r="JPG5" s="148"/>
      <c r="JPH5" s="156"/>
      <c r="JPI5" s="148"/>
      <c r="JPJ5" s="156"/>
      <c r="JPK5" s="148"/>
      <c r="JPL5" s="156"/>
      <c r="JPM5" s="148"/>
      <c r="JPN5" s="156"/>
      <c r="JPO5" s="148"/>
      <c r="JPP5" s="156"/>
      <c r="JPQ5" s="148"/>
      <c r="JPR5" s="156"/>
      <c r="JPS5" s="148"/>
      <c r="JPT5" s="156"/>
      <c r="JPU5" s="148"/>
      <c r="JPV5" s="156"/>
      <c r="JPW5" s="148"/>
      <c r="JPX5" s="156"/>
      <c r="JPY5" s="148"/>
      <c r="JPZ5" s="156"/>
      <c r="JQA5" s="148"/>
      <c r="JQB5" s="156"/>
      <c r="JQC5" s="148"/>
      <c r="JQD5" s="156"/>
      <c r="JQE5" s="148"/>
      <c r="JQF5" s="156"/>
      <c r="JQG5" s="148"/>
      <c r="JQH5" s="156"/>
      <c r="JQI5" s="148"/>
      <c r="JQJ5" s="156"/>
      <c r="JQK5" s="148"/>
      <c r="JQL5" s="156"/>
      <c r="JQM5" s="148"/>
      <c r="JQN5" s="156"/>
      <c r="JQO5" s="148"/>
      <c r="JQP5" s="156"/>
      <c r="JQQ5" s="148"/>
      <c r="JQR5" s="156"/>
      <c r="JQS5" s="148"/>
      <c r="JQT5" s="156"/>
      <c r="JQU5" s="148"/>
      <c r="JQV5" s="156"/>
      <c r="JQW5" s="148"/>
      <c r="JQX5" s="156"/>
      <c r="JQY5" s="148"/>
      <c r="JQZ5" s="156"/>
      <c r="JRA5" s="148"/>
      <c r="JRB5" s="156"/>
      <c r="JRC5" s="148"/>
      <c r="JRD5" s="156"/>
      <c r="JRE5" s="148"/>
      <c r="JRF5" s="156"/>
      <c r="JRG5" s="148"/>
      <c r="JRH5" s="156"/>
      <c r="JRI5" s="148"/>
      <c r="JRJ5" s="156"/>
      <c r="JRK5" s="148"/>
      <c r="JRL5" s="156"/>
      <c r="JRM5" s="148"/>
      <c r="JRN5" s="156"/>
      <c r="JRO5" s="148"/>
      <c r="JRP5" s="156"/>
      <c r="JRQ5" s="148"/>
      <c r="JRR5" s="156"/>
      <c r="JRS5" s="148"/>
      <c r="JRT5" s="156"/>
      <c r="JRU5" s="148"/>
      <c r="JRV5" s="156"/>
      <c r="JRW5" s="148"/>
      <c r="JRX5" s="156"/>
      <c r="JRY5" s="148"/>
      <c r="JRZ5" s="156"/>
      <c r="JSA5" s="148"/>
      <c r="JSB5" s="156"/>
      <c r="JSC5" s="148"/>
      <c r="JSD5" s="156"/>
      <c r="JSE5" s="148"/>
      <c r="JSF5" s="156"/>
      <c r="JSG5" s="148"/>
      <c r="JSH5" s="156"/>
      <c r="JSI5" s="148"/>
      <c r="JSJ5" s="156"/>
      <c r="JSK5" s="148"/>
      <c r="JSL5" s="156"/>
      <c r="JSM5" s="148"/>
      <c r="JSN5" s="156"/>
      <c r="JSO5" s="148"/>
      <c r="JSP5" s="156"/>
      <c r="JSQ5" s="148"/>
      <c r="JSR5" s="156"/>
      <c r="JSS5" s="148"/>
      <c r="JST5" s="156"/>
      <c r="JSU5" s="148"/>
      <c r="JSV5" s="156"/>
      <c r="JSW5" s="148"/>
      <c r="JSX5" s="156"/>
      <c r="JSY5" s="148"/>
      <c r="JSZ5" s="156"/>
      <c r="JTA5" s="148"/>
      <c r="JTB5" s="156"/>
      <c r="JTC5" s="148"/>
      <c r="JTD5" s="156"/>
      <c r="JTE5" s="148"/>
      <c r="JTF5" s="156"/>
      <c r="JTG5" s="148"/>
      <c r="JTH5" s="156"/>
      <c r="JTI5" s="148"/>
      <c r="JTJ5" s="156"/>
      <c r="JTK5" s="148"/>
      <c r="JTL5" s="156"/>
      <c r="JTM5" s="148"/>
      <c r="JTN5" s="156"/>
      <c r="JTO5" s="148"/>
      <c r="JTP5" s="156"/>
      <c r="JTQ5" s="148"/>
      <c r="JTR5" s="156"/>
      <c r="JTS5" s="148"/>
      <c r="JTT5" s="156"/>
      <c r="JTU5" s="148"/>
      <c r="JTV5" s="156"/>
      <c r="JTW5" s="148"/>
      <c r="JTX5" s="156"/>
      <c r="JTY5" s="148"/>
      <c r="JTZ5" s="156"/>
      <c r="JUA5" s="148"/>
      <c r="JUB5" s="156"/>
      <c r="JUC5" s="148"/>
      <c r="JUD5" s="156"/>
      <c r="JUE5" s="148"/>
      <c r="JUF5" s="156"/>
      <c r="JUG5" s="148"/>
      <c r="JUH5" s="156"/>
      <c r="JUI5" s="148"/>
      <c r="JUJ5" s="156"/>
      <c r="JUK5" s="148"/>
      <c r="JUL5" s="156"/>
      <c r="JUM5" s="148"/>
      <c r="JUN5" s="156"/>
      <c r="JUO5" s="148"/>
      <c r="JUP5" s="156"/>
      <c r="JUQ5" s="148"/>
      <c r="JUR5" s="156"/>
      <c r="JUS5" s="148"/>
      <c r="JUT5" s="156"/>
      <c r="JUU5" s="148"/>
      <c r="JUV5" s="156"/>
      <c r="JUW5" s="148"/>
      <c r="JUX5" s="156"/>
      <c r="JUY5" s="148"/>
      <c r="JUZ5" s="156"/>
      <c r="JVA5" s="148"/>
      <c r="JVB5" s="156"/>
      <c r="JVC5" s="148"/>
      <c r="JVD5" s="156"/>
      <c r="JVE5" s="148"/>
      <c r="JVF5" s="156"/>
      <c r="JVG5" s="148"/>
      <c r="JVH5" s="156"/>
      <c r="JVI5" s="148"/>
      <c r="JVJ5" s="156"/>
      <c r="JVK5" s="148"/>
      <c r="JVL5" s="156"/>
      <c r="JVM5" s="148"/>
      <c r="JVN5" s="156"/>
      <c r="JVO5" s="148"/>
      <c r="JVP5" s="156"/>
      <c r="JVQ5" s="148"/>
      <c r="JVR5" s="156"/>
      <c r="JVS5" s="148"/>
      <c r="JVT5" s="156"/>
      <c r="JVU5" s="148"/>
      <c r="JVV5" s="156"/>
      <c r="JVW5" s="148"/>
      <c r="JVX5" s="156"/>
      <c r="JVY5" s="148"/>
      <c r="JVZ5" s="156"/>
      <c r="JWA5" s="148"/>
      <c r="JWB5" s="156"/>
      <c r="JWC5" s="148"/>
      <c r="JWD5" s="156"/>
      <c r="JWE5" s="148"/>
      <c r="JWF5" s="156"/>
      <c r="JWG5" s="148"/>
      <c r="JWH5" s="156"/>
      <c r="JWI5" s="148"/>
      <c r="JWJ5" s="156"/>
      <c r="JWK5" s="148"/>
      <c r="JWL5" s="156"/>
      <c r="JWM5" s="148"/>
      <c r="JWN5" s="156"/>
      <c r="JWO5" s="148"/>
      <c r="JWP5" s="156"/>
      <c r="JWQ5" s="148"/>
      <c r="JWR5" s="156"/>
      <c r="JWS5" s="148"/>
      <c r="JWT5" s="156"/>
      <c r="JWU5" s="148"/>
      <c r="JWV5" s="156"/>
      <c r="JWW5" s="148"/>
      <c r="JWX5" s="156"/>
      <c r="JWY5" s="148"/>
      <c r="JWZ5" s="156"/>
      <c r="JXA5" s="148"/>
      <c r="JXB5" s="156"/>
      <c r="JXC5" s="148"/>
      <c r="JXD5" s="156"/>
      <c r="JXE5" s="148"/>
      <c r="JXF5" s="156"/>
      <c r="JXG5" s="148"/>
      <c r="JXH5" s="156"/>
      <c r="JXI5" s="148"/>
      <c r="JXJ5" s="156"/>
      <c r="JXK5" s="148"/>
      <c r="JXL5" s="156"/>
      <c r="JXM5" s="148"/>
      <c r="JXN5" s="156"/>
      <c r="JXO5" s="148"/>
      <c r="JXP5" s="156"/>
      <c r="JXQ5" s="148"/>
      <c r="JXR5" s="156"/>
      <c r="JXS5" s="148"/>
      <c r="JXT5" s="156"/>
      <c r="JXU5" s="148"/>
      <c r="JXV5" s="156"/>
      <c r="JXW5" s="148"/>
      <c r="JXX5" s="156"/>
      <c r="JXY5" s="148"/>
      <c r="JXZ5" s="156"/>
      <c r="JYA5" s="148"/>
      <c r="JYB5" s="156"/>
      <c r="JYC5" s="148"/>
      <c r="JYD5" s="156"/>
      <c r="JYE5" s="148"/>
      <c r="JYF5" s="156"/>
      <c r="JYG5" s="148"/>
      <c r="JYH5" s="156"/>
      <c r="JYI5" s="148"/>
      <c r="JYJ5" s="156"/>
      <c r="JYK5" s="148"/>
      <c r="JYL5" s="156"/>
      <c r="JYM5" s="148"/>
      <c r="JYN5" s="156"/>
      <c r="JYO5" s="148"/>
      <c r="JYP5" s="156"/>
      <c r="JYQ5" s="148"/>
      <c r="JYR5" s="156"/>
      <c r="JYS5" s="148"/>
      <c r="JYT5" s="156"/>
      <c r="JYU5" s="148"/>
      <c r="JYV5" s="156"/>
      <c r="JYW5" s="148"/>
      <c r="JYX5" s="156"/>
      <c r="JYY5" s="148"/>
      <c r="JYZ5" s="156"/>
      <c r="JZA5" s="148"/>
      <c r="JZB5" s="156"/>
      <c r="JZC5" s="148"/>
      <c r="JZD5" s="156"/>
      <c r="JZE5" s="148"/>
      <c r="JZF5" s="156"/>
      <c r="JZG5" s="148"/>
      <c r="JZH5" s="156"/>
      <c r="JZI5" s="148"/>
      <c r="JZJ5" s="156"/>
      <c r="JZK5" s="148"/>
      <c r="JZL5" s="156"/>
      <c r="JZM5" s="148"/>
      <c r="JZN5" s="156"/>
      <c r="JZO5" s="148"/>
      <c r="JZP5" s="156"/>
      <c r="JZQ5" s="148"/>
      <c r="JZR5" s="156"/>
      <c r="JZS5" s="148"/>
      <c r="JZT5" s="156"/>
      <c r="JZU5" s="148"/>
      <c r="JZV5" s="156"/>
      <c r="JZW5" s="148"/>
      <c r="JZX5" s="156"/>
      <c r="JZY5" s="148"/>
      <c r="JZZ5" s="156"/>
      <c r="KAA5" s="148"/>
      <c r="KAB5" s="156"/>
      <c r="KAC5" s="148"/>
      <c r="KAD5" s="156"/>
      <c r="KAE5" s="148"/>
      <c r="KAF5" s="156"/>
      <c r="KAG5" s="148"/>
      <c r="KAH5" s="156"/>
      <c r="KAI5" s="148"/>
      <c r="KAJ5" s="156"/>
      <c r="KAK5" s="148"/>
      <c r="KAL5" s="156"/>
      <c r="KAM5" s="148"/>
      <c r="KAN5" s="156"/>
      <c r="KAO5" s="148"/>
      <c r="KAP5" s="156"/>
      <c r="KAQ5" s="148"/>
      <c r="KAR5" s="156"/>
      <c r="KAS5" s="148"/>
      <c r="KAT5" s="156"/>
      <c r="KAU5" s="148"/>
      <c r="KAV5" s="156"/>
      <c r="KAW5" s="148"/>
      <c r="KAX5" s="156"/>
      <c r="KAY5" s="148"/>
      <c r="KAZ5" s="156"/>
      <c r="KBA5" s="148"/>
      <c r="KBB5" s="156"/>
      <c r="KBC5" s="148"/>
      <c r="KBD5" s="156"/>
      <c r="KBE5" s="148"/>
      <c r="KBF5" s="156"/>
      <c r="KBG5" s="148"/>
      <c r="KBH5" s="156"/>
      <c r="KBI5" s="148"/>
      <c r="KBJ5" s="156"/>
      <c r="KBK5" s="148"/>
      <c r="KBL5" s="156"/>
      <c r="KBM5" s="148"/>
      <c r="KBN5" s="156"/>
      <c r="KBO5" s="148"/>
      <c r="KBP5" s="156"/>
      <c r="KBQ5" s="148"/>
      <c r="KBR5" s="156"/>
      <c r="KBS5" s="148"/>
      <c r="KBT5" s="156"/>
      <c r="KBU5" s="148"/>
      <c r="KBV5" s="156"/>
      <c r="KBW5" s="148"/>
      <c r="KBX5" s="156"/>
      <c r="KBY5" s="148"/>
      <c r="KBZ5" s="156"/>
      <c r="KCA5" s="148"/>
      <c r="KCB5" s="156"/>
      <c r="KCC5" s="148"/>
      <c r="KCD5" s="156"/>
      <c r="KCE5" s="148"/>
      <c r="KCF5" s="156"/>
      <c r="KCG5" s="148"/>
      <c r="KCH5" s="156"/>
      <c r="KCI5" s="148"/>
      <c r="KCJ5" s="156"/>
      <c r="KCK5" s="148"/>
      <c r="KCL5" s="156"/>
      <c r="KCM5" s="148"/>
      <c r="KCN5" s="156"/>
      <c r="KCO5" s="148"/>
      <c r="KCP5" s="156"/>
      <c r="KCQ5" s="148"/>
      <c r="KCR5" s="156"/>
      <c r="KCS5" s="148"/>
      <c r="KCT5" s="156"/>
      <c r="KCU5" s="148"/>
      <c r="KCV5" s="156"/>
      <c r="KCW5" s="148"/>
      <c r="KCX5" s="156"/>
      <c r="KCY5" s="148"/>
      <c r="KCZ5" s="156"/>
      <c r="KDA5" s="148"/>
      <c r="KDB5" s="156"/>
      <c r="KDC5" s="148"/>
      <c r="KDD5" s="156"/>
      <c r="KDE5" s="148"/>
      <c r="KDF5" s="156"/>
      <c r="KDG5" s="148"/>
      <c r="KDH5" s="156"/>
      <c r="KDI5" s="148"/>
      <c r="KDJ5" s="156"/>
      <c r="KDK5" s="148"/>
      <c r="KDL5" s="156"/>
      <c r="KDM5" s="148"/>
      <c r="KDN5" s="156"/>
      <c r="KDO5" s="148"/>
      <c r="KDP5" s="156"/>
      <c r="KDQ5" s="148"/>
      <c r="KDR5" s="156"/>
      <c r="KDS5" s="148"/>
      <c r="KDT5" s="156"/>
      <c r="KDU5" s="148"/>
      <c r="KDV5" s="156"/>
      <c r="KDW5" s="148"/>
      <c r="KDX5" s="156"/>
      <c r="KDY5" s="148"/>
      <c r="KDZ5" s="156"/>
      <c r="KEA5" s="148"/>
      <c r="KEB5" s="156"/>
      <c r="KEC5" s="148"/>
      <c r="KED5" s="156"/>
      <c r="KEE5" s="148"/>
      <c r="KEF5" s="156"/>
      <c r="KEG5" s="148"/>
      <c r="KEH5" s="156"/>
      <c r="KEI5" s="148"/>
      <c r="KEJ5" s="156"/>
      <c r="KEK5" s="148"/>
      <c r="KEL5" s="156"/>
      <c r="KEM5" s="148"/>
      <c r="KEN5" s="156"/>
      <c r="KEO5" s="148"/>
      <c r="KEP5" s="156"/>
      <c r="KEQ5" s="148"/>
      <c r="KER5" s="156"/>
      <c r="KES5" s="148"/>
      <c r="KET5" s="156"/>
      <c r="KEU5" s="148"/>
      <c r="KEV5" s="156"/>
      <c r="KEW5" s="148"/>
      <c r="KEX5" s="156"/>
      <c r="KEY5" s="148"/>
      <c r="KEZ5" s="156"/>
      <c r="KFA5" s="148"/>
      <c r="KFB5" s="156"/>
      <c r="KFC5" s="148"/>
      <c r="KFD5" s="156"/>
      <c r="KFE5" s="148"/>
      <c r="KFF5" s="156"/>
      <c r="KFG5" s="148"/>
      <c r="KFH5" s="156"/>
      <c r="KFI5" s="148"/>
      <c r="KFJ5" s="156"/>
      <c r="KFK5" s="148"/>
      <c r="KFL5" s="156"/>
      <c r="KFM5" s="148"/>
      <c r="KFN5" s="156"/>
      <c r="KFO5" s="148"/>
      <c r="KFP5" s="156"/>
      <c r="KFQ5" s="148"/>
      <c r="KFR5" s="156"/>
      <c r="KFS5" s="148"/>
      <c r="KFT5" s="156"/>
      <c r="KFU5" s="148"/>
      <c r="KFV5" s="156"/>
      <c r="KFW5" s="148"/>
      <c r="KFX5" s="156"/>
      <c r="KFY5" s="148"/>
      <c r="KFZ5" s="156"/>
      <c r="KGA5" s="148"/>
      <c r="KGB5" s="156"/>
      <c r="KGC5" s="148"/>
      <c r="KGD5" s="156"/>
      <c r="KGE5" s="148"/>
      <c r="KGF5" s="156"/>
      <c r="KGG5" s="148"/>
      <c r="KGH5" s="156"/>
      <c r="KGI5" s="148"/>
      <c r="KGJ5" s="156"/>
      <c r="KGK5" s="148"/>
      <c r="KGL5" s="156"/>
      <c r="KGM5" s="148"/>
      <c r="KGN5" s="156"/>
      <c r="KGO5" s="148"/>
      <c r="KGP5" s="156"/>
      <c r="KGQ5" s="148"/>
      <c r="KGR5" s="156"/>
      <c r="KGS5" s="148"/>
      <c r="KGT5" s="156"/>
      <c r="KGU5" s="148"/>
      <c r="KGV5" s="156"/>
      <c r="KGW5" s="148"/>
      <c r="KGX5" s="156"/>
      <c r="KGY5" s="148"/>
      <c r="KGZ5" s="156"/>
      <c r="KHA5" s="148"/>
      <c r="KHB5" s="156"/>
      <c r="KHC5" s="148"/>
      <c r="KHD5" s="156"/>
      <c r="KHE5" s="148"/>
      <c r="KHF5" s="156"/>
      <c r="KHG5" s="148"/>
      <c r="KHH5" s="156"/>
      <c r="KHI5" s="148"/>
      <c r="KHJ5" s="156"/>
      <c r="KHK5" s="148"/>
      <c r="KHL5" s="156"/>
      <c r="KHM5" s="148"/>
      <c r="KHN5" s="156"/>
      <c r="KHO5" s="148"/>
      <c r="KHP5" s="156"/>
      <c r="KHQ5" s="148"/>
      <c r="KHR5" s="156"/>
      <c r="KHS5" s="148"/>
      <c r="KHT5" s="156"/>
      <c r="KHU5" s="148"/>
      <c r="KHV5" s="156"/>
      <c r="KHW5" s="148"/>
      <c r="KHX5" s="156"/>
      <c r="KHY5" s="148"/>
      <c r="KHZ5" s="156"/>
      <c r="KIA5" s="148"/>
      <c r="KIB5" s="156"/>
      <c r="KIC5" s="148"/>
      <c r="KID5" s="156"/>
      <c r="KIE5" s="148"/>
      <c r="KIF5" s="156"/>
      <c r="KIG5" s="148"/>
      <c r="KIH5" s="156"/>
      <c r="KII5" s="148"/>
      <c r="KIJ5" s="156"/>
      <c r="KIK5" s="148"/>
      <c r="KIL5" s="156"/>
      <c r="KIM5" s="148"/>
      <c r="KIN5" s="156"/>
      <c r="KIO5" s="148"/>
      <c r="KIP5" s="156"/>
      <c r="KIQ5" s="148"/>
      <c r="KIR5" s="156"/>
      <c r="KIS5" s="148"/>
      <c r="KIT5" s="156"/>
      <c r="KIU5" s="148"/>
      <c r="KIV5" s="156"/>
      <c r="KIW5" s="148"/>
      <c r="KIX5" s="156"/>
      <c r="KIY5" s="148"/>
      <c r="KIZ5" s="156"/>
      <c r="KJA5" s="148"/>
      <c r="KJB5" s="156"/>
      <c r="KJC5" s="148"/>
      <c r="KJD5" s="156"/>
      <c r="KJE5" s="148"/>
      <c r="KJF5" s="156"/>
      <c r="KJG5" s="148"/>
      <c r="KJH5" s="156"/>
      <c r="KJI5" s="148"/>
      <c r="KJJ5" s="156"/>
      <c r="KJK5" s="148"/>
      <c r="KJL5" s="156"/>
      <c r="KJM5" s="148"/>
      <c r="KJN5" s="156"/>
      <c r="KJO5" s="148"/>
      <c r="KJP5" s="156"/>
      <c r="KJQ5" s="148"/>
      <c r="KJR5" s="156"/>
      <c r="KJS5" s="148"/>
      <c r="KJT5" s="156"/>
      <c r="KJU5" s="148"/>
      <c r="KJV5" s="156"/>
      <c r="KJW5" s="148"/>
      <c r="KJX5" s="156"/>
      <c r="KJY5" s="148"/>
      <c r="KJZ5" s="156"/>
      <c r="KKA5" s="148"/>
      <c r="KKB5" s="156"/>
      <c r="KKC5" s="148"/>
      <c r="KKD5" s="156"/>
      <c r="KKE5" s="148"/>
      <c r="KKF5" s="156"/>
      <c r="KKG5" s="148"/>
      <c r="KKH5" s="156"/>
      <c r="KKI5" s="148"/>
      <c r="KKJ5" s="156"/>
      <c r="KKK5" s="148"/>
      <c r="KKL5" s="156"/>
      <c r="KKM5" s="148"/>
      <c r="KKN5" s="156"/>
      <c r="KKO5" s="148"/>
      <c r="KKP5" s="156"/>
      <c r="KKQ5" s="148"/>
      <c r="KKR5" s="156"/>
      <c r="KKS5" s="148"/>
      <c r="KKT5" s="156"/>
      <c r="KKU5" s="148"/>
      <c r="KKV5" s="156"/>
      <c r="KKW5" s="148"/>
      <c r="KKX5" s="156"/>
      <c r="KKY5" s="148"/>
      <c r="KKZ5" s="156"/>
      <c r="KLA5" s="148"/>
      <c r="KLB5" s="156"/>
      <c r="KLC5" s="148"/>
      <c r="KLD5" s="156"/>
      <c r="KLE5" s="148"/>
      <c r="KLF5" s="156"/>
      <c r="KLG5" s="148"/>
      <c r="KLH5" s="156"/>
      <c r="KLI5" s="148"/>
      <c r="KLJ5" s="156"/>
      <c r="KLK5" s="148"/>
      <c r="KLL5" s="156"/>
      <c r="KLM5" s="148"/>
      <c r="KLN5" s="156"/>
      <c r="KLO5" s="148"/>
      <c r="KLP5" s="156"/>
      <c r="KLQ5" s="148"/>
      <c r="KLR5" s="156"/>
      <c r="KLS5" s="148"/>
      <c r="KLT5" s="156"/>
      <c r="KLU5" s="148"/>
      <c r="KLV5" s="156"/>
      <c r="KLW5" s="148"/>
      <c r="KLX5" s="156"/>
      <c r="KLY5" s="148"/>
      <c r="KLZ5" s="156"/>
      <c r="KMA5" s="148"/>
      <c r="KMB5" s="156"/>
      <c r="KMC5" s="148"/>
      <c r="KMD5" s="156"/>
      <c r="KME5" s="148"/>
      <c r="KMF5" s="156"/>
      <c r="KMG5" s="148"/>
      <c r="KMH5" s="156"/>
      <c r="KMI5" s="148"/>
      <c r="KMJ5" s="156"/>
      <c r="KMK5" s="148"/>
      <c r="KML5" s="156"/>
      <c r="KMM5" s="148"/>
      <c r="KMN5" s="156"/>
      <c r="KMO5" s="148"/>
      <c r="KMP5" s="156"/>
      <c r="KMQ5" s="148"/>
      <c r="KMR5" s="156"/>
      <c r="KMS5" s="148"/>
      <c r="KMT5" s="156"/>
      <c r="KMU5" s="148"/>
      <c r="KMV5" s="156"/>
      <c r="KMW5" s="148"/>
      <c r="KMX5" s="156"/>
      <c r="KMY5" s="148"/>
      <c r="KMZ5" s="156"/>
      <c r="KNA5" s="148"/>
      <c r="KNB5" s="156"/>
      <c r="KNC5" s="148"/>
      <c r="KND5" s="156"/>
      <c r="KNE5" s="148"/>
      <c r="KNF5" s="156"/>
      <c r="KNG5" s="148"/>
      <c r="KNH5" s="156"/>
      <c r="KNI5" s="148"/>
      <c r="KNJ5" s="156"/>
      <c r="KNK5" s="148"/>
      <c r="KNL5" s="156"/>
      <c r="KNM5" s="148"/>
      <c r="KNN5" s="156"/>
      <c r="KNO5" s="148"/>
      <c r="KNP5" s="156"/>
      <c r="KNQ5" s="148"/>
      <c r="KNR5" s="156"/>
      <c r="KNS5" s="148"/>
      <c r="KNT5" s="156"/>
      <c r="KNU5" s="148"/>
      <c r="KNV5" s="156"/>
      <c r="KNW5" s="148"/>
      <c r="KNX5" s="156"/>
      <c r="KNY5" s="148"/>
      <c r="KNZ5" s="156"/>
      <c r="KOA5" s="148"/>
      <c r="KOB5" s="156"/>
      <c r="KOC5" s="148"/>
      <c r="KOD5" s="156"/>
      <c r="KOE5" s="148"/>
      <c r="KOF5" s="156"/>
      <c r="KOG5" s="148"/>
      <c r="KOH5" s="156"/>
      <c r="KOI5" s="148"/>
      <c r="KOJ5" s="156"/>
      <c r="KOK5" s="148"/>
      <c r="KOL5" s="156"/>
      <c r="KOM5" s="148"/>
      <c r="KON5" s="156"/>
      <c r="KOO5" s="148"/>
      <c r="KOP5" s="156"/>
      <c r="KOQ5" s="148"/>
      <c r="KOR5" s="156"/>
      <c r="KOS5" s="148"/>
      <c r="KOT5" s="156"/>
      <c r="KOU5" s="148"/>
      <c r="KOV5" s="156"/>
      <c r="KOW5" s="148"/>
      <c r="KOX5" s="156"/>
      <c r="KOY5" s="148"/>
      <c r="KOZ5" s="156"/>
      <c r="KPA5" s="148"/>
      <c r="KPB5" s="156"/>
      <c r="KPC5" s="148"/>
      <c r="KPD5" s="156"/>
      <c r="KPE5" s="148"/>
      <c r="KPF5" s="156"/>
      <c r="KPG5" s="148"/>
      <c r="KPH5" s="156"/>
      <c r="KPI5" s="148"/>
      <c r="KPJ5" s="156"/>
      <c r="KPK5" s="148"/>
      <c r="KPL5" s="156"/>
      <c r="KPM5" s="148"/>
      <c r="KPN5" s="156"/>
      <c r="KPO5" s="148"/>
      <c r="KPP5" s="156"/>
      <c r="KPQ5" s="148"/>
      <c r="KPR5" s="156"/>
      <c r="KPS5" s="148"/>
      <c r="KPT5" s="156"/>
      <c r="KPU5" s="148"/>
      <c r="KPV5" s="156"/>
      <c r="KPW5" s="148"/>
      <c r="KPX5" s="156"/>
      <c r="KPY5" s="148"/>
      <c r="KPZ5" s="156"/>
      <c r="KQA5" s="148"/>
      <c r="KQB5" s="156"/>
      <c r="KQC5" s="148"/>
      <c r="KQD5" s="156"/>
      <c r="KQE5" s="148"/>
      <c r="KQF5" s="156"/>
      <c r="KQG5" s="148"/>
      <c r="KQH5" s="156"/>
      <c r="KQI5" s="148"/>
      <c r="KQJ5" s="156"/>
      <c r="KQK5" s="148"/>
      <c r="KQL5" s="156"/>
      <c r="KQM5" s="148"/>
      <c r="KQN5" s="156"/>
      <c r="KQO5" s="148"/>
      <c r="KQP5" s="156"/>
      <c r="KQQ5" s="148"/>
      <c r="KQR5" s="156"/>
      <c r="KQS5" s="148"/>
      <c r="KQT5" s="156"/>
      <c r="KQU5" s="148"/>
      <c r="KQV5" s="156"/>
      <c r="KQW5" s="148"/>
      <c r="KQX5" s="156"/>
      <c r="KQY5" s="148"/>
      <c r="KQZ5" s="156"/>
      <c r="KRA5" s="148"/>
      <c r="KRB5" s="156"/>
      <c r="KRC5" s="148"/>
      <c r="KRD5" s="156"/>
      <c r="KRE5" s="148"/>
      <c r="KRF5" s="156"/>
      <c r="KRG5" s="148"/>
      <c r="KRH5" s="156"/>
      <c r="KRI5" s="148"/>
      <c r="KRJ5" s="156"/>
      <c r="KRK5" s="148"/>
      <c r="KRL5" s="156"/>
      <c r="KRM5" s="148"/>
      <c r="KRN5" s="156"/>
      <c r="KRO5" s="148"/>
      <c r="KRP5" s="156"/>
      <c r="KRQ5" s="148"/>
      <c r="KRR5" s="156"/>
      <c r="KRS5" s="148"/>
      <c r="KRT5" s="156"/>
      <c r="KRU5" s="148"/>
      <c r="KRV5" s="156"/>
      <c r="KRW5" s="148"/>
      <c r="KRX5" s="156"/>
      <c r="KRY5" s="148"/>
      <c r="KRZ5" s="156"/>
      <c r="KSA5" s="148"/>
      <c r="KSB5" s="156"/>
      <c r="KSC5" s="148"/>
      <c r="KSD5" s="156"/>
      <c r="KSE5" s="148"/>
      <c r="KSF5" s="156"/>
      <c r="KSG5" s="148"/>
      <c r="KSH5" s="156"/>
      <c r="KSI5" s="148"/>
      <c r="KSJ5" s="156"/>
      <c r="KSK5" s="148"/>
      <c r="KSL5" s="156"/>
      <c r="KSM5" s="148"/>
      <c r="KSN5" s="156"/>
      <c r="KSO5" s="148"/>
      <c r="KSP5" s="156"/>
      <c r="KSQ5" s="148"/>
      <c r="KSR5" s="156"/>
      <c r="KSS5" s="148"/>
      <c r="KST5" s="156"/>
      <c r="KSU5" s="148"/>
      <c r="KSV5" s="156"/>
      <c r="KSW5" s="148"/>
      <c r="KSX5" s="156"/>
      <c r="KSY5" s="148"/>
      <c r="KSZ5" s="156"/>
      <c r="KTA5" s="148"/>
      <c r="KTB5" s="156"/>
      <c r="KTC5" s="148"/>
      <c r="KTD5" s="156"/>
      <c r="KTE5" s="148"/>
      <c r="KTF5" s="156"/>
      <c r="KTG5" s="148"/>
      <c r="KTH5" s="156"/>
      <c r="KTI5" s="148"/>
      <c r="KTJ5" s="156"/>
      <c r="KTK5" s="148"/>
      <c r="KTL5" s="156"/>
      <c r="KTM5" s="148"/>
      <c r="KTN5" s="156"/>
      <c r="KTO5" s="148"/>
      <c r="KTP5" s="156"/>
      <c r="KTQ5" s="148"/>
      <c r="KTR5" s="156"/>
      <c r="KTS5" s="148"/>
      <c r="KTT5" s="156"/>
      <c r="KTU5" s="148"/>
      <c r="KTV5" s="156"/>
      <c r="KTW5" s="148"/>
      <c r="KTX5" s="156"/>
      <c r="KTY5" s="148"/>
      <c r="KTZ5" s="156"/>
      <c r="KUA5" s="148"/>
      <c r="KUB5" s="156"/>
      <c r="KUC5" s="148"/>
      <c r="KUD5" s="156"/>
      <c r="KUE5" s="148"/>
      <c r="KUF5" s="156"/>
      <c r="KUG5" s="148"/>
      <c r="KUH5" s="156"/>
      <c r="KUI5" s="148"/>
      <c r="KUJ5" s="156"/>
      <c r="KUK5" s="148"/>
      <c r="KUL5" s="156"/>
      <c r="KUM5" s="148"/>
      <c r="KUN5" s="156"/>
      <c r="KUO5" s="148"/>
      <c r="KUP5" s="156"/>
      <c r="KUQ5" s="148"/>
      <c r="KUR5" s="156"/>
      <c r="KUS5" s="148"/>
      <c r="KUT5" s="156"/>
      <c r="KUU5" s="148"/>
      <c r="KUV5" s="156"/>
      <c r="KUW5" s="148"/>
      <c r="KUX5" s="156"/>
      <c r="KUY5" s="148"/>
      <c r="KUZ5" s="156"/>
      <c r="KVA5" s="148"/>
      <c r="KVB5" s="156"/>
      <c r="KVC5" s="148"/>
      <c r="KVD5" s="156"/>
      <c r="KVE5" s="148"/>
      <c r="KVF5" s="156"/>
      <c r="KVG5" s="148"/>
      <c r="KVH5" s="156"/>
      <c r="KVI5" s="148"/>
      <c r="KVJ5" s="156"/>
      <c r="KVK5" s="148"/>
      <c r="KVL5" s="156"/>
      <c r="KVM5" s="148"/>
      <c r="KVN5" s="156"/>
      <c r="KVO5" s="148"/>
      <c r="KVP5" s="156"/>
      <c r="KVQ5" s="148"/>
      <c r="KVR5" s="156"/>
      <c r="KVS5" s="148"/>
      <c r="KVT5" s="156"/>
      <c r="KVU5" s="148"/>
      <c r="KVV5" s="156"/>
      <c r="KVW5" s="148"/>
      <c r="KVX5" s="156"/>
      <c r="KVY5" s="148"/>
      <c r="KVZ5" s="156"/>
      <c r="KWA5" s="148"/>
      <c r="KWB5" s="156"/>
      <c r="KWC5" s="148"/>
      <c r="KWD5" s="156"/>
      <c r="KWE5" s="148"/>
      <c r="KWF5" s="156"/>
      <c r="KWG5" s="148"/>
      <c r="KWH5" s="156"/>
      <c r="KWI5" s="148"/>
      <c r="KWJ5" s="156"/>
      <c r="KWK5" s="148"/>
      <c r="KWL5" s="156"/>
      <c r="KWM5" s="148"/>
      <c r="KWN5" s="156"/>
      <c r="KWO5" s="148"/>
      <c r="KWP5" s="156"/>
      <c r="KWQ5" s="148"/>
      <c r="KWR5" s="156"/>
      <c r="KWS5" s="148"/>
      <c r="KWT5" s="156"/>
      <c r="KWU5" s="148"/>
      <c r="KWV5" s="156"/>
      <c r="KWW5" s="148"/>
      <c r="KWX5" s="156"/>
      <c r="KWY5" s="148"/>
      <c r="KWZ5" s="156"/>
      <c r="KXA5" s="148"/>
      <c r="KXB5" s="156"/>
      <c r="KXC5" s="148"/>
      <c r="KXD5" s="156"/>
      <c r="KXE5" s="148"/>
      <c r="KXF5" s="156"/>
      <c r="KXG5" s="148"/>
      <c r="KXH5" s="156"/>
      <c r="KXI5" s="148"/>
      <c r="KXJ5" s="156"/>
      <c r="KXK5" s="148"/>
      <c r="KXL5" s="156"/>
      <c r="KXM5" s="148"/>
      <c r="KXN5" s="156"/>
      <c r="KXO5" s="148"/>
      <c r="KXP5" s="156"/>
      <c r="KXQ5" s="148"/>
      <c r="KXR5" s="156"/>
      <c r="KXS5" s="148"/>
      <c r="KXT5" s="156"/>
      <c r="KXU5" s="148"/>
      <c r="KXV5" s="156"/>
      <c r="KXW5" s="148"/>
      <c r="KXX5" s="156"/>
      <c r="KXY5" s="148"/>
      <c r="KXZ5" s="156"/>
      <c r="KYA5" s="148"/>
      <c r="KYB5" s="156"/>
      <c r="KYC5" s="148"/>
      <c r="KYD5" s="156"/>
      <c r="KYE5" s="148"/>
      <c r="KYF5" s="156"/>
      <c r="KYG5" s="148"/>
      <c r="KYH5" s="156"/>
      <c r="KYI5" s="148"/>
      <c r="KYJ5" s="156"/>
      <c r="KYK5" s="148"/>
      <c r="KYL5" s="156"/>
      <c r="KYM5" s="148"/>
      <c r="KYN5" s="156"/>
      <c r="KYO5" s="148"/>
      <c r="KYP5" s="156"/>
      <c r="KYQ5" s="148"/>
      <c r="KYR5" s="156"/>
      <c r="KYS5" s="148"/>
      <c r="KYT5" s="156"/>
      <c r="KYU5" s="148"/>
      <c r="KYV5" s="156"/>
      <c r="KYW5" s="148"/>
      <c r="KYX5" s="156"/>
      <c r="KYY5" s="148"/>
      <c r="KYZ5" s="156"/>
      <c r="KZA5" s="148"/>
      <c r="KZB5" s="156"/>
      <c r="KZC5" s="148"/>
      <c r="KZD5" s="156"/>
      <c r="KZE5" s="148"/>
      <c r="KZF5" s="156"/>
      <c r="KZG5" s="148"/>
      <c r="KZH5" s="156"/>
      <c r="KZI5" s="148"/>
      <c r="KZJ5" s="156"/>
      <c r="KZK5" s="148"/>
      <c r="KZL5" s="156"/>
      <c r="KZM5" s="148"/>
      <c r="KZN5" s="156"/>
      <c r="KZO5" s="148"/>
      <c r="KZP5" s="156"/>
      <c r="KZQ5" s="148"/>
      <c r="KZR5" s="156"/>
      <c r="KZS5" s="148"/>
      <c r="KZT5" s="156"/>
      <c r="KZU5" s="148"/>
      <c r="KZV5" s="156"/>
      <c r="KZW5" s="148"/>
      <c r="KZX5" s="156"/>
      <c r="KZY5" s="148"/>
      <c r="KZZ5" s="156"/>
      <c r="LAA5" s="148"/>
      <c r="LAB5" s="156"/>
      <c r="LAC5" s="148"/>
      <c r="LAD5" s="156"/>
      <c r="LAE5" s="148"/>
      <c r="LAF5" s="156"/>
      <c r="LAG5" s="148"/>
      <c r="LAH5" s="156"/>
      <c r="LAI5" s="148"/>
      <c r="LAJ5" s="156"/>
      <c r="LAK5" s="148"/>
      <c r="LAL5" s="156"/>
      <c r="LAM5" s="148"/>
      <c r="LAN5" s="156"/>
      <c r="LAO5" s="148"/>
      <c r="LAP5" s="156"/>
      <c r="LAQ5" s="148"/>
      <c r="LAR5" s="156"/>
      <c r="LAS5" s="148"/>
      <c r="LAT5" s="156"/>
      <c r="LAU5" s="148"/>
      <c r="LAV5" s="156"/>
      <c r="LAW5" s="148"/>
      <c r="LAX5" s="156"/>
      <c r="LAY5" s="148"/>
      <c r="LAZ5" s="156"/>
      <c r="LBA5" s="148"/>
      <c r="LBB5" s="156"/>
      <c r="LBC5" s="148"/>
      <c r="LBD5" s="156"/>
      <c r="LBE5" s="148"/>
      <c r="LBF5" s="156"/>
      <c r="LBG5" s="148"/>
      <c r="LBH5" s="156"/>
      <c r="LBI5" s="148"/>
      <c r="LBJ5" s="156"/>
      <c r="LBK5" s="148"/>
      <c r="LBL5" s="156"/>
      <c r="LBM5" s="148"/>
      <c r="LBN5" s="156"/>
      <c r="LBO5" s="148"/>
      <c r="LBP5" s="156"/>
      <c r="LBQ5" s="148"/>
      <c r="LBR5" s="156"/>
      <c r="LBS5" s="148"/>
      <c r="LBT5" s="156"/>
      <c r="LBU5" s="148"/>
      <c r="LBV5" s="156"/>
      <c r="LBW5" s="148"/>
      <c r="LBX5" s="156"/>
      <c r="LBY5" s="148"/>
      <c r="LBZ5" s="156"/>
      <c r="LCA5" s="148"/>
      <c r="LCB5" s="156"/>
      <c r="LCC5" s="148"/>
      <c r="LCD5" s="156"/>
      <c r="LCE5" s="148"/>
      <c r="LCF5" s="156"/>
      <c r="LCG5" s="148"/>
      <c r="LCH5" s="156"/>
      <c r="LCI5" s="148"/>
      <c r="LCJ5" s="156"/>
      <c r="LCK5" s="148"/>
      <c r="LCL5" s="156"/>
      <c r="LCM5" s="148"/>
      <c r="LCN5" s="156"/>
      <c r="LCO5" s="148"/>
      <c r="LCP5" s="156"/>
      <c r="LCQ5" s="148"/>
      <c r="LCR5" s="156"/>
      <c r="LCS5" s="148"/>
      <c r="LCT5" s="156"/>
      <c r="LCU5" s="148"/>
      <c r="LCV5" s="156"/>
      <c r="LCW5" s="148"/>
      <c r="LCX5" s="156"/>
      <c r="LCY5" s="148"/>
      <c r="LCZ5" s="156"/>
      <c r="LDA5" s="148"/>
      <c r="LDB5" s="156"/>
      <c r="LDC5" s="148"/>
      <c r="LDD5" s="156"/>
      <c r="LDE5" s="148"/>
      <c r="LDF5" s="156"/>
      <c r="LDG5" s="148"/>
      <c r="LDH5" s="156"/>
      <c r="LDI5" s="148"/>
      <c r="LDJ5" s="156"/>
      <c r="LDK5" s="148"/>
      <c r="LDL5" s="156"/>
      <c r="LDM5" s="148"/>
      <c r="LDN5" s="156"/>
      <c r="LDO5" s="148"/>
      <c r="LDP5" s="156"/>
      <c r="LDQ5" s="148"/>
      <c r="LDR5" s="156"/>
      <c r="LDS5" s="148"/>
      <c r="LDT5" s="156"/>
      <c r="LDU5" s="148"/>
      <c r="LDV5" s="156"/>
      <c r="LDW5" s="148"/>
      <c r="LDX5" s="156"/>
      <c r="LDY5" s="148"/>
      <c r="LDZ5" s="156"/>
      <c r="LEA5" s="148"/>
      <c r="LEB5" s="156"/>
      <c r="LEC5" s="148"/>
      <c r="LED5" s="156"/>
      <c r="LEE5" s="148"/>
      <c r="LEF5" s="156"/>
      <c r="LEG5" s="148"/>
      <c r="LEH5" s="156"/>
      <c r="LEI5" s="148"/>
      <c r="LEJ5" s="156"/>
      <c r="LEK5" s="148"/>
      <c r="LEL5" s="156"/>
      <c r="LEM5" s="148"/>
      <c r="LEN5" s="156"/>
      <c r="LEO5" s="148"/>
      <c r="LEP5" s="156"/>
      <c r="LEQ5" s="148"/>
      <c r="LER5" s="156"/>
      <c r="LES5" s="148"/>
      <c r="LET5" s="156"/>
      <c r="LEU5" s="148"/>
      <c r="LEV5" s="156"/>
      <c r="LEW5" s="148"/>
      <c r="LEX5" s="156"/>
      <c r="LEY5" s="148"/>
      <c r="LEZ5" s="156"/>
      <c r="LFA5" s="148"/>
      <c r="LFB5" s="156"/>
      <c r="LFC5" s="148"/>
      <c r="LFD5" s="156"/>
      <c r="LFE5" s="148"/>
      <c r="LFF5" s="156"/>
      <c r="LFG5" s="148"/>
      <c r="LFH5" s="156"/>
      <c r="LFI5" s="148"/>
      <c r="LFJ5" s="156"/>
      <c r="LFK5" s="148"/>
      <c r="LFL5" s="156"/>
      <c r="LFM5" s="148"/>
      <c r="LFN5" s="156"/>
      <c r="LFO5" s="148"/>
      <c r="LFP5" s="156"/>
      <c r="LFQ5" s="148"/>
      <c r="LFR5" s="156"/>
      <c r="LFS5" s="148"/>
      <c r="LFT5" s="156"/>
      <c r="LFU5" s="148"/>
      <c r="LFV5" s="156"/>
      <c r="LFW5" s="148"/>
      <c r="LFX5" s="156"/>
      <c r="LFY5" s="148"/>
      <c r="LFZ5" s="156"/>
      <c r="LGA5" s="148"/>
      <c r="LGB5" s="156"/>
      <c r="LGC5" s="148"/>
      <c r="LGD5" s="156"/>
      <c r="LGE5" s="148"/>
      <c r="LGF5" s="156"/>
      <c r="LGG5" s="148"/>
      <c r="LGH5" s="156"/>
      <c r="LGI5" s="148"/>
      <c r="LGJ5" s="156"/>
      <c r="LGK5" s="148"/>
      <c r="LGL5" s="156"/>
      <c r="LGM5" s="148"/>
      <c r="LGN5" s="156"/>
      <c r="LGO5" s="148"/>
      <c r="LGP5" s="156"/>
      <c r="LGQ5" s="148"/>
      <c r="LGR5" s="156"/>
      <c r="LGS5" s="148"/>
      <c r="LGT5" s="156"/>
      <c r="LGU5" s="148"/>
      <c r="LGV5" s="156"/>
      <c r="LGW5" s="148"/>
      <c r="LGX5" s="156"/>
      <c r="LGY5" s="148"/>
      <c r="LGZ5" s="156"/>
      <c r="LHA5" s="148"/>
      <c r="LHB5" s="156"/>
      <c r="LHC5" s="148"/>
      <c r="LHD5" s="156"/>
      <c r="LHE5" s="148"/>
      <c r="LHF5" s="156"/>
      <c r="LHG5" s="148"/>
      <c r="LHH5" s="156"/>
      <c r="LHI5" s="148"/>
      <c r="LHJ5" s="156"/>
      <c r="LHK5" s="148"/>
      <c r="LHL5" s="156"/>
      <c r="LHM5" s="148"/>
      <c r="LHN5" s="156"/>
      <c r="LHO5" s="148"/>
      <c r="LHP5" s="156"/>
      <c r="LHQ5" s="148"/>
      <c r="LHR5" s="156"/>
      <c r="LHS5" s="148"/>
      <c r="LHT5" s="156"/>
      <c r="LHU5" s="148"/>
      <c r="LHV5" s="156"/>
      <c r="LHW5" s="148"/>
      <c r="LHX5" s="156"/>
      <c r="LHY5" s="148"/>
      <c r="LHZ5" s="156"/>
      <c r="LIA5" s="148"/>
      <c r="LIB5" s="156"/>
      <c r="LIC5" s="148"/>
      <c r="LID5" s="156"/>
      <c r="LIE5" s="148"/>
      <c r="LIF5" s="156"/>
      <c r="LIG5" s="148"/>
      <c r="LIH5" s="156"/>
      <c r="LII5" s="148"/>
      <c r="LIJ5" s="156"/>
      <c r="LIK5" s="148"/>
      <c r="LIL5" s="156"/>
      <c r="LIM5" s="148"/>
      <c r="LIN5" s="156"/>
      <c r="LIO5" s="148"/>
      <c r="LIP5" s="156"/>
      <c r="LIQ5" s="148"/>
      <c r="LIR5" s="156"/>
      <c r="LIS5" s="148"/>
      <c r="LIT5" s="156"/>
      <c r="LIU5" s="148"/>
      <c r="LIV5" s="156"/>
      <c r="LIW5" s="148"/>
      <c r="LIX5" s="156"/>
      <c r="LIY5" s="148"/>
      <c r="LIZ5" s="156"/>
      <c r="LJA5" s="148"/>
      <c r="LJB5" s="156"/>
      <c r="LJC5" s="148"/>
      <c r="LJD5" s="156"/>
      <c r="LJE5" s="148"/>
      <c r="LJF5" s="156"/>
      <c r="LJG5" s="148"/>
      <c r="LJH5" s="156"/>
      <c r="LJI5" s="148"/>
      <c r="LJJ5" s="156"/>
      <c r="LJK5" s="148"/>
      <c r="LJL5" s="156"/>
      <c r="LJM5" s="148"/>
      <c r="LJN5" s="156"/>
      <c r="LJO5" s="148"/>
      <c r="LJP5" s="156"/>
      <c r="LJQ5" s="148"/>
      <c r="LJR5" s="156"/>
      <c r="LJS5" s="148"/>
      <c r="LJT5" s="156"/>
      <c r="LJU5" s="148"/>
      <c r="LJV5" s="156"/>
      <c r="LJW5" s="148"/>
      <c r="LJX5" s="156"/>
      <c r="LJY5" s="148"/>
      <c r="LJZ5" s="156"/>
      <c r="LKA5" s="148"/>
      <c r="LKB5" s="156"/>
      <c r="LKC5" s="148"/>
      <c r="LKD5" s="156"/>
      <c r="LKE5" s="148"/>
      <c r="LKF5" s="156"/>
      <c r="LKG5" s="148"/>
      <c r="LKH5" s="156"/>
      <c r="LKI5" s="148"/>
      <c r="LKJ5" s="156"/>
      <c r="LKK5" s="148"/>
      <c r="LKL5" s="156"/>
      <c r="LKM5" s="148"/>
      <c r="LKN5" s="156"/>
      <c r="LKO5" s="148"/>
      <c r="LKP5" s="156"/>
      <c r="LKQ5" s="148"/>
      <c r="LKR5" s="156"/>
      <c r="LKS5" s="148"/>
      <c r="LKT5" s="156"/>
      <c r="LKU5" s="148"/>
      <c r="LKV5" s="156"/>
      <c r="LKW5" s="148"/>
      <c r="LKX5" s="156"/>
      <c r="LKY5" s="148"/>
      <c r="LKZ5" s="156"/>
      <c r="LLA5" s="148"/>
      <c r="LLB5" s="156"/>
      <c r="LLC5" s="148"/>
      <c r="LLD5" s="156"/>
      <c r="LLE5" s="148"/>
      <c r="LLF5" s="156"/>
      <c r="LLG5" s="148"/>
      <c r="LLH5" s="156"/>
      <c r="LLI5" s="148"/>
      <c r="LLJ5" s="156"/>
      <c r="LLK5" s="148"/>
      <c r="LLL5" s="156"/>
      <c r="LLM5" s="148"/>
      <c r="LLN5" s="156"/>
      <c r="LLO5" s="148"/>
      <c r="LLP5" s="156"/>
      <c r="LLQ5" s="148"/>
      <c r="LLR5" s="156"/>
      <c r="LLS5" s="148"/>
      <c r="LLT5" s="156"/>
      <c r="LLU5" s="148"/>
      <c r="LLV5" s="156"/>
      <c r="LLW5" s="148"/>
      <c r="LLX5" s="156"/>
      <c r="LLY5" s="148"/>
      <c r="LLZ5" s="156"/>
      <c r="LMA5" s="148"/>
      <c r="LMB5" s="156"/>
      <c r="LMC5" s="148"/>
      <c r="LMD5" s="156"/>
      <c r="LME5" s="148"/>
      <c r="LMF5" s="156"/>
      <c r="LMG5" s="148"/>
      <c r="LMH5" s="156"/>
      <c r="LMI5" s="148"/>
      <c r="LMJ5" s="156"/>
      <c r="LMK5" s="148"/>
      <c r="LML5" s="156"/>
      <c r="LMM5" s="148"/>
      <c r="LMN5" s="156"/>
      <c r="LMO5" s="148"/>
      <c r="LMP5" s="156"/>
      <c r="LMQ5" s="148"/>
      <c r="LMR5" s="156"/>
      <c r="LMS5" s="148"/>
      <c r="LMT5" s="156"/>
      <c r="LMU5" s="148"/>
      <c r="LMV5" s="156"/>
      <c r="LMW5" s="148"/>
      <c r="LMX5" s="156"/>
      <c r="LMY5" s="148"/>
      <c r="LMZ5" s="156"/>
      <c r="LNA5" s="148"/>
      <c r="LNB5" s="156"/>
      <c r="LNC5" s="148"/>
      <c r="LND5" s="156"/>
      <c r="LNE5" s="148"/>
      <c r="LNF5" s="156"/>
      <c r="LNG5" s="148"/>
      <c r="LNH5" s="156"/>
      <c r="LNI5" s="148"/>
      <c r="LNJ5" s="156"/>
      <c r="LNK5" s="148"/>
      <c r="LNL5" s="156"/>
      <c r="LNM5" s="148"/>
      <c r="LNN5" s="156"/>
      <c r="LNO5" s="148"/>
      <c r="LNP5" s="156"/>
      <c r="LNQ5" s="148"/>
      <c r="LNR5" s="156"/>
      <c r="LNS5" s="148"/>
      <c r="LNT5" s="156"/>
      <c r="LNU5" s="148"/>
      <c r="LNV5" s="156"/>
      <c r="LNW5" s="148"/>
      <c r="LNX5" s="156"/>
      <c r="LNY5" s="148"/>
      <c r="LNZ5" s="156"/>
      <c r="LOA5" s="148"/>
      <c r="LOB5" s="156"/>
      <c r="LOC5" s="148"/>
      <c r="LOD5" s="156"/>
      <c r="LOE5" s="148"/>
      <c r="LOF5" s="156"/>
      <c r="LOG5" s="148"/>
      <c r="LOH5" s="156"/>
      <c r="LOI5" s="148"/>
      <c r="LOJ5" s="156"/>
      <c r="LOK5" s="148"/>
      <c r="LOL5" s="156"/>
      <c r="LOM5" s="148"/>
      <c r="LON5" s="156"/>
      <c r="LOO5" s="148"/>
      <c r="LOP5" s="156"/>
      <c r="LOQ5" s="148"/>
      <c r="LOR5" s="156"/>
      <c r="LOS5" s="148"/>
      <c r="LOT5" s="156"/>
      <c r="LOU5" s="148"/>
      <c r="LOV5" s="156"/>
      <c r="LOW5" s="148"/>
      <c r="LOX5" s="156"/>
      <c r="LOY5" s="148"/>
      <c r="LOZ5" s="156"/>
      <c r="LPA5" s="148"/>
      <c r="LPB5" s="156"/>
      <c r="LPC5" s="148"/>
      <c r="LPD5" s="156"/>
      <c r="LPE5" s="148"/>
      <c r="LPF5" s="156"/>
      <c r="LPG5" s="148"/>
      <c r="LPH5" s="156"/>
      <c r="LPI5" s="148"/>
      <c r="LPJ5" s="156"/>
      <c r="LPK5" s="148"/>
      <c r="LPL5" s="156"/>
      <c r="LPM5" s="148"/>
      <c r="LPN5" s="156"/>
      <c r="LPO5" s="148"/>
      <c r="LPP5" s="156"/>
      <c r="LPQ5" s="148"/>
      <c r="LPR5" s="156"/>
      <c r="LPS5" s="148"/>
      <c r="LPT5" s="156"/>
      <c r="LPU5" s="148"/>
      <c r="LPV5" s="156"/>
      <c r="LPW5" s="148"/>
      <c r="LPX5" s="156"/>
      <c r="LPY5" s="148"/>
      <c r="LPZ5" s="156"/>
      <c r="LQA5" s="148"/>
      <c r="LQB5" s="156"/>
      <c r="LQC5" s="148"/>
      <c r="LQD5" s="156"/>
      <c r="LQE5" s="148"/>
      <c r="LQF5" s="156"/>
      <c r="LQG5" s="148"/>
      <c r="LQH5" s="156"/>
      <c r="LQI5" s="148"/>
      <c r="LQJ5" s="156"/>
      <c r="LQK5" s="148"/>
      <c r="LQL5" s="156"/>
      <c r="LQM5" s="148"/>
      <c r="LQN5" s="156"/>
      <c r="LQO5" s="148"/>
      <c r="LQP5" s="156"/>
      <c r="LQQ5" s="148"/>
      <c r="LQR5" s="156"/>
      <c r="LQS5" s="148"/>
      <c r="LQT5" s="156"/>
      <c r="LQU5" s="148"/>
      <c r="LQV5" s="156"/>
      <c r="LQW5" s="148"/>
      <c r="LQX5" s="156"/>
      <c r="LQY5" s="148"/>
      <c r="LQZ5" s="156"/>
      <c r="LRA5" s="148"/>
      <c r="LRB5" s="156"/>
      <c r="LRC5" s="148"/>
      <c r="LRD5" s="156"/>
      <c r="LRE5" s="148"/>
      <c r="LRF5" s="156"/>
      <c r="LRG5" s="148"/>
      <c r="LRH5" s="156"/>
      <c r="LRI5" s="148"/>
      <c r="LRJ5" s="156"/>
      <c r="LRK5" s="148"/>
      <c r="LRL5" s="156"/>
      <c r="LRM5" s="148"/>
      <c r="LRN5" s="156"/>
      <c r="LRO5" s="148"/>
      <c r="LRP5" s="156"/>
      <c r="LRQ5" s="148"/>
      <c r="LRR5" s="156"/>
      <c r="LRS5" s="148"/>
      <c r="LRT5" s="156"/>
      <c r="LRU5" s="148"/>
      <c r="LRV5" s="156"/>
      <c r="LRW5" s="148"/>
      <c r="LRX5" s="156"/>
      <c r="LRY5" s="148"/>
      <c r="LRZ5" s="156"/>
      <c r="LSA5" s="148"/>
      <c r="LSB5" s="156"/>
      <c r="LSC5" s="148"/>
      <c r="LSD5" s="156"/>
      <c r="LSE5" s="148"/>
      <c r="LSF5" s="156"/>
      <c r="LSG5" s="148"/>
      <c r="LSH5" s="156"/>
      <c r="LSI5" s="148"/>
      <c r="LSJ5" s="156"/>
      <c r="LSK5" s="148"/>
      <c r="LSL5" s="156"/>
      <c r="LSM5" s="148"/>
      <c r="LSN5" s="156"/>
      <c r="LSO5" s="148"/>
      <c r="LSP5" s="156"/>
      <c r="LSQ5" s="148"/>
      <c r="LSR5" s="156"/>
      <c r="LSS5" s="148"/>
      <c r="LST5" s="156"/>
      <c r="LSU5" s="148"/>
      <c r="LSV5" s="156"/>
      <c r="LSW5" s="148"/>
      <c r="LSX5" s="156"/>
      <c r="LSY5" s="148"/>
      <c r="LSZ5" s="156"/>
      <c r="LTA5" s="148"/>
      <c r="LTB5" s="156"/>
      <c r="LTC5" s="148"/>
      <c r="LTD5" s="156"/>
      <c r="LTE5" s="148"/>
      <c r="LTF5" s="156"/>
      <c r="LTG5" s="148"/>
      <c r="LTH5" s="156"/>
      <c r="LTI5" s="148"/>
      <c r="LTJ5" s="156"/>
      <c r="LTK5" s="148"/>
      <c r="LTL5" s="156"/>
      <c r="LTM5" s="148"/>
      <c r="LTN5" s="156"/>
      <c r="LTO5" s="148"/>
      <c r="LTP5" s="156"/>
      <c r="LTQ5" s="148"/>
      <c r="LTR5" s="156"/>
      <c r="LTS5" s="148"/>
      <c r="LTT5" s="156"/>
      <c r="LTU5" s="148"/>
      <c r="LTV5" s="156"/>
      <c r="LTW5" s="148"/>
      <c r="LTX5" s="156"/>
      <c r="LTY5" s="148"/>
      <c r="LTZ5" s="156"/>
      <c r="LUA5" s="148"/>
      <c r="LUB5" s="156"/>
      <c r="LUC5" s="148"/>
      <c r="LUD5" s="156"/>
      <c r="LUE5" s="148"/>
      <c r="LUF5" s="156"/>
      <c r="LUG5" s="148"/>
      <c r="LUH5" s="156"/>
      <c r="LUI5" s="148"/>
      <c r="LUJ5" s="156"/>
      <c r="LUK5" s="148"/>
      <c r="LUL5" s="156"/>
      <c r="LUM5" s="148"/>
      <c r="LUN5" s="156"/>
      <c r="LUO5" s="148"/>
      <c r="LUP5" s="156"/>
      <c r="LUQ5" s="148"/>
      <c r="LUR5" s="156"/>
      <c r="LUS5" s="148"/>
      <c r="LUT5" s="156"/>
      <c r="LUU5" s="148"/>
      <c r="LUV5" s="156"/>
      <c r="LUW5" s="148"/>
      <c r="LUX5" s="156"/>
      <c r="LUY5" s="148"/>
      <c r="LUZ5" s="156"/>
      <c r="LVA5" s="148"/>
      <c r="LVB5" s="156"/>
      <c r="LVC5" s="148"/>
      <c r="LVD5" s="156"/>
      <c r="LVE5" s="148"/>
      <c r="LVF5" s="156"/>
      <c r="LVG5" s="148"/>
      <c r="LVH5" s="156"/>
      <c r="LVI5" s="148"/>
      <c r="LVJ5" s="156"/>
      <c r="LVK5" s="148"/>
      <c r="LVL5" s="156"/>
      <c r="LVM5" s="148"/>
      <c r="LVN5" s="156"/>
      <c r="LVO5" s="148"/>
      <c r="LVP5" s="156"/>
      <c r="LVQ5" s="148"/>
      <c r="LVR5" s="156"/>
      <c r="LVS5" s="148"/>
      <c r="LVT5" s="156"/>
      <c r="LVU5" s="148"/>
      <c r="LVV5" s="156"/>
      <c r="LVW5" s="148"/>
      <c r="LVX5" s="156"/>
      <c r="LVY5" s="148"/>
      <c r="LVZ5" s="156"/>
      <c r="LWA5" s="148"/>
      <c r="LWB5" s="156"/>
      <c r="LWC5" s="148"/>
      <c r="LWD5" s="156"/>
      <c r="LWE5" s="148"/>
      <c r="LWF5" s="156"/>
      <c r="LWG5" s="148"/>
      <c r="LWH5" s="156"/>
      <c r="LWI5" s="148"/>
      <c r="LWJ5" s="156"/>
      <c r="LWK5" s="148"/>
      <c r="LWL5" s="156"/>
      <c r="LWM5" s="148"/>
      <c r="LWN5" s="156"/>
      <c r="LWO5" s="148"/>
      <c r="LWP5" s="156"/>
      <c r="LWQ5" s="148"/>
      <c r="LWR5" s="156"/>
      <c r="LWS5" s="148"/>
      <c r="LWT5" s="156"/>
      <c r="LWU5" s="148"/>
      <c r="LWV5" s="156"/>
      <c r="LWW5" s="148"/>
      <c r="LWX5" s="156"/>
      <c r="LWY5" s="148"/>
      <c r="LWZ5" s="156"/>
      <c r="LXA5" s="148"/>
      <c r="LXB5" s="156"/>
      <c r="LXC5" s="148"/>
      <c r="LXD5" s="156"/>
      <c r="LXE5" s="148"/>
      <c r="LXF5" s="156"/>
      <c r="LXG5" s="148"/>
      <c r="LXH5" s="156"/>
      <c r="LXI5" s="148"/>
      <c r="LXJ5" s="156"/>
      <c r="LXK5" s="148"/>
      <c r="LXL5" s="156"/>
      <c r="LXM5" s="148"/>
      <c r="LXN5" s="156"/>
      <c r="LXO5" s="148"/>
      <c r="LXP5" s="156"/>
      <c r="LXQ5" s="148"/>
      <c r="LXR5" s="156"/>
      <c r="LXS5" s="148"/>
      <c r="LXT5" s="156"/>
      <c r="LXU5" s="148"/>
      <c r="LXV5" s="156"/>
      <c r="LXW5" s="148"/>
      <c r="LXX5" s="156"/>
      <c r="LXY5" s="148"/>
      <c r="LXZ5" s="156"/>
      <c r="LYA5" s="148"/>
      <c r="LYB5" s="156"/>
      <c r="LYC5" s="148"/>
      <c r="LYD5" s="156"/>
      <c r="LYE5" s="148"/>
      <c r="LYF5" s="156"/>
      <c r="LYG5" s="148"/>
      <c r="LYH5" s="156"/>
      <c r="LYI5" s="148"/>
      <c r="LYJ5" s="156"/>
      <c r="LYK5" s="148"/>
      <c r="LYL5" s="156"/>
      <c r="LYM5" s="148"/>
      <c r="LYN5" s="156"/>
      <c r="LYO5" s="148"/>
      <c r="LYP5" s="156"/>
      <c r="LYQ5" s="148"/>
      <c r="LYR5" s="156"/>
      <c r="LYS5" s="148"/>
      <c r="LYT5" s="156"/>
      <c r="LYU5" s="148"/>
      <c r="LYV5" s="156"/>
      <c r="LYW5" s="148"/>
      <c r="LYX5" s="156"/>
      <c r="LYY5" s="148"/>
      <c r="LYZ5" s="156"/>
      <c r="LZA5" s="148"/>
      <c r="LZB5" s="156"/>
      <c r="LZC5" s="148"/>
      <c r="LZD5" s="156"/>
      <c r="LZE5" s="148"/>
      <c r="LZF5" s="156"/>
      <c r="LZG5" s="148"/>
      <c r="LZH5" s="156"/>
      <c r="LZI5" s="148"/>
      <c r="LZJ5" s="156"/>
      <c r="LZK5" s="148"/>
      <c r="LZL5" s="156"/>
      <c r="LZM5" s="148"/>
      <c r="LZN5" s="156"/>
      <c r="LZO5" s="148"/>
      <c r="LZP5" s="156"/>
      <c r="LZQ5" s="148"/>
      <c r="LZR5" s="156"/>
      <c r="LZS5" s="148"/>
      <c r="LZT5" s="156"/>
      <c r="LZU5" s="148"/>
      <c r="LZV5" s="156"/>
      <c r="LZW5" s="148"/>
      <c r="LZX5" s="156"/>
      <c r="LZY5" s="148"/>
      <c r="LZZ5" s="156"/>
      <c r="MAA5" s="148"/>
      <c r="MAB5" s="156"/>
      <c r="MAC5" s="148"/>
      <c r="MAD5" s="156"/>
      <c r="MAE5" s="148"/>
      <c r="MAF5" s="156"/>
      <c r="MAG5" s="148"/>
      <c r="MAH5" s="156"/>
      <c r="MAI5" s="148"/>
      <c r="MAJ5" s="156"/>
      <c r="MAK5" s="148"/>
      <c r="MAL5" s="156"/>
      <c r="MAM5" s="148"/>
      <c r="MAN5" s="156"/>
      <c r="MAO5" s="148"/>
      <c r="MAP5" s="156"/>
      <c r="MAQ5" s="148"/>
      <c r="MAR5" s="156"/>
      <c r="MAS5" s="148"/>
      <c r="MAT5" s="156"/>
      <c r="MAU5" s="148"/>
      <c r="MAV5" s="156"/>
      <c r="MAW5" s="148"/>
      <c r="MAX5" s="156"/>
      <c r="MAY5" s="148"/>
      <c r="MAZ5" s="156"/>
      <c r="MBA5" s="148"/>
      <c r="MBB5" s="156"/>
      <c r="MBC5" s="148"/>
      <c r="MBD5" s="156"/>
      <c r="MBE5" s="148"/>
      <c r="MBF5" s="156"/>
      <c r="MBG5" s="148"/>
      <c r="MBH5" s="156"/>
      <c r="MBI5" s="148"/>
      <c r="MBJ5" s="156"/>
      <c r="MBK5" s="148"/>
      <c r="MBL5" s="156"/>
      <c r="MBM5" s="148"/>
      <c r="MBN5" s="156"/>
      <c r="MBO5" s="148"/>
      <c r="MBP5" s="156"/>
      <c r="MBQ5" s="148"/>
      <c r="MBR5" s="156"/>
      <c r="MBS5" s="148"/>
      <c r="MBT5" s="156"/>
      <c r="MBU5" s="148"/>
      <c r="MBV5" s="156"/>
      <c r="MBW5" s="148"/>
      <c r="MBX5" s="156"/>
      <c r="MBY5" s="148"/>
      <c r="MBZ5" s="156"/>
      <c r="MCA5" s="148"/>
      <c r="MCB5" s="156"/>
      <c r="MCC5" s="148"/>
      <c r="MCD5" s="156"/>
      <c r="MCE5" s="148"/>
      <c r="MCF5" s="156"/>
      <c r="MCG5" s="148"/>
      <c r="MCH5" s="156"/>
      <c r="MCI5" s="148"/>
      <c r="MCJ5" s="156"/>
      <c r="MCK5" s="148"/>
      <c r="MCL5" s="156"/>
      <c r="MCM5" s="148"/>
      <c r="MCN5" s="156"/>
      <c r="MCO5" s="148"/>
      <c r="MCP5" s="156"/>
      <c r="MCQ5" s="148"/>
      <c r="MCR5" s="156"/>
      <c r="MCS5" s="148"/>
      <c r="MCT5" s="156"/>
      <c r="MCU5" s="148"/>
      <c r="MCV5" s="156"/>
      <c r="MCW5" s="148"/>
      <c r="MCX5" s="156"/>
      <c r="MCY5" s="148"/>
      <c r="MCZ5" s="156"/>
      <c r="MDA5" s="148"/>
      <c r="MDB5" s="156"/>
      <c r="MDC5" s="148"/>
      <c r="MDD5" s="156"/>
      <c r="MDE5" s="148"/>
      <c r="MDF5" s="156"/>
      <c r="MDG5" s="148"/>
      <c r="MDH5" s="156"/>
      <c r="MDI5" s="148"/>
      <c r="MDJ5" s="156"/>
      <c r="MDK5" s="148"/>
      <c r="MDL5" s="156"/>
      <c r="MDM5" s="148"/>
      <c r="MDN5" s="156"/>
      <c r="MDO5" s="148"/>
      <c r="MDP5" s="156"/>
      <c r="MDQ5" s="148"/>
      <c r="MDR5" s="156"/>
      <c r="MDS5" s="148"/>
      <c r="MDT5" s="156"/>
      <c r="MDU5" s="148"/>
      <c r="MDV5" s="156"/>
      <c r="MDW5" s="148"/>
      <c r="MDX5" s="156"/>
      <c r="MDY5" s="148"/>
      <c r="MDZ5" s="156"/>
      <c r="MEA5" s="148"/>
      <c r="MEB5" s="156"/>
      <c r="MEC5" s="148"/>
      <c r="MED5" s="156"/>
      <c r="MEE5" s="148"/>
      <c r="MEF5" s="156"/>
      <c r="MEG5" s="148"/>
      <c r="MEH5" s="156"/>
      <c r="MEI5" s="148"/>
      <c r="MEJ5" s="156"/>
      <c r="MEK5" s="148"/>
      <c r="MEL5" s="156"/>
      <c r="MEM5" s="148"/>
      <c r="MEN5" s="156"/>
      <c r="MEO5" s="148"/>
      <c r="MEP5" s="156"/>
      <c r="MEQ5" s="148"/>
      <c r="MER5" s="156"/>
      <c r="MES5" s="148"/>
      <c r="MET5" s="156"/>
      <c r="MEU5" s="148"/>
      <c r="MEV5" s="156"/>
      <c r="MEW5" s="148"/>
      <c r="MEX5" s="156"/>
      <c r="MEY5" s="148"/>
      <c r="MEZ5" s="156"/>
      <c r="MFA5" s="148"/>
      <c r="MFB5" s="156"/>
      <c r="MFC5" s="148"/>
      <c r="MFD5" s="156"/>
      <c r="MFE5" s="148"/>
      <c r="MFF5" s="156"/>
      <c r="MFG5" s="148"/>
      <c r="MFH5" s="156"/>
      <c r="MFI5" s="148"/>
      <c r="MFJ5" s="156"/>
      <c r="MFK5" s="148"/>
      <c r="MFL5" s="156"/>
      <c r="MFM5" s="148"/>
      <c r="MFN5" s="156"/>
      <c r="MFO5" s="148"/>
      <c r="MFP5" s="156"/>
      <c r="MFQ5" s="148"/>
      <c r="MFR5" s="156"/>
      <c r="MFS5" s="148"/>
      <c r="MFT5" s="156"/>
      <c r="MFU5" s="148"/>
      <c r="MFV5" s="156"/>
      <c r="MFW5" s="148"/>
      <c r="MFX5" s="156"/>
      <c r="MFY5" s="148"/>
      <c r="MFZ5" s="156"/>
      <c r="MGA5" s="148"/>
      <c r="MGB5" s="156"/>
      <c r="MGC5" s="148"/>
      <c r="MGD5" s="156"/>
      <c r="MGE5" s="148"/>
      <c r="MGF5" s="156"/>
      <c r="MGG5" s="148"/>
      <c r="MGH5" s="156"/>
      <c r="MGI5" s="148"/>
      <c r="MGJ5" s="156"/>
      <c r="MGK5" s="148"/>
      <c r="MGL5" s="156"/>
      <c r="MGM5" s="148"/>
      <c r="MGN5" s="156"/>
      <c r="MGO5" s="148"/>
      <c r="MGP5" s="156"/>
      <c r="MGQ5" s="148"/>
      <c r="MGR5" s="156"/>
      <c r="MGS5" s="148"/>
      <c r="MGT5" s="156"/>
      <c r="MGU5" s="148"/>
      <c r="MGV5" s="156"/>
      <c r="MGW5" s="148"/>
      <c r="MGX5" s="156"/>
      <c r="MGY5" s="148"/>
      <c r="MGZ5" s="156"/>
      <c r="MHA5" s="148"/>
      <c r="MHB5" s="156"/>
      <c r="MHC5" s="148"/>
      <c r="MHD5" s="156"/>
      <c r="MHE5" s="148"/>
      <c r="MHF5" s="156"/>
      <c r="MHG5" s="148"/>
      <c r="MHH5" s="156"/>
      <c r="MHI5" s="148"/>
      <c r="MHJ5" s="156"/>
      <c r="MHK5" s="148"/>
      <c r="MHL5" s="156"/>
      <c r="MHM5" s="148"/>
      <c r="MHN5" s="156"/>
      <c r="MHO5" s="148"/>
      <c r="MHP5" s="156"/>
      <c r="MHQ5" s="148"/>
      <c r="MHR5" s="156"/>
      <c r="MHS5" s="148"/>
      <c r="MHT5" s="156"/>
      <c r="MHU5" s="148"/>
      <c r="MHV5" s="156"/>
      <c r="MHW5" s="148"/>
      <c r="MHX5" s="156"/>
      <c r="MHY5" s="148"/>
      <c r="MHZ5" s="156"/>
      <c r="MIA5" s="148"/>
      <c r="MIB5" s="156"/>
      <c r="MIC5" s="148"/>
      <c r="MID5" s="156"/>
      <c r="MIE5" s="148"/>
      <c r="MIF5" s="156"/>
      <c r="MIG5" s="148"/>
      <c r="MIH5" s="156"/>
      <c r="MII5" s="148"/>
      <c r="MIJ5" s="156"/>
      <c r="MIK5" s="148"/>
      <c r="MIL5" s="156"/>
      <c r="MIM5" s="148"/>
      <c r="MIN5" s="156"/>
      <c r="MIO5" s="148"/>
      <c r="MIP5" s="156"/>
      <c r="MIQ5" s="148"/>
      <c r="MIR5" s="156"/>
      <c r="MIS5" s="148"/>
      <c r="MIT5" s="156"/>
      <c r="MIU5" s="148"/>
      <c r="MIV5" s="156"/>
      <c r="MIW5" s="148"/>
      <c r="MIX5" s="156"/>
      <c r="MIY5" s="148"/>
      <c r="MIZ5" s="156"/>
      <c r="MJA5" s="148"/>
      <c r="MJB5" s="156"/>
      <c r="MJC5" s="148"/>
      <c r="MJD5" s="156"/>
      <c r="MJE5" s="148"/>
      <c r="MJF5" s="156"/>
      <c r="MJG5" s="148"/>
      <c r="MJH5" s="156"/>
      <c r="MJI5" s="148"/>
      <c r="MJJ5" s="156"/>
      <c r="MJK5" s="148"/>
      <c r="MJL5" s="156"/>
      <c r="MJM5" s="148"/>
      <c r="MJN5" s="156"/>
      <c r="MJO5" s="148"/>
      <c r="MJP5" s="156"/>
      <c r="MJQ5" s="148"/>
      <c r="MJR5" s="156"/>
      <c r="MJS5" s="148"/>
      <c r="MJT5" s="156"/>
      <c r="MJU5" s="148"/>
      <c r="MJV5" s="156"/>
      <c r="MJW5" s="148"/>
      <c r="MJX5" s="156"/>
      <c r="MJY5" s="148"/>
      <c r="MJZ5" s="156"/>
      <c r="MKA5" s="148"/>
      <c r="MKB5" s="156"/>
      <c r="MKC5" s="148"/>
      <c r="MKD5" s="156"/>
      <c r="MKE5" s="148"/>
      <c r="MKF5" s="156"/>
      <c r="MKG5" s="148"/>
      <c r="MKH5" s="156"/>
      <c r="MKI5" s="148"/>
      <c r="MKJ5" s="156"/>
      <c r="MKK5" s="148"/>
      <c r="MKL5" s="156"/>
      <c r="MKM5" s="148"/>
      <c r="MKN5" s="156"/>
      <c r="MKO5" s="148"/>
      <c r="MKP5" s="156"/>
      <c r="MKQ5" s="148"/>
      <c r="MKR5" s="156"/>
      <c r="MKS5" s="148"/>
      <c r="MKT5" s="156"/>
      <c r="MKU5" s="148"/>
      <c r="MKV5" s="156"/>
      <c r="MKW5" s="148"/>
      <c r="MKX5" s="156"/>
      <c r="MKY5" s="148"/>
      <c r="MKZ5" s="156"/>
      <c r="MLA5" s="148"/>
      <c r="MLB5" s="156"/>
      <c r="MLC5" s="148"/>
      <c r="MLD5" s="156"/>
      <c r="MLE5" s="148"/>
      <c r="MLF5" s="156"/>
      <c r="MLG5" s="148"/>
      <c r="MLH5" s="156"/>
      <c r="MLI5" s="148"/>
      <c r="MLJ5" s="156"/>
      <c r="MLK5" s="148"/>
      <c r="MLL5" s="156"/>
      <c r="MLM5" s="148"/>
      <c r="MLN5" s="156"/>
      <c r="MLO5" s="148"/>
      <c r="MLP5" s="156"/>
      <c r="MLQ5" s="148"/>
      <c r="MLR5" s="156"/>
      <c r="MLS5" s="148"/>
      <c r="MLT5" s="156"/>
      <c r="MLU5" s="148"/>
      <c r="MLV5" s="156"/>
      <c r="MLW5" s="148"/>
      <c r="MLX5" s="156"/>
      <c r="MLY5" s="148"/>
      <c r="MLZ5" s="156"/>
      <c r="MMA5" s="148"/>
      <c r="MMB5" s="156"/>
      <c r="MMC5" s="148"/>
      <c r="MMD5" s="156"/>
      <c r="MME5" s="148"/>
      <c r="MMF5" s="156"/>
      <c r="MMG5" s="148"/>
      <c r="MMH5" s="156"/>
      <c r="MMI5" s="148"/>
      <c r="MMJ5" s="156"/>
      <c r="MMK5" s="148"/>
      <c r="MML5" s="156"/>
      <c r="MMM5" s="148"/>
      <c r="MMN5" s="156"/>
      <c r="MMO5" s="148"/>
      <c r="MMP5" s="156"/>
      <c r="MMQ5" s="148"/>
      <c r="MMR5" s="156"/>
      <c r="MMS5" s="148"/>
      <c r="MMT5" s="156"/>
      <c r="MMU5" s="148"/>
      <c r="MMV5" s="156"/>
      <c r="MMW5" s="148"/>
      <c r="MMX5" s="156"/>
      <c r="MMY5" s="148"/>
      <c r="MMZ5" s="156"/>
      <c r="MNA5" s="148"/>
      <c r="MNB5" s="156"/>
      <c r="MNC5" s="148"/>
      <c r="MND5" s="156"/>
      <c r="MNE5" s="148"/>
      <c r="MNF5" s="156"/>
      <c r="MNG5" s="148"/>
      <c r="MNH5" s="156"/>
      <c r="MNI5" s="148"/>
      <c r="MNJ5" s="156"/>
      <c r="MNK5" s="148"/>
      <c r="MNL5" s="156"/>
      <c r="MNM5" s="148"/>
      <c r="MNN5" s="156"/>
      <c r="MNO5" s="148"/>
      <c r="MNP5" s="156"/>
      <c r="MNQ5" s="148"/>
      <c r="MNR5" s="156"/>
      <c r="MNS5" s="148"/>
      <c r="MNT5" s="156"/>
      <c r="MNU5" s="148"/>
      <c r="MNV5" s="156"/>
      <c r="MNW5" s="148"/>
      <c r="MNX5" s="156"/>
      <c r="MNY5" s="148"/>
      <c r="MNZ5" s="156"/>
      <c r="MOA5" s="148"/>
      <c r="MOB5" s="156"/>
      <c r="MOC5" s="148"/>
      <c r="MOD5" s="156"/>
      <c r="MOE5" s="148"/>
      <c r="MOF5" s="156"/>
      <c r="MOG5" s="148"/>
      <c r="MOH5" s="156"/>
      <c r="MOI5" s="148"/>
      <c r="MOJ5" s="156"/>
      <c r="MOK5" s="148"/>
      <c r="MOL5" s="156"/>
      <c r="MOM5" s="148"/>
      <c r="MON5" s="156"/>
      <c r="MOO5" s="148"/>
      <c r="MOP5" s="156"/>
      <c r="MOQ5" s="148"/>
      <c r="MOR5" s="156"/>
      <c r="MOS5" s="148"/>
      <c r="MOT5" s="156"/>
      <c r="MOU5" s="148"/>
      <c r="MOV5" s="156"/>
      <c r="MOW5" s="148"/>
      <c r="MOX5" s="156"/>
      <c r="MOY5" s="148"/>
      <c r="MOZ5" s="156"/>
      <c r="MPA5" s="148"/>
      <c r="MPB5" s="156"/>
      <c r="MPC5" s="148"/>
      <c r="MPD5" s="156"/>
      <c r="MPE5" s="148"/>
      <c r="MPF5" s="156"/>
      <c r="MPG5" s="148"/>
      <c r="MPH5" s="156"/>
      <c r="MPI5" s="148"/>
      <c r="MPJ5" s="156"/>
      <c r="MPK5" s="148"/>
      <c r="MPL5" s="156"/>
      <c r="MPM5" s="148"/>
      <c r="MPN5" s="156"/>
      <c r="MPO5" s="148"/>
      <c r="MPP5" s="156"/>
      <c r="MPQ5" s="148"/>
      <c r="MPR5" s="156"/>
      <c r="MPS5" s="148"/>
      <c r="MPT5" s="156"/>
      <c r="MPU5" s="148"/>
      <c r="MPV5" s="156"/>
      <c r="MPW5" s="148"/>
      <c r="MPX5" s="156"/>
      <c r="MPY5" s="148"/>
      <c r="MPZ5" s="156"/>
      <c r="MQA5" s="148"/>
      <c r="MQB5" s="156"/>
      <c r="MQC5" s="148"/>
      <c r="MQD5" s="156"/>
      <c r="MQE5" s="148"/>
      <c r="MQF5" s="156"/>
      <c r="MQG5" s="148"/>
      <c r="MQH5" s="156"/>
      <c r="MQI5" s="148"/>
      <c r="MQJ5" s="156"/>
      <c r="MQK5" s="148"/>
      <c r="MQL5" s="156"/>
      <c r="MQM5" s="148"/>
      <c r="MQN5" s="156"/>
      <c r="MQO5" s="148"/>
      <c r="MQP5" s="156"/>
      <c r="MQQ5" s="148"/>
      <c r="MQR5" s="156"/>
      <c r="MQS5" s="148"/>
      <c r="MQT5" s="156"/>
      <c r="MQU5" s="148"/>
      <c r="MQV5" s="156"/>
      <c r="MQW5" s="148"/>
      <c r="MQX5" s="156"/>
      <c r="MQY5" s="148"/>
      <c r="MQZ5" s="156"/>
      <c r="MRA5" s="148"/>
      <c r="MRB5" s="156"/>
      <c r="MRC5" s="148"/>
      <c r="MRD5" s="156"/>
      <c r="MRE5" s="148"/>
      <c r="MRF5" s="156"/>
      <c r="MRG5" s="148"/>
      <c r="MRH5" s="156"/>
      <c r="MRI5" s="148"/>
      <c r="MRJ5" s="156"/>
      <c r="MRK5" s="148"/>
      <c r="MRL5" s="156"/>
      <c r="MRM5" s="148"/>
      <c r="MRN5" s="156"/>
      <c r="MRO5" s="148"/>
      <c r="MRP5" s="156"/>
      <c r="MRQ5" s="148"/>
      <c r="MRR5" s="156"/>
      <c r="MRS5" s="148"/>
      <c r="MRT5" s="156"/>
      <c r="MRU5" s="148"/>
      <c r="MRV5" s="156"/>
      <c r="MRW5" s="148"/>
      <c r="MRX5" s="156"/>
      <c r="MRY5" s="148"/>
      <c r="MRZ5" s="156"/>
      <c r="MSA5" s="148"/>
      <c r="MSB5" s="156"/>
      <c r="MSC5" s="148"/>
      <c r="MSD5" s="156"/>
      <c r="MSE5" s="148"/>
      <c r="MSF5" s="156"/>
      <c r="MSG5" s="148"/>
      <c r="MSH5" s="156"/>
      <c r="MSI5" s="148"/>
      <c r="MSJ5" s="156"/>
      <c r="MSK5" s="148"/>
      <c r="MSL5" s="156"/>
      <c r="MSM5" s="148"/>
      <c r="MSN5" s="156"/>
      <c r="MSO5" s="148"/>
      <c r="MSP5" s="156"/>
      <c r="MSQ5" s="148"/>
      <c r="MSR5" s="156"/>
      <c r="MSS5" s="148"/>
      <c r="MST5" s="156"/>
      <c r="MSU5" s="148"/>
      <c r="MSV5" s="156"/>
      <c r="MSW5" s="148"/>
      <c r="MSX5" s="156"/>
      <c r="MSY5" s="148"/>
      <c r="MSZ5" s="156"/>
      <c r="MTA5" s="148"/>
      <c r="MTB5" s="156"/>
      <c r="MTC5" s="148"/>
      <c r="MTD5" s="156"/>
      <c r="MTE5" s="148"/>
      <c r="MTF5" s="156"/>
      <c r="MTG5" s="148"/>
      <c r="MTH5" s="156"/>
      <c r="MTI5" s="148"/>
      <c r="MTJ5" s="156"/>
      <c r="MTK5" s="148"/>
      <c r="MTL5" s="156"/>
      <c r="MTM5" s="148"/>
      <c r="MTN5" s="156"/>
      <c r="MTO5" s="148"/>
      <c r="MTP5" s="156"/>
      <c r="MTQ5" s="148"/>
      <c r="MTR5" s="156"/>
      <c r="MTS5" s="148"/>
      <c r="MTT5" s="156"/>
      <c r="MTU5" s="148"/>
      <c r="MTV5" s="156"/>
      <c r="MTW5" s="148"/>
      <c r="MTX5" s="156"/>
      <c r="MTY5" s="148"/>
      <c r="MTZ5" s="156"/>
      <c r="MUA5" s="148"/>
      <c r="MUB5" s="156"/>
      <c r="MUC5" s="148"/>
      <c r="MUD5" s="156"/>
      <c r="MUE5" s="148"/>
      <c r="MUF5" s="156"/>
      <c r="MUG5" s="148"/>
      <c r="MUH5" s="156"/>
      <c r="MUI5" s="148"/>
      <c r="MUJ5" s="156"/>
      <c r="MUK5" s="148"/>
      <c r="MUL5" s="156"/>
      <c r="MUM5" s="148"/>
      <c r="MUN5" s="156"/>
      <c r="MUO5" s="148"/>
      <c r="MUP5" s="156"/>
      <c r="MUQ5" s="148"/>
      <c r="MUR5" s="156"/>
      <c r="MUS5" s="148"/>
      <c r="MUT5" s="156"/>
      <c r="MUU5" s="148"/>
      <c r="MUV5" s="156"/>
      <c r="MUW5" s="148"/>
      <c r="MUX5" s="156"/>
      <c r="MUY5" s="148"/>
      <c r="MUZ5" s="156"/>
      <c r="MVA5" s="148"/>
      <c r="MVB5" s="156"/>
      <c r="MVC5" s="148"/>
      <c r="MVD5" s="156"/>
      <c r="MVE5" s="148"/>
      <c r="MVF5" s="156"/>
      <c r="MVG5" s="148"/>
      <c r="MVH5" s="156"/>
      <c r="MVI5" s="148"/>
      <c r="MVJ5" s="156"/>
      <c r="MVK5" s="148"/>
      <c r="MVL5" s="156"/>
      <c r="MVM5" s="148"/>
      <c r="MVN5" s="156"/>
      <c r="MVO5" s="148"/>
      <c r="MVP5" s="156"/>
      <c r="MVQ5" s="148"/>
      <c r="MVR5" s="156"/>
      <c r="MVS5" s="148"/>
      <c r="MVT5" s="156"/>
      <c r="MVU5" s="148"/>
      <c r="MVV5" s="156"/>
      <c r="MVW5" s="148"/>
      <c r="MVX5" s="156"/>
      <c r="MVY5" s="148"/>
      <c r="MVZ5" s="156"/>
      <c r="MWA5" s="148"/>
      <c r="MWB5" s="156"/>
      <c r="MWC5" s="148"/>
      <c r="MWD5" s="156"/>
      <c r="MWE5" s="148"/>
      <c r="MWF5" s="156"/>
      <c r="MWG5" s="148"/>
      <c r="MWH5" s="156"/>
      <c r="MWI5" s="148"/>
      <c r="MWJ5" s="156"/>
      <c r="MWK5" s="148"/>
      <c r="MWL5" s="156"/>
      <c r="MWM5" s="148"/>
      <c r="MWN5" s="156"/>
      <c r="MWO5" s="148"/>
      <c r="MWP5" s="156"/>
      <c r="MWQ5" s="148"/>
      <c r="MWR5" s="156"/>
      <c r="MWS5" s="148"/>
      <c r="MWT5" s="156"/>
      <c r="MWU5" s="148"/>
      <c r="MWV5" s="156"/>
      <c r="MWW5" s="148"/>
      <c r="MWX5" s="156"/>
      <c r="MWY5" s="148"/>
      <c r="MWZ5" s="156"/>
      <c r="MXA5" s="148"/>
      <c r="MXB5" s="156"/>
      <c r="MXC5" s="148"/>
      <c r="MXD5" s="156"/>
      <c r="MXE5" s="148"/>
      <c r="MXF5" s="156"/>
      <c r="MXG5" s="148"/>
      <c r="MXH5" s="156"/>
      <c r="MXI5" s="148"/>
      <c r="MXJ5" s="156"/>
      <c r="MXK5" s="148"/>
      <c r="MXL5" s="156"/>
      <c r="MXM5" s="148"/>
      <c r="MXN5" s="156"/>
      <c r="MXO5" s="148"/>
      <c r="MXP5" s="156"/>
      <c r="MXQ5" s="148"/>
      <c r="MXR5" s="156"/>
      <c r="MXS5" s="148"/>
      <c r="MXT5" s="156"/>
      <c r="MXU5" s="148"/>
      <c r="MXV5" s="156"/>
      <c r="MXW5" s="148"/>
      <c r="MXX5" s="156"/>
      <c r="MXY5" s="148"/>
      <c r="MXZ5" s="156"/>
      <c r="MYA5" s="148"/>
      <c r="MYB5" s="156"/>
      <c r="MYC5" s="148"/>
      <c r="MYD5" s="156"/>
      <c r="MYE5" s="148"/>
      <c r="MYF5" s="156"/>
      <c r="MYG5" s="148"/>
      <c r="MYH5" s="156"/>
      <c r="MYI5" s="148"/>
      <c r="MYJ5" s="156"/>
      <c r="MYK5" s="148"/>
      <c r="MYL5" s="156"/>
      <c r="MYM5" s="148"/>
      <c r="MYN5" s="156"/>
      <c r="MYO5" s="148"/>
      <c r="MYP5" s="156"/>
      <c r="MYQ5" s="148"/>
      <c r="MYR5" s="156"/>
      <c r="MYS5" s="148"/>
      <c r="MYT5" s="156"/>
      <c r="MYU5" s="148"/>
      <c r="MYV5" s="156"/>
      <c r="MYW5" s="148"/>
      <c r="MYX5" s="156"/>
      <c r="MYY5" s="148"/>
      <c r="MYZ5" s="156"/>
      <c r="MZA5" s="148"/>
      <c r="MZB5" s="156"/>
      <c r="MZC5" s="148"/>
      <c r="MZD5" s="156"/>
      <c r="MZE5" s="148"/>
      <c r="MZF5" s="156"/>
      <c r="MZG5" s="148"/>
      <c r="MZH5" s="156"/>
      <c r="MZI5" s="148"/>
      <c r="MZJ5" s="156"/>
      <c r="MZK5" s="148"/>
      <c r="MZL5" s="156"/>
      <c r="MZM5" s="148"/>
      <c r="MZN5" s="156"/>
      <c r="MZO5" s="148"/>
      <c r="MZP5" s="156"/>
      <c r="MZQ5" s="148"/>
      <c r="MZR5" s="156"/>
      <c r="MZS5" s="148"/>
      <c r="MZT5" s="156"/>
      <c r="MZU5" s="148"/>
      <c r="MZV5" s="156"/>
      <c r="MZW5" s="148"/>
      <c r="MZX5" s="156"/>
      <c r="MZY5" s="148"/>
      <c r="MZZ5" s="156"/>
      <c r="NAA5" s="148"/>
      <c r="NAB5" s="156"/>
      <c r="NAC5" s="148"/>
      <c r="NAD5" s="156"/>
      <c r="NAE5" s="148"/>
      <c r="NAF5" s="156"/>
      <c r="NAG5" s="148"/>
      <c r="NAH5" s="156"/>
      <c r="NAI5" s="148"/>
      <c r="NAJ5" s="156"/>
      <c r="NAK5" s="148"/>
      <c r="NAL5" s="156"/>
      <c r="NAM5" s="148"/>
      <c r="NAN5" s="156"/>
      <c r="NAO5" s="148"/>
      <c r="NAP5" s="156"/>
      <c r="NAQ5" s="148"/>
      <c r="NAR5" s="156"/>
      <c r="NAS5" s="148"/>
      <c r="NAT5" s="156"/>
      <c r="NAU5" s="148"/>
      <c r="NAV5" s="156"/>
      <c r="NAW5" s="148"/>
      <c r="NAX5" s="156"/>
      <c r="NAY5" s="148"/>
      <c r="NAZ5" s="156"/>
      <c r="NBA5" s="148"/>
      <c r="NBB5" s="156"/>
      <c r="NBC5" s="148"/>
      <c r="NBD5" s="156"/>
      <c r="NBE5" s="148"/>
      <c r="NBF5" s="156"/>
      <c r="NBG5" s="148"/>
      <c r="NBH5" s="156"/>
      <c r="NBI5" s="148"/>
      <c r="NBJ5" s="156"/>
      <c r="NBK5" s="148"/>
      <c r="NBL5" s="156"/>
      <c r="NBM5" s="148"/>
      <c r="NBN5" s="156"/>
      <c r="NBO5" s="148"/>
      <c r="NBP5" s="156"/>
      <c r="NBQ5" s="148"/>
      <c r="NBR5" s="156"/>
      <c r="NBS5" s="148"/>
      <c r="NBT5" s="156"/>
      <c r="NBU5" s="148"/>
      <c r="NBV5" s="156"/>
      <c r="NBW5" s="148"/>
      <c r="NBX5" s="156"/>
      <c r="NBY5" s="148"/>
      <c r="NBZ5" s="156"/>
      <c r="NCA5" s="148"/>
      <c r="NCB5" s="156"/>
      <c r="NCC5" s="148"/>
      <c r="NCD5" s="156"/>
      <c r="NCE5" s="148"/>
      <c r="NCF5" s="156"/>
      <c r="NCG5" s="148"/>
      <c r="NCH5" s="156"/>
      <c r="NCI5" s="148"/>
      <c r="NCJ5" s="156"/>
      <c r="NCK5" s="148"/>
      <c r="NCL5" s="156"/>
      <c r="NCM5" s="148"/>
      <c r="NCN5" s="156"/>
      <c r="NCO5" s="148"/>
      <c r="NCP5" s="156"/>
      <c r="NCQ5" s="148"/>
      <c r="NCR5" s="156"/>
      <c r="NCS5" s="148"/>
      <c r="NCT5" s="156"/>
      <c r="NCU5" s="148"/>
      <c r="NCV5" s="156"/>
      <c r="NCW5" s="148"/>
      <c r="NCX5" s="156"/>
      <c r="NCY5" s="148"/>
      <c r="NCZ5" s="156"/>
      <c r="NDA5" s="148"/>
      <c r="NDB5" s="156"/>
      <c r="NDC5" s="148"/>
      <c r="NDD5" s="156"/>
      <c r="NDE5" s="148"/>
      <c r="NDF5" s="156"/>
      <c r="NDG5" s="148"/>
      <c r="NDH5" s="156"/>
      <c r="NDI5" s="148"/>
      <c r="NDJ5" s="156"/>
      <c r="NDK5" s="148"/>
      <c r="NDL5" s="156"/>
      <c r="NDM5" s="148"/>
      <c r="NDN5" s="156"/>
      <c r="NDO5" s="148"/>
      <c r="NDP5" s="156"/>
      <c r="NDQ5" s="148"/>
      <c r="NDR5" s="156"/>
      <c r="NDS5" s="148"/>
      <c r="NDT5" s="156"/>
      <c r="NDU5" s="148"/>
      <c r="NDV5" s="156"/>
      <c r="NDW5" s="148"/>
      <c r="NDX5" s="156"/>
      <c r="NDY5" s="148"/>
      <c r="NDZ5" s="156"/>
      <c r="NEA5" s="148"/>
      <c r="NEB5" s="156"/>
      <c r="NEC5" s="148"/>
      <c r="NED5" s="156"/>
      <c r="NEE5" s="148"/>
      <c r="NEF5" s="156"/>
      <c r="NEG5" s="148"/>
      <c r="NEH5" s="156"/>
      <c r="NEI5" s="148"/>
      <c r="NEJ5" s="156"/>
      <c r="NEK5" s="148"/>
      <c r="NEL5" s="156"/>
      <c r="NEM5" s="148"/>
      <c r="NEN5" s="156"/>
      <c r="NEO5" s="148"/>
      <c r="NEP5" s="156"/>
      <c r="NEQ5" s="148"/>
      <c r="NER5" s="156"/>
      <c r="NES5" s="148"/>
      <c r="NET5" s="156"/>
      <c r="NEU5" s="148"/>
      <c r="NEV5" s="156"/>
      <c r="NEW5" s="148"/>
      <c r="NEX5" s="156"/>
      <c r="NEY5" s="148"/>
      <c r="NEZ5" s="156"/>
      <c r="NFA5" s="148"/>
      <c r="NFB5" s="156"/>
      <c r="NFC5" s="148"/>
      <c r="NFD5" s="156"/>
      <c r="NFE5" s="148"/>
      <c r="NFF5" s="156"/>
      <c r="NFG5" s="148"/>
      <c r="NFH5" s="156"/>
      <c r="NFI5" s="148"/>
      <c r="NFJ5" s="156"/>
      <c r="NFK5" s="148"/>
      <c r="NFL5" s="156"/>
      <c r="NFM5" s="148"/>
      <c r="NFN5" s="156"/>
      <c r="NFO5" s="148"/>
      <c r="NFP5" s="156"/>
      <c r="NFQ5" s="148"/>
      <c r="NFR5" s="156"/>
      <c r="NFS5" s="148"/>
      <c r="NFT5" s="156"/>
      <c r="NFU5" s="148"/>
      <c r="NFV5" s="156"/>
      <c r="NFW5" s="148"/>
      <c r="NFX5" s="156"/>
      <c r="NFY5" s="148"/>
      <c r="NFZ5" s="156"/>
      <c r="NGA5" s="148"/>
      <c r="NGB5" s="156"/>
      <c r="NGC5" s="148"/>
      <c r="NGD5" s="156"/>
      <c r="NGE5" s="148"/>
      <c r="NGF5" s="156"/>
      <c r="NGG5" s="148"/>
      <c r="NGH5" s="156"/>
      <c r="NGI5" s="148"/>
      <c r="NGJ5" s="156"/>
      <c r="NGK5" s="148"/>
      <c r="NGL5" s="156"/>
      <c r="NGM5" s="148"/>
      <c r="NGN5" s="156"/>
      <c r="NGO5" s="148"/>
      <c r="NGP5" s="156"/>
      <c r="NGQ5" s="148"/>
      <c r="NGR5" s="156"/>
      <c r="NGS5" s="148"/>
      <c r="NGT5" s="156"/>
      <c r="NGU5" s="148"/>
      <c r="NGV5" s="156"/>
      <c r="NGW5" s="148"/>
      <c r="NGX5" s="156"/>
      <c r="NGY5" s="148"/>
      <c r="NGZ5" s="156"/>
      <c r="NHA5" s="148"/>
      <c r="NHB5" s="156"/>
      <c r="NHC5" s="148"/>
      <c r="NHD5" s="156"/>
      <c r="NHE5" s="148"/>
      <c r="NHF5" s="156"/>
      <c r="NHG5" s="148"/>
      <c r="NHH5" s="156"/>
      <c r="NHI5" s="148"/>
      <c r="NHJ5" s="156"/>
      <c r="NHK5" s="148"/>
      <c r="NHL5" s="156"/>
      <c r="NHM5" s="148"/>
      <c r="NHN5" s="156"/>
      <c r="NHO5" s="148"/>
      <c r="NHP5" s="156"/>
      <c r="NHQ5" s="148"/>
      <c r="NHR5" s="156"/>
      <c r="NHS5" s="148"/>
      <c r="NHT5" s="156"/>
      <c r="NHU5" s="148"/>
      <c r="NHV5" s="156"/>
      <c r="NHW5" s="148"/>
      <c r="NHX5" s="156"/>
      <c r="NHY5" s="148"/>
      <c r="NHZ5" s="156"/>
      <c r="NIA5" s="148"/>
      <c r="NIB5" s="156"/>
      <c r="NIC5" s="148"/>
      <c r="NID5" s="156"/>
      <c r="NIE5" s="148"/>
      <c r="NIF5" s="156"/>
      <c r="NIG5" s="148"/>
      <c r="NIH5" s="156"/>
      <c r="NII5" s="148"/>
      <c r="NIJ5" s="156"/>
      <c r="NIK5" s="148"/>
      <c r="NIL5" s="156"/>
      <c r="NIM5" s="148"/>
      <c r="NIN5" s="156"/>
      <c r="NIO5" s="148"/>
      <c r="NIP5" s="156"/>
      <c r="NIQ5" s="148"/>
      <c r="NIR5" s="156"/>
      <c r="NIS5" s="148"/>
      <c r="NIT5" s="156"/>
      <c r="NIU5" s="148"/>
      <c r="NIV5" s="156"/>
      <c r="NIW5" s="148"/>
      <c r="NIX5" s="156"/>
      <c r="NIY5" s="148"/>
      <c r="NIZ5" s="156"/>
      <c r="NJA5" s="148"/>
      <c r="NJB5" s="156"/>
      <c r="NJC5" s="148"/>
      <c r="NJD5" s="156"/>
      <c r="NJE5" s="148"/>
      <c r="NJF5" s="156"/>
      <c r="NJG5" s="148"/>
      <c r="NJH5" s="156"/>
      <c r="NJI5" s="148"/>
      <c r="NJJ5" s="156"/>
      <c r="NJK5" s="148"/>
      <c r="NJL5" s="156"/>
      <c r="NJM5" s="148"/>
      <c r="NJN5" s="156"/>
      <c r="NJO5" s="148"/>
      <c r="NJP5" s="156"/>
      <c r="NJQ5" s="148"/>
      <c r="NJR5" s="156"/>
      <c r="NJS5" s="148"/>
      <c r="NJT5" s="156"/>
      <c r="NJU5" s="148"/>
      <c r="NJV5" s="156"/>
      <c r="NJW5" s="148"/>
      <c r="NJX5" s="156"/>
      <c r="NJY5" s="148"/>
      <c r="NJZ5" s="156"/>
      <c r="NKA5" s="148"/>
      <c r="NKB5" s="156"/>
      <c r="NKC5" s="148"/>
      <c r="NKD5" s="156"/>
      <c r="NKE5" s="148"/>
      <c r="NKF5" s="156"/>
      <c r="NKG5" s="148"/>
      <c r="NKH5" s="156"/>
      <c r="NKI5" s="148"/>
      <c r="NKJ5" s="156"/>
      <c r="NKK5" s="148"/>
      <c r="NKL5" s="156"/>
      <c r="NKM5" s="148"/>
      <c r="NKN5" s="156"/>
      <c r="NKO5" s="148"/>
      <c r="NKP5" s="156"/>
      <c r="NKQ5" s="148"/>
      <c r="NKR5" s="156"/>
      <c r="NKS5" s="148"/>
      <c r="NKT5" s="156"/>
      <c r="NKU5" s="148"/>
      <c r="NKV5" s="156"/>
      <c r="NKW5" s="148"/>
      <c r="NKX5" s="156"/>
      <c r="NKY5" s="148"/>
      <c r="NKZ5" s="156"/>
      <c r="NLA5" s="148"/>
      <c r="NLB5" s="156"/>
      <c r="NLC5" s="148"/>
      <c r="NLD5" s="156"/>
      <c r="NLE5" s="148"/>
      <c r="NLF5" s="156"/>
      <c r="NLG5" s="148"/>
      <c r="NLH5" s="156"/>
      <c r="NLI5" s="148"/>
      <c r="NLJ5" s="156"/>
      <c r="NLK5" s="148"/>
      <c r="NLL5" s="156"/>
      <c r="NLM5" s="148"/>
      <c r="NLN5" s="156"/>
      <c r="NLO5" s="148"/>
      <c r="NLP5" s="156"/>
      <c r="NLQ5" s="148"/>
      <c r="NLR5" s="156"/>
      <c r="NLS5" s="148"/>
      <c r="NLT5" s="156"/>
      <c r="NLU5" s="148"/>
      <c r="NLV5" s="156"/>
      <c r="NLW5" s="148"/>
      <c r="NLX5" s="156"/>
      <c r="NLY5" s="148"/>
      <c r="NLZ5" s="156"/>
      <c r="NMA5" s="148"/>
      <c r="NMB5" s="156"/>
      <c r="NMC5" s="148"/>
      <c r="NMD5" s="156"/>
      <c r="NME5" s="148"/>
      <c r="NMF5" s="156"/>
      <c r="NMG5" s="148"/>
      <c r="NMH5" s="156"/>
      <c r="NMI5" s="148"/>
      <c r="NMJ5" s="156"/>
      <c r="NMK5" s="148"/>
      <c r="NML5" s="156"/>
      <c r="NMM5" s="148"/>
      <c r="NMN5" s="156"/>
      <c r="NMO5" s="148"/>
      <c r="NMP5" s="156"/>
      <c r="NMQ5" s="148"/>
      <c r="NMR5" s="156"/>
      <c r="NMS5" s="148"/>
      <c r="NMT5" s="156"/>
      <c r="NMU5" s="148"/>
      <c r="NMV5" s="156"/>
      <c r="NMW5" s="148"/>
      <c r="NMX5" s="156"/>
      <c r="NMY5" s="148"/>
      <c r="NMZ5" s="156"/>
      <c r="NNA5" s="148"/>
      <c r="NNB5" s="156"/>
      <c r="NNC5" s="148"/>
      <c r="NND5" s="156"/>
      <c r="NNE5" s="148"/>
      <c r="NNF5" s="156"/>
      <c r="NNG5" s="148"/>
      <c r="NNH5" s="156"/>
      <c r="NNI5" s="148"/>
      <c r="NNJ5" s="156"/>
      <c r="NNK5" s="148"/>
      <c r="NNL5" s="156"/>
      <c r="NNM5" s="148"/>
      <c r="NNN5" s="156"/>
      <c r="NNO5" s="148"/>
      <c r="NNP5" s="156"/>
      <c r="NNQ5" s="148"/>
      <c r="NNR5" s="156"/>
      <c r="NNS5" s="148"/>
      <c r="NNT5" s="156"/>
      <c r="NNU5" s="148"/>
      <c r="NNV5" s="156"/>
      <c r="NNW5" s="148"/>
      <c r="NNX5" s="156"/>
      <c r="NNY5" s="148"/>
      <c r="NNZ5" s="156"/>
      <c r="NOA5" s="148"/>
      <c r="NOB5" s="156"/>
      <c r="NOC5" s="148"/>
      <c r="NOD5" s="156"/>
      <c r="NOE5" s="148"/>
      <c r="NOF5" s="156"/>
      <c r="NOG5" s="148"/>
      <c r="NOH5" s="156"/>
      <c r="NOI5" s="148"/>
      <c r="NOJ5" s="156"/>
      <c r="NOK5" s="148"/>
      <c r="NOL5" s="156"/>
      <c r="NOM5" s="148"/>
      <c r="NON5" s="156"/>
      <c r="NOO5" s="148"/>
      <c r="NOP5" s="156"/>
      <c r="NOQ5" s="148"/>
      <c r="NOR5" s="156"/>
      <c r="NOS5" s="148"/>
      <c r="NOT5" s="156"/>
      <c r="NOU5" s="148"/>
      <c r="NOV5" s="156"/>
      <c r="NOW5" s="148"/>
      <c r="NOX5" s="156"/>
      <c r="NOY5" s="148"/>
      <c r="NOZ5" s="156"/>
      <c r="NPA5" s="148"/>
      <c r="NPB5" s="156"/>
      <c r="NPC5" s="148"/>
      <c r="NPD5" s="156"/>
      <c r="NPE5" s="148"/>
      <c r="NPF5" s="156"/>
      <c r="NPG5" s="148"/>
      <c r="NPH5" s="156"/>
      <c r="NPI5" s="148"/>
      <c r="NPJ5" s="156"/>
      <c r="NPK5" s="148"/>
      <c r="NPL5" s="156"/>
      <c r="NPM5" s="148"/>
      <c r="NPN5" s="156"/>
      <c r="NPO5" s="148"/>
      <c r="NPP5" s="156"/>
      <c r="NPQ5" s="148"/>
      <c r="NPR5" s="156"/>
      <c r="NPS5" s="148"/>
      <c r="NPT5" s="156"/>
      <c r="NPU5" s="148"/>
      <c r="NPV5" s="156"/>
      <c r="NPW5" s="148"/>
      <c r="NPX5" s="156"/>
      <c r="NPY5" s="148"/>
      <c r="NPZ5" s="156"/>
      <c r="NQA5" s="148"/>
      <c r="NQB5" s="156"/>
      <c r="NQC5" s="148"/>
      <c r="NQD5" s="156"/>
      <c r="NQE5" s="148"/>
      <c r="NQF5" s="156"/>
      <c r="NQG5" s="148"/>
      <c r="NQH5" s="156"/>
      <c r="NQI5" s="148"/>
      <c r="NQJ5" s="156"/>
      <c r="NQK5" s="148"/>
      <c r="NQL5" s="156"/>
      <c r="NQM5" s="148"/>
      <c r="NQN5" s="156"/>
      <c r="NQO5" s="148"/>
      <c r="NQP5" s="156"/>
      <c r="NQQ5" s="148"/>
      <c r="NQR5" s="156"/>
      <c r="NQS5" s="148"/>
      <c r="NQT5" s="156"/>
      <c r="NQU5" s="148"/>
      <c r="NQV5" s="156"/>
      <c r="NQW5" s="148"/>
      <c r="NQX5" s="156"/>
      <c r="NQY5" s="148"/>
      <c r="NQZ5" s="156"/>
      <c r="NRA5" s="148"/>
      <c r="NRB5" s="156"/>
      <c r="NRC5" s="148"/>
      <c r="NRD5" s="156"/>
      <c r="NRE5" s="148"/>
      <c r="NRF5" s="156"/>
      <c r="NRG5" s="148"/>
      <c r="NRH5" s="156"/>
      <c r="NRI5" s="148"/>
      <c r="NRJ5" s="156"/>
      <c r="NRK5" s="148"/>
      <c r="NRL5" s="156"/>
      <c r="NRM5" s="148"/>
      <c r="NRN5" s="156"/>
      <c r="NRO5" s="148"/>
      <c r="NRP5" s="156"/>
      <c r="NRQ5" s="148"/>
      <c r="NRR5" s="156"/>
      <c r="NRS5" s="148"/>
      <c r="NRT5" s="156"/>
      <c r="NRU5" s="148"/>
      <c r="NRV5" s="156"/>
      <c r="NRW5" s="148"/>
      <c r="NRX5" s="156"/>
      <c r="NRY5" s="148"/>
      <c r="NRZ5" s="156"/>
      <c r="NSA5" s="148"/>
      <c r="NSB5" s="156"/>
      <c r="NSC5" s="148"/>
      <c r="NSD5" s="156"/>
      <c r="NSE5" s="148"/>
      <c r="NSF5" s="156"/>
      <c r="NSG5" s="148"/>
      <c r="NSH5" s="156"/>
      <c r="NSI5" s="148"/>
      <c r="NSJ5" s="156"/>
      <c r="NSK5" s="148"/>
      <c r="NSL5" s="156"/>
      <c r="NSM5" s="148"/>
      <c r="NSN5" s="156"/>
      <c r="NSO5" s="148"/>
      <c r="NSP5" s="156"/>
      <c r="NSQ5" s="148"/>
      <c r="NSR5" s="156"/>
      <c r="NSS5" s="148"/>
      <c r="NST5" s="156"/>
      <c r="NSU5" s="148"/>
      <c r="NSV5" s="156"/>
      <c r="NSW5" s="148"/>
      <c r="NSX5" s="156"/>
      <c r="NSY5" s="148"/>
      <c r="NSZ5" s="156"/>
      <c r="NTA5" s="148"/>
      <c r="NTB5" s="156"/>
      <c r="NTC5" s="148"/>
      <c r="NTD5" s="156"/>
      <c r="NTE5" s="148"/>
      <c r="NTF5" s="156"/>
      <c r="NTG5" s="148"/>
      <c r="NTH5" s="156"/>
      <c r="NTI5" s="148"/>
      <c r="NTJ5" s="156"/>
      <c r="NTK5" s="148"/>
      <c r="NTL5" s="156"/>
      <c r="NTM5" s="148"/>
      <c r="NTN5" s="156"/>
      <c r="NTO5" s="148"/>
      <c r="NTP5" s="156"/>
      <c r="NTQ5" s="148"/>
      <c r="NTR5" s="156"/>
      <c r="NTS5" s="148"/>
      <c r="NTT5" s="156"/>
      <c r="NTU5" s="148"/>
      <c r="NTV5" s="156"/>
      <c r="NTW5" s="148"/>
      <c r="NTX5" s="156"/>
      <c r="NTY5" s="148"/>
      <c r="NTZ5" s="156"/>
      <c r="NUA5" s="148"/>
      <c r="NUB5" s="156"/>
      <c r="NUC5" s="148"/>
      <c r="NUD5" s="156"/>
      <c r="NUE5" s="148"/>
      <c r="NUF5" s="156"/>
      <c r="NUG5" s="148"/>
      <c r="NUH5" s="156"/>
      <c r="NUI5" s="148"/>
      <c r="NUJ5" s="156"/>
      <c r="NUK5" s="148"/>
      <c r="NUL5" s="156"/>
      <c r="NUM5" s="148"/>
      <c r="NUN5" s="156"/>
      <c r="NUO5" s="148"/>
      <c r="NUP5" s="156"/>
      <c r="NUQ5" s="148"/>
      <c r="NUR5" s="156"/>
      <c r="NUS5" s="148"/>
      <c r="NUT5" s="156"/>
      <c r="NUU5" s="148"/>
      <c r="NUV5" s="156"/>
      <c r="NUW5" s="148"/>
      <c r="NUX5" s="156"/>
      <c r="NUY5" s="148"/>
      <c r="NUZ5" s="156"/>
      <c r="NVA5" s="148"/>
      <c r="NVB5" s="156"/>
      <c r="NVC5" s="148"/>
      <c r="NVD5" s="156"/>
      <c r="NVE5" s="148"/>
      <c r="NVF5" s="156"/>
      <c r="NVG5" s="148"/>
      <c r="NVH5" s="156"/>
      <c r="NVI5" s="148"/>
      <c r="NVJ5" s="156"/>
      <c r="NVK5" s="148"/>
      <c r="NVL5" s="156"/>
      <c r="NVM5" s="148"/>
      <c r="NVN5" s="156"/>
      <c r="NVO5" s="148"/>
      <c r="NVP5" s="156"/>
      <c r="NVQ5" s="148"/>
      <c r="NVR5" s="156"/>
      <c r="NVS5" s="148"/>
      <c r="NVT5" s="156"/>
      <c r="NVU5" s="148"/>
      <c r="NVV5" s="156"/>
      <c r="NVW5" s="148"/>
      <c r="NVX5" s="156"/>
      <c r="NVY5" s="148"/>
      <c r="NVZ5" s="156"/>
      <c r="NWA5" s="148"/>
      <c r="NWB5" s="156"/>
      <c r="NWC5" s="148"/>
      <c r="NWD5" s="156"/>
      <c r="NWE5" s="148"/>
      <c r="NWF5" s="156"/>
      <c r="NWG5" s="148"/>
      <c r="NWH5" s="156"/>
      <c r="NWI5" s="148"/>
      <c r="NWJ5" s="156"/>
      <c r="NWK5" s="148"/>
      <c r="NWL5" s="156"/>
      <c r="NWM5" s="148"/>
      <c r="NWN5" s="156"/>
      <c r="NWO5" s="148"/>
      <c r="NWP5" s="156"/>
      <c r="NWQ5" s="148"/>
      <c r="NWR5" s="156"/>
      <c r="NWS5" s="148"/>
      <c r="NWT5" s="156"/>
      <c r="NWU5" s="148"/>
      <c r="NWV5" s="156"/>
      <c r="NWW5" s="148"/>
      <c r="NWX5" s="156"/>
      <c r="NWY5" s="148"/>
      <c r="NWZ5" s="156"/>
      <c r="NXA5" s="148"/>
      <c r="NXB5" s="156"/>
      <c r="NXC5" s="148"/>
      <c r="NXD5" s="156"/>
      <c r="NXE5" s="148"/>
      <c r="NXF5" s="156"/>
      <c r="NXG5" s="148"/>
      <c r="NXH5" s="156"/>
      <c r="NXI5" s="148"/>
      <c r="NXJ5" s="156"/>
      <c r="NXK5" s="148"/>
      <c r="NXL5" s="156"/>
      <c r="NXM5" s="148"/>
      <c r="NXN5" s="156"/>
      <c r="NXO5" s="148"/>
      <c r="NXP5" s="156"/>
      <c r="NXQ5" s="148"/>
      <c r="NXR5" s="156"/>
      <c r="NXS5" s="148"/>
      <c r="NXT5" s="156"/>
      <c r="NXU5" s="148"/>
      <c r="NXV5" s="156"/>
      <c r="NXW5" s="148"/>
      <c r="NXX5" s="156"/>
      <c r="NXY5" s="148"/>
      <c r="NXZ5" s="156"/>
      <c r="NYA5" s="148"/>
      <c r="NYB5" s="156"/>
      <c r="NYC5" s="148"/>
      <c r="NYD5" s="156"/>
      <c r="NYE5" s="148"/>
      <c r="NYF5" s="156"/>
      <c r="NYG5" s="148"/>
      <c r="NYH5" s="156"/>
      <c r="NYI5" s="148"/>
      <c r="NYJ5" s="156"/>
      <c r="NYK5" s="148"/>
      <c r="NYL5" s="156"/>
      <c r="NYM5" s="148"/>
      <c r="NYN5" s="156"/>
      <c r="NYO5" s="148"/>
      <c r="NYP5" s="156"/>
      <c r="NYQ5" s="148"/>
      <c r="NYR5" s="156"/>
      <c r="NYS5" s="148"/>
      <c r="NYT5" s="156"/>
      <c r="NYU5" s="148"/>
      <c r="NYV5" s="156"/>
      <c r="NYW5" s="148"/>
      <c r="NYX5" s="156"/>
      <c r="NYY5" s="148"/>
      <c r="NYZ5" s="156"/>
      <c r="NZA5" s="148"/>
      <c r="NZB5" s="156"/>
      <c r="NZC5" s="148"/>
      <c r="NZD5" s="156"/>
      <c r="NZE5" s="148"/>
      <c r="NZF5" s="156"/>
      <c r="NZG5" s="148"/>
      <c r="NZH5" s="156"/>
      <c r="NZI5" s="148"/>
      <c r="NZJ5" s="156"/>
      <c r="NZK5" s="148"/>
      <c r="NZL5" s="156"/>
      <c r="NZM5" s="148"/>
      <c r="NZN5" s="156"/>
      <c r="NZO5" s="148"/>
      <c r="NZP5" s="156"/>
      <c r="NZQ5" s="148"/>
      <c r="NZR5" s="156"/>
      <c r="NZS5" s="148"/>
      <c r="NZT5" s="156"/>
      <c r="NZU5" s="148"/>
      <c r="NZV5" s="156"/>
      <c r="NZW5" s="148"/>
      <c r="NZX5" s="156"/>
      <c r="NZY5" s="148"/>
      <c r="NZZ5" s="156"/>
      <c r="OAA5" s="148"/>
      <c r="OAB5" s="156"/>
      <c r="OAC5" s="148"/>
      <c r="OAD5" s="156"/>
      <c r="OAE5" s="148"/>
      <c r="OAF5" s="156"/>
      <c r="OAG5" s="148"/>
      <c r="OAH5" s="156"/>
      <c r="OAI5" s="148"/>
      <c r="OAJ5" s="156"/>
      <c r="OAK5" s="148"/>
      <c r="OAL5" s="156"/>
      <c r="OAM5" s="148"/>
      <c r="OAN5" s="156"/>
      <c r="OAO5" s="148"/>
      <c r="OAP5" s="156"/>
      <c r="OAQ5" s="148"/>
      <c r="OAR5" s="156"/>
      <c r="OAS5" s="148"/>
      <c r="OAT5" s="156"/>
      <c r="OAU5" s="148"/>
      <c r="OAV5" s="156"/>
      <c r="OAW5" s="148"/>
      <c r="OAX5" s="156"/>
      <c r="OAY5" s="148"/>
      <c r="OAZ5" s="156"/>
      <c r="OBA5" s="148"/>
      <c r="OBB5" s="156"/>
      <c r="OBC5" s="148"/>
      <c r="OBD5" s="156"/>
      <c r="OBE5" s="148"/>
      <c r="OBF5" s="156"/>
      <c r="OBG5" s="148"/>
      <c r="OBH5" s="156"/>
      <c r="OBI5" s="148"/>
      <c r="OBJ5" s="156"/>
      <c r="OBK5" s="148"/>
      <c r="OBL5" s="156"/>
      <c r="OBM5" s="148"/>
      <c r="OBN5" s="156"/>
      <c r="OBO5" s="148"/>
      <c r="OBP5" s="156"/>
      <c r="OBQ5" s="148"/>
      <c r="OBR5" s="156"/>
      <c r="OBS5" s="148"/>
      <c r="OBT5" s="156"/>
      <c r="OBU5" s="148"/>
      <c r="OBV5" s="156"/>
      <c r="OBW5" s="148"/>
      <c r="OBX5" s="156"/>
      <c r="OBY5" s="148"/>
      <c r="OBZ5" s="156"/>
      <c r="OCA5" s="148"/>
      <c r="OCB5" s="156"/>
      <c r="OCC5" s="148"/>
      <c r="OCD5" s="156"/>
      <c r="OCE5" s="148"/>
      <c r="OCF5" s="156"/>
      <c r="OCG5" s="148"/>
      <c r="OCH5" s="156"/>
      <c r="OCI5" s="148"/>
      <c r="OCJ5" s="156"/>
      <c r="OCK5" s="148"/>
      <c r="OCL5" s="156"/>
      <c r="OCM5" s="148"/>
      <c r="OCN5" s="156"/>
      <c r="OCO5" s="148"/>
      <c r="OCP5" s="156"/>
      <c r="OCQ5" s="148"/>
      <c r="OCR5" s="156"/>
      <c r="OCS5" s="148"/>
      <c r="OCT5" s="156"/>
      <c r="OCU5" s="148"/>
      <c r="OCV5" s="156"/>
      <c r="OCW5" s="148"/>
      <c r="OCX5" s="156"/>
      <c r="OCY5" s="148"/>
      <c r="OCZ5" s="156"/>
      <c r="ODA5" s="148"/>
      <c r="ODB5" s="156"/>
      <c r="ODC5" s="148"/>
      <c r="ODD5" s="156"/>
      <c r="ODE5" s="148"/>
      <c r="ODF5" s="156"/>
      <c r="ODG5" s="148"/>
      <c r="ODH5" s="156"/>
      <c r="ODI5" s="148"/>
      <c r="ODJ5" s="156"/>
      <c r="ODK5" s="148"/>
      <c r="ODL5" s="156"/>
      <c r="ODM5" s="148"/>
      <c r="ODN5" s="156"/>
      <c r="ODO5" s="148"/>
      <c r="ODP5" s="156"/>
      <c r="ODQ5" s="148"/>
      <c r="ODR5" s="156"/>
      <c r="ODS5" s="148"/>
      <c r="ODT5" s="156"/>
      <c r="ODU5" s="148"/>
      <c r="ODV5" s="156"/>
      <c r="ODW5" s="148"/>
      <c r="ODX5" s="156"/>
      <c r="ODY5" s="148"/>
      <c r="ODZ5" s="156"/>
      <c r="OEA5" s="148"/>
      <c r="OEB5" s="156"/>
      <c r="OEC5" s="148"/>
      <c r="OED5" s="156"/>
      <c r="OEE5" s="148"/>
      <c r="OEF5" s="156"/>
      <c r="OEG5" s="148"/>
      <c r="OEH5" s="156"/>
      <c r="OEI5" s="148"/>
      <c r="OEJ5" s="156"/>
      <c r="OEK5" s="148"/>
      <c r="OEL5" s="156"/>
      <c r="OEM5" s="148"/>
      <c r="OEN5" s="156"/>
      <c r="OEO5" s="148"/>
      <c r="OEP5" s="156"/>
      <c r="OEQ5" s="148"/>
      <c r="OER5" s="156"/>
      <c r="OES5" s="148"/>
      <c r="OET5" s="156"/>
      <c r="OEU5" s="148"/>
      <c r="OEV5" s="156"/>
      <c r="OEW5" s="148"/>
      <c r="OEX5" s="156"/>
      <c r="OEY5" s="148"/>
      <c r="OEZ5" s="156"/>
      <c r="OFA5" s="148"/>
      <c r="OFB5" s="156"/>
      <c r="OFC5" s="148"/>
      <c r="OFD5" s="156"/>
      <c r="OFE5" s="148"/>
      <c r="OFF5" s="156"/>
      <c r="OFG5" s="148"/>
      <c r="OFH5" s="156"/>
      <c r="OFI5" s="148"/>
      <c r="OFJ5" s="156"/>
      <c r="OFK5" s="148"/>
      <c r="OFL5" s="156"/>
      <c r="OFM5" s="148"/>
      <c r="OFN5" s="156"/>
      <c r="OFO5" s="148"/>
      <c r="OFP5" s="156"/>
      <c r="OFQ5" s="148"/>
      <c r="OFR5" s="156"/>
      <c r="OFS5" s="148"/>
      <c r="OFT5" s="156"/>
      <c r="OFU5" s="148"/>
      <c r="OFV5" s="156"/>
      <c r="OFW5" s="148"/>
      <c r="OFX5" s="156"/>
      <c r="OFY5" s="148"/>
      <c r="OFZ5" s="156"/>
      <c r="OGA5" s="148"/>
      <c r="OGB5" s="156"/>
      <c r="OGC5" s="148"/>
      <c r="OGD5" s="156"/>
      <c r="OGE5" s="148"/>
      <c r="OGF5" s="156"/>
      <c r="OGG5" s="148"/>
      <c r="OGH5" s="156"/>
      <c r="OGI5" s="148"/>
      <c r="OGJ5" s="156"/>
      <c r="OGK5" s="148"/>
      <c r="OGL5" s="156"/>
      <c r="OGM5" s="148"/>
      <c r="OGN5" s="156"/>
      <c r="OGO5" s="148"/>
      <c r="OGP5" s="156"/>
      <c r="OGQ5" s="148"/>
      <c r="OGR5" s="156"/>
      <c r="OGS5" s="148"/>
      <c r="OGT5" s="156"/>
      <c r="OGU5" s="148"/>
      <c r="OGV5" s="156"/>
      <c r="OGW5" s="148"/>
      <c r="OGX5" s="156"/>
      <c r="OGY5" s="148"/>
      <c r="OGZ5" s="156"/>
      <c r="OHA5" s="148"/>
      <c r="OHB5" s="156"/>
      <c r="OHC5" s="148"/>
      <c r="OHD5" s="156"/>
      <c r="OHE5" s="148"/>
      <c r="OHF5" s="156"/>
      <c r="OHG5" s="148"/>
      <c r="OHH5" s="156"/>
      <c r="OHI5" s="148"/>
      <c r="OHJ5" s="156"/>
      <c r="OHK5" s="148"/>
      <c r="OHL5" s="156"/>
      <c r="OHM5" s="148"/>
      <c r="OHN5" s="156"/>
      <c r="OHO5" s="148"/>
      <c r="OHP5" s="156"/>
      <c r="OHQ5" s="148"/>
      <c r="OHR5" s="156"/>
      <c r="OHS5" s="148"/>
      <c r="OHT5" s="156"/>
      <c r="OHU5" s="148"/>
      <c r="OHV5" s="156"/>
      <c r="OHW5" s="148"/>
      <c r="OHX5" s="156"/>
      <c r="OHY5" s="148"/>
      <c r="OHZ5" s="156"/>
      <c r="OIA5" s="148"/>
      <c r="OIB5" s="156"/>
      <c r="OIC5" s="148"/>
      <c r="OID5" s="156"/>
      <c r="OIE5" s="148"/>
      <c r="OIF5" s="156"/>
      <c r="OIG5" s="148"/>
      <c r="OIH5" s="156"/>
      <c r="OII5" s="148"/>
      <c r="OIJ5" s="156"/>
      <c r="OIK5" s="148"/>
      <c r="OIL5" s="156"/>
      <c r="OIM5" s="148"/>
      <c r="OIN5" s="156"/>
      <c r="OIO5" s="148"/>
      <c r="OIP5" s="156"/>
      <c r="OIQ5" s="148"/>
      <c r="OIR5" s="156"/>
      <c r="OIS5" s="148"/>
      <c r="OIT5" s="156"/>
      <c r="OIU5" s="148"/>
      <c r="OIV5" s="156"/>
      <c r="OIW5" s="148"/>
      <c r="OIX5" s="156"/>
      <c r="OIY5" s="148"/>
      <c r="OIZ5" s="156"/>
      <c r="OJA5" s="148"/>
      <c r="OJB5" s="156"/>
      <c r="OJC5" s="148"/>
      <c r="OJD5" s="156"/>
      <c r="OJE5" s="148"/>
      <c r="OJF5" s="156"/>
      <c r="OJG5" s="148"/>
      <c r="OJH5" s="156"/>
      <c r="OJI5" s="148"/>
      <c r="OJJ5" s="156"/>
      <c r="OJK5" s="148"/>
      <c r="OJL5" s="156"/>
      <c r="OJM5" s="148"/>
      <c r="OJN5" s="156"/>
      <c r="OJO5" s="148"/>
      <c r="OJP5" s="156"/>
      <c r="OJQ5" s="148"/>
      <c r="OJR5" s="156"/>
      <c r="OJS5" s="148"/>
      <c r="OJT5" s="156"/>
      <c r="OJU5" s="148"/>
      <c r="OJV5" s="156"/>
      <c r="OJW5" s="148"/>
      <c r="OJX5" s="156"/>
      <c r="OJY5" s="148"/>
      <c r="OJZ5" s="156"/>
      <c r="OKA5" s="148"/>
      <c r="OKB5" s="156"/>
      <c r="OKC5" s="148"/>
      <c r="OKD5" s="156"/>
      <c r="OKE5" s="148"/>
      <c r="OKF5" s="156"/>
      <c r="OKG5" s="148"/>
      <c r="OKH5" s="156"/>
      <c r="OKI5" s="148"/>
      <c r="OKJ5" s="156"/>
      <c r="OKK5" s="148"/>
      <c r="OKL5" s="156"/>
      <c r="OKM5" s="148"/>
      <c r="OKN5" s="156"/>
      <c r="OKO5" s="148"/>
      <c r="OKP5" s="156"/>
      <c r="OKQ5" s="148"/>
      <c r="OKR5" s="156"/>
      <c r="OKS5" s="148"/>
      <c r="OKT5" s="156"/>
      <c r="OKU5" s="148"/>
      <c r="OKV5" s="156"/>
      <c r="OKW5" s="148"/>
      <c r="OKX5" s="156"/>
      <c r="OKY5" s="148"/>
      <c r="OKZ5" s="156"/>
      <c r="OLA5" s="148"/>
      <c r="OLB5" s="156"/>
      <c r="OLC5" s="148"/>
      <c r="OLD5" s="156"/>
      <c r="OLE5" s="148"/>
      <c r="OLF5" s="156"/>
      <c r="OLG5" s="148"/>
      <c r="OLH5" s="156"/>
      <c r="OLI5" s="148"/>
      <c r="OLJ5" s="156"/>
      <c r="OLK5" s="148"/>
      <c r="OLL5" s="156"/>
      <c r="OLM5" s="148"/>
      <c r="OLN5" s="156"/>
      <c r="OLO5" s="148"/>
      <c r="OLP5" s="156"/>
      <c r="OLQ5" s="148"/>
      <c r="OLR5" s="156"/>
      <c r="OLS5" s="148"/>
      <c r="OLT5" s="156"/>
      <c r="OLU5" s="148"/>
      <c r="OLV5" s="156"/>
      <c r="OLW5" s="148"/>
      <c r="OLX5" s="156"/>
      <c r="OLY5" s="148"/>
      <c r="OLZ5" s="156"/>
      <c r="OMA5" s="148"/>
      <c r="OMB5" s="156"/>
      <c r="OMC5" s="148"/>
      <c r="OMD5" s="156"/>
      <c r="OME5" s="148"/>
      <c r="OMF5" s="156"/>
      <c r="OMG5" s="148"/>
      <c r="OMH5" s="156"/>
      <c r="OMI5" s="148"/>
      <c r="OMJ5" s="156"/>
      <c r="OMK5" s="148"/>
      <c r="OML5" s="156"/>
      <c r="OMM5" s="148"/>
      <c r="OMN5" s="156"/>
      <c r="OMO5" s="148"/>
      <c r="OMP5" s="156"/>
      <c r="OMQ5" s="148"/>
      <c r="OMR5" s="156"/>
      <c r="OMS5" s="148"/>
      <c r="OMT5" s="156"/>
      <c r="OMU5" s="148"/>
      <c r="OMV5" s="156"/>
      <c r="OMW5" s="148"/>
      <c r="OMX5" s="156"/>
      <c r="OMY5" s="148"/>
      <c r="OMZ5" s="156"/>
      <c r="ONA5" s="148"/>
      <c r="ONB5" s="156"/>
      <c r="ONC5" s="148"/>
      <c r="OND5" s="156"/>
      <c r="ONE5" s="148"/>
      <c r="ONF5" s="156"/>
      <c r="ONG5" s="148"/>
      <c r="ONH5" s="156"/>
      <c r="ONI5" s="148"/>
      <c r="ONJ5" s="156"/>
      <c r="ONK5" s="148"/>
      <c r="ONL5" s="156"/>
      <c r="ONM5" s="148"/>
      <c r="ONN5" s="156"/>
      <c r="ONO5" s="148"/>
      <c r="ONP5" s="156"/>
      <c r="ONQ5" s="148"/>
      <c r="ONR5" s="156"/>
      <c r="ONS5" s="148"/>
      <c r="ONT5" s="156"/>
      <c r="ONU5" s="148"/>
      <c r="ONV5" s="156"/>
      <c r="ONW5" s="148"/>
      <c r="ONX5" s="156"/>
      <c r="ONY5" s="148"/>
      <c r="ONZ5" s="156"/>
      <c r="OOA5" s="148"/>
      <c r="OOB5" s="156"/>
      <c r="OOC5" s="148"/>
      <c r="OOD5" s="156"/>
      <c r="OOE5" s="148"/>
      <c r="OOF5" s="156"/>
      <c r="OOG5" s="148"/>
      <c r="OOH5" s="156"/>
      <c r="OOI5" s="148"/>
      <c r="OOJ5" s="156"/>
      <c r="OOK5" s="148"/>
      <c r="OOL5" s="156"/>
      <c r="OOM5" s="148"/>
      <c r="OON5" s="156"/>
      <c r="OOO5" s="148"/>
      <c r="OOP5" s="156"/>
      <c r="OOQ5" s="148"/>
      <c r="OOR5" s="156"/>
      <c r="OOS5" s="148"/>
      <c r="OOT5" s="156"/>
      <c r="OOU5" s="148"/>
      <c r="OOV5" s="156"/>
      <c r="OOW5" s="148"/>
      <c r="OOX5" s="156"/>
      <c r="OOY5" s="148"/>
      <c r="OOZ5" s="156"/>
      <c r="OPA5" s="148"/>
      <c r="OPB5" s="156"/>
      <c r="OPC5" s="148"/>
      <c r="OPD5" s="156"/>
      <c r="OPE5" s="148"/>
      <c r="OPF5" s="156"/>
      <c r="OPG5" s="148"/>
      <c r="OPH5" s="156"/>
      <c r="OPI5" s="148"/>
      <c r="OPJ5" s="156"/>
      <c r="OPK5" s="148"/>
      <c r="OPL5" s="156"/>
      <c r="OPM5" s="148"/>
      <c r="OPN5" s="156"/>
      <c r="OPO5" s="148"/>
      <c r="OPP5" s="156"/>
      <c r="OPQ5" s="148"/>
      <c r="OPR5" s="156"/>
      <c r="OPS5" s="148"/>
      <c r="OPT5" s="156"/>
      <c r="OPU5" s="148"/>
      <c r="OPV5" s="156"/>
      <c r="OPW5" s="148"/>
      <c r="OPX5" s="156"/>
      <c r="OPY5" s="148"/>
      <c r="OPZ5" s="156"/>
      <c r="OQA5" s="148"/>
      <c r="OQB5" s="156"/>
      <c r="OQC5" s="148"/>
      <c r="OQD5" s="156"/>
      <c r="OQE5" s="148"/>
      <c r="OQF5" s="156"/>
      <c r="OQG5" s="148"/>
      <c r="OQH5" s="156"/>
      <c r="OQI5" s="148"/>
      <c r="OQJ5" s="156"/>
      <c r="OQK5" s="148"/>
      <c r="OQL5" s="156"/>
      <c r="OQM5" s="148"/>
      <c r="OQN5" s="156"/>
      <c r="OQO5" s="148"/>
      <c r="OQP5" s="156"/>
      <c r="OQQ5" s="148"/>
      <c r="OQR5" s="156"/>
      <c r="OQS5" s="148"/>
      <c r="OQT5" s="156"/>
      <c r="OQU5" s="148"/>
      <c r="OQV5" s="156"/>
      <c r="OQW5" s="148"/>
      <c r="OQX5" s="156"/>
      <c r="OQY5" s="148"/>
      <c r="OQZ5" s="156"/>
      <c r="ORA5" s="148"/>
      <c r="ORB5" s="156"/>
      <c r="ORC5" s="148"/>
      <c r="ORD5" s="156"/>
      <c r="ORE5" s="148"/>
      <c r="ORF5" s="156"/>
      <c r="ORG5" s="148"/>
      <c r="ORH5" s="156"/>
      <c r="ORI5" s="148"/>
      <c r="ORJ5" s="156"/>
      <c r="ORK5" s="148"/>
      <c r="ORL5" s="156"/>
      <c r="ORM5" s="148"/>
      <c r="ORN5" s="156"/>
      <c r="ORO5" s="148"/>
      <c r="ORP5" s="156"/>
      <c r="ORQ5" s="148"/>
      <c r="ORR5" s="156"/>
      <c r="ORS5" s="148"/>
      <c r="ORT5" s="156"/>
      <c r="ORU5" s="148"/>
      <c r="ORV5" s="156"/>
      <c r="ORW5" s="148"/>
      <c r="ORX5" s="156"/>
      <c r="ORY5" s="148"/>
      <c r="ORZ5" s="156"/>
      <c r="OSA5" s="148"/>
      <c r="OSB5" s="156"/>
      <c r="OSC5" s="148"/>
      <c r="OSD5" s="156"/>
      <c r="OSE5" s="148"/>
      <c r="OSF5" s="156"/>
      <c r="OSG5" s="148"/>
      <c r="OSH5" s="156"/>
      <c r="OSI5" s="148"/>
      <c r="OSJ5" s="156"/>
      <c r="OSK5" s="148"/>
      <c r="OSL5" s="156"/>
      <c r="OSM5" s="148"/>
      <c r="OSN5" s="156"/>
      <c r="OSO5" s="148"/>
      <c r="OSP5" s="156"/>
      <c r="OSQ5" s="148"/>
      <c r="OSR5" s="156"/>
      <c r="OSS5" s="148"/>
      <c r="OST5" s="156"/>
      <c r="OSU5" s="148"/>
      <c r="OSV5" s="156"/>
      <c r="OSW5" s="148"/>
      <c r="OSX5" s="156"/>
      <c r="OSY5" s="148"/>
      <c r="OSZ5" s="156"/>
      <c r="OTA5" s="148"/>
      <c r="OTB5" s="156"/>
      <c r="OTC5" s="148"/>
      <c r="OTD5" s="156"/>
      <c r="OTE5" s="148"/>
      <c r="OTF5" s="156"/>
      <c r="OTG5" s="148"/>
      <c r="OTH5" s="156"/>
      <c r="OTI5" s="148"/>
      <c r="OTJ5" s="156"/>
      <c r="OTK5" s="148"/>
      <c r="OTL5" s="156"/>
      <c r="OTM5" s="148"/>
      <c r="OTN5" s="156"/>
      <c r="OTO5" s="148"/>
      <c r="OTP5" s="156"/>
      <c r="OTQ5" s="148"/>
      <c r="OTR5" s="156"/>
      <c r="OTS5" s="148"/>
      <c r="OTT5" s="156"/>
      <c r="OTU5" s="148"/>
      <c r="OTV5" s="156"/>
      <c r="OTW5" s="148"/>
      <c r="OTX5" s="156"/>
      <c r="OTY5" s="148"/>
      <c r="OTZ5" s="156"/>
      <c r="OUA5" s="148"/>
      <c r="OUB5" s="156"/>
      <c r="OUC5" s="148"/>
      <c r="OUD5" s="156"/>
      <c r="OUE5" s="148"/>
      <c r="OUF5" s="156"/>
      <c r="OUG5" s="148"/>
      <c r="OUH5" s="156"/>
      <c r="OUI5" s="148"/>
      <c r="OUJ5" s="156"/>
      <c r="OUK5" s="148"/>
      <c r="OUL5" s="156"/>
      <c r="OUM5" s="148"/>
      <c r="OUN5" s="156"/>
      <c r="OUO5" s="148"/>
      <c r="OUP5" s="156"/>
      <c r="OUQ5" s="148"/>
      <c r="OUR5" s="156"/>
      <c r="OUS5" s="148"/>
      <c r="OUT5" s="156"/>
      <c r="OUU5" s="148"/>
      <c r="OUV5" s="156"/>
      <c r="OUW5" s="148"/>
      <c r="OUX5" s="156"/>
      <c r="OUY5" s="148"/>
      <c r="OUZ5" s="156"/>
      <c r="OVA5" s="148"/>
      <c r="OVB5" s="156"/>
      <c r="OVC5" s="148"/>
      <c r="OVD5" s="156"/>
      <c r="OVE5" s="148"/>
      <c r="OVF5" s="156"/>
      <c r="OVG5" s="148"/>
      <c r="OVH5" s="156"/>
      <c r="OVI5" s="148"/>
      <c r="OVJ5" s="156"/>
      <c r="OVK5" s="148"/>
      <c r="OVL5" s="156"/>
      <c r="OVM5" s="148"/>
      <c r="OVN5" s="156"/>
      <c r="OVO5" s="148"/>
      <c r="OVP5" s="156"/>
      <c r="OVQ5" s="148"/>
      <c r="OVR5" s="156"/>
      <c r="OVS5" s="148"/>
      <c r="OVT5" s="156"/>
      <c r="OVU5" s="148"/>
      <c r="OVV5" s="156"/>
      <c r="OVW5" s="148"/>
      <c r="OVX5" s="156"/>
      <c r="OVY5" s="148"/>
      <c r="OVZ5" s="156"/>
      <c r="OWA5" s="148"/>
      <c r="OWB5" s="156"/>
      <c r="OWC5" s="148"/>
      <c r="OWD5" s="156"/>
      <c r="OWE5" s="148"/>
      <c r="OWF5" s="156"/>
      <c r="OWG5" s="148"/>
      <c r="OWH5" s="156"/>
      <c r="OWI5" s="148"/>
      <c r="OWJ5" s="156"/>
      <c r="OWK5" s="148"/>
      <c r="OWL5" s="156"/>
      <c r="OWM5" s="148"/>
      <c r="OWN5" s="156"/>
      <c r="OWO5" s="148"/>
      <c r="OWP5" s="156"/>
      <c r="OWQ5" s="148"/>
      <c r="OWR5" s="156"/>
      <c r="OWS5" s="148"/>
      <c r="OWT5" s="156"/>
      <c r="OWU5" s="148"/>
      <c r="OWV5" s="156"/>
      <c r="OWW5" s="148"/>
      <c r="OWX5" s="156"/>
      <c r="OWY5" s="148"/>
      <c r="OWZ5" s="156"/>
      <c r="OXA5" s="148"/>
      <c r="OXB5" s="156"/>
      <c r="OXC5" s="148"/>
      <c r="OXD5" s="156"/>
      <c r="OXE5" s="148"/>
      <c r="OXF5" s="156"/>
      <c r="OXG5" s="148"/>
      <c r="OXH5" s="156"/>
      <c r="OXI5" s="148"/>
      <c r="OXJ5" s="156"/>
      <c r="OXK5" s="148"/>
      <c r="OXL5" s="156"/>
      <c r="OXM5" s="148"/>
      <c r="OXN5" s="156"/>
      <c r="OXO5" s="148"/>
      <c r="OXP5" s="156"/>
      <c r="OXQ5" s="148"/>
      <c r="OXR5" s="156"/>
      <c r="OXS5" s="148"/>
      <c r="OXT5" s="156"/>
      <c r="OXU5" s="148"/>
      <c r="OXV5" s="156"/>
      <c r="OXW5" s="148"/>
      <c r="OXX5" s="156"/>
      <c r="OXY5" s="148"/>
      <c r="OXZ5" s="156"/>
      <c r="OYA5" s="148"/>
      <c r="OYB5" s="156"/>
      <c r="OYC5" s="148"/>
      <c r="OYD5" s="156"/>
      <c r="OYE5" s="148"/>
      <c r="OYF5" s="156"/>
      <c r="OYG5" s="148"/>
      <c r="OYH5" s="156"/>
      <c r="OYI5" s="148"/>
      <c r="OYJ5" s="156"/>
      <c r="OYK5" s="148"/>
      <c r="OYL5" s="156"/>
      <c r="OYM5" s="148"/>
      <c r="OYN5" s="156"/>
      <c r="OYO5" s="148"/>
      <c r="OYP5" s="156"/>
      <c r="OYQ5" s="148"/>
      <c r="OYR5" s="156"/>
      <c r="OYS5" s="148"/>
      <c r="OYT5" s="156"/>
      <c r="OYU5" s="148"/>
      <c r="OYV5" s="156"/>
      <c r="OYW5" s="148"/>
      <c r="OYX5" s="156"/>
      <c r="OYY5" s="148"/>
      <c r="OYZ5" s="156"/>
      <c r="OZA5" s="148"/>
      <c r="OZB5" s="156"/>
      <c r="OZC5" s="148"/>
      <c r="OZD5" s="156"/>
      <c r="OZE5" s="148"/>
      <c r="OZF5" s="156"/>
      <c r="OZG5" s="148"/>
      <c r="OZH5" s="156"/>
      <c r="OZI5" s="148"/>
      <c r="OZJ5" s="156"/>
      <c r="OZK5" s="148"/>
      <c r="OZL5" s="156"/>
      <c r="OZM5" s="148"/>
      <c r="OZN5" s="156"/>
      <c r="OZO5" s="148"/>
      <c r="OZP5" s="156"/>
      <c r="OZQ5" s="148"/>
      <c r="OZR5" s="156"/>
      <c r="OZS5" s="148"/>
      <c r="OZT5" s="156"/>
      <c r="OZU5" s="148"/>
      <c r="OZV5" s="156"/>
      <c r="OZW5" s="148"/>
      <c r="OZX5" s="156"/>
      <c r="OZY5" s="148"/>
      <c r="OZZ5" s="156"/>
      <c r="PAA5" s="148"/>
      <c r="PAB5" s="156"/>
      <c r="PAC5" s="148"/>
      <c r="PAD5" s="156"/>
      <c r="PAE5" s="148"/>
      <c r="PAF5" s="156"/>
      <c r="PAG5" s="148"/>
      <c r="PAH5" s="156"/>
      <c r="PAI5" s="148"/>
      <c r="PAJ5" s="156"/>
      <c r="PAK5" s="148"/>
      <c r="PAL5" s="156"/>
      <c r="PAM5" s="148"/>
      <c r="PAN5" s="156"/>
      <c r="PAO5" s="148"/>
      <c r="PAP5" s="156"/>
      <c r="PAQ5" s="148"/>
      <c r="PAR5" s="156"/>
      <c r="PAS5" s="148"/>
      <c r="PAT5" s="156"/>
      <c r="PAU5" s="148"/>
      <c r="PAV5" s="156"/>
      <c r="PAW5" s="148"/>
      <c r="PAX5" s="156"/>
      <c r="PAY5" s="148"/>
      <c r="PAZ5" s="156"/>
      <c r="PBA5" s="148"/>
      <c r="PBB5" s="156"/>
      <c r="PBC5" s="148"/>
      <c r="PBD5" s="156"/>
      <c r="PBE5" s="148"/>
      <c r="PBF5" s="156"/>
      <c r="PBG5" s="148"/>
      <c r="PBH5" s="156"/>
      <c r="PBI5" s="148"/>
      <c r="PBJ5" s="156"/>
      <c r="PBK5" s="148"/>
      <c r="PBL5" s="156"/>
      <c r="PBM5" s="148"/>
      <c r="PBN5" s="156"/>
      <c r="PBO5" s="148"/>
      <c r="PBP5" s="156"/>
      <c r="PBQ5" s="148"/>
      <c r="PBR5" s="156"/>
      <c r="PBS5" s="148"/>
      <c r="PBT5" s="156"/>
      <c r="PBU5" s="148"/>
      <c r="PBV5" s="156"/>
      <c r="PBW5" s="148"/>
      <c r="PBX5" s="156"/>
      <c r="PBY5" s="148"/>
      <c r="PBZ5" s="156"/>
      <c r="PCA5" s="148"/>
      <c r="PCB5" s="156"/>
      <c r="PCC5" s="148"/>
      <c r="PCD5" s="156"/>
      <c r="PCE5" s="148"/>
      <c r="PCF5" s="156"/>
      <c r="PCG5" s="148"/>
      <c r="PCH5" s="156"/>
      <c r="PCI5" s="148"/>
      <c r="PCJ5" s="156"/>
      <c r="PCK5" s="148"/>
      <c r="PCL5" s="156"/>
      <c r="PCM5" s="148"/>
      <c r="PCN5" s="156"/>
      <c r="PCO5" s="148"/>
      <c r="PCP5" s="156"/>
      <c r="PCQ5" s="148"/>
      <c r="PCR5" s="156"/>
      <c r="PCS5" s="148"/>
      <c r="PCT5" s="156"/>
      <c r="PCU5" s="148"/>
      <c r="PCV5" s="156"/>
      <c r="PCW5" s="148"/>
      <c r="PCX5" s="156"/>
      <c r="PCY5" s="148"/>
      <c r="PCZ5" s="156"/>
      <c r="PDA5" s="148"/>
      <c r="PDB5" s="156"/>
      <c r="PDC5" s="148"/>
      <c r="PDD5" s="156"/>
      <c r="PDE5" s="148"/>
      <c r="PDF5" s="156"/>
      <c r="PDG5" s="148"/>
      <c r="PDH5" s="156"/>
      <c r="PDI5" s="148"/>
      <c r="PDJ5" s="156"/>
      <c r="PDK5" s="148"/>
      <c r="PDL5" s="156"/>
      <c r="PDM5" s="148"/>
      <c r="PDN5" s="156"/>
      <c r="PDO5" s="148"/>
      <c r="PDP5" s="156"/>
      <c r="PDQ5" s="148"/>
      <c r="PDR5" s="156"/>
      <c r="PDS5" s="148"/>
      <c r="PDT5" s="156"/>
      <c r="PDU5" s="148"/>
      <c r="PDV5" s="156"/>
      <c r="PDW5" s="148"/>
      <c r="PDX5" s="156"/>
      <c r="PDY5" s="148"/>
      <c r="PDZ5" s="156"/>
      <c r="PEA5" s="148"/>
      <c r="PEB5" s="156"/>
      <c r="PEC5" s="148"/>
      <c r="PED5" s="156"/>
      <c r="PEE5" s="148"/>
      <c r="PEF5" s="156"/>
      <c r="PEG5" s="148"/>
      <c r="PEH5" s="156"/>
      <c r="PEI5" s="148"/>
      <c r="PEJ5" s="156"/>
      <c r="PEK5" s="148"/>
      <c r="PEL5" s="156"/>
      <c r="PEM5" s="148"/>
      <c r="PEN5" s="156"/>
      <c r="PEO5" s="148"/>
      <c r="PEP5" s="156"/>
      <c r="PEQ5" s="148"/>
      <c r="PER5" s="156"/>
      <c r="PES5" s="148"/>
      <c r="PET5" s="156"/>
      <c r="PEU5" s="148"/>
      <c r="PEV5" s="156"/>
      <c r="PEW5" s="148"/>
      <c r="PEX5" s="156"/>
      <c r="PEY5" s="148"/>
      <c r="PEZ5" s="156"/>
      <c r="PFA5" s="148"/>
      <c r="PFB5" s="156"/>
      <c r="PFC5" s="148"/>
      <c r="PFD5" s="156"/>
      <c r="PFE5" s="148"/>
      <c r="PFF5" s="156"/>
      <c r="PFG5" s="148"/>
      <c r="PFH5" s="156"/>
      <c r="PFI5" s="148"/>
      <c r="PFJ5" s="156"/>
      <c r="PFK5" s="148"/>
      <c r="PFL5" s="156"/>
      <c r="PFM5" s="148"/>
      <c r="PFN5" s="156"/>
      <c r="PFO5" s="148"/>
      <c r="PFP5" s="156"/>
      <c r="PFQ5" s="148"/>
      <c r="PFR5" s="156"/>
      <c r="PFS5" s="148"/>
      <c r="PFT5" s="156"/>
      <c r="PFU5" s="148"/>
      <c r="PFV5" s="156"/>
      <c r="PFW5" s="148"/>
      <c r="PFX5" s="156"/>
      <c r="PFY5" s="148"/>
      <c r="PFZ5" s="156"/>
      <c r="PGA5" s="148"/>
      <c r="PGB5" s="156"/>
      <c r="PGC5" s="148"/>
      <c r="PGD5" s="156"/>
      <c r="PGE5" s="148"/>
      <c r="PGF5" s="156"/>
      <c r="PGG5" s="148"/>
      <c r="PGH5" s="156"/>
      <c r="PGI5" s="148"/>
      <c r="PGJ5" s="156"/>
      <c r="PGK5" s="148"/>
      <c r="PGL5" s="156"/>
      <c r="PGM5" s="148"/>
      <c r="PGN5" s="156"/>
      <c r="PGO5" s="148"/>
      <c r="PGP5" s="156"/>
      <c r="PGQ5" s="148"/>
      <c r="PGR5" s="156"/>
      <c r="PGS5" s="148"/>
      <c r="PGT5" s="156"/>
      <c r="PGU5" s="148"/>
      <c r="PGV5" s="156"/>
      <c r="PGW5" s="148"/>
      <c r="PGX5" s="156"/>
      <c r="PGY5" s="148"/>
      <c r="PGZ5" s="156"/>
      <c r="PHA5" s="148"/>
      <c r="PHB5" s="156"/>
      <c r="PHC5" s="148"/>
      <c r="PHD5" s="156"/>
      <c r="PHE5" s="148"/>
      <c r="PHF5" s="156"/>
      <c r="PHG5" s="148"/>
      <c r="PHH5" s="156"/>
      <c r="PHI5" s="148"/>
      <c r="PHJ5" s="156"/>
      <c r="PHK5" s="148"/>
      <c r="PHL5" s="156"/>
      <c r="PHM5" s="148"/>
      <c r="PHN5" s="156"/>
      <c r="PHO5" s="148"/>
      <c r="PHP5" s="156"/>
      <c r="PHQ5" s="148"/>
      <c r="PHR5" s="156"/>
      <c r="PHS5" s="148"/>
      <c r="PHT5" s="156"/>
      <c r="PHU5" s="148"/>
      <c r="PHV5" s="156"/>
      <c r="PHW5" s="148"/>
      <c r="PHX5" s="156"/>
      <c r="PHY5" s="148"/>
      <c r="PHZ5" s="156"/>
      <c r="PIA5" s="148"/>
      <c r="PIB5" s="156"/>
      <c r="PIC5" s="148"/>
      <c r="PID5" s="156"/>
      <c r="PIE5" s="148"/>
      <c r="PIF5" s="156"/>
      <c r="PIG5" s="148"/>
      <c r="PIH5" s="156"/>
      <c r="PII5" s="148"/>
      <c r="PIJ5" s="156"/>
      <c r="PIK5" s="148"/>
      <c r="PIL5" s="156"/>
      <c r="PIM5" s="148"/>
      <c r="PIN5" s="156"/>
      <c r="PIO5" s="148"/>
      <c r="PIP5" s="156"/>
      <c r="PIQ5" s="148"/>
      <c r="PIR5" s="156"/>
      <c r="PIS5" s="148"/>
      <c r="PIT5" s="156"/>
      <c r="PIU5" s="148"/>
      <c r="PIV5" s="156"/>
      <c r="PIW5" s="148"/>
      <c r="PIX5" s="156"/>
      <c r="PIY5" s="148"/>
      <c r="PIZ5" s="156"/>
      <c r="PJA5" s="148"/>
      <c r="PJB5" s="156"/>
      <c r="PJC5" s="148"/>
      <c r="PJD5" s="156"/>
      <c r="PJE5" s="148"/>
      <c r="PJF5" s="156"/>
      <c r="PJG5" s="148"/>
      <c r="PJH5" s="156"/>
      <c r="PJI5" s="148"/>
      <c r="PJJ5" s="156"/>
      <c r="PJK5" s="148"/>
      <c r="PJL5" s="156"/>
      <c r="PJM5" s="148"/>
      <c r="PJN5" s="156"/>
      <c r="PJO5" s="148"/>
      <c r="PJP5" s="156"/>
      <c r="PJQ5" s="148"/>
      <c r="PJR5" s="156"/>
      <c r="PJS5" s="148"/>
      <c r="PJT5" s="156"/>
      <c r="PJU5" s="148"/>
      <c r="PJV5" s="156"/>
      <c r="PJW5" s="148"/>
      <c r="PJX5" s="156"/>
      <c r="PJY5" s="148"/>
      <c r="PJZ5" s="156"/>
      <c r="PKA5" s="148"/>
      <c r="PKB5" s="156"/>
      <c r="PKC5" s="148"/>
      <c r="PKD5" s="156"/>
      <c r="PKE5" s="148"/>
      <c r="PKF5" s="156"/>
      <c r="PKG5" s="148"/>
      <c r="PKH5" s="156"/>
      <c r="PKI5" s="148"/>
      <c r="PKJ5" s="156"/>
      <c r="PKK5" s="148"/>
      <c r="PKL5" s="156"/>
      <c r="PKM5" s="148"/>
      <c r="PKN5" s="156"/>
      <c r="PKO5" s="148"/>
      <c r="PKP5" s="156"/>
      <c r="PKQ5" s="148"/>
      <c r="PKR5" s="156"/>
      <c r="PKS5" s="148"/>
      <c r="PKT5" s="156"/>
      <c r="PKU5" s="148"/>
      <c r="PKV5" s="156"/>
      <c r="PKW5" s="148"/>
      <c r="PKX5" s="156"/>
      <c r="PKY5" s="148"/>
      <c r="PKZ5" s="156"/>
      <c r="PLA5" s="148"/>
      <c r="PLB5" s="156"/>
      <c r="PLC5" s="148"/>
      <c r="PLD5" s="156"/>
      <c r="PLE5" s="148"/>
      <c r="PLF5" s="156"/>
      <c r="PLG5" s="148"/>
      <c r="PLH5" s="156"/>
      <c r="PLI5" s="148"/>
      <c r="PLJ5" s="156"/>
      <c r="PLK5" s="148"/>
      <c r="PLL5" s="156"/>
      <c r="PLM5" s="148"/>
      <c r="PLN5" s="156"/>
      <c r="PLO5" s="148"/>
      <c r="PLP5" s="156"/>
      <c r="PLQ5" s="148"/>
      <c r="PLR5" s="156"/>
      <c r="PLS5" s="148"/>
      <c r="PLT5" s="156"/>
      <c r="PLU5" s="148"/>
      <c r="PLV5" s="156"/>
      <c r="PLW5" s="148"/>
      <c r="PLX5" s="156"/>
      <c r="PLY5" s="148"/>
      <c r="PLZ5" s="156"/>
      <c r="PMA5" s="148"/>
      <c r="PMB5" s="156"/>
      <c r="PMC5" s="148"/>
      <c r="PMD5" s="156"/>
      <c r="PME5" s="148"/>
      <c r="PMF5" s="156"/>
      <c r="PMG5" s="148"/>
      <c r="PMH5" s="156"/>
      <c r="PMI5" s="148"/>
      <c r="PMJ5" s="156"/>
      <c r="PMK5" s="148"/>
      <c r="PML5" s="156"/>
      <c r="PMM5" s="148"/>
      <c r="PMN5" s="156"/>
      <c r="PMO5" s="148"/>
      <c r="PMP5" s="156"/>
      <c r="PMQ5" s="148"/>
      <c r="PMR5" s="156"/>
      <c r="PMS5" s="148"/>
      <c r="PMT5" s="156"/>
      <c r="PMU5" s="148"/>
      <c r="PMV5" s="156"/>
      <c r="PMW5" s="148"/>
      <c r="PMX5" s="156"/>
      <c r="PMY5" s="148"/>
      <c r="PMZ5" s="156"/>
      <c r="PNA5" s="148"/>
      <c r="PNB5" s="156"/>
      <c r="PNC5" s="148"/>
      <c r="PND5" s="156"/>
      <c r="PNE5" s="148"/>
      <c r="PNF5" s="156"/>
      <c r="PNG5" s="148"/>
      <c r="PNH5" s="156"/>
      <c r="PNI5" s="148"/>
      <c r="PNJ5" s="156"/>
      <c r="PNK5" s="148"/>
      <c r="PNL5" s="156"/>
      <c r="PNM5" s="148"/>
      <c r="PNN5" s="156"/>
      <c r="PNO5" s="148"/>
      <c r="PNP5" s="156"/>
      <c r="PNQ5" s="148"/>
      <c r="PNR5" s="156"/>
      <c r="PNS5" s="148"/>
      <c r="PNT5" s="156"/>
      <c r="PNU5" s="148"/>
      <c r="PNV5" s="156"/>
      <c r="PNW5" s="148"/>
      <c r="PNX5" s="156"/>
      <c r="PNY5" s="148"/>
      <c r="PNZ5" s="156"/>
      <c r="POA5" s="148"/>
      <c r="POB5" s="156"/>
      <c r="POC5" s="148"/>
      <c r="POD5" s="156"/>
      <c r="POE5" s="148"/>
      <c r="POF5" s="156"/>
      <c r="POG5" s="148"/>
      <c r="POH5" s="156"/>
      <c r="POI5" s="148"/>
      <c r="POJ5" s="156"/>
      <c r="POK5" s="148"/>
      <c r="POL5" s="156"/>
      <c r="POM5" s="148"/>
      <c r="PON5" s="156"/>
      <c r="POO5" s="148"/>
      <c r="POP5" s="156"/>
      <c r="POQ5" s="148"/>
      <c r="POR5" s="156"/>
      <c r="POS5" s="148"/>
      <c r="POT5" s="156"/>
      <c r="POU5" s="148"/>
      <c r="POV5" s="156"/>
      <c r="POW5" s="148"/>
      <c r="POX5" s="156"/>
      <c r="POY5" s="148"/>
      <c r="POZ5" s="156"/>
      <c r="PPA5" s="148"/>
      <c r="PPB5" s="156"/>
      <c r="PPC5" s="148"/>
      <c r="PPD5" s="156"/>
      <c r="PPE5" s="148"/>
      <c r="PPF5" s="156"/>
      <c r="PPG5" s="148"/>
      <c r="PPH5" s="156"/>
      <c r="PPI5" s="148"/>
      <c r="PPJ5" s="156"/>
      <c r="PPK5" s="148"/>
      <c r="PPL5" s="156"/>
      <c r="PPM5" s="148"/>
      <c r="PPN5" s="156"/>
      <c r="PPO5" s="148"/>
      <c r="PPP5" s="156"/>
      <c r="PPQ5" s="148"/>
      <c r="PPR5" s="156"/>
      <c r="PPS5" s="148"/>
      <c r="PPT5" s="156"/>
      <c r="PPU5" s="148"/>
      <c r="PPV5" s="156"/>
      <c r="PPW5" s="148"/>
      <c r="PPX5" s="156"/>
      <c r="PPY5" s="148"/>
      <c r="PPZ5" s="156"/>
      <c r="PQA5" s="148"/>
      <c r="PQB5" s="156"/>
      <c r="PQC5" s="148"/>
      <c r="PQD5" s="156"/>
      <c r="PQE5" s="148"/>
      <c r="PQF5" s="156"/>
      <c r="PQG5" s="148"/>
      <c r="PQH5" s="156"/>
      <c r="PQI5" s="148"/>
      <c r="PQJ5" s="156"/>
      <c r="PQK5" s="148"/>
      <c r="PQL5" s="156"/>
      <c r="PQM5" s="148"/>
      <c r="PQN5" s="156"/>
      <c r="PQO5" s="148"/>
      <c r="PQP5" s="156"/>
      <c r="PQQ5" s="148"/>
      <c r="PQR5" s="156"/>
      <c r="PQS5" s="148"/>
      <c r="PQT5" s="156"/>
      <c r="PQU5" s="148"/>
      <c r="PQV5" s="156"/>
      <c r="PQW5" s="148"/>
      <c r="PQX5" s="156"/>
      <c r="PQY5" s="148"/>
      <c r="PQZ5" s="156"/>
      <c r="PRA5" s="148"/>
      <c r="PRB5" s="156"/>
      <c r="PRC5" s="148"/>
      <c r="PRD5" s="156"/>
      <c r="PRE5" s="148"/>
      <c r="PRF5" s="156"/>
      <c r="PRG5" s="148"/>
      <c r="PRH5" s="156"/>
      <c r="PRI5" s="148"/>
      <c r="PRJ5" s="156"/>
      <c r="PRK5" s="148"/>
      <c r="PRL5" s="156"/>
      <c r="PRM5" s="148"/>
      <c r="PRN5" s="156"/>
      <c r="PRO5" s="148"/>
      <c r="PRP5" s="156"/>
      <c r="PRQ5" s="148"/>
      <c r="PRR5" s="156"/>
      <c r="PRS5" s="148"/>
      <c r="PRT5" s="156"/>
      <c r="PRU5" s="148"/>
      <c r="PRV5" s="156"/>
      <c r="PRW5" s="148"/>
      <c r="PRX5" s="156"/>
      <c r="PRY5" s="148"/>
      <c r="PRZ5" s="156"/>
      <c r="PSA5" s="148"/>
      <c r="PSB5" s="156"/>
      <c r="PSC5" s="148"/>
      <c r="PSD5" s="156"/>
      <c r="PSE5" s="148"/>
      <c r="PSF5" s="156"/>
      <c r="PSG5" s="148"/>
      <c r="PSH5" s="156"/>
      <c r="PSI5" s="148"/>
      <c r="PSJ5" s="156"/>
      <c r="PSK5" s="148"/>
      <c r="PSL5" s="156"/>
      <c r="PSM5" s="148"/>
      <c r="PSN5" s="156"/>
      <c r="PSO5" s="148"/>
      <c r="PSP5" s="156"/>
      <c r="PSQ5" s="148"/>
      <c r="PSR5" s="156"/>
      <c r="PSS5" s="148"/>
      <c r="PST5" s="156"/>
      <c r="PSU5" s="148"/>
      <c r="PSV5" s="156"/>
      <c r="PSW5" s="148"/>
      <c r="PSX5" s="156"/>
      <c r="PSY5" s="148"/>
      <c r="PSZ5" s="156"/>
      <c r="PTA5" s="148"/>
      <c r="PTB5" s="156"/>
      <c r="PTC5" s="148"/>
      <c r="PTD5" s="156"/>
      <c r="PTE5" s="148"/>
      <c r="PTF5" s="156"/>
      <c r="PTG5" s="148"/>
      <c r="PTH5" s="156"/>
      <c r="PTI5" s="148"/>
      <c r="PTJ5" s="156"/>
      <c r="PTK5" s="148"/>
      <c r="PTL5" s="156"/>
      <c r="PTM5" s="148"/>
      <c r="PTN5" s="156"/>
      <c r="PTO5" s="148"/>
      <c r="PTP5" s="156"/>
      <c r="PTQ5" s="148"/>
      <c r="PTR5" s="156"/>
      <c r="PTS5" s="148"/>
      <c r="PTT5" s="156"/>
      <c r="PTU5" s="148"/>
      <c r="PTV5" s="156"/>
      <c r="PTW5" s="148"/>
      <c r="PTX5" s="156"/>
      <c r="PTY5" s="148"/>
      <c r="PTZ5" s="156"/>
      <c r="PUA5" s="148"/>
      <c r="PUB5" s="156"/>
      <c r="PUC5" s="148"/>
      <c r="PUD5" s="156"/>
      <c r="PUE5" s="148"/>
      <c r="PUF5" s="156"/>
      <c r="PUG5" s="148"/>
      <c r="PUH5" s="156"/>
      <c r="PUI5" s="148"/>
      <c r="PUJ5" s="156"/>
      <c r="PUK5" s="148"/>
      <c r="PUL5" s="156"/>
      <c r="PUM5" s="148"/>
      <c r="PUN5" s="156"/>
      <c r="PUO5" s="148"/>
      <c r="PUP5" s="156"/>
      <c r="PUQ5" s="148"/>
      <c r="PUR5" s="156"/>
      <c r="PUS5" s="148"/>
      <c r="PUT5" s="156"/>
      <c r="PUU5" s="148"/>
      <c r="PUV5" s="156"/>
      <c r="PUW5" s="148"/>
      <c r="PUX5" s="156"/>
      <c r="PUY5" s="148"/>
      <c r="PUZ5" s="156"/>
      <c r="PVA5" s="148"/>
      <c r="PVB5" s="156"/>
      <c r="PVC5" s="148"/>
      <c r="PVD5" s="156"/>
      <c r="PVE5" s="148"/>
      <c r="PVF5" s="156"/>
      <c r="PVG5" s="148"/>
      <c r="PVH5" s="156"/>
      <c r="PVI5" s="148"/>
      <c r="PVJ5" s="156"/>
      <c r="PVK5" s="148"/>
      <c r="PVL5" s="156"/>
      <c r="PVM5" s="148"/>
      <c r="PVN5" s="156"/>
      <c r="PVO5" s="148"/>
      <c r="PVP5" s="156"/>
      <c r="PVQ5" s="148"/>
      <c r="PVR5" s="156"/>
      <c r="PVS5" s="148"/>
      <c r="PVT5" s="156"/>
      <c r="PVU5" s="148"/>
      <c r="PVV5" s="156"/>
      <c r="PVW5" s="148"/>
      <c r="PVX5" s="156"/>
      <c r="PVY5" s="148"/>
      <c r="PVZ5" s="156"/>
      <c r="PWA5" s="148"/>
      <c r="PWB5" s="156"/>
      <c r="PWC5" s="148"/>
      <c r="PWD5" s="156"/>
      <c r="PWE5" s="148"/>
      <c r="PWF5" s="156"/>
      <c r="PWG5" s="148"/>
      <c r="PWH5" s="156"/>
      <c r="PWI5" s="148"/>
      <c r="PWJ5" s="156"/>
      <c r="PWK5" s="148"/>
      <c r="PWL5" s="156"/>
      <c r="PWM5" s="148"/>
      <c r="PWN5" s="156"/>
      <c r="PWO5" s="148"/>
      <c r="PWP5" s="156"/>
      <c r="PWQ5" s="148"/>
      <c r="PWR5" s="156"/>
      <c r="PWS5" s="148"/>
      <c r="PWT5" s="156"/>
      <c r="PWU5" s="148"/>
      <c r="PWV5" s="156"/>
      <c r="PWW5" s="148"/>
      <c r="PWX5" s="156"/>
      <c r="PWY5" s="148"/>
      <c r="PWZ5" s="156"/>
      <c r="PXA5" s="148"/>
      <c r="PXB5" s="156"/>
      <c r="PXC5" s="148"/>
      <c r="PXD5" s="156"/>
      <c r="PXE5" s="148"/>
      <c r="PXF5" s="156"/>
      <c r="PXG5" s="148"/>
      <c r="PXH5" s="156"/>
      <c r="PXI5" s="148"/>
      <c r="PXJ5" s="156"/>
      <c r="PXK5" s="148"/>
      <c r="PXL5" s="156"/>
      <c r="PXM5" s="148"/>
      <c r="PXN5" s="156"/>
      <c r="PXO5" s="148"/>
      <c r="PXP5" s="156"/>
      <c r="PXQ5" s="148"/>
      <c r="PXR5" s="156"/>
      <c r="PXS5" s="148"/>
      <c r="PXT5" s="156"/>
      <c r="PXU5" s="148"/>
      <c r="PXV5" s="156"/>
      <c r="PXW5" s="148"/>
      <c r="PXX5" s="156"/>
      <c r="PXY5" s="148"/>
      <c r="PXZ5" s="156"/>
      <c r="PYA5" s="148"/>
      <c r="PYB5" s="156"/>
      <c r="PYC5" s="148"/>
      <c r="PYD5" s="156"/>
      <c r="PYE5" s="148"/>
      <c r="PYF5" s="156"/>
      <c r="PYG5" s="148"/>
      <c r="PYH5" s="156"/>
      <c r="PYI5" s="148"/>
      <c r="PYJ5" s="156"/>
      <c r="PYK5" s="148"/>
      <c r="PYL5" s="156"/>
      <c r="PYM5" s="148"/>
      <c r="PYN5" s="156"/>
      <c r="PYO5" s="148"/>
      <c r="PYP5" s="156"/>
      <c r="PYQ5" s="148"/>
      <c r="PYR5" s="156"/>
      <c r="PYS5" s="148"/>
      <c r="PYT5" s="156"/>
      <c r="PYU5" s="148"/>
      <c r="PYV5" s="156"/>
      <c r="PYW5" s="148"/>
      <c r="PYX5" s="156"/>
      <c r="PYY5" s="148"/>
      <c r="PYZ5" s="156"/>
      <c r="PZA5" s="148"/>
      <c r="PZB5" s="156"/>
      <c r="PZC5" s="148"/>
      <c r="PZD5" s="156"/>
      <c r="PZE5" s="148"/>
      <c r="PZF5" s="156"/>
      <c r="PZG5" s="148"/>
      <c r="PZH5" s="156"/>
      <c r="PZI5" s="148"/>
      <c r="PZJ5" s="156"/>
      <c r="PZK5" s="148"/>
      <c r="PZL5" s="156"/>
      <c r="PZM5" s="148"/>
      <c r="PZN5" s="156"/>
      <c r="PZO5" s="148"/>
      <c r="PZP5" s="156"/>
      <c r="PZQ5" s="148"/>
      <c r="PZR5" s="156"/>
      <c r="PZS5" s="148"/>
      <c r="PZT5" s="156"/>
      <c r="PZU5" s="148"/>
      <c r="PZV5" s="156"/>
      <c r="PZW5" s="148"/>
      <c r="PZX5" s="156"/>
      <c r="PZY5" s="148"/>
      <c r="PZZ5" s="156"/>
      <c r="QAA5" s="148"/>
      <c r="QAB5" s="156"/>
      <c r="QAC5" s="148"/>
      <c r="QAD5" s="156"/>
      <c r="QAE5" s="148"/>
      <c r="QAF5" s="156"/>
      <c r="QAG5" s="148"/>
      <c r="QAH5" s="156"/>
      <c r="QAI5" s="148"/>
      <c r="QAJ5" s="156"/>
      <c r="QAK5" s="148"/>
      <c r="QAL5" s="156"/>
      <c r="QAM5" s="148"/>
      <c r="QAN5" s="156"/>
      <c r="QAO5" s="148"/>
      <c r="QAP5" s="156"/>
      <c r="QAQ5" s="148"/>
      <c r="QAR5" s="156"/>
      <c r="QAS5" s="148"/>
      <c r="QAT5" s="156"/>
      <c r="QAU5" s="148"/>
      <c r="QAV5" s="156"/>
      <c r="QAW5" s="148"/>
      <c r="QAX5" s="156"/>
      <c r="QAY5" s="148"/>
      <c r="QAZ5" s="156"/>
      <c r="QBA5" s="148"/>
      <c r="QBB5" s="156"/>
      <c r="QBC5" s="148"/>
      <c r="QBD5" s="156"/>
      <c r="QBE5" s="148"/>
      <c r="QBF5" s="156"/>
      <c r="QBG5" s="148"/>
      <c r="QBH5" s="156"/>
      <c r="QBI5" s="148"/>
      <c r="QBJ5" s="156"/>
      <c r="QBK5" s="148"/>
      <c r="QBL5" s="156"/>
      <c r="QBM5" s="148"/>
      <c r="QBN5" s="156"/>
      <c r="QBO5" s="148"/>
      <c r="QBP5" s="156"/>
      <c r="QBQ5" s="148"/>
      <c r="QBR5" s="156"/>
      <c r="QBS5" s="148"/>
      <c r="QBT5" s="156"/>
      <c r="QBU5" s="148"/>
      <c r="QBV5" s="156"/>
      <c r="QBW5" s="148"/>
      <c r="QBX5" s="156"/>
      <c r="QBY5" s="148"/>
      <c r="QBZ5" s="156"/>
      <c r="QCA5" s="148"/>
      <c r="QCB5" s="156"/>
      <c r="QCC5" s="148"/>
      <c r="QCD5" s="156"/>
      <c r="QCE5" s="148"/>
      <c r="QCF5" s="156"/>
      <c r="QCG5" s="148"/>
      <c r="QCH5" s="156"/>
      <c r="QCI5" s="148"/>
      <c r="QCJ5" s="156"/>
      <c r="QCK5" s="148"/>
      <c r="QCL5" s="156"/>
      <c r="QCM5" s="148"/>
      <c r="QCN5" s="156"/>
      <c r="QCO5" s="148"/>
      <c r="QCP5" s="156"/>
      <c r="QCQ5" s="148"/>
      <c r="QCR5" s="156"/>
      <c r="QCS5" s="148"/>
      <c r="QCT5" s="156"/>
      <c r="QCU5" s="148"/>
      <c r="QCV5" s="156"/>
      <c r="QCW5" s="148"/>
      <c r="QCX5" s="156"/>
      <c r="QCY5" s="148"/>
      <c r="QCZ5" s="156"/>
      <c r="QDA5" s="148"/>
      <c r="QDB5" s="156"/>
      <c r="QDC5" s="148"/>
      <c r="QDD5" s="156"/>
      <c r="QDE5" s="148"/>
      <c r="QDF5" s="156"/>
      <c r="QDG5" s="148"/>
      <c r="QDH5" s="156"/>
      <c r="QDI5" s="148"/>
      <c r="QDJ5" s="156"/>
      <c r="QDK5" s="148"/>
      <c r="QDL5" s="156"/>
      <c r="QDM5" s="148"/>
      <c r="QDN5" s="156"/>
      <c r="QDO5" s="148"/>
      <c r="QDP5" s="156"/>
      <c r="QDQ5" s="148"/>
      <c r="QDR5" s="156"/>
      <c r="QDS5" s="148"/>
      <c r="QDT5" s="156"/>
      <c r="QDU5" s="148"/>
      <c r="QDV5" s="156"/>
      <c r="QDW5" s="148"/>
      <c r="QDX5" s="156"/>
      <c r="QDY5" s="148"/>
      <c r="QDZ5" s="156"/>
      <c r="QEA5" s="148"/>
      <c r="QEB5" s="156"/>
      <c r="QEC5" s="148"/>
      <c r="QED5" s="156"/>
      <c r="QEE5" s="148"/>
      <c r="QEF5" s="156"/>
      <c r="QEG5" s="148"/>
      <c r="QEH5" s="156"/>
      <c r="QEI5" s="148"/>
      <c r="QEJ5" s="156"/>
      <c r="QEK5" s="148"/>
      <c r="QEL5" s="156"/>
      <c r="QEM5" s="148"/>
      <c r="QEN5" s="156"/>
      <c r="QEO5" s="148"/>
      <c r="QEP5" s="156"/>
      <c r="QEQ5" s="148"/>
      <c r="QER5" s="156"/>
      <c r="QES5" s="148"/>
      <c r="QET5" s="156"/>
      <c r="QEU5" s="148"/>
      <c r="QEV5" s="156"/>
      <c r="QEW5" s="148"/>
      <c r="QEX5" s="156"/>
      <c r="QEY5" s="148"/>
      <c r="QEZ5" s="156"/>
      <c r="QFA5" s="148"/>
      <c r="QFB5" s="156"/>
      <c r="QFC5" s="148"/>
      <c r="QFD5" s="156"/>
      <c r="QFE5" s="148"/>
      <c r="QFF5" s="156"/>
      <c r="QFG5" s="148"/>
      <c r="QFH5" s="156"/>
      <c r="QFI5" s="148"/>
      <c r="QFJ5" s="156"/>
      <c r="QFK5" s="148"/>
      <c r="QFL5" s="156"/>
      <c r="QFM5" s="148"/>
      <c r="QFN5" s="156"/>
      <c r="QFO5" s="148"/>
      <c r="QFP5" s="156"/>
      <c r="QFQ5" s="148"/>
      <c r="QFR5" s="156"/>
      <c r="QFS5" s="148"/>
      <c r="QFT5" s="156"/>
      <c r="QFU5" s="148"/>
      <c r="QFV5" s="156"/>
      <c r="QFW5" s="148"/>
      <c r="QFX5" s="156"/>
      <c r="QFY5" s="148"/>
      <c r="QFZ5" s="156"/>
      <c r="QGA5" s="148"/>
      <c r="QGB5" s="156"/>
      <c r="QGC5" s="148"/>
      <c r="QGD5" s="156"/>
      <c r="QGE5" s="148"/>
      <c r="QGF5" s="156"/>
      <c r="QGG5" s="148"/>
      <c r="QGH5" s="156"/>
      <c r="QGI5" s="148"/>
      <c r="QGJ5" s="156"/>
      <c r="QGK5" s="148"/>
      <c r="QGL5" s="156"/>
      <c r="QGM5" s="148"/>
      <c r="QGN5" s="156"/>
      <c r="QGO5" s="148"/>
      <c r="QGP5" s="156"/>
      <c r="QGQ5" s="148"/>
      <c r="QGR5" s="156"/>
      <c r="QGS5" s="148"/>
      <c r="QGT5" s="156"/>
      <c r="QGU5" s="148"/>
      <c r="QGV5" s="156"/>
      <c r="QGW5" s="148"/>
      <c r="QGX5" s="156"/>
      <c r="QGY5" s="148"/>
      <c r="QGZ5" s="156"/>
      <c r="QHA5" s="148"/>
      <c r="QHB5" s="156"/>
      <c r="QHC5" s="148"/>
      <c r="QHD5" s="156"/>
      <c r="QHE5" s="148"/>
      <c r="QHF5" s="156"/>
      <c r="QHG5" s="148"/>
      <c r="QHH5" s="156"/>
      <c r="QHI5" s="148"/>
      <c r="QHJ5" s="156"/>
      <c r="QHK5" s="148"/>
      <c r="QHL5" s="156"/>
      <c r="QHM5" s="148"/>
      <c r="QHN5" s="156"/>
      <c r="QHO5" s="148"/>
      <c r="QHP5" s="156"/>
      <c r="QHQ5" s="148"/>
      <c r="QHR5" s="156"/>
      <c r="QHS5" s="148"/>
      <c r="QHT5" s="156"/>
      <c r="QHU5" s="148"/>
      <c r="QHV5" s="156"/>
      <c r="QHW5" s="148"/>
      <c r="QHX5" s="156"/>
      <c r="QHY5" s="148"/>
      <c r="QHZ5" s="156"/>
      <c r="QIA5" s="148"/>
      <c r="QIB5" s="156"/>
      <c r="QIC5" s="148"/>
      <c r="QID5" s="156"/>
      <c r="QIE5" s="148"/>
      <c r="QIF5" s="156"/>
      <c r="QIG5" s="148"/>
      <c r="QIH5" s="156"/>
      <c r="QII5" s="148"/>
      <c r="QIJ5" s="156"/>
      <c r="QIK5" s="148"/>
      <c r="QIL5" s="156"/>
      <c r="QIM5" s="148"/>
      <c r="QIN5" s="156"/>
      <c r="QIO5" s="148"/>
      <c r="QIP5" s="156"/>
      <c r="QIQ5" s="148"/>
      <c r="QIR5" s="156"/>
      <c r="QIS5" s="148"/>
      <c r="QIT5" s="156"/>
      <c r="QIU5" s="148"/>
      <c r="QIV5" s="156"/>
      <c r="QIW5" s="148"/>
      <c r="QIX5" s="156"/>
      <c r="QIY5" s="148"/>
      <c r="QIZ5" s="156"/>
      <c r="QJA5" s="148"/>
      <c r="QJB5" s="156"/>
      <c r="QJC5" s="148"/>
      <c r="QJD5" s="156"/>
      <c r="QJE5" s="148"/>
      <c r="QJF5" s="156"/>
      <c r="QJG5" s="148"/>
      <c r="QJH5" s="156"/>
      <c r="QJI5" s="148"/>
      <c r="QJJ5" s="156"/>
      <c r="QJK5" s="148"/>
      <c r="QJL5" s="156"/>
      <c r="QJM5" s="148"/>
      <c r="QJN5" s="156"/>
      <c r="QJO5" s="148"/>
      <c r="QJP5" s="156"/>
      <c r="QJQ5" s="148"/>
      <c r="QJR5" s="156"/>
      <c r="QJS5" s="148"/>
      <c r="QJT5" s="156"/>
      <c r="QJU5" s="148"/>
      <c r="QJV5" s="156"/>
      <c r="QJW5" s="148"/>
      <c r="QJX5" s="156"/>
      <c r="QJY5" s="148"/>
      <c r="QJZ5" s="156"/>
      <c r="QKA5" s="148"/>
      <c r="QKB5" s="156"/>
      <c r="QKC5" s="148"/>
      <c r="QKD5" s="156"/>
      <c r="QKE5" s="148"/>
      <c r="QKF5" s="156"/>
      <c r="QKG5" s="148"/>
      <c r="QKH5" s="156"/>
      <c r="QKI5" s="148"/>
      <c r="QKJ5" s="156"/>
      <c r="QKK5" s="148"/>
      <c r="QKL5" s="156"/>
      <c r="QKM5" s="148"/>
      <c r="QKN5" s="156"/>
      <c r="QKO5" s="148"/>
      <c r="QKP5" s="156"/>
      <c r="QKQ5" s="148"/>
      <c r="QKR5" s="156"/>
      <c r="QKS5" s="148"/>
      <c r="QKT5" s="156"/>
      <c r="QKU5" s="148"/>
      <c r="QKV5" s="156"/>
      <c r="QKW5" s="148"/>
      <c r="QKX5" s="156"/>
      <c r="QKY5" s="148"/>
      <c r="QKZ5" s="156"/>
      <c r="QLA5" s="148"/>
      <c r="QLB5" s="156"/>
      <c r="QLC5" s="148"/>
      <c r="QLD5" s="156"/>
      <c r="QLE5" s="148"/>
      <c r="QLF5" s="156"/>
      <c r="QLG5" s="148"/>
      <c r="QLH5" s="156"/>
      <c r="QLI5" s="148"/>
      <c r="QLJ5" s="156"/>
      <c r="QLK5" s="148"/>
      <c r="QLL5" s="156"/>
      <c r="QLM5" s="148"/>
      <c r="QLN5" s="156"/>
      <c r="QLO5" s="148"/>
      <c r="QLP5" s="156"/>
      <c r="QLQ5" s="148"/>
      <c r="QLR5" s="156"/>
      <c r="QLS5" s="148"/>
      <c r="QLT5" s="156"/>
      <c r="QLU5" s="148"/>
      <c r="QLV5" s="156"/>
      <c r="QLW5" s="148"/>
      <c r="QLX5" s="156"/>
      <c r="QLY5" s="148"/>
      <c r="QLZ5" s="156"/>
      <c r="QMA5" s="148"/>
      <c r="QMB5" s="156"/>
      <c r="QMC5" s="148"/>
      <c r="QMD5" s="156"/>
      <c r="QME5" s="148"/>
      <c r="QMF5" s="156"/>
      <c r="QMG5" s="148"/>
      <c r="QMH5" s="156"/>
      <c r="QMI5" s="148"/>
      <c r="QMJ5" s="156"/>
      <c r="QMK5" s="148"/>
      <c r="QML5" s="156"/>
      <c r="QMM5" s="148"/>
      <c r="QMN5" s="156"/>
      <c r="QMO5" s="148"/>
      <c r="QMP5" s="156"/>
      <c r="QMQ5" s="148"/>
      <c r="QMR5" s="156"/>
      <c r="QMS5" s="148"/>
      <c r="QMT5" s="156"/>
      <c r="QMU5" s="148"/>
      <c r="QMV5" s="156"/>
      <c r="QMW5" s="148"/>
      <c r="QMX5" s="156"/>
      <c r="QMY5" s="148"/>
      <c r="QMZ5" s="156"/>
      <c r="QNA5" s="148"/>
      <c r="QNB5" s="156"/>
      <c r="QNC5" s="148"/>
      <c r="QND5" s="156"/>
      <c r="QNE5" s="148"/>
      <c r="QNF5" s="156"/>
      <c r="QNG5" s="148"/>
      <c r="QNH5" s="156"/>
      <c r="QNI5" s="148"/>
      <c r="QNJ5" s="156"/>
      <c r="QNK5" s="148"/>
      <c r="QNL5" s="156"/>
      <c r="QNM5" s="148"/>
      <c r="QNN5" s="156"/>
      <c r="QNO5" s="148"/>
      <c r="QNP5" s="156"/>
      <c r="QNQ5" s="148"/>
      <c r="QNR5" s="156"/>
      <c r="QNS5" s="148"/>
      <c r="QNT5" s="156"/>
      <c r="QNU5" s="148"/>
      <c r="QNV5" s="156"/>
      <c r="QNW5" s="148"/>
      <c r="QNX5" s="156"/>
      <c r="QNY5" s="148"/>
      <c r="QNZ5" s="156"/>
      <c r="QOA5" s="148"/>
      <c r="QOB5" s="156"/>
      <c r="QOC5" s="148"/>
      <c r="QOD5" s="156"/>
      <c r="QOE5" s="148"/>
      <c r="QOF5" s="156"/>
      <c r="QOG5" s="148"/>
      <c r="QOH5" s="156"/>
      <c r="QOI5" s="148"/>
      <c r="QOJ5" s="156"/>
      <c r="QOK5" s="148"/>
      <c r="QOL5" s="156"/>
      <c r="QOM5" s="148"/>
      <c r="QON5" s="156"/>
      <c r="QOO5" s="148"/>
      <c r="QOP5" s="156"/>
      <c r="QOQ5" s="148"/>
      <c r="QOR5" s="156"/>
      <c r="QOS5" s="148"/>
      <c r="QOT5" s="156"/>
      <c r="QOU5" s="148"/>
      <c r="QOV5" s="156"/>
      <c r="QOW5" s="148"/>
      <c r="QOX5" s="156"/>
      <c r="QOY5" s="148"/>
      <c r="QOZ5" s="156"/>
      <c r="QPA5" s="148"/>
      <c r="QPB5" s="156"/>
      <c r="QPC5" s="148"/>
      <c r="QPD5" s="156"/>
      <c r="QPE5" s="148"/>
      <c r="QPF5" s="156"/>
      <c r="QPG5" s="148"/>
      <c r="QPH5" s="156"/>
      <c r="QPI5" s="148"/>
      <c r="QPJ5" s="156"/>
      <c r="QPK5" s="148"/>
      <c r="QPL5" s="156"/>
      <c r="QPM5" s="148"/>
      <c r="QPN5" s="156"/>
      <c r="QPO5" s="148"/>
      <c r="QPP5" s="156"/>
      <c r="QPQ5" s="148"/>
      <c r="QPR5" s="156"/>
      <c r="QPS5" s="148"/>
      <c r="QPT5" s="156"/>
      <c r="QPU5" s="148"/>
      <c r="QPV5" s="156"/>
      <c r="QPW5" s="148"/>
      <c r="QPX5" s="156"/>
      <c r="QPY5" s="148"/>
      <c r="QPZ5" s="156"/>
      <c r="QQA5" s="148"/>
      <c r="QQB5" s="156"/>
      <c r="QQC5" s="148"/>
      <c r="QQD5" s="156"/>
      <c r="QQE5" s="148"/>
      <c r="QQF5" s="156"/>
      <c r="QQG5" s="148"/>
      <c r="QQH5" s="156"/>
      <c r="QQI5" s="148"/>
      <c r="QQJ5" s="156"/>
      <c r="QQK5" s="148"/>
      <c r="QQL5" s="156"/>
      <c r="QQM5" s="148"/>
      <c r="QQN5" s="156"/>
      <c r="QQO5" s="148"/>
      <c r="QQP5" s="156"/>
      <c r="QQQ5" s="148"/>
      <c r="QQR5" s="156"/>
      <c r="QQS5" s="148"/>
      <c r="QQT5" s="156"/>
      <c r="QQU5" s="148"/>
      <c r="QQV5" s="156"/>
      <c r="QQW5" s="148"/>
      <c r="QQX5" s="156"/>
      <c r="QQY5" s="148"/>
      <c r="QQZ5" s="156"/>
      <c r="QRA5" s="148"/>
      <c r="QRB5" s="156"/>
      <c r="QRC5" s="148"/>
      <c r="QRD5" s="156"/>
      <c r="QRE5" s="148"/>
      <c r="QRF5" s="156"/>
      <c r="QRG5" s="148"/>
      <c r="QRH5" s="156"/>
      <c r="QRI5" s="148"/>
      <c r="QRJ5" s="156"/>
      <c r="QRK5" s="148"/>
      <c r="QRL5" s="156"/>
      <c r="QRM5" s="148"/>
      <c r="QRN5" s="156"/>
      <c r="QRO5" s="148"/>
      <c r="QRP5" s="156"/>
      <c r="QRQ5" s="148"/>
      <c r="QRR5" s="156"/>
      <c r="QRS5" s="148"/>
      <c r="QRT5" s="156"/>
      <c r="QRU5" s="148"/>
      <c r="QRV5" s="156"/>
      <c r="QRW5" s="148"/>
      <c r="QRX5" s="156"/>
      <c r="QRY5" s="148"/>
      <c r="QRZ5" s="156"/>
      <c r="QSA5" s="148"/>
      <c r="QSB5" s="156"/>
      <c r="QSC5" s="148"/>
      <c r="QSD5" s="156"/>
      <c r="QSE5" s="148"/>
      <c r="QSF5" s="156"/>
      <c r="QSG5" s="148"/>
      <c r="QSH5" s="156"/>
      <c r="QSI5" s="148"/>
      <c r="QSJ5" s="156"/>
      <c r="QSK5" s="148"/>
      <c r="QSL5" s="156"/>
      <c r="QSM5" s="148"/>
      <c r="QSN5" s="156"/>
      <c r="QSO5" s="148"/>
      <c r="QSP5" s="156"/>
      <c r="QSQ5" s="148"/>
      <c r="QSR5" s="156"/>
      <c r="QSS5" s="148"/>
      <c r="QST5" s="156"/>
      <c r="QSU5" s="148"/>
      <c r="QSV5" s="156"/>
      <c r="QSW5" s="148"/>
      <c r="QSX5" s="156"/>
      <c r="QSY5" s="148"/>
      <c r="QSZ5" s="156"/>
      <c r="QTA5" s="148"/>
      <c r="QTB5" s="156"/>
      <c r="QTC5" s="148"/>
      <c r="QTD5" s="156"/>
      <c r="QTE5" s="148"/>
      <c r="QTF5" s="156"/>
      <c r="QTG5" s="148"/>
      <c r="QTH5" s="156"/>
      <c r="QTI5" s="148"/>
      <c r="QTJ5" s="156"/>
      <c r="QTK5" s="148"/>
      <c r="QTL5" s="156"/>
      <c r="QTM5" s="148"/>
      <c r="QTN5" s="156"/>
      <c r="QTO5" s="148"/>
      <c r="QTP5" s="156"/>
      <c r="QTQ5" s="148"/>
      <c r="QTR5" s="156"/>
      <c r="QTS5" s="148"/>
      <c r="QTT5" s="156"/>
      <c r="QTU5" s="148"/>
      <c r="QTV5" s="156"/>
      <c r="QTW5" s="148"/>
      <c r="QTX5" s="156"/>
      <c r="QTY5" s="148"/>
      <c r="QTZ5" s="156"/>
      <c r="QUA5" s="148"/>
      <c r="QUB5" s="156"/>
      <c r="QUC5" s="148"/>
      <c r="QUD5" s="156"/>
      <c r="QUE5" s="148"/>
      <c r="QUF5" s="156"/>
      <c r="QUG5" s="148"/>
      <c r="QUH5" s="156"/>
      <c r="QUI5" s="148"/>
      <c r="QUJ5" s="156"/>
      <c r="QUK5" s="148"/>
      <c r="QUL5" s="156"/>
      <c r="QUM5" s="148"/>
      <c r="QUN5" s="156"/>
      <c r="QUO5" s="148"/>
      <c r="QUP5" s="156"/>
      <c r="QUQ5" s="148"/>
      <c r="QUR5" s="156"/>
      <c r="QUS5" s="148"/>
      <c r="QUT5" s="156"/>
      <c r="QUU5" s="148"/>
      <c r="QUV5" s="156"/>
      <c r="QUW5" s="148"/>
      <c r="QUX5" s="156"/>
      <c r="QUY5" s="148"/>
      <c r="QUZ5" s="156"/>
      <c r="QVA5" s="148"/>
      <c r="QVB5" s="156"/>
      <c r="QVC5" s="148"/>
      <c r="QVD5" s="156"/>
      <c r="QVE5" s="148"/>
      <c r="QVF5" s="156"/>
      <c r="QVG5" s="148"/>
      <c r="QVH5" s="156"/>
      <c r="QVI5" s="148"/>
      <c r="QVJ5" s="156"/>
      <c r="QVK5" s="148"/>
      <c r="QVL5" s="156"/>
      <c r="QVM5" s="148"/>
      <c r="QVN5" s="156"/>
      <c r="QVO5" s="148"/>
      <c r="QVP5" s="156"/>
      <c r="QVQ5" s="148"/>
      <c r="QVR5" s="156"/>
      <c r="QVS5" s="148"/>
      <c r="QVT5" s="156"/>
      <c r="QVU5" s="148"/>
      <c r="QVV5" s="156"/>
      <c r="QVW5" s="148"/>
      <c r="QVX5" s="156"/>
      <c r="QVY5" s="148"/>
      <c r="QVZ5" s="156"/>
      <c r="QWA5" s="148"/>
      <c r="QWB5" s="156"/>
      <c r="QWC5" s="148"/>
      <c r="QWD5" s="156"/>
      <c r="QWE5" s="148"/>
      <c r="QWF5" s="156"/>
      <c r="QWG5" s="148"/>
      <c r="QWH5" s="156"/>
      <c r="QWI5" s="148"/>
      <c r="QWJ5" s="156"/>
      <c r="QWK5" s="148"/>
      <c r="QWL5" s="156"/>
      <c r="QWM5" s="148"/>
      <c r="QWN5" s="156"/>
      <c r="QWO5" s="148"/>
      <c r="QWP5" s="156"/>
      <c r="QWQ5" s="148"/>
      <c r="QWR5" s="156"/>
      <c r="QWS5" s="148"/>
      <c r="QWT5" s="156"/>
      <c r="QWU5" s="148"/>
      <c r="QWV5" s="156"/>
      <c r="QWW5" s="148"/>
      <c r="QWX5" s="156"/>
      <c r="QWY5" s="148"/>
      <c r="QWZ5" s="156"/>
      <c r="QXA5" s="148"/>
      <c r="QXB5" s="156"/>
      <c r="QXC5" s="148"/>
      <c r="QXD5" s="156"/>
      <c r="QXE5" s="148"/>
      <c r="QXF5" s="156"/>
      <c r="QXG5" s="148"/>
      <c r="QXH5" s="156"/>
      <c r="QXI5" s="148"/>
      <c r="QXJ5" s="156"/>
      <c r="QXK5" s="148"/>
      <c r="QXL5" s="156"/>
      <c r="QXM5" s="148"/>
      <c r="QXN5" s="156"/>
      <c r="QXO5" s="148"/>
      <c r="QXP5" s="156"/>
      <c r="QXQ5" s="148"/>
      <c r="QXR5" s="156"/>
      <c r="QXS5" s="148"/>
      <c r="QXT5" s="156"/>
      <c r="QXU5" s="148"/>
      <c r="QXV5" s="156"/>
      <c r="QXW5" s="148"/>
      <c r="QXX5" s="156"/>
      <c r="QXY5" s="148"/>
      <c r="QXZ5" s="156"/>
      <c r="QYA5" s="148"/>
      <c r="QYB5" s="156"/>
      <c r="QYC5" s="148"/>
      <c r="QYD5" s="156"/>
      <c r="QYE5" s="148"/>
      <c r="QYF5" s="156"/>
      <c r="QYG5" s="148"/>
      <c r="QYH5" s="156"/>
      <c r="QYI5" s="148"/>
      <c r="QYJ5" s="156"/>
      <c r="QYK5" s="148"/>
      <c r="QYL5" s="156"/>
      <c r="QYM5" s="148"/>
      <c r="QYN5" s="156"/>
      <c r="QYO5" s="148"/>
      <c r="QYP5" s="156"/>
      <c r="QYQ5" s="148"/>
      <c r="QYR5" s="156"/>
      <c r="QYS5" s="148"/>
      <c r="QYT5" s="156"/>
      <c r="QYU5" s="148"/>
      <c r="QYV5" s="156"/>
      <c r="QYW5" s="148"/>
      <c r="QYX5" s="156"/>
      <c r="QYY5" s="148"/>
      <c r="QYZ5" s="156"/>
      <c r="QZA5" s="148"/>
      <c r="QZB5" s="156"/>
      <c r="QZC5" s="148"/>
      <c r="QZD5" s="156"/>
      <c r="QZE5" s="148"/>
      <c r="QZF5" s="156"/>
      <c r="QZG5" s="148"/>
      <c r="QZH5" s="156"/>
      <c r="QZI5" s="148"/>
      <c r="QZJ5" s="156"/>
      <c r="QZK5" s="148"/>
      <c r="QZL5" s="156"/>
      <c r="QZM5" s="148"/>
      <c r="QZN5" s="156"/>
      <c r="QZO5" s="148"/>
      <c r="QZP5" s="156"/>
      <c r="QZQ5" s="148"/>
      <c r="QZR5" s="156"/>
      <c r="QZS5" s="148"/>
      <c r="QZT5" s="156"/>
      <c r="QZU5" s="148"/>
      <c r="QZV5" s="156"/>
      <c r="QZW5" s="148"/>
      <c r="QZX5" s="156"/>
      <c r="QZY5" s="148"/>
      <c r="QZZ5" s="156"/>
      <c r="RAA5" s="148"/>
      <c r="RAB5" s="156"/>
      <c r="RAC5" s="148"/>
      <c r="RAD5" s="156"/>
      <c r="RAE5" s="148"/>
      <c r="RAF5" s="156"/>
      <c r="RAG5" s="148"/>
      <c r="RAH5" s="156"/>
      <c r="RAI5" s="148"/>
      <c r="RAJ5" s="156"/>
      <c r="RAK5" s="148"/>
      <c r="RAL5" s="156"/>
      <c r="RAM5" s="148"/>
      <c r="RAN5" s="156"/>
      <c r="RAO5" s="148"/>
      <c r="RAP5" s="156"/>
      <c r="RAQ5" s="148"/>
      <c r="RAR5" s="156"/>
      <c r="RAS5" s="148"/>
      <c r="RAT5" s="156"/>
      <c r="RAU5" s="148"/>
      <c r="RAV5" s="156"/>
      <c r="RAW5" s="148"/>
      <c r="RAX5" s="156"/>
      <c r="RAY5" s="148"/>
      <c r="RAZ5" s="156"/>
      <c r="RBA5" s="148"/>
      <c r="RBB5" s="156"/>
      <c r="RBC5" s="148"/>
      <c r="RBD5" s="156"/>
      <c r="RBE5" s="148"/>
      <c r="RBF5" s="156"/>
      <c r="RBG5" s="148"/>
      <c r="RBH5" s="156"/>
      <c r="RBI5" s="148"/>
      <c r="RBJ5" s="156"/>
      <c r="RBK5" s="148"/>
      <c r="RBL5" s="156"/>
      <c r="RBM5" s="148"/>
      <c r="RBN5" s="156"/>
      <c r="RBO5" s="148"/>
      <c r="RBP5" s="156"/>
      <c r="RBQ5" s="148"/>
      <c r="RBR5" s="156"/>
      <c r="RBS5" s="148"/>
      <c r="RBT5" s="156"/>
      <c r="RBU5" s="148"/>
      <c r="RBV5" s="156"/>
      <c r="RBW5" s="148"/>
      <c r="RBX5" s="156"/>
      <c r="RBY5" s="148"/>
      <c r="RBZ5" s="156"/>
      <c r="RCA5" s="148"/>
      <c r="RCB5" s="156"/>
      <c r="RCC5" s="148"/>
      <c r="RCD5" s="156"/>
      <c r="RCE5" s="148"/>
      <c r="RCF5" s="156"/>
      <c r="RCG5" s="148"/>
      <c r="RCH5" s="156"/>
      <c r="RCI5" s="148"/>
      <c r="RCJ5" s="156"/>
      <c r="RCK5" s="148"/>
      <c r="RCL5" s="156"/>
      <c r="RCM5" s="148"/>
      <c r="RCN5" s="156"/>
      <c r="RCO5" s="148"/>
      <c r="RCP5" s="156"/>
      <c r="RCQ5" s="148"/>
      <c r="RCR5" s="156"/>
      <c r="RCS5" s="148"/>
      <c r="RCT5" s="156"/>
      <c r="RCU5" s="148"/>
      <c r="RCV5" s="156"/>
      <c r="RCW5" s="148"/>
      <c r="RCX5" s="156"/>
      <c r="RCY5" s="148"/>
      <c r="RCZ5" s="156"/>
      <c r="RDA5" s="148"/>
      <c r="RDB5" s="156"/>
      <c r="RDC5" s="148"/>
      <c r="RDD5" s="156"/>
      <c r="RDE5" s="148"/>
      <c r="RDF5" s="156"/>
      <c r="RDG5" s="148"/>
      <c r="RDH5" s="156"/>
      <c r="RDI5" s="148"/>
      <c r="RDJ5" s="156"/>
      <c r="RDK5" s="148"/>
      <c r="RDL5" s="156"/>
      <c r="RDM5" s="148"/>
      <c r="RDN5" s="156"/>
      <c r="RDO5" s="148"/>
      <c r="RDP5" s="156"/>
      <c r="RDQ5" s="148"/>
      <c r="RDR5" s="156"/>
      <c r="RDS5" s="148"/>
      <c r="RDT5" s="156"/>
      <c r="RDU5" s="148"/>
      <c r="RDV5" s="156"/>
      <c r="RDW5" s="148"/>
      <c r="RDX5" s="156"/>
      <c r="RDY5" s="148"/>
      <c r="RDZ5" s="156"/>
      <c r="REA5" s="148"/>
      <c r="REB5" s="156"/>
      <c r="REC5" s="148"/>
      <c r="RED5" s="156"/>
      <c r="REE5" s="148"/>
      <c r="REF5" s="156"/>
      <c r="REG5" s="148"/>
      <c r="REH5" s="156"/>
      <c r="REI5" s="148"/>
      <c r="REJ5" s="156"/>
      <c r="REK5" s="148"/>
      <c r="REL5" s="156"/>
      <c r="REM5" s="148"/>
      <c r="REN5" s="156"/>
      <c r="REO5" s="148"/>
      <c r="REP5" s="156"/>
      <c r="REQ5" s="148"/>
      <c r="RER5" s="156"/>
      <c r="RES5" s="148"/>
      <c r="RET5" s="156"/>
      <c r="REU5" s="148"/>
      <c r="REV5" s="156"/>
      <c r="REW5" s="148"/>
      <c r="REX5" s="156"/>
      <c r="REY5" s="148"/>
      <c r="REZ5" s="156"/>
      <c r="RFA5" s="148"/>
      <c r="RFB5" s="156"/>
      <c r="RFC5" s="148"/>
      <c r="RFD5" s="156"/>
      <c r="RFE5" s="148"/>
      <c r="RFF5" s="156"/>
      <c r="RFG5" s="148"/>
      <c r="RFH5" s="156"/>
      <c r="RFI5" s="148"/>
      <c r="RFJ5" s="156"/>
      <c r="RFK5" s="148"/>
      <c r="RFL5" s="156"/>
      <c r="RFM5" s="148"/>
      <c r="RFN5" s="156"/>
      <c r="RFO5" s="148"/>
      <c r="RFP5" s="156"/>
      <c r="RFQ5" s="148"/>
      <c r="RFR5" s="156"/>
      <c r="RFS5" s="148"/>
      <c r="RFT5" s="156"/>
      <c r="RFU5" s="148"/>
      <c r="RFV5" s="156"/>
      <c r="RFW5" s="148"/>
      <c r="RFX5" s="156"/>
      <c r="RFY5" s="148"/>
      <c r="RFZ5" s="156"/>
      <c r="RGA5" s="148"/>
      <c r="RGB5" s="156"/>
      <c r="RGC5" s="148"/>
      <c r="RGD5" s="156"/>
      <c r="RGE5" s="148"/>
      <c r="RGF5" s="156"/>
      <c r="RGG5" s="148"/>
      <c r="RGH5" s="156"/>
      <c r="RGI5" s="148"/>
      <c r="RGJ5" s="156"/>
      <c r="RGK5" s="148"/>
      <c r="RGL5" s="156"/>
      <c r="RGM5" s="148"/>
      <c r="RGN5" s="156"/>
      <c r="RGO5" s="148"/>
      <c r="RGP5" s="156"/>
      <c r="RGQ5" s="148"/>
      <c r="RGR5" s="156"/>
      <c r="RGS5" s="148"/>
      <c r="RGT5" s="156"/>
      <c r="RGU5" s="148"/>
      <c r="RGV5" s="156"/>
      <c r="RGW5" s="148"/>
      <c r="RGX5" s="156"/>
      <c r="RGY5" s="148"/>
      <c r="RGZ5" s="156"/>
      <c r="RHA5" s="148"/>
      <c r="RHB5" s="156"/>
      <c r="RHC5" s="148"/>
      <c r="RHD5" s="156"/>
      <c r="RHE5" s="148"/>
      <c r="RHF5" s="156"/>
      <c r="RHG5" s="148"/>
      <c r="RHH5" s="156"/>
      <c r="RHI5" s="148"/>
      <c r="RHJ5" s="156"/>
      <c r="RHK5" s="148"/>
      <c r="RHL5" s="156"/>
      <c r="RHM5" s="148"/>
      <c r="RHN5" s="156"/>
      <c r="RHO5" s="148"/>
      <c r="RHP5" s="156"/>
      <c r="RHQ5" s="148"/>
      <c r="RHR5" s="156"/>
      <c r="RHS5" s="148"/>
      <c r="RHT5" s="156"/>
      <c r="RHU5" s="148"/>
      <c r="RHV5" s="156"/>
      <c r="RHW5" s="148"/>
      <c r="RHX5" s="156"/>
      <c r="RHY5" s="148"/>
      <c r="RHZ5" s="156"/>
      <c r="RIA5" s="148"/>
      <c r="RIB5" s="156"/>
      <c r="RIC5" s="148"/>
      <c r="RID5" s="156"/>
      <c r="RIE5" s="148"/>
      <c r="RIF5" s="156"/>
      <c r="RIG5" s="148"/>
      <c r="RIH5" s="156"/>
      <c r="RII5" s="148"/>
      <c r="RIJ5" s="156"/>
      <c r="RIK5" s="148"/>
      <c r="RIL5" s="156"/>
      <c r="RIM5" s="148"/>
      <c r="RIN5" s="156"/>
      <c r="RIO5" s="148"/>
      <c r="RIP5" s="156"/>
      <c r="RIQ5" s="148"/>
      <c r="RIR5" s="156"/>
      <c r="RIS5" s="148"/>
      <c r="RIT5" s="156"/>
      <c r="RIU5" s="148"/>
      <c r="RIV5" s="156"/>
      <c r="RIW5" s="148"/>
      <c r="RIX5" s="156"/>
      <c r="RIY5" s="148"/>
      <c r="RIZ5" s="156"/>
      <c r="RJA5" s="148"/>
      <c r="RJB5" s="156"/>
      <c r="RJC5" s="148"/>
      <c r="RJD5" s="156"/>
      <c r="RJE5" s="148"/>
      <c r="RJF5" s="156"/>
      <c r="RJG5" s="148"/>
      <c r="RJH5" s="156"/>
      <c r="RJI5" s="148"/>
      <c r="RJJ5" s="156"/>
      <c r="RJK5" s="148"/>
      <c r="RJL5" s="156"/>
      <c r="RJM5" s="148"/>
      <c r="RJN5" s="156"/>
      <c r="RJO5" s="148"/>
      <c r="RJP5" s="156"/>
      <c r="RJQ5" s="148"/>
      <c r="RJR5" s="156"/>
      <c r="RJS5" s="148"/>
      <c r="RJT5" s="156"/>
      <c r="RJU5" s="148"/>
      <c r="RJV5" s="156"/>
      <c r="RJW5" s="148"/>
      <c r="RJX5" s="156"/>
      <c r="RJY5" s="148"/>
      <c r="RJZ5" s="156"/>
      <c r="RKA5" s="148"/>
      <c r="RKB5" s="156"/>
      <c r="RKC5" s="148"/>
      <c r="RKD5" s="156"/>
      <c r="RKE5" s="148"/>
      <c r="RKF5" s="156"/>
      <c r="RKG5" s="148"/>
      <c r="RKH5" s="156"/>
      <c r="RKI5" s="148"/>
      <c r="RKJ5" s="156"/>
      <c r="RKK5" s="148"/>
      <c r="RKL5" s="156"/>
      <c r="RKM5" s="148"/>
      <c r="RKN5" s="156"/>
      <c r="RKO5" s="148"/>
      <c r="RKP5" s="156"/>
      <c r="RKQ5" s="148"/>
      <c r="RKR5" s="156"/>
      <c r="RKS5" s="148"/>
      <c r="RKT5" s="156"/>
      <c r="RKU5" s="148"/>
      <c r="RKV5" s="156"/>
      <c r="RKW5" s="148"/>
      <c r="RKX5" s="156"/>
      <c r="RKY5" s="148"/>
      <c r="RKZ5" s="156"/>
      <c r="RLA5" s="148"/>
      <c r="RLB5" s="156"/>
      <c r="RLC5" s="148"/>
      <c r="RLD5" s="156"/>
      <c r="RLE5" s="148"/>
      <c r="RLF5" s="156"/>
      <c r="RLG5" s="148"/>
      <c r="RLH5" s="156"/>
      <c r="RLI5" s="148"/>
      <c r="RLJ5" s="156"/>
      <c r="RLK5" s="148"/>
      <c r="RLL5" s="156"/>
      <c r="RLM5" s="148"/>
      <c r="RLN5" s="156"/>
      <c r="RLO5" s="148"/>
      <c r="RLP5" s="156"/>
      <c r="RLQ5" s="148"/>
      <c r="RLR5" s="156"/>
      <c r="RLS5" s="148"/>
      <c r="RLT5" s="156"/>
      <c r="RLU5" s="148"/>
      <c r="RLV5" s="156"/>
      <c r="RLW5" s="148"/>
      <c r="RLX5" s="156"/>
      <c r="RLY5" s="148"/>
      <c r="RLZ5" s="156"/>
      <c r="RMA5" s="148"/>
      <c r="RMB5" s="156"/>
      <c r="RMC5" s="148"/>
      <c r="RMD5" s="156"/>
      <c r="RME5" s="148"/>
      <c r="RMF5" s="156"/>
      <c r="RMG5" s="148"/>
      <c r="RMH5" s="156"/>
      <c r="RMI5" s="148"/>
      <c r="RMJ5" s="156"/>
      <c r="RMK5" s="148"/>
      <c r="RML5" s="156"/>
      <c r="RMM5" s="148"/>
      <c r="RMN5" s="156"/>
      <c r="RMO5" s="148"/>
      <c r="RMP5" s="156"/>
      <c r="RMQ5" s="148"/>
      <c r="RMR5" s="156"/>
      <c r="RMS5" s="148"/>
      <c r="RMT5" s="156"/>
      <c r="RMU5" s="148"/>
      <c r="RMV5" s="156"/>
      <c r="RMW5" s="148"/>
      <c r="RMX5" s="156"/>
      <c r="RMY5" s="148"/>
      <c r="RMZ5" s="156"/>
      <c r="RNA5" s="148"/>
      <c r="RNB5" s="156"/>
      <c r="RNC5" s="148"/>
      <c r="RND5" s="156"/>
      <c r="RNE5" s="148"/>
      <c r="RNF5" s="156"/>
      <c r="RNG5" s="148"/>
      <c r="RNH5" s="156"/>
      <c r="RNI5" s="148"/>
      <c r="RNJ5" s="156"/>
      <c r="RNK5" s="148"/>
      <c r="RNL5" s="156"/>
      <c r="RNM5" s="148"/>
      <c r="RNN5" s="156"/>
      <c r="RNO5" s="148"/>
      <c r="RNP5" s="156"/>
      <c r="RNQ5" s="148"/>
      <c r="RNR5" s="156"/>
      <c r="RNS5" s="148"/>
      <c r="RNT5" s="156"/>
      <c r="RNU5" s="148"/>
      <c r="RNV5" s="156"/>
      <c r="RNW5" s="148"/>
      <c r="RNX5" s="156"/>
      <c r="RNY5" s="148"/>
      <c r="RNZ5" s="156"/>
      <c r="ROA5" s="148"/>
      <c r="ROB5" s="156"/>
      <c r="ROC5" s="148"/>
      <c r="ROD5" s="156"/>
      <c r="ROE5" s="148"/>
      <c r="ROF5" s="156"/>
      <c r="ROG5" s="148"/>
      <c r="ROH5" s="156"/>
      <c r="ROI5" s="148"/>
      <c r="ROJ5" s="156"/>
      <c r="ROK5" s="148"/>
      <c r="ROL5" s="156"/>
      <c r="ROM5" s="148"/>
      <c r="RON5" s="156"/>
      <c r="ROO5" s="148"/>
      <c r="ROP5" s="156"/>
      <c r="ROQ5" s="148"/>
      <c r="ROR5" s="156"/>
      <c r="ROS5" s="148"/>
      <c r="ROT5" s="156"/>
      <c r="ROU5" s="148"/>
      <c r="ROV5" s="156"/>
      <c r="ROW5" s="148"/>
      <c r="ROX5" s="156"/>
      <c r="ROY5" s="148"/>
      <c r="ROZ5" s="156"/>
      <c r="RPA5" s="148"/>
      <c r="RPB5" s="156"/>
      <c r="RPC5" s="148"/>
      <c r="RPD5" s="156"/>
      <c r="RPE5" s="148"/>
      <c r="RPF5" s="156"/>
      <c r="RPG5" s="148"/>
      <c r="RPH5" s="156"/>
      <c r="RPI5" s="148"/>
      <c r="RPJ5" s="156"/>
      <c r="RPK5" s="148"/>
      <c r="RPL5" s="156"/>
      <c r="RPM5" s="148"/>
      <c r="RPN5" s="156"/>
      <c r="RPO5" s="148"/>
      <c r="RPP5" s="156"/>
      <c r="RPQ5" s="148"/>
      <c r="RPR5" s="156"/>
      <c r="RPS5" s="148"/>
      <c r="RPT5" s="156"/>
      <c r="RPU5" s="148"/>
      <c r="RPV5" s="156"/>
      <c r="RPW5" s="148"/>
      <c r="RPX5" s="156"/>
      <c r="RPY5" s="148"/>
      <c r="RPZ5" s="156"/>
      <c r="RQA5" s="148"/>
      <c r="RQB5" s="156"/>
      <c r="RQC5" s="148"/>
      <c r="RQD5" s="156"/>
      <c r="RQE5" s="148"/>
      <c r="RQF5" s="156"/>
      <c r="RQG5" s="148"/>
      <c r="RQH5" s="156"/>
      <c r="RQI5" s="148"/>
      <c r="RQJ5" s="156"/>
      <c r="RQK5" s="148"/>
      <c r="RQL5" s="156"/>
      <c r="RQM5" s="148"/>
      <c r="RQN5" s="156"/>
      <c r="RQO5" s="148"/>
      <c r="RQP5" s="156"/>
      <c r="RQQ5" s="148"/>
      <c r="RQR5" s="156"/>
      <c r="RQS5" s="148"/>
      <c r="RQT5" s="156"/>
      <c r="RQU5" s="148"/>
      <c r="RQV5" s="156"/>
      <c r="RQW5" s="148"/>
      <c r="RQX5" s="156"/>
      <c r="RQY5" s="148"/>
      <c r="RQZ5" s="156"/>
      <c r="RRA5" s="148"/>
      <c r="RRB5" s="156"/>
      <c r="RRC5" s="148"/>
      <c r="RRD5" s="156"/>
      <c r="RRE5" s="148"/>
      <c r="RRF5" s="156"/>
      <c r="RRG5" s="148"/>
      <c r="RRH5" s="156"/>
      <c r="RRI5" s="148"/>
      <c r="RRJ5" s="156"/>
      <c r="RRK5" s="148"/>
      <c r="RRL5" s="156"/>
      <c r="RRM5" s="148"/>
      <c r="RRN5" s="156"/>
      <c r="RRO5" s="148"/>
      <c r="RRP5" s="156"/>
      <c r="RRQ5" s="148"/>
      <c r="RRR5" s="156"/>
      <c r="RRS5" s="148"/>
      <c r="RRT5" s="156"/>
      <c r="RRU5" s="148"/>
      <c r="RRV5" s="156"/>
      <c r="RRW5" s="148"/>
      <c r="RRX5" s="156"/>
      <c r="RRY5" s="148"/>
      <c r="RRZ5" s="156"/>
      <c r="RSA5" s="148"/>
      <c r="RSB5" s="156"/>
      <c r="RSC5" s="148"/>
      <c r="RSD5" s="156"/>
      <c r="RSE5" s="148"/>
      <c r="RSF5" s="156"/>
      <c r="RSG5" s="148"/>
      <c r="RSH5" s="156"/>
      <c r="RSI5" s="148"/>
      <c r="RSJ5" s="156"/>
      <c r="RSK5" s="148"/>
      <c r="RSL5" s="156"/>
      <c r="RSM5" s="148"/>
      <c r="RSN5" s="156"/>
      <c r="RSO5" s="148"/>
      <c r="RSP5" s="156"/>
      <c r="RSQ5" s="148"/>
      <c r="RSR5" s="156"/>
      <c r="RSS5" s="148"/>
      <c r="RST5" s="156"/>
      <c r="RSU5" s="148"/>
      <c r="RSV5" s="156"/>
      <c r="RSW5" s="148"/>
      <c r="RSX5" s="156"/>
      <c r="RSY5" s="148"/>
      <c r="RSZ5" s="156"/>
      <c r="RTA5" s="148"/>
      <c r="RTB5" s="156"/>
      <c r="RTC5" s="148"/>
      <c r="RTD5" s="156"/>
      <c r="RTE5" s="148"/>
      <c r="RTF5" s="156"/>
      <c r="RTG5" s="148"/>
      <c r="RTH5" s="156"/>
      <c r="RTI5" s="148"/>
      <c r="RTJ5" s="156"/>
      <c r="RTK5" s="148"/>
      <c r="RTL5" s="156"/>
      <c r="RTM5" s="148"/>
      <c r="RTN5" s="156"/>
      <c r="RTO5" s="148"/>
      <c r="RTP5" s="156"/>
      <c r="RTQ5" s="148"/>
      <c r="RTR5" s="156"/>
      <c r="RTS5" s="148"/>
      <c r="RTT5" s="156"/>
      <c r="RTU5" s="148"/>
      <c r="RTV5" s="156"/>
      <c r="RTW5" s="148"/>
      <c r="RTX5" s="156"/>
      <c r="RTY5" s="148"/>
      <c r="RTZ5" s="156"/>
      <c r="RUA5" s="148"/>
      <c r="RUB5" s="156"/>
      <c r="RUC5" s="148"/>
      <c r="RUD5" s="156"/>
      <c r="RUE5" s="148"/>
      <c r="RUF5" s="156"/>
      <c r="RUG5" s="148"/>
      <c r="RUH5" s="156"/>
      <c r="RUI5" s="148"/>
      <c r="RUJ5" s="156"/>
      <c r="RUK5" s="148"/>
      <c r="RUL5" s="156"/>
      <c r="RUM5" s="148"/>
      <c r="RUN5" s="156"/>
      <c r="RUO5" s="148"/>
      <c r="RUP5" s="156"/>
      <c r="RUQ5" s="148"/>
      <c r="RUR5" s="156"/>
      <c r="RUS5" s="148"/>
      <c r="RUT5" s="156"/>
      <c r="RUU5" s="148"/>
      <c r="RUV5" s="156"/>
      <c r="RUW5" s="148"/>
      <c r="RUX5" s="156"/>
      <c r="RUY5" s="148"/>
      <c r="RUZ5" s="156"/>
      <c r="RVA5" s="148"/>
      <c r="RVB5" s="156"/>
      <c r="RVC5" s="148"/>
      <c r="RVD5" s="156"/>
      <c r="RVE5" s="148"/>
      <c r="RVF5" s="156"/>
      <c r="RVG5" s="148"/>
      <c r="RVH5" s="156"/>
      <c r="RVI5" s="148"/>
      <c r="RVJ5" s="156"/>
      <c r="RVK5" s="148"/>
      <c r="RVL5" s="156"/>
      <c r="RVM5" s="148"/>
      <c r="RVN5" s="156"/>
      <c r="RVO5" s="148"/>
      <c r="RVP5" s="156"/>
      <c r="RVQ5" s="148"/>
      <c r="RVR5" s="156"/>
      <c r="RVS5" s="148"/>
      <c r="RVT5" s="156"/>
      <c r="RVU5" s="148"/>
      <c r="RVV5" s="156"/>
      <c r="RVW5" s="148"/>
      <c r="RVX5" s="156"/>
      <c r="RVY5" s="148"/>
      <c r="RVZ5" s="156"/>
      <c r="RWA5" s="148"/>
      <c r="RWB5" s="156"/>
      <c r="RWC5" s="148"/>
      <c r="RWD5" s="156"/>
      <c r="RWE5" s="148"/>
      <c r="RWF5" s="156"/>
      <c r="RWG5" s="148"/>
      <c r="RWH5" s="156"/>
      <c r="RWI5" s="148"/>
      <c r="RWJ5" s="156"/>
      <c r="RWK5" s="148"/>
      <c r="RWL5" s="156"/>
      <c r="RWM5" s="148"/>
      <c r="RWN5" s="156"/>
      <c r="RWO5" s="148"/>
      <c r="RWP5" s="156"/>
      <c r="RWQ5" s="148"/>
      <c r="RWR5" s="156"/>
      <c r="RWS5" s="148"/>
      <c r="RWT5" s="156"/>
      <c r="RWU5" s="148"/>
      <c r="RWV5" s="156"/>
      <c r="RWW5" s="148"/>
      <c r="RWX5" s="156"/>
      <c r="RWY5" s="148"/>
      <c r="RWZ5" s="156"/>
      <c r="RXA5" s="148"/>
      <c r="RXB5" s="156"/>
      <c r="RXC5" s="148"/>
      <c r="RXD5" s="156"/>
      <c r="RXE5" s="148"/>
      <c r="RXF5" s="156"/>
      <c r="RXG5" s="148"/>
      <c r="RXH5" s="156"/>
      <c r="RXI5" s="148"/>
      <c r="RXJ5" s="156"/>
      <c r="RXK5" s="148"/>
      <c r="RXL5" s="156"/>
      <c r="RXM5" s="148"/>
      <c r="RXN5" s="156"/>
      <c r="RXO5" s="148"/>
      <c r="RXP5" s="156"/>
      <c r="RXQ5" s="148"/>
      <c r="RXR5" s="156"/>
      <c r="RXS5" s="148"/>
      <c r="RXT5" s="156"/>
      <c r="RXU5" s="148"/>
      <c r="RXV5" s="156"/>
      <c r="RXW5" s="148"/>
      <c r="RXX5" s="156"/>
      <c r="RXY5" s="148"/>
      <c r="RXZ5" s="156"/>
      <c r="RYA5" s="148"/>
      <c r="RYB5" s="156"/>
      <c r="RYC5" s="148"/>
      <c r="RYD5" s="156"/>
      <c r="RYE5" s="148"/>
      <c r="RYF5" s="156"/>
      <c r="RYG5" s="148"/>
      <c r="RYH5" s="156"/>
      <c r="RYI5" s="148"/>
      <c r="RYJ5" s="156"/>
      <c r="RYK5" s="148"/>
      <c r="RYL5" s="156"/>
      <c r="RYM5" s="148"/>
      <c r="RYN5" s="156"/>
      <c r="RYO5" s="148"/>
      <c r="RYP5" s="156"/>
      <c r="RYQ5" s="148"/>
      <c r="RYR5" s="156"/>
      <c r="RYS5" s="148"/>
      <c r="RYT5" s="156"/>
      <c r="RYU5" s="148"/>
      <c r="RYV5" s="156"/>
      <c r="RYW5" s="148"/>
      <c r="RYX5" s="156"/>
      <c r="RYY5" s="148"/>
      <c r="RYZ5" s="156"/>
      <c r="RZA5" s="148"/>
      <c r="RZB5" s="156"/>
      <c r="RZC5" s="148"/>
      <c r="RZD5" s="156"/>
      <c r="RZE5" s="148"/>
      <c r="RZF5" s="156"/>
      <c r="RZG5" s="148"/>
      <c r="RZH5" s="156"/>
      <c r="RZI5" s="148"/>
      <c r="RZJ5" s="156"/>
      <c r="RZK5" s="148"/>
      <c r="RZL5" s="156"/>
      <c r="RZM5" s="148"/>
      <c r="RZN5" s="156"/>
      <c r="RZO5" s="148"/>
      <c r="RZP5" s="156"/>
      <c r="RZQ5" s="148"/>
      <c r="RZR5" s="156"/>
      <c r="RZS5" s="148"/>
      <c r="RZT5" s="156"/>
      <c r="RZU5" s="148"/>
      <c r="RZV5" s="156"/>
      <c r="RZW5" s="148"/>
      <c r="RZX5" s="156"/>
      <c r="RZY5" s="148"/>
      <c r="RZZ5" s="156"/>
      <c r="SAA5" s="148"/>
      <c r="SAB5" s="156"/>
      <c r="SAC5" s="148"/>
      <c r="SAD5" s="156"/>
      <c r="SAE5" s="148"/>
      <c r="SAF5" s="156"/>
      <c r="SAG5" s="148"/>
      <c r="SAH5" s="156"/>
      <c r="SAI5" s="148"/>
      <c r="SAJ5" s="156"/>
      <c r="SAK5" s="148"/>
      <c r="SAL5" s="156"/>
      <c r="SAM5" s="148"/>
      <c r="SAN5" s="156"/>
      <c r="SAO5" s="148"/>
      <c r="SAP5" s="156"/>
      <c r="SAQ5" s="148"/>
      <c r="SAR5" s="156"/>
      <c r="SAS5" s="148"/>
      <c r="SAT5" s="156"/>
      <c r="SAU5" s="148"/>
      <c r="SAV5" s="156"/>
      <c r="SAW5" s="148"/>
      <c r="SAX5" s="156"/>
      <c r="SAY5" s="148"/>
      <c r="SAZ5" s="156"/>
      <c r="SBA5" s="148"/>
      <c r="SBB5" s="156"/>
      <c r="SBC5" s="148"/>
      <c r="SBD5" s="156"/>
      <c r="SBE5" s="148"/>
      <c r="SBF5" s="156"/>
      <c r="SBG5" s="148"/>
      <c r="SBH5" s="156"/>
      <c r="SBI5" s="148"/>
      <c r="SBJ5" s="156"/>
      <c r="SBK5" s="148"/>
      <c r="SBL5" s="156"/>
      <c r="SBM5" s="148"/>
      <c r="SBN5" s="156"/>
      <c r="SBO5" s="148"/>
      <c r="SBP5" s="156"/>
      <c r="SBQ5" s="148"/>
      <c r="SBR5" s="156"/>
      <c r="SBS5" s="148"/>
      <c r="SBT5" s="156"/>
      <c r="SBU5" s="148"/>
      <c r="SBV5" s="156"/>
      <c r="SBW5" s="148"/>
      <c r="SBX5" s="156"/>
      <c r="SBY5" s="148"/>
      <c r="SBZ5" s="156"/>
      <c r="SCA5" s="148"/>
      <c r="SCB5" s="156"/>
      <c r="SCC5" s="148"/>
      <c r="SCD5" s="156"/>
      <c r="SCE5" s="148"/>
      <c r="SCF5" s="156"/>
      <c r="SCG5" s="148"/>
      <c r="SCH5" s="156"/>
      <c r="SCI5" s="148"/>
      <c r="SCJ5" s="156"/>
      <c r="SCK5" s="148"/>
      <c r="SCL5" s="156"/>
      <c r="SCM5" s="148"/>
      <c r="SCN5" s="156"/>
      <c r="SCO5" s="148"/>
      <c r="SCP5" s="156"/>
      <c r="SCQ5" s="148"/>
      <c r="SCR5" s="156"/>
      <c r="SCS5" s="148"/>
      <c r="SCT5" s="156"/>
      <c r="SCU5" s="148"/>
      <c r="SCV5" s="156"/>
      <c r="SCW5" s="148"/>
      <c r="SCX5" s="156"/>
      <c r="SCY5" s="148"/>
      <c r="SCZ5" s="156"/>
      <c r="SDA5" s="148"/>
      <c r="SDB5" s="156"/>
      <c r="SDC5" s="148"/>
      <c r="SDD5" s="156"/>
      <c r="SDE5" s="148"/>
      <c r="SDF5" s="156"/>
      <c r="SDG5" s="148"/>
      <c r="SDH5" s="156"/>
      <c r="SDI5" s="148"/>
      <c r="SDJ5" s="156"/>
      <c r="SDK5" s="148"/>
      <c r="SDL5" s="156"/>
      <c r="SDM5" s="148"/>
      <c r="SDN5" s="156"/>
      <c r="SDO5" s="148"/>
      <c r="SDP5" s="156"/>
      <c r="SDQ5" s="148"/>
      <c r="SDR5" s="156"/>
      <c r="SDS5" s="148"/>
      <c r="SDT5" s="156"/>
      <c r="SDU5" s="148"/>
      <c r="SDV5" s="156"/>
      <c r="SDW5" s="148"/>
      <c r="SDX5" s="156"/>
      <c r="SDY5" s="148"/>
      <c r="SDZ5" s="156"/>
      <c r="SEA5" s="148"/>
      <c r="SEB5" s="156"/>
      <c r="SEC5" s="148"/>
      <c r="SED5" s="156"/>
      <c r="SEE5" s="148"/>
      <c r="SEF5" s="156"/>
      <c r="SEG5" s="148"/>
      <c r="SEH5" s="156"/>
      <c r="SEI5" s="148"/>
      <c r="SEJ5" s="156"/>
      <c r="SEK5" s="148"/>
      <c r="SEL5" s="156"/>
      <c r="SEM5" s="148"/>
      <c r="SEN5" s="156"/>
      <c r="SEO5" s="148"/>
      <c r="SEP5" s="156"/>
      <c r="SEQ5" s="148"/>
      <c r="SER5" s="156"/>
      <c r="SES5" s="148"/>
      <c r="SET5" s="156"/>
      <c r="SEU5" s="148"/>
      <c r="SEV5" s="156"/>
      <c r="SEW5" s="148"/>
      <c r="SEX5" s="156"/>
      <c r="SEY5" s="148"/>
      <c r="SEZ5" s="156"/>
      <c r="SFA5" s="148"/>
      <c r="SFB5" s="156"/>
      <c r="SFC5" s="148"/>
      <c r="SFD5" s="156"/>
      <c r="SFE5" s="148"/>
      <c r="SFF5" s="156"/>
      <c r="SFG5" s="148"/>
      <c r="SFH5" s="156"/>
      <c r="SFI5" s="148"/>
      <c r="SFJ5" s="156"/>
      <c r="SFK5" s="148"/>
      <c r="SFL5" s="156"/>
      <c r="SFM5" s="148"/>
      <c r="SFN5" s="156"/>
      <c r="SFO5" s="148"/>
      <c r="SFP5" s="156"/>
      <c r="SFQ5" s="148"/>
      <c r="SFR5" s="156"/>
      <c r="SFS5" s="148"/>
      <c r="SFT5" s="156"/>
      <c r="SFU5" s="148"/>
      <c r="SFV5" s="156"/>
      <c r="SFW5" s="148"/>
      <c r="SFX5" s="156"/>
      <c r="SFY5" s="148"/>
      <c r="SFZ5" s="156"/>
      <c r="SGA5" s="148"/>
      <c r="SGB5" s="156"/>
      <c r="SGC5" s="148"/>
      <c r="SGD5" s="156"/>
      <c r="SGE5" s="148"/>
      <c r="SGF5" s="156"/>
      <c r="SGG5" s="148"/>
      <c r="SGH5" s="156"/>
      <c r="SGI5" s="148"/>
      <c r="SGJ5" s="156"/>
      <c r="SGK5" s="148"/>
      <c r="SGL5" s="156"/>
      <c r="SGM5" s="148"/>
      <c r="SGN5" s="156"/>
      <c r="SGO5" s="148"/>
      <c r="SGP5" s="156"/>
      <c r="SGQ5" s="148"/>
      <c r="SGR5" s="156"/>
      <c r="SGS5" s="148"/>
      <c r="SGT5" s="156"/>
      <c r="SGU5" s="148"/>
      <c r="SGV5" s="156"/>
      <c r="SGW5" s="148"/>
      <c r="SGX5" s="156"/>
      <c r="SGY5" s="148"/>
      <c r="SGZ5" s="156"/>
      <c r="SHA5" s="148"/>
      <c r="SHB5" s="156"/>
      <c r="SHC5" s="148"/>
      <c r="SHD5" s="156"/>
      <c r="SHE5" s="148"/>
      <c r="SHF5" s="156"/>
      <c r="SHG5" s="148"/>
      <c r="SHH5" s="156"/>
      <c r="SHI5" s="148"/>
      <c r="SHJ5" s="156"/>
      <c r="SHK5" s="148"/>
      <c r="SHL5" s="156"/>
      <c r="SHM5" s="148"/>
      <c r="SHN5" s="156"/>
      <c r="SHO5" s="148"/>
      <c r="SHP5" s="156"/>
      <c r="SHQ5" s="148"/>
      <c r="SHR5" s="156"/>
      <c r="SHS5" s="148"/>
      <c r="SHT5" s="156"/>
      <c r="SHU5" s="148"/>
      <c r="SHV5" s="156"/>
      <c r="SHW5" s="148"/>
      <c r="SHX5" s="156"/>
      <c r="SHY5" s="148"/>
      <c r="SHZ5" s="156"/>
      <c r="SIA5" s="148"/>
      <c r="SIB5" s="156"/>
      <c r="SIC5" s="148"/>
      <c r="SID5" s="156"/>
      <c r="SIE5" s="148"/>
      <c r="SIF5" s="156"/>
      <c r="SIG5" s="148"/>
      <c r="SIH5" s="156"/>
      <c r="SII5" s="148"/>
      <c r="SIJ5" s="156"/>
      <c r="SIK5" s="148"/>
      <c r="SIL5" s="156"/>
      <c r="SIM5" s="148"/>
      <c r="SIN5" s="156"/>
      <c r="SIO5" s="148"/>
      <c r="SIP5" s="156"/>
      <c r="SIQ5" s="148"/>
      <c r="SIR5" s="156"/>
      <c r="SIS5" s="148"/>
      <c r="SIT5" s="156"/>
      <c r="SIU5" s="148"/>
      <c r="SIV5" s="156"/>
      <c r="SIW5" s="148"/>
      <c r="SIX5" s="156"/>
      <c r="SIY5" s="148"/>
      <c r="SIZ5" s="156"/>
      <c r="SJA5" s="148"/>
      <c r="SJB5" s="156"/>
      <c r="SJC5" s="148"/>
      <c r="SJD5" s="156"/>
      <c r="SJE5" s="148"/>
      <c r="SJF5" s="156"/>
      <c r="SJG5" s="148"/>
      <c r="SJH5" s="156"/>
      <c r="SJI5" s="148"/>
      <c r="SJJ5" s="156"/>
      <c r="SJK5" s="148"/>
      <c r="SJL5" s="156"/>
      <c r="SJM5" s="148"/>
      <c r="SJN5" s="156"/>
      <c r="SJO5" s="148"/>
      <c r="SJP5" s="156"/>
      <c r="SJQ5" s="148"/>
      <c r="SJR5" s="156"/>
      <c r="SJS5" s="148"/>
      <c r="SJT5" s="156"/>
      <c r="SJU5" s="148"/>
      <c r="SJV5" s="156"/>
      <c r="SJW5" s="148"/>
      <c r="SJX5" s="156"/>
      <c r="SJY5" s="148"/>
      <c r="SJZ5" s="156"/>
      <c r="SKA5" s="148"/>
      <c r="SKB5" s="156"/>
      <c r="SKC5" s="148"/>
      <c r="SKD5" s="156"/>
      <c r="SKE5" s="148"/>
      <c r="SKF5" s="156"/>
      <c r="SKG5" s="148"/>
      <c r="SKH5" s="156"/>
      <c r="SKI5" s="148"/>
      <c r="SKJ5" s="156"/>
      <c r="SKK5" s="148"/>
      <c r="SKL5" s="156"/>
      <c r="SKM5" s="148"/>
      <c r="SKN5" s="156"/>
      <c r="SKO5" s="148"/>
      <c r="SKP5" s="156"/>
      <c r="SKQ5" s="148"/>
      <c r="SKR5" s="156"/>
      <c r="SKS5" s="148"/>
      <c r="SKT5" s="156"/>
      <c r="SKU5" s="148"/>
      <c r="SKV5" s="156"/>
      <c r="SKW5" s="148"/>
      <c r="SKX5" s="156"/>
      <c r="SKY5" s="148"/>
      <c r="SKZ5" s="156"/>
      <c r="SLA5" s="148"/>
      <c r="SLB5" s="156"/>
      <c r="SLC5" s="148"/>
      <c r="SLD5" s="156"/>
      <c r="SLE5" s="148"/>
      <c r="SLF5" s="156"/>
      <c r="SLG5" s="148"/>
      <c r="SLH5" s="156"/>
      <c r="SLI5" s="148"/>
      <c r="SLJ5" s="156"/>
      <c r="SLK5" s="148"/>
      <c r="SLL5" s="156"/>
      <c r="SLM5" s="148"/>
      <c r="SLN5" s="156"/>
      <c r="SLO5" s="148"/>
      <c r="SLP5" s="156"/>
      <c r="SLQ5" s="148"/>
      <c r="SLR5" s="156"/>
      <c r="SLS5" s="148"/>
      <c r="SLT5" s="156"/>
      <c r="SLU5" s="148"/>
      <c r="SLV5" s="156"/>
      <c r="SLW5" s="148"/>
      <c r="SLX5" s="156"/>
      <c r="SLY5" s="148"/>
      <c r="SLZ5" s="156"/>
      <c r="SMA5" s="148"/>
      <c r="SMB5" s="156"/>
      <c r="SMC5" s="148"/>
      <c r="SMD5" s="156"/>
      <c r="SME5" s="148"/>
      <c r="SMF5" s="156"/>
      <c r="SMG5" s="148"/>
      <c r="SMH5" s="156"/>
      <c r="SMI5" s="148"/>
      <c r="SMJ5" s="156"/>
      <c r="SMK5" s="148"/>
      <c r="SML5" s="156"/>
      <c r="SMM5" s="148"/>
      <c r="SMN5" s="156"/>
      <c r="SMO5" s="148"/>
      <c r="SMP5" s="156"/>
      <c r="SMQ5" s="148"/>
      <c r="SMR5" s="156"/>
      <c r="SMS5" s="148"/>
      <c r="SMT5" s="156"/>
      <c r="SMU5" s="148"/>
      <c r="SMV5" s="156"/>
      <c r="SMW5" s="148"/>
      <c r="SMX5" s="156"/>
      <c r="SMY5" s="148"/>
      <c r="SMZ5" s="156"/>
      <c r="SNA5" s="148"/>
      <c r="SNB5" s="156"/>
      <c r="SNC5" s="148"/>
      <c r="SND5" s="156"/>
      <c r="SNE5" s="148"/>
      <c r="SNF5" s="156"/>
      <c r="SNG5" s="148"/>
      <c r="SNH5" s="156"/>
      <c r="SNI5" s="148"/>
      <c r="SNJ5" s="156"/>
      <c r="SNK5" s="148"/>
      <c r="SNL5" s="156"/>
      <c r="SNM5" s="148"/>
      <c r="SNN5" s="156"/>
      <c r="SNO5" s="148"/>
      <c r="SNP5" s="156"/>
      <c r="SNQ5" s="148"/>
      <c r="SNR5" s="156"/>
      <c r="SNS5" s="148"/>
      <c r="SNT5" s="156"/>
      <c r="SNU5" s="148"/>
      <c r="SNV5" s="156"/>
      <c r="SNW5" s="148"/>
      <c r="SNX5" s="156"/>
      <c r="SNY5" s="148"/>
      <c r="SNZ5" s="156"/>
      <c r="SOA5" s="148"/>
      <c r="SOB5" s="156"/>
      <c r="SOC5" s="148"/>
      <c r="SOD5" s="156"/>
      <c r="SOE5" s="148"/>
      <c r="SOF5" s="156"/>
      <c r="SOG5" s="148"/>
      <c r="SOH5" s="156"/>
      <c r="SOI5" s="148"/>
      <c r="SOJ5" s="156"/>
      <c r="SOK5" s="148"/>
      <c r="SOL5" s="156"/>
      <c r="SOM5" s="148"/>
      <c r="SON5" s="156"/>
      <c r="SOO5" s="148"/>
      <c r="SOP5" s="156"/>
      <c r="SOQ5" s="148"/>
      <c r="SOR5" s="156"/>
      <c r="SOS5" s="148"/>
      <c r="SOT5" s="156"/>
      <c r="SOU5" s="148"/>
      <c r="SOV5" s="156"/>
      <c r="SOW5" s="148"/>
      <c r="SOX5" s="156"/>
      <c r="SOY5" s="148"/>
      <c r="SOZ5" s="156"/>
      <c r="SPA5" s="148"/>
      <c r="SPB5" s="156"/>
      <c r="SPC5" s="148"/>
      <c r="SPD5" s="156"/>
      <c r="SPE5" s="148"/>
      <c r="SPF5" s="156"/>
      <c r="SPG5" s="148"/>
      <c r="SPH5" s="156"/>
      <c r="SPI5" s="148"/>
      <c r="SPJ5" s="156"/>
      <c r="SPK5" s="148"/>
      <c r="SPL5" s="156"/>
      <c r="SPM5" s="148"/>
      <c r="SPN5" s="156"/>
      <c r="SPO5" s="148"/>
      <c r="SPP5" s="156"/>
      <c r="SPQ5" s="148"/>
      <c r="SPR5" s="156"/>
      <c r="SPS5" s="148"/>
      <c r="SPT5" s="156"/>
      <c r="SPU5" s="148"/>
      <c r="SPV5" s="156"/>
      <c r="SPW5" s="148"/>
      <c r="SPX5" s="156"/>
      <c r="SPY5" s="148"/>
      <c r="SPZ5" s="156"/>
      <c r="SQA5" s="148"/>
      <c r="SQB5" s="156"/>
      <c r="SQC5" s="148"/>
      <c r="SQD5" s="156"/>
      <c r="SQE5" s="148"/>
      <c r="SQF5" s="156"/>
      <c r="SQG5" s="148"/>
      <c r="SQH5" s="156"/>
      <c r="SQI5" s="148"/>
      <c r="SQJ5" s="156"/>
      <c r="SQK5" s="148"/>
      <c r="SQL5" s="156"/>
      <c r="SQM5" s="148"/>
      <c r="SQN5" s="156"/>
      <c r="SQO5" s="148"/>
      <c r="SQP5" s="156"/>
      <c r="SQQ5" s="148"/>
      <c r="SQR5" s="156"/>
      <c r="SQS5" s="148"/>
      <c r="SQT5" s="156"/>
      <c r="SQU5" s="148"/>
      <c r="SQV5" s="156"/>
      <c r="SQW5" s="148"/>
      <c r="SQX5" s="156"/>
      <c r="SQY5" s="148"/>
      <c r="SQZ5" s="156"/>
      <c r="SRA5" s="148"/>
      <c r="SRB5" s="156"/>
      <c r="SRC5" s="148"/>
      <c r="SRD5" s="156"/>
      <c r="SRE5" s="148"/>
      <c r="SRF5" s="156"/>
      <c r="SRG5" s="148"/>
      <c r="SRH5" s="156"/>
      <c r="SRI5" s="148"/>
      <c r="SRJ5" s="156"/>
      <c r="SRK5" s="148"/>
      <c r="SRL5" s="156"/>
      <c r="SRM5" s="148"/>
      <c r="SRN5" s="156"/>
      <c r="SRO5" s="148"/>
      <c r="SRP5" s="156"/>
      <c r="SRQ5" s="148"/>
      <c r="SRR5" s="156"/>
      <c r="SRS5" s="148"/>
      <c r="SRT5" s="156"/>
      <c r="SRU5" s="148"/>
      <c r="SRV5" s="156"/>
      <c r="SRW5" s="148"/>
      <c r="SRX5" s="156"/>
      <c r="SRY5" s="148"/>
      <c r="SRZ5" s="156"/>
      <c r="SSA5" s="148"/>
      <c r="SSB5" s="156"/>
      <c r="SSC5" s="148"/>
      <c r="SSD5" s="156"/>
      <c r="SSE5" s="148"/>
      <c r="SSF5" s="156"/>
      <c r="SSG5" s="148"/>
      <c r="SSH5" s="156"/>
      <c r="SSI5" s="148"/>
      <c r="SSJ5" s="156"/>
      <c r="SSK5" s="148"/>
      <c r="SSL5" s="156"/>
      <c r="SSM5" s="148"/>
      <c r="SSN5" s="156"/>
      <c r="SSO5" s="148"/>
      <c r="SSP5" s="156"/>
      <c r="SSQ5" s="148"/>
      <c r="SSR5" s="156"/>
      <c r="SSS5" s="148"/>
      <c r="SST5" s="156"/>
      <c r="SSU5" s="148"/>
      <c r="SSV5" s="156"/>
      <c r="SSW5" s="148"/>
      <c r="SSX5" s="156"/>
      <c r="SSY5" s="148"/>
      <c r="SSZ5" s="156"/>
      <c r="STA5" s="148"/>
      <c r="STB5" s="156"/>
      <c r="STC5" s="148"/>
      <c r="STD5" s="156"/>
      <c r="STE5" s="148"/>
      <c r="STF5" s="156"/>
      <c r="STG5" s="148"/>
      <c r="STH5" s="156"/>
      <c r="STI5" s="148"/>
      <c r="STJ5" s="156"/>
      <c r="STK5" s="148"/>
      <c r="STL5" s="156"/>
      <c r="STM5" s="148"/>
      <c r="STN5" s="156"/>
      <c r="STO5" s="148"/>
      <c r="STP5" s="156"/>
      <c r="STQ5" s="148"/>
      <c r="STR5" s="156"/>
      <c r="STS5" s="148"/>
      <c r="STT5" s="156"/>
      <c r="STU5" s="148"/>
      <c r="STV5" s="156"/>
      <c r="STW5" s="148"/>
      <c r="STX5" s="156"/>
      <c r="STY5" s="148"/>
      <c r="STZ5" s="156"/>
      <c r="SUA5" s="148"/>
      <c r="SUB5" s="156"/>
      <c r="SUC5" s="148"/>
      <c r="SUD5" s="156"/>
      <c r="SUE5" s="148"/>
      <c r="SUF5" s="156"/>
      <c r="SUG5" s="148"/>
      <c r="SUH5" s="156"/>
      <c r="SUI5" s="148"/>
      <c r="SUJ5" s="156"/>
      <c r="SUK5" s="148"/>
      <c r="SUL5" s="156"/>
      <c r="SUM5" s="148"/>
      <c r="SUN5" s="156"/>
      <c r="SUO5" s="148"/>
      <c r="SUP5" s="156"/>
      <c r="SUQ5" s="148"/>
      <c r="SUR5" s="156"/>
      <c r="SUS5" s="148"/>
      <c r="SUT5" s="156"/>
      <c r="SUU5" s="148"/>
      <c r="SUV5" s="156"/>
      <c r="SUW5" s="148"/>
      <c r="SUX5" s="156"/>
      <c r="SUY5" s="148"/>
      <c r="SUZ5" s="156"/>
      <c r="SVA5" s="148"/>
      <c r="SVB5" s="156"/>
      <c r="SVC5" s="148"/>
      <c r="SVD5" s="156"/>
      <c r="SVE5" s="148"/>
      <c r="SVF5" s="156"/>
      <c r="SVG5" s="148"/>
      <c r="SVH5" s="156"/>
      <c r="SVI5" s="148"/>
      <c r="SVJ5" s="156"/>
      <c r="SVK5" s="148"/>
      <c r="SVL5" s="156"/>
      <c r="SVM5" s="148"/>
      <c r="SVN5" s="156"/>
      <c r="SVO5" s="148"/>
      <c r="SVP5" s="156"/>
      <c r="SVQ5" s="148"/>
      <c r="SVR5" s="156"/>
      <c r="SVS5" s="148"/>
      <c r="SVT5" s="156"/>
      <c r="SVU5" s="148"/>
      <c r="SVV5" s="156"/>
      <c r="SVW5" s="148"/>
      <c r="SVX5" s="156"/>
      <c r="SVY5" s="148"/>
      <c r="SVZ5" s="156"/>
      <c r="SWA5" s="148"/>
      <c r="SWB5" s="156"/>
      <c r="SWC5" s="148"/>
      <c r="SWD5" s="156"/>
      <c r="SWE5" s="148"/>
      <c r="SWF5" s="156"/>
      <c r="SWG5" s="148"/>
      <c r="SWH5" s="156"/>
      <c r="SWI5" s="148"/>
      <c r="SWJ5" s="156"/>
      <c r="SWK5" s="148"/>
      <c r="SWL5" s="156"/>
      <c r="SWM5" s="148"/>
      <c r="SWN5" s="156"/>
      <c r="SWO5" s="148"/>
      <c r="SWP5" s="156"/>
      <c r="SWQ5" s="148"/>
      <c r="SWR5" s="156"/>
      <c r="SWS5" s="148"/>
      <c r="SWT5" s="156"/>
      <c r="SWU5" s="148"/>
      <c r="SWV5" s="156"/>
      <c r="SWW5" s="148"/>
      <c r="SWX5" s="156"/>
      <c r="SWY5" s="148"/>
      <c r="SWZ5" s="156"/>
      <c r="SXA5" s="148"/>
      <c r="SXB5" s="156"/>
      <c r="SXC5" s="148"/>
      <c r="SXD5" s="156"/>
      <c r="SXE5" s="148"/>
      <c r="SXF5" s="156"/>
      <c r="SXG5" s="148"/>
      <c r="SXH5" s="156"/>
      <c r="SXI5" s="148"/>
      <c r="SXJ5" s="156"/>
      <c r="SXK5" s="148"/>
      <c r="SXL5" s="156"/>
      <c r="SXM5" s="148"/>
      <c r="SXN5" s="156"/>
      <c r="SXO5" s="148"/>
      <c r="SXP5" s="156"/>
      <c r="SXQ5" s="148"/>
      <c r="SXR5" s="156"/>
      <c r="SXS5" s="148"/>
      <c r="SXT5" s="156"/>
      <c r="SXU5" s="148"/>
      <c r="SXV5" s="156"/>
      <c r="SXW5" s="148"/>
      <c r="SXX5" s="156"/>
      <c r="SXY5" s="148"/>
      <c r="SXZ5" s="156"/>
      <c r="SYA5" s="148"/>
      <c r="SYB5" s="156"/>
      <c r="SYC5" s="148"/>
      <c r="SYD5" s="156"/>
      <c r="SYE5" s="148"/>
      <c r="SYF5" s="156"/>
      <c r="SYG5" s="148"/>
      <c r="SYH5" s="156"/>
      <c r="SYI5" s="148"/>
      <c r="SYJ5" s="156"/>
      <c r="SYK5" s="148"/>
      <c r="SYL5" s="156"/>
      <c r="SYM5" s="148"/>
      <c r="SYN5" s="156"/>
      <c r="SYO5" s="148"/>
      <c r="SYP5" s="156"/>
      <c r="SYQ5" s="148"/>
      <c r="SYR5" s="156"/>
      <c r="SYS5" s="148"/>
      <c r="SYT5" s="156"/>
      <c r="SYU5" s="148"/>
      <c r="SYV5" s="156"/>
      <c r="SYW5" s="148"/>
      <c r="SYX5" s="156"/>
      <c r="SYY5" s="148"/>
      <c r="SYZ5" s="156"/>
      <c r="SZA5" s="148"/>
      <c r="SZB5" s="156"/>
      <c r="SZC5" s="148"/>
      <c r="SZD5" s="156"/>
      <c r="SZE5" s="148"/>
      <c r="SZF5" s="156"/>
      <c r="SZG5" s="148"/>
      <c r="SZH5" s="156"/>
      <c r="SZI5" s="148"/>
      <c r="SZJ5" s="156"/>
      <c r="SZK5" s="148"/>
      <c r="SZL5" s="156"/>
      <c r="SZM5" s="148"/>
      <c r="SZN5" s="156"/>
      <c r="SZO5" s="148"/>
      <c r="SZP5" s="156"/>
      <c r="SZQ5" s="148"/>
      <c r="SZR5" s="156"/>
      <c r="SZS5" s="148"/>
      <c r="SZT5" s="156"/>
      <c r="SZU5" s="148"/>
      <c r="SZV5" s="156"/>
      <c r="SZW5" s="148"/>
      <c r="SZX5" s="156"/>
      <c r="SZY5" s="148"/>
      <c r="SZZ5" s="156"/>
      <c r="TAA5" s="148"/>
      <c r="TAB5" s="156"/>
      <c r="TAC5" s="148"/>
      <c r="TAD5" s="156"/>
      <c r="TAE5" s="148"/>
      <c r="TAF5" s="156"/>
      <c r="TAG5" s="148"/>
      <c r="TAH5" s="156"/>
      <c r="TAI5" s="148"/>
      <c r="TAJ5" s="156"/>
      <c r="TAK5" s="148"/>
      <c r="TAL5" s="156"/>
      <c r="TAM5" s="148"/>
      <c r="TAN5" s="156"/>
      <c r="TAO5" s="148"/>
      <c r="TAP5" s="156"/>
      <c r="TAQ5" s="148"/>
      <c r="TAR5" s="156"/>
      <c r="TAS5" s="148"/>
      <c r="TAT5" s="156"/>
      <c r="TAU5" s="148"/>
      <c r="TAV5" s="156"/>
      <c r="TAW5" s="148"/>
      <c r="TAX5" s="156"/>
      <c r="TAY5" s="148"/>
      <c r="TAZ5" s="156"/>
      <c r="TBA5" s="148"/>
      <c r="TBB5" s="156"/>
      <c r="TBC5" s="148"/>
      <c r="TBD5" s="156"/>
      <c r="TBE5" s="148"/>
      <c r="TBF5" s="156"/>
      <c r="TBG5" s="148"/>
      <c r="TBH5" s="156"/>
      <c r="TBI5" s="148"/>
      <c r="TBJ5" s="156"/>
      <c r="TBK5" s="148"/>
      <c r="TBL5" s="156"/>
      <c r="TBM5" s="148"/>
      <c r="TBN5" s="156"/>
      <c r="TBO5" s="148"/>
      <c r="TBP5" s="156"/>
      <c r="TBQ5" s="148"/>
      <c r="TBR5" s="156"/>
      <c r="TBS5" s="148"/>
      <c r="TBT5" s="156"/>
      <c r="TBU5" s="148"/>
      <c r="TBV5" s="156"/>
      <c r="TBW5" s="148"/>
      <c r="TBX5" s="156"/>
      <c r="TBY5" s="148"/>
      <c r="TBZ5" s="156"/>
      <c r="TCA5" s="148"/>
      <c r="TCB5" s="156"/>
      <c r="TCC5" s="148"/>
      <c r="TCD5" s="156"/>
      <c r="TCE5" s="148"/>
      <c r="TCF5" s="156"/>
      <c r="TCG5" s="148"/>
      <c r="TCH5" s="156"/>
      <c r="TCI5" s="148"/>
      <c r="TCJ5" s="156"/>
      <c r="TCK5" s="148"/>
      <c r="TCL5" s="156"/>
      <c r="TCM5" s="148"/>
      <c r="TCN5" s="156"/>
      <c r="TCO5" s="148"/>
      <c r="TCP5" s="156"/>
      <c r="TCQ5" s="148"/>
      <c r="TCR5" s="156"/>
      <c r="TCS5" s="148"/>
      <c r="TCT5" s="156"/>
      <c r="TCU5" s="148"/>
      <c r="TCV5" s="156"/>
      <c r="TCW5" s="148"/>
      <c r="TCX5" s="156"/>
      <c r="TCY5" s="148"/>
      <c r="TCZ5" s="156"/>
      <c r="TDA5" s="148"/>
      <c r="TDB5" s="156"/>
      <c r="TDC5" s="148"/>
      <c r="TDD5" s="156"/>
      <c r="TDE5" s="148"/>
      <c r="TDF5" s="156"/>
      <c r="TDG5" s="148"/>
      <c r="TDH5" s="156"/>
      <c r="TDI5" s="148"/>
      <c r="TDJ5" s="156"/>
      <c r="TDK5" s="148"/>
      <c r="TDL5" s="156"/>
      <c r="TDM5" s="148"/>
      <c r="TDN5" s="156"/>
      <c r="TDO5" s="148"/>
      <c r="TDP5" s="156"/>
      <c r="TDQ5" s="148"/>
      <c r="TDR5" s="156"/>
      <c r="TDS5" s="148"/>
      <c r="TDT5" s="156"/>
      <c r="TDU5" s="148"/>
      <c r="TDV5" s="156"/>
      <c r="TDW5" s="148"/>
      <c r="TDX5" s="156"/>
      <c r="TDY5" s="148"/>
      <c r="TDZ5" s="156"/>
      <c r="TEA5" s="148"/>
      <c r="TEB5" s="156"/>
      <c r="TEC5" s="148"/>
      <c r="TED5" s="156"/>
      <c r="TEE5" s="148"/>
      <c r="TEF5" s="156"/>
      <c r="TEG5" s="148"/>
      <c r="TEH5" s="156"/>
      <c r="TEI5" s="148"/>
      <c r="TEJ5" s="156"/>
      <c r="TEK5" s="148"/>
      <c r="TEL5" s="156"/>
      <c r="TEM5" s="148"/>
      <c r="TEN5" s="156"/>
      <c r="TEO5" s="148"/>
      <c r="TEP5" s="156"/>
      <c r="TEQ5" s="148"/>
      <c r="TER5" s="156"/>
      <c r="TES5" s="148"/>
      <c r="TET5" s="156"/>
      <c r="TEU5" s="148"/>
      <c r="TEV5" s="156"/>
      <c r="TEW5" s="148"/>
      <c r="TEX5" s="156"/>
      <c r="TEY5" s="148"/>
      <c r="TEZ5" s="156"/>
      <c r="TFA5" s="148"/>
      <c r="TFB5" s="156"/>
      <c r="TFC5" s="148"/>
      <c r="TFD5" s="156"/>
      <c r="TFE5" s="148"/>
      <c r="TFF5" s="156"/>
      <c r="TFG5" s="148"/>
      <c r="TFH5" s="156"/>
      <c r="TFI5" s="148"/>
      <c r="TFJ5" s="156"/>
      <c r="TFK5" s="148"/>
      <c r="TFL5" s="156"/>
      <c r="TFM5" s="148"/>
      <c r="TFN5" s="156"/>
      <c r="TFO5" s="148"/>
      <c r="TFP5" s="156"/>
      <c r="TFQ5" s="148"/>
      <c r="TFR5" s="156"/>
      <c r="TFS5" s="148"/>
      <c r="TFT5" s="156"/>
      <c r="TFU5" s="148"/>
      <c r="TFV5" s="156"/>
      <c r="TFW5" s="148"/>
      <c r="TFX5" s="156"/>
      <c r="TFY5" s="148"/>
      <c r="TFZ5" s="156"/>
      <c r="TGA5" s="148"/>
      <c r="TGB5" s="156"/>
      <c r="TGC5" s="148"/>
      <c r="TGD5" s="156"/>
      <c r="TGE5" s="148"/>
      <c r="TGF5" s="156"/>
      <c r="TGG5" s="148"/>
      <c r="TGH5" s="156"/>
      <c r="TGI5" s="148"/>
      <c r="TGJ5" s="156"/>
      <c r="TGK5" s="148"/>
      <c r="TGL5" s="156"/>
      <c r="TGM5" s="148"/>
      <c r="TGN5" s="156"/>
      <c r="TGO5" s="148"/>
      <c r="TGP5" s="156"/>
      <c r="TGQ5" s="148"/>
      <c r="TGR5" s="156"/>
      <c r="TGS5" s="148"/>
      <c r="TGT5" s="156"/>
      <c r="TGU5" s="148"/>
      <c r="TGV5" s="156"/>
      <c r="TGW5" s="148"/>
      <c r="TGX5" s="156"/>
      <c r="TGY5" s="148"/>
      <c r="TGZ5" s="156"/>
      <c r="THA5" s="148"/>
      <c r="THB5" s="156"/>
      <c r="THC5" s="148"/>
      <c r="THD5" s="156"/>
      <c r="THE5" s="148"/>
      <c r="THF5" s="156"/>
      <c r="THG5" s="148"/>
      <c r="THH5" s="156"/>
      <c r="THI5" s="148"/>
      <c r="THJ5" s="156"/>
      <c r="THK5" s="148"/>
      <c r="THL5" s="156"/>
      <c r="THM5" s="148"/>
      <c r="THN5" s="156"/>
      <c r="THO5" s="148"/>
      <c r="THP5" s="156"/>
      <c r="THQ5" s="148"/>
      <c r="THR5" s="156"/>
      <c r="THS5" s="148"/>
      <c r="THT5" s="156"/>
      <c r="THU5" s="148"/>
      <c r="THV5" s="156"/>
      <c r="THW5" s="148"/>
      <c r="THX5" s="156"/>
      <c r="THY5" s="148"/>
      <c r="THZ5" s="156"/>
      <c r="TIA5" s="148"/>
      <c r="TIB5" s="156"/>
      <c r="TIC5" s="148"/>
      <c r="TID5" s="156"/>
      <c r="TIE5" s="148"/>
      <c r="TIF5" s="156"/>
      <c r="TIG5" s="148"/>
      <c r="TIH5" s="156"/>
      <c r="TII5" s="148"/>
      <c r="TIJ5" s="156"/>
      <c r="TIK5" s="148"/>
      <c r="TIL5" s="156"/>
      <c r="TIM5" s="148"/>
      <c r="TIN5" s="156"/>
      <c r="TIO5" s="148"/>
      <c r="TIP5" s="156"/>
      <c r="TIQ5" s="148"/>
      <c r="TIR5" s="156"/>
      <c r="TIS5" s="148"/>
      <c r="TIT5" s="156"/>
      <c r="TIU5" s="148"/>
      <c r="TIV5" s="156"/>
      <c r="TIW5" s="148"/>
      <c r="TIX5" s="156"/>
      <c r="TIY5" s="148"/>
      <c r="TIZ5" s="156"/>
      <c r="TJA5" s="148"/>
      <c r="TJB5" s="156"/>
      <c r="TJC5" s="148"/>
      <c r="TJD5" s="156"/>
      <c r="TJE5" s="148"/>
      <c r="TJF5" s="156"/>
      <c r="TJG5" s="148"/>
      <c r="TJH5" s="156"/>
      <c r="TJI5" s="148"/>
      <c r="TJJ5" s="156"/>
      <c r="TJK5" s="148"/>
      <c r="TJL5" s="156"/>
      <c r="TJM5" s="148"/>
      <c r="TJN5" s="156"/>
      <c r="TJO5" s="148"/>
      <c r="TJP5" s="156"/>
      <c r="TJQ5" s="148"/>
      <c r="TJR5" s="156"/>
      <c r="TJS5" s="148"/>
      <c r="TJT5" s="156"/>
      <c r="TJU5" s="148"/>
      <c r="TJV5" s="156"/>
      <c r="TJW5" s="148"/>
      <c r="TJX5" s="156"/>
      <c r="TJY5" s="148"/>
      <c r="TJZ5" s="156"/>
      <c r="TKA5" s="148"/>
      <c r="TKB5" s="156"/>
      <c r="TKC5" s="148"/>
      <c r="TKD5" s="156"/>
      <c r="TKE5" s="148"/>
      <c r="TKF5" s="156"/>
      <c r="TKG5" s="148"/>
      <c r="TKH5" s="156"/>
      <c r="TKI5" s="148"/>
      <c r="TKJ5" s="156"/>
      <c r="TKK5" s="148"/>
      <c r="TKL5" s="156"/>
      <c r="TKM5" s="148"/>
      <c r="TKN5" s="156"/>
      <c r="TKO5" s="148"/>
      <c r="TKP5" s="156"/>
      <c r="TKQ5" s="148"/>
      <c r="TKR5" s="156"/>
      <c r="TKS5" s="148"/>
      <c r="TKT5" s="156"/>
      <c r="TKU5" s="148"/>
      <c r="TKV5" s="156"/>
      <c r="TKW5" s="148"/>
      <c r="TKX5" s="156"/>
      <c r="TKY5" s="148"/>
      <c r="TKZ5" s="156"/>
      <c r="TLA5" s="148"/>
      <c r="TLB5" s="156"/>
      <c r="TLC5" s="148"/>
      <c r="TLD5" s="156"/>
      <c r="TLE5" s="148"/>
      <c r="TLF5" s="156"/>
      <c r="TLG5" s="148"/>
      <c r="TLH5" s="156"/>
      <c r="TLI5" s="148"/>
      <c r="TLJ5" s="156"/>
      <c r="TLK5" s="148"/>
      <c r="TLL5" s="156"/>
      <c r="TLM5" s="148"/>
      <c r="TLN5" s="156"/>
      <c r="TLO5" s="148"/>
      <c r="TLP5" s="156"/>
      <c r="TLQ5" s="148"/>
      <c r="TLR5" s="156"/>
      <c r="TLS5" s="148"/>
      <c r="TLT5" s="156"/>
      <c r="TLU5" s="148"/>
      <c r="TLV5" s="156"/>
      <c r="TLW5" s="148"/>
      <c r="TLX5" s="156"/>
      <c r="TLY5" s="148"/>
      <c r="TLZ5" s="156"/>
      <c r="TMA5" s="148"/>
      <c r="TMB5" s="156"/>
      <c r="TMC5" s="148"/>
      <c r="TMD5" s="156"/>
      <c r="TME5" s="148"/>
      <c r="TMF5" s="156"/>
      <c r="TMG5" s="148"/>
      <c r="TMH5" s="156"/>
      <c r="TMI5" s="148"/>
      <c r="TMJ5" s="156"/>
      <c r="TMK5" s="148"/>
      <c r="TML5" s="156"/>
      <c r="TMM5" s="148"/>
      <c r="TMN5" s="156"/>
      <c r="TMO5" s="148"/>
      <c r="TMP5" s="156"/>
      <c r="TMQ5" s="148"/>
      <c r="TMR5" s="156"/>
      <c r="TMS5" s="148"/>
      <c r="TMT5" s="156"/>
      <c r="TMU5" s="148"/>
      <c r="TMV5" s="156"/>
      <c r="TMW5" s="148"/>
      <c r="TMX5" s="156"/>
      <c r="TMY5" s="148"/>
      <c r="TMZ5" s="156"/>
      <c r="TNA5" s="148"/>
      <c r="TNB5" s="156"/>
      <c r="TNC5" s="148"/>
      <c r="TND5" s="156"/>
      <c r="TNE5" s="148"/>
      <c r="TNF5" s="156"/>
      <c r="TNG5" s="148"/>
      <c r="TNH5" s="156"/>
      <c r="TNI5" s="148"/>
      <c r="TNJ5" s="156"/>
      <c r="TNK5" s="148"/>
      <c r="TNL5" s="156"/>
      <c r="TNM5" s="148"/>
      <c r="TNN5" s="156"/>
      <c r="TNO5" s="148"/>
      <c r="TNP5" s="156"/>
      <c r="TNQ5" s="148"/>
      <c r="TNR5" s="156"/>
      <c r="TNS5" s="148"/>
      <c r="TNT5" s="156"/>
      <c r="TNU5" s="148"/>
      <c r="TNV5" s="156"/>
      <c r="TNW5" s="148"/>
      <c r="TNX5" s="156"/>
      <c r="TNY5" s="148"/>
      <c r="TNZ5" s="156"/>
      <c r="TOA5" s="148"/>
      <c r="TOB5" s="156"/>
      <c r="TOC5" s="148"/>
      <c r="TOD5" s="156"/>
      <c r="TOE5" s="148"/>
      <c r="TOF5" s="156"/>
      <c r="TOG5" s="148"/>
      <c r="TOH5" s="156"/>
      <c r="TOI5" s="148"/>
      <c r="TOJ5" s="156"/>
      <c r="TOK5" s="148"/>
      <c r="TOL5" s="156"/>
      <c r="TOM5" s="148"/>
      <c r="TON5" s="156"/>
      <c r="TOO5" s="148"/>
      <c r="TOP5" s="156"/>
      <c r="TOQ5" s="148"/>
      <c r="TOR5" s="156"/>
      <c r="TOS5" s="148"/>
      <c r="TOT5" s="156"/>
      <c r="TOU5" s="148"/>
      <c r="TOV5" s="156"/>
      <c r="TOW5" s="148"/>
      <c r="TOX5" s="156"/>
      <c r="TOY5" s="148"/>
      <c r="TOZ5" s="156"/>
      <c r="TPA5" s="148"/>
      <c r="TPB5" s="156"/>
      <c r="TPC5" s="148"/>
      <c r="TPD5" s="156"/>
      <c r="TPE5" s="148"/>
      <c r="TPF5" s="156"/>
      <c r="TPG5" s="148"/>
      <c r="TPH5" s="156"/>
      <c r="TPI5" s="148"/>
      <c r="TPJ5" s="156"/>
      <c r="TPK5" s="148"/>
      <c r="TPL5" s="156"/>
      <c r="TPM5" s="148"/>
      <c r="TPN5" s="156"/>
      <c r="TPO5" s="148"/>
      <c r="TPP5" s="156"/>
      <c r="TPQ5" s="148"/>
      <c r="TPR5" s="156"/>
      <c r="TPS5" s="148"/>
      <c r="TPT5" s="156"/>
      <c r="TPU5" s="148"/>
      <c r="TPV5" s="156"/>
      <c r="TPW5" s="148"/>
      <c r="TPX5" s="156"/>
      <c r="TPY5" s="148"/>
      <c r="TPZ5" s="156"/>
      <c r="TQA5" s="148"/>
      <c r="TQB5" s="156"/>
      <c r="TQC5" s="148"/>
      <c r="TQD5" s="156"/>
      <c r="TQE5" s="148"/>
      <c r="TQF5" s="156"/>
      <c r="TQG5" s="148"/>
      <c r="TQH5" s="156"/>
      <c r="TQI5" s="148"/>
      <c r="TQJ5" s="156"/>
      <c r="TQK5" s="148"/>
      <c r="TQL5" s="156"/>
      <c r="TQM5" s="148"/>
      <c r="TQN5" s="156"/>
      <c r="TQO5" s="148"/>
      <c r="TQP5" s="156"/>
      <c r="TQQ5" s="148"/>
      <c r="TQR5" s="156"/>
      <c r="TQS5" s="148"/>
      <c r="TQT5" s="156"/>
      <c r="TQU5" s="148"/>
      <c r="TQV5" s="156"/>
      <c r="TQW5" s="148"/>
      <c r="TQX5" s="156"/>
      <c r="TQY5" s="148"/>
      <c r="TQZ5" s="156"/>
      <c r="TRA5" s="148"/>
      <c r="TRB5" s="156"/>
      <c r="TRC5" s="148"/>
      <c r="TRD5" s="156"/>
      <c r="TRE5" s="148"/>
      <c r="TRF5" s="156"/>
      <c r="TRG5" s="148"/>
      <c r="TRH5" s="156"/>
      <c r="TRI5" s="148"/>
      <c r="TRJ5" s="156"/>
      <c r="TRK5" s="148"/>
      <c r="TRL5" s="156"/>
      <c r="TRM5" s="148"/>
      <c r="TRN5" s="156"/>
      <c r="TRO5" s="148"/>
      <c r="TRP5" s="156"/>
      <c r="TRQ5" s="148"/>
      <c r="TRR5" s="156"/>
      <c r="TRS5" s="148"/>
      <c r="TRT5" s="156"/>
      <c r="TRU5" s="148"/>
      <c r="TRV5" s="156"/>
      <c r="TRW5" s="148"/>
      <c r="TRX5" s="156"/>
      <c r="TRY5" s="148"/>
      <c r="TRZ5" s="156"/>
      <c r="TSA5" s="148"/>
      <c r="TSB5" s="156"/>
      <c r="TSC5" s="148"/>
      <c r="TSD5" s="156"/>
      <c r="TSE5" s="148"/>
      <c r="TSF5" s="156"/>
      <c r="TSG5" s="148"/>
      <c r="TSH5" s="156"/>
      <c r="TSI5" s="148"/>
      <c r="TSJ5" s="156"/>
      <c r="TSK5" s="148"/>
      <c r="TSL5" s="156"/>
      <c r="TSM5" s="148"/>
      <c r="TSN5" s="156"/>
      <c r="TSO5" s="148"/>
      <c r="TSP5" s="156"/>
      <c r="TSQ5" s="148"/>
      <c r="TSR5" s="156"/>
      <c r="TSS5" s="148"/>
      <c r="TST5" s="156"/>
      <c r="TSU5" s="148"/>
      <c r="TSV5" s="156"/>
      <c r="TSW5" s="148"/>
      <c r="TSX5" s="156"/>
      <c r="TSY5" s="148"/>
      <c r="TSZ5" s="156"/>
      <c r="TTA5" s="148"/>
      <c r="TTB5" s="156"/>
      <c r="TTC5" s="148"/>
      <c r="TTD5" s="156"/>
      <c r="TTE5" s="148"/>
      <c r="TTF5" s="156"/>
      <c r="TTG5" s="148"/>
      <c r="TTH5" s="156"/>
      <c r="TTI5" s="148"/>
      <c r="TTJ5" s="156"/>
      <c r="TTK5" s="148"/>
      <c r="TTL5" s="156"/>
      <c r="TTM5" s="148"/>
      <c r="TTN5" s="156"/>
      <c r="TTO5" s="148"/>
      <c r="TTP5" s="156"/>
      <c r="TTQ5" s="148"/>
      <c r="TTR5" s="156"/>
      <c r="TTS5" s="148"/>
      <c r="TTT5" s="156"/>
      <c r="TTU5" s="148"/>
      <c r="TTV5" s="156"/>
      <c r="TTW5" s="148"/>
      <c r="TTX5" s="156"/>
      <c r="TTY5" s="148"/>
      <c r="TTZ5" s="156"/>
      <c r="TUA5" s="148"/>
      <c r="TUB5" s="156"/>
      <c r="TUC5" s="148"/>
      <c r="TUD5" s="156"/>
      <c r="TUE5" s="148"/>
      <c r="TUF5" s="156"/>
      <c r="TUG5" s="148"/>
      <c r="TUH5" s="156"/>
      <c r="TUI5" s="148"/>
      <c r="TUJ5" s="156"/>
      <c r="TUK5" s="148"/>
      <c r="TUL5" s="156"/>
      <c r="TUM5" s="148"/>
      <c r="TUN5" s="156"/>
      <c r="TUO5" s="148"/>
      <c r="TUP5" s="156"/>
      <c r="TUQ5" s="148"/>
      <c r="TUR5" s="156"/>
      <c r="TUS5" s="148"/>
      <c r="TUT5" s="156"/>
      <c r="TUU5" s="148"/>
      <c r="TUV5" s="156"/>
      <c r="TUW5" s="148"/>
      <c r="TUX5" s="156"/>
      <c r="TUY5" s="148"/>
      <c r="TUZ5" s="156"/>
      <c r="TVA5" s="148"/>
      <c r="TVB5" s="156"/>
      <c r="TVC5" s="148"/>
      <c r="TVD5" s="156"/>
      <c r="TVE5" s="148"/>
      <c r="TVF5" s="156"/>
      <c r="TVG5" s="148"/>
      <c r="TVH5" s="156"/>
      <c r="TVI5" s="148"/>
      <c r="TVJ5" s="156"/>
      <c r="TVK5" s="148"/>
      <c r="TVL5" s="156"/>
      <c r="TVM5" s="148"/>
      <c r="TVN5" s="156"/>
      <c r="TVO5" s="148"/>
      <c r="TVP5" s="156"/>
      <c r="TVQ5" s="148"/>
      <c r="TVR5" s="156"/>
      <c r="TVS5" s="148"/>
      <c r="TVT5" s="156"/>
      <c r="TVU5" s="148"/>
      <c r="TVV5" s="156"/>
      <c r="TVW5" s="148"/>
      <c r="TVX5" s="156"/>
      <c r="TVY5" s="148"/>
      <c r="TVZ5" s="156"/>
      <c r="TWA5" s="148"/>
      <c r="TWB5" s="156"/>
      <c r="TWC5" s="148"/>
      <c r="TWD5" s="156"/>
      <c r="TWE5" s="148"/>
      <c r="TWF5" s="156"/>
      <c r="TWG5" s="148"/>
      <c r="TWH5" s="156"/>
      <c r="TWI5" s="148"/>
      <c r="TWJ5" s="156"/>
      <c r="TWK5" s="148"/>
      <c r="TWL5" s="156"/>
      <c r="TWM5" s="148"/>
      <c r="TWN5" s="156"/>
      <c r="TWO5" s="148"/>
      <c r="TWP5" s="156"/>
      <c r="TWQ5" s="148"/>
      <c r="TWR5" s="156"/>
      <c r="TWS5" s="148"/>
      <c r="TWT5" s="156"/>
      <c r="TWU5" s="148"/>
      <c r="TWV5" s="156"/>
      <c r="TWW5" s="148"/>
      <c r="TWX5" s="156"/>
      <c r="TWY5" s="148"/>
      <c r="TWZ5" s="156"/>
      <c r="TXA5" s="148"/>
      <c r="TXB5" s="156"/>
      <c r="TXC5" s="148"/>
      <c r="TXD5" s="156"/>
      <c r="TXE5" s="148"/>
      <c r="TXF5" s="156"/>
      <c r="TXG5" s="148"/>
      <c r="TXH5" s="156"/>
      <c r="TXI5" s="148"/>
      <c r="TXJ5" s="156"/>
      <c r="TXK5" s="148"/>
      <c r="TXL5" s="156"/>
      <c r="TXM5" s="148"/>
      <c r="TXN5" s="156"/>
      <c r="TXO5" s="148"/>
      <c r="TXP5" s="156"/>
      <c r="TXQ5" s="148"/>
      <c r="TXR5" s="156"/>
      <c r="TXS5" s="148"/>
      <c r="TXT5" s="156"/>
      <c r="TXU5" s="148"/>
      <c r="TXV5" s="156"/>
      <c r="TXW5" s="148"/>
      <c r="TXX5" s="156"/>
      <c r="TXY5" s="148"/>
      <c r="TXZ5" s="156"/>
      <c r="TYA5" s="148"/>
      <c r="TYB5" s="156"/>
      <c r="TYC5" s="148"/>
      <c r="TYD5" s="156"/>
      <c r="TYE5" s="148"/>
      <c r="TYF5" s="156"/>
      <c r="TYG5" s="148"/>
      <c r="TYH5" s="156"/>
      <c r="TYI5" s="148"/>
      <c r="TYJ5" s="156"/>
      <c r="TYK5" s="148"/>
      <c r="TYL5" s="156"/>
      <c r="TYM5" s="148"/>
      <c r="TYN5" s="156"/>
      <c r="TYO5" s="148"/>
      <c r="TYP5" s="156"/>
      <c r="TYQ5" s="148"/>
      <c r="TYR5" s="156"/>
      <c r="TYS5" s="148"/>
      <c r="TYT5" s="156"/>
      <c r="TYU5" s="148"/>
      <c r="TYV5" s="156"/>
      <c r="TYW5" s="148"/>
      <c r="TYX5" s="156"/>
      <c r="TYY5" s="148"/>
      <c r="TYZ5" s="156"/>
      <c r="TZA5" s="148"/>
      <c r="TZB5" s="156"/>
      <c r="TZC5" s="148"/>
      <c r="TZD5" s="156"/>
      <c r="TZE5" s="148"/>
      <c r="TZF5" s="156"/>
      <c r="TZG5" s="148"/>
      <c r="TZH5" s="156"/>
      <c r="TZI5" s="148"/>
      <c r="TZJ5" s="156"/>
      <c r="TZK5" s="148"/>
      <c r="TZL5" s="156"/>
      <c r="TZM5" s="148"/>
      <c r="TZN5" s="156"/>
      <c r="TZO5" s="148"/>
      <c r="TZP5" s="156"/>
      <c r="TZQ5" s="148"/>
      <c r="TZR5" s="156"/>
      <c r="TZS5" s="148"/>
      <c r="TZT5" s="156"/>
      <c r="TZU5" s="148"/>
      <c r="TZV5" s="156"/>
      <c r="TZW5" s="148"/>
      <c r="TZX5" s="156"/>
      <c r="TZY5" s="148"/>
      <c r="TZZ5" s="156"/>
      <c r="UAA5" s="148"/>
      <c r="UAB5" s="156"/>
      <c r="UAC5" s="148"/>
      <c r="UAD5" s="156"/>
      <c r="UAE5" s="148"/>
      <c r="UAF5" s="156"/>
      <c r="UAG5" s="148"/>
      <c r="UAH5" s="156"/>
      <c r="UAI5" s="148"/>
      <c r="UAJ5" s="156"/>
      <c r="UAK5" s="148"/>
      <c r="UAL5" s="156"/>
      <c r="UAM5" s="148"/>
      <c r="UAN5" s="156"/>
      <c r="UAO5" s="148"/>
      <c r="UAP5" s="156"/>
      <c r="UAQ5" s="148"/>
      <c r="UAR5" s="156"/>
      <c r="UAS5" s="148"/>
      <c r="UAT5" s="156"/>
      <c r="UAU5" s="148"/>
      <c r="UAV5" s="156"/>
      <c r="UAW5" s="148"/>
      <c r="UAX5" s="156"/>
      <c r="UAY5" s="148"/>
      <c r="UAZ5" s="156"/>
      <c r="UBA5" s="148"/>
      <c r="UBB5" s="156"/>
      <c r="UBC5" s="148"/>
      <c r="UBD5" s="156"/>
      <c r="UBE5" s="148"/>
      <c r="UBF5" s="156"/>
      <c r="UBG5" s="148"/>
      <c r="UBH5" s="156"/>
      <c r="UBI5" s="148"/>
      <c r="UBJ5" s="156"/>
      <c r="UBK5" s="148"/>
      <c r="UBL5" s="156"/>
      <c r="UBM5" s="148"/>
      <c r="UBN5" s="156"/>
      <c r="UBO5" s="148"/>
      <c r="UBP5" s="156"/>
      <c r="UBQ5" s="148"/>
      <c r="UBR5" s="156"/>
      <c r="UBS5" s="148"/>
      <c r="UBT5" s="156"/>
      <c r="UBU5" s="148"/>
      <c r="UBV5" s="156"/>
      <c r="UBW5" s="148"/>
      <c r="UBX5" s="156"/>
      <c r="UBY5" s="148"/>
      <c r="UBZ5" s="156"/>
      <c r="UCA5" s="148"/>
      <c r="UCB5" s="156"/>
      <c r="UCC5" s="148"/>
      <c r="UCD5" s="156"/>
      <c r="UCE5" s="148"/>
      <c r="UCF5" s="156"/>
      <c r="UCG5" s="148"/>
      <c r="UCH5" s="156"/>
      <c r="UCI5" s="148"/>
      <c r="UCJ5" s="156"/>
      <c r="UCK5" s="148"/>
      <c r="UCL5" s="156"/>
      <c r="UCM5" s="148"/>
      <c r="UCN5" s="156"/>
      <c r="UCO5" s="148"/>
      <c r="UCP5" s="156"/>
      <c r="UCQ5" s="148"/>
      <c r="UCR5" s="156"/>
      <c r="UCS5" s="148"/>
      <c r="UCT5" s="156"/>
      <c r="UCU5" s="148"/>
      <c r="UCV5" s="156"/>
      <c r="UCW5" s="148"/>
      <c r="UCX5" s="156"/>
      <c r="UCY5" s="148"/>
      <c r="UCZ5" s="156"/>
      <c r="UDA5" s="148"/>
      <c r="UDB5" s="156"/>
      <c r="UDC5" s="148"/>
      <c r="UDD5" s="156"/>
      <c r="UDE5" s="148"/>
      <c r="UDF5" s="156"/>
      <c r="UDG5" s="148"/>
      <c r="UDH5" s="156"/>
      <c r="UDI5" s="148"/>
      <c r="UDJ5" s="156"/>
      <c r="UDK5" s="148"/>
      <c r="UDL5" s="156"/>
      <c r="UDM5" s="148"/>
      <c r="UDN5" s="156"/>
      <c r="UDO5" s="148"/>
      <c r="UDP5" s="156"/>
      <c r="UDQ5" s="148"/>
      <c r="UDR5" s="156"/>
      <c r="UDS5" s="148"/>
      <c r="UDT5" s="156"/>
      <c r="UDU5" s="148"/>
      <c r="UDV5" s="156"/>
      <c r="UDW5" s="148"/>
      <c r="UDX5" s="156"/>
      <c r="UDY5" s="148"/>
      <c r="UDZ5" s="156"/>
      <c r="UEA5" s="148"/>
      <c r="UEB5" s="156"/>
      <c r="UEC5" s="148"/>
      <c r="UED5" s="156"/>
      <c r="UEE5" s="148"/>
      <c r="UEF5" s="156"/>
      <c r="UEG5" s="148"/>
      <c r="UEH5" s="156"/>
      <c r="UEI5" s="148"/>
      <c r="UEJ5" s="156"/>
      <c r="UEK5" s="148"/>
      <c r="UEL5" s="156"/>
      <c r="UEM5" s="148"/>
      <c r="UEN5" s="156"/>
      <c r="UEO5" s="148"/>
      <c r="UEP5" s="156"/>
      <c r="UEQ5" s="148"/>
      <c r="UER5" s="156"/>
      <c r="UES5" s="148"/>
      <c r="UET5" s="156"/>
      <c r="UEU5" s="148"/>
      <c r="UEV5" s="156"/>
      <c r="UEW5" s="148"/>
      <c r="UEX5" s="156"/>
      <c r="UEY5" s="148"/>
      <c r="UEZ5" s="156"/>
      <c r="UFA5" s="148"/>
      <c r="UFB5" s="156"/>
      <c r="UFC5" s="148"/>
      <c r="UFD5" s="156"/>
      <c r="UFE5" s="148"/>
      <c r="UFF5" s="156"/>
      <c r="UFG5" s="148"/>
      <c r="UFH5" s="156"/>
      <c r="UFI5" s="148"/>
      <c r="UFJ5" s="156"/>
      <c r="UFK5" s="148"/>
      <c r="UFL5" s="156"/>
      <c r="UFM5" s="148"/>
      <c r="UFN5" s="156"/>
      <c r="UFO5" s="148"/>
      <c r="UFP5" s="156"/>
      <c r="UFQ5" s="148"/>
      <c r="UFR5" s="156"/>
      <c r="UFS5" s="148"/>
      <c r="UFT5" s="156"/>
      <c r="UFU5" s="148"/>
      <c r="UFV5" s="156"/>
      <c r="UFW5" s="148"/>
      <c r="UFX5" s="156"/>
      <c r="UFY5" s="148"/>
      <c r="UFZ5" s="156"/>
      <c r="UGA5" s="148"/>
      <c r="UGB5" s="156"/>
      <c r="UGC5" s="148"/>
      <c r="UGD5" s="156"/>
      <c r="UGE5" s="148"/>
      <c r="UGF5" s="156"/>
      <c r="UGG5" s="148"/>
      <c r="UGH5" s="156"/>
      <c r="UGI5" s="148"/>
      <c r="UGJ5" s="156"/>
      <c r="UGK5" s="148"/>
      <c r="UGL5" s="156"/>
      <c r="UGM5" s="148"/>
      <c r="UGN5" s="156"/>
      <c r="UGO5" s="148"/>
      <c r="UGP5" s="156"/>
      <c r="UGQ5" s="148"/>
      <c r="UGR5" s="156"/>
      <c r="UGS5" s="148"/>
      <c r="UGT5" s="156"/>
      <c r="UGU5" s="148"/>
      <c r="UGV5" s="156"/>
      <c r="UGW5" s="148"/>
      <c r="UGX5" s="156"/>
      <c r="UGY5" s="148"/>
      <c r="UGZ5" s="156"/>
      <c r="UHA5" s="148"/>
      <c r="UHB5" s="156"/>
      <c r="UHC5" s="148"/>
      <c r="UHD5" s="156"/>
      <c r="UHE5" s="148"/>
      <c r="UHF5" s="156"/>
      <c r="UHG5" s="148"/>
      <c r="UHH5" s="156"/>
      <c r="UHI5" s="148"/>
      <c r="UHJ5" s="156"/>
      <c r="UHK5" s="148"/>
      <c r="UHL5" s="156"/>
      <c r="UHM5" s="148"/>
      <c r="UHN5" s="156"/>
      <c r="UHO5" s="148"/>
      <c r="UHP5" s="156"/>
      <c r="UHQ5" s="148"/>
      <c r="UHR5" s="156"/>
      <c r="UHS5" s="148"/>
      <c r="UHT5" s="156"/>
      <c r="UHU5" s="148"/>
      <c r="UHV5" s="156"/>
      <c r="UHW5" s="148"/>
      <c r="UHX5" s="156"/>
      <c r="UHY5" s="148"/>
      <c r="UHZ5" s="156"/>
      <c r="UIA5" s="148"/>
      <c r="UIB5" s="156"/>
      <c r="UIC5" s="148"/>
      <c r="UID5" s="156"/>
      <c r="UIE5" s="148"/>
      <c r="UIF5" s="156"/>
      <c r="UIG5" s="148"/>
      <c r="UIH5" s="156"/>
      <c r="UII5" s="148"/>
      <c r="UIJ5" s="156"/>
      <c r="UIK5" s="148"/>
      <c r="UIL5" s="156"/>
      <c r="UIM5" s="148"/>
      <c r="UIN5" s="156"/>
      <c r="UIO5" s="148"/>
      <c r="UIP5" s="156"/>
      <c r="UIQ5" s="148"/>
      <c r="UIR5" s="156"/>
      <c r="UIS5" s="148"/>
      <c r="UIT5" s="156"/>
      <c r="UIU5" s="148"/>
      <c r="UIV5" s="156"/>
      <c r="UIW5" s="148"/>
      <c r="UIX5" s="156"/>
      <c r="UIY5" s="148"/>
      <c r="UIZ5" s="156"/>
      <c r="UJA5" s="148"/>
      <c r="UJB5" s="156"/>
      <c r="UJC5" s="148"/>
      <c r="UJD5" s="156"/>
      <c r="UJE5" s="148"/>
      <c r="UJF5" s="156"/>
      <c r="UJG5" s="148"/>
      <c r="UJH5" s="156"/>
      <c r="UJI5" s="148"/>
      <c r="UJJ5" s="156"/>
      <c r="UJK5" s="148"/>
      <c r="UJL5" s="156"/>
      <c r="UJM5" s="148"/>
      <c r="UJN5" s="156"/>
      <c r="UJO5" s="148"/>
      <c r="UJP5" s="156"/>
      <c r="UJQ5" s="148"/>
      <c r="UJR5" s="156"/>
      <c r="UJS5" s="148"/>
      <c r="UJT5" s="156"/>
      <c r="UJU5" s="148"/>
      <c r="UJV5" s="156"/>
      <c r="UJW5" s="148"/>
      <c r="UJX5" s="156"/>
      <c r="UJY5" s="148"/>
      <c r="UJZ5" s="156"/>
      <c r="UKA5" s="148"/>
      <c r="UKB5" s="156"/>
      <c r="UKC5" s="148"/>
      <c r="UKD5" s="156"/>
      <c r="UKE5" s="148"/>
      <c r="UKF5" s="156"/>
      <c r="UKG5" s="148"/>
      <c r="UKH5" s="156"/>
      <c r="UKI5" s="148"/>
      <c r="UKJ5" s="156"/>
      <c r="UKK5" s="148"/>
      <c r="UKL5" s="156"/>
      <c r="UKM5" s="148"/>
      <c r="UKN5" s="156"/>
      <c r="UKO5" s="148"/>
      <c r="UKP5" s="156"/>
      <c r="UKQ5" s="148"/>
      <c r="UKR5" s="156"/>
      <c r="UKS5" s="148"/>
      <c r="UKT5" s="156"/>
      <c r="UKU5" s="148"/>
      <c r="UKV5" s="156"/>
      <c r="UKW5" s="148"/>
      <c r="UKX5" s="156"/>
      <c r="UKY5" s="148"/>
      <c r="UKZ5" s="156"/>
      <c r="ULA5" s="148"/>
      <c r="ULB5" s="156"/>
      <c r="ULC5" s="148"/>
      <c r="ULD5" s="156"/>
      <c r="ULE5" s="148"/>
      <c r="ULF5" s="156"/>
      <c r="ULG5" s="148"/>
      <c r="ULH5" s="156"/>
      <c r="ULI5" s="148"/>
      <c r="ULJ5" s="156"/>
      <c r="ULK5" s="148"/>
      <c r="ULL5" s="156"/>
      <c r="ULM5" s="148"/>
      <c r="ULN5" s="156"/>
      <c r="ULO5" s="148"/>
      <c r="ULP5" s="156"/>
      <c r="ULQ5" s="148"/>
      <c r="ULR5" s="156"/>
      <c r="ULS5" s="148"/>
      <c r="ULT5" s="156"/>
      <c r="ULU5" s="148"/>
      <c r="ULV5" s="156"/>
      <c r="ULW5" s="148"/>
      <c r="ULX5" s="156"/>
      <c r="ULY5" s="148"/>
      <c r="ULZ5" s="156"/>
      <c r="UMA5" s="148"/>
      <c r="UMB5" s="156"/>
      <c r="UMC5" s="148"/>
      <c r="UMD5" s="156"/>
      <c r="UME5" s="148"/>
      <c r="UMF5" s="156"/>
      <c r="UMG5" s="148"/>
      <c r="UMH5" s="156"/>
      <c r="UMI5" s="148"/>
      <c r="UMJ5" s="156"/>
      <c r="UMK5" s="148"/>
      <c r="UML5" s="156"/>
      <c r="UMM5" s="148"/>
      <c r="UMN5" s="156"/>
      <c r="UMO5" s="148"/>
      <c r="UMP5" s="156"/>
      <c r="UMQ5" s="148"/>
      <c r="UMR5" s="156"/>
      <c r="UMS5" s="148"/>
      <c r="UMT5" s="156"/>
      <c r="UMU5" s="148"/>
      <c r="UMV5" s="156"/>
      <c r="UMW5" s="148"/>
      <c r="UMX5" s="156"/>
      <c r="UMY5" s="148"/>
      <c r="UMZ5" s="156"/>
      <c r="UNA5" s="148"/>
      <c r="UNB5" s="156"/>
      <c r="UNC5" s="148"/>
      <c r="UND5" s="156"/>
      <c r="UNE5" s="148"/>
      <c r="UNF5" s="156"/>
      <c r="UNG5" s="148"/>
      <c r="UNH5" s="156"/>
      <c r="UNI5" s="148"/>
      <c r="UNJ5" s="156"/>
      <c r="UNK5" s="148"/>
      <c r="UNL5" s="156"/>
      <c r="UNM5" s="148"/>
      <c r="UNN5" s="156"/>
      <c r="UNO5" s="148"/>
      <c r="UNP5" s="156"/>
      <c r="UNQ5" s="148"/>
      <c r="UNR5" s="156"/>
      <c r="UNS5" s="148"/>
      <c r="UNT5" s="156"/>
      <c r="UNU5" s="148"/>
      <c r="UNV5" s="156"/>
      <c r="UNW5" s="148"/>
      <c r="UNX5" s="156"/>
      <c r="UNY5" s="148"/>
      <c r="UNZ5" s="156"/>
      <c r="UOA5" s="148"/>
      <c r="UOB5" s="156"/>
      <c r="UOC5" s="148"/>
      <c r="UOD5" s="156"/>
      <c r="UOE5" s="148"/>
      <c r="UOF5" s="156"/>
      <c r="UOG5" s="148"/>
      <c r="UOH5" s="156"/>
      <c r="UOI5" s="148"/>
      <c r="UOJ5" s="156"/>
      <c r="UOK5" s="148"/>
      <c r="UOL5" s="156"/>
      <c r="UOM5" s="148"/>
      <c r="UON5" s="156"/>
      <c r="UOO5" s="148"/>
      <c r="UOP5" s="156"/>
      <c r="UOQ5" s="148"/>
      <c r="UOR5" s="156"/>
      <c r="UOS5" s="148"/>
      <c r="UOT5" s="156"/>
      <c r="UOU5" s="148"/>
      <c r="UOV5" s="156"/>
      <c r="UOW5" s="148"/>
      <c r="UOX5" s="156"/>
      <c r="UOY5" s="148"/>
      <c r="UOZ5" s="156"/>
      <c r="UPA5" s="148"/>
      <c r="UPB5" s="156"/>
      <c r="UPC5" s="148"/>
      <c r="UPD5" s="156"/>
      <c r="UPE5" s="148"/>
      <c r="UPF5" s="156"/>
      <c r="UPG5" s="148"/>
      <c r="UPH5" s="156"/>
      <c r="UPI5" s="148"/>
      <c r="UPJ5" s="156"/>
      <c r="UPK5" s="148"/>
      <c r="UPL5" s="156"/>
      <c r="UPM5" s="148"/>
      <c r="UPN5" s="156"/>
      <c r="UPO5" s="148"/>
      <c r="UPP5" s="156"/>
      <c r="UPQ5" s="148"/>
      <c r="UPR5" s="156"/>
      <c r="UPS5" s="148"/>
      <c r="UPT5" s="156"/>
      <c r="UPU5" s="148"/>
      <c r="UPV5" s="156"/>
      <c r="UPW5" s="148"/>
      <c r="UPX5" s="156"/>
      <c r="UPY5" s="148"/>
      <c r="UPZ5" s="156"/>
      <c r="UQA5" s="148"/>
      <c r="UQB5" s="156"/>
      <c r="UQC5" s="148"/>
      <c r="UQD5" s="156"/>
      <c r="UQE5" s="148"/>
      <c r="UQF5" s="156"/>
      <c r="UQG5" s="148"/>
      <c r="UQH5" s="156"/>
      <c r="UQI5" s="148"/>
      <c r="UQJ5" s="156"/>
      <c r="UQK5" s="148"/>
      <c r="UQL5" s="156"/>
      <c r="UQM5" s="148"/>
      <c r="UQN5" s="156"/>
      <c r="UQO5" s="148"/>
      <c r="UQP5" s="156"/>
      <c r="UQQ5" s="148"/>
      <c r="UQR5" s="156"/>
      <c r="UQS5" s="148"/>
      <c r="UQT5" s="156"/>
      <c r="UQU5" s="148"/>
      <c r="UQV5" s="156"/>
      <c r="UQW5" s="148"/>
      <c r="UQX5" s="156"/>
      <c r="UQY5" s="148"/>
      <c r="UQZ5" s="156"/>
      <c r="URA5" s="148"/>
      <c r="URB5" s="156"/>
      <c r="URC5" s="148"/>
      <c r="URD5" s="156"/>
      <c r="URE5" s="148"/>
      <c r="URF5" s="156"/>
      <c r="URG5" s="148"/>
      <c r="URH5" s="156"/>
      <c r="URI5" s="148"/>
      <c r="URJ5" s="156"/>
      <c r="URK5" s="148"/>
      <c r="URL5" s="156"/>
      <c r="URM5" s="148"/>
      <c r="URN5" s="156"/>
      <c r="URO5" s="148"/>
      <c r="URP5" s="156"/>
      <c r="URQ5" s="148"/>
      <c r="URR5" s="156"/>
      <c r="URS5" s="148"/>
      <c r="URT5" s="156"/>
      <c r="URU5" s="148"/>
      <c r="URV5" s="156"/>
      <c r="URW5" s="148"/>
      <c r="URX5" s="156"/>
      <c r="URY5" s="148"/>
      <c r="URZ5" s="156"/>
      <c r="USA5" s="148"/>
      <c r="USB5" s="156"/>
      <c r="USC5" s="148"/>
      <c r="USD5" s="156"/>
      <c r="USE5" s="148"/>
      <c r="USF5" s="156"/>
      <c r="USG5" s="148"/>
      <c r="USH5" s="156"/>
      <c r="USI5" s="148"/>
      <c r="USJ5" s="156"/>
      <c r="USK5" s="148"/>
      <c r="USL5" s="156"/>
      <c r="USM5" s="148"/>
      <c r="USN5" s="156"/>
      <c r="USO5" s="148"/>
      <c r="USP5" s="156"/>
      <c r="USQ5" s="148"/>
      <c r="USR5" s="156"/>
      <c r="USS5" s="148"/>
      <c r="UST5" s="156"/>
      <c r="USU5" s="148"/>
      <c r="USV5" s="156"/>
      <c r="USW5" s="148"/>
      <c r="USX5" s="156"/>
      <c r="USY5" s="148"/>
      <c r="USZ5" s="156"/>
      <c r="UTA5" s="148"/>
      <c r="UTB5" s="156"/>
      <c r="UTC5" s="148"/>
      <c r="UTD5" s="156"/>
      <c r="UTE5" s="148"/>
      <c r="UTF5" s="156"/>
      <c r="UTG5" s="148"/>
      <c r="UTH5" s="156"/>
      <c r="UTI5" s="148"/>
      <c r="UTJ5" s="156"/>
      <c r="UTK5" s="148"/>
      <c r="UTL5" s="156"/>
      <c r="UTM5" s="148"/>
      <c r="UTN5" s="156"/>
      <c r="UTO5" s="148"/>
      <c r="UTP5" s="156"/>
      <c r="UTQ5" s="148"/>
      <c r="UTR5" s="156"/>
      <c r="UTS5" s="148"/>
      <c r="UTT5" s="156"/>
      <c r="UTU5" s="148"/>
      <c r="UTV5" s="156"/>
      <c r="UTW5" s="148"/>
      <c r="UTX5" s="156"/>
      <c r="UTY5" s="148"/>
      <c r="UTZ5" s="156"/>
      <c r="UUA5" s="148"/>
      <c r="UUB5" s="156"/>
      <c r="UUC5" s="148"/>
      <c r="UUD5" s="156"/>
      <c r="UUE5" s="148"/>
      <c r="UUF5" s="156"/>
      <c r="UUG5" s="148"/>
      <c r="UUH5" s="156"/>
      <c r="UUI5" s="148"/>
      <c r="UUJ5" s="156"/>
      <c r="UUK5" s="148"/>
      <c r="UUL5" s="156"/>
      <c r="UUM5" s="148"/>
      <c r="UUN5" s="156"/>
      <c r="UUO5" s="148"/>
      <c r="UUP5" s="156"/>
      <c r="UUQ5" s="148"/>
      <c r="UUR5" s="156"/>
      <c r="UUS5" s="148"/>
      <c r="UUT5" s="156"/>
      <c r="UUU5" s="148"/>
      <c r="UUV5" s="156"/>
      <c r="UUW5" s="148"/>
      <c r="UUX5" s="156"/>
      <c r="UUY5" s="148"/>
      <c r="UUZ5" s="156"/>
      <c r="UVA5" s="148"/>
      <c r="UVB5" s="156"/>
      <c r="UVC5" s="148"/>
      <c r="UVD5" s="156"/>
      <c r="UVE5" s="148"/>
      <c r="UVF5" s="156"/>
      <c r="UVG5" s="148"/>
      <c r="UVH5" s="156"/>
      <c r="UVI5" s="148"/>
      <c r="UVJ5" s="156"/>
      <c r="UVK5" s="148"/>
      <c r="UVL5" s="156"/>
      <c r="UVM5" s="148"/>
      <c r="UVN5" s="156"/>
      <c r="UVO5" s="148"/>
      <c r="UVP5" s="156"/>
      <c r="UVQ5" s="148"/>
      <c r="UVR5" s="156"/>
      <c r="UVS5" s="148"/>
      <c r="UVT5" s="156"/>
      <c r="UVU5" s="148"/>
      <c r="UVV5" s="156"/>
      <c r="UVW5" s="148"/>
      <c r="UVX5" s="156"/>
      <c r="UVY5" s="148"/>
      <c r="UVZ5" s="156"/>
      <c r="UWA5" s="148"/>
      <c r="UWB5" s="156"/>
      <c r="UWC5" s="148"/>
      <c r="UWD5" s="156"/>
      <c r="UWE5" s="148"/>
      <c r="UWF5" s="156"/>
      <c r="UWG5" s="148"/>
      <c r="UWH5" s="156"/>
      <c r="UWI5" s="148"/>
      <c r="UWJ5" s="156"/>
      <c r="UWK5" s="148"/>
      <c r="UWL5" s="156"/>
      <c r="UWM5" s="148"/>
      <c r="UWN5" s="156"/>
      <c r="UWO5" s="148"/>
      <c r="UWP5" s="156"/>
      <c r="UWQ5" s="148"/>
      <c r="UWR5" s="156"/>
      <c r="UWS5" s="148"/>
      <c r="UWT5" s="156"/>
      <c r="UWU5" s="148"/>
      <c r="UWV5" s="156"/>
      <c r="UWW5" s="148"/>
      <c r="UWX5" s="156"/>
      <c r="UWY5" s="148"/>
      <c r="UWZ5" s="156"/>
      <c r="UXA5" s="148"/>
      <c r="UXB5" s="156"/>
      <c r="UXC5" s="148"/>
      <c r="UXD5" s="156"/>
      <c r="UXE5" s="148"/>
      <c r="UXF5" s="156"/>
      <c r="UXG5" s="148"/>
      <c r="UXH5" s="156"/>
      <c r="UXI5" s="148"/>
      <c r="UXJ5" s="156"/>
      <c r="UXK5" s="148"/>
      <c r="UXL5" s="156"/>
      <c r="UXM5" s="148"/>
      <c r="UXN5" s="156"/>
      <c r="UXO5" s="148"/>
      <c r="UXP5" s="156"/>
      <c r="UXQ5" s="148"/>
      <c r="UXR5" s="156"/>
      <c r="UXS5" s="148"/>
      <c r="UXT5" s="156"/>
      <c r="UXU5" s="148"/>
      <c r="UXV5" s="156"/>
      <c r="UXW5" s="148"/>
      <c r="UXX5" s="156"/>
      <c r="UXY5" s="148"/>
      <c r="UXZ5" s="156"/>
      <c r="UYA5" s="148"/>
      <c r="UYB5" s="156"/>
      <c r="UYC5" s="148"/>
      <c r="UYD5" s="156"/>
      <c r="UYE5" s="148"/>
      <c r="UYF5" s="156"/>
      <c r="UYG5" s="148"/>
      <c r="UYH5" s="156"/>
      <c r="UYI5" s="148"/>
      <c r="UYJ5" s="156"/>
      <c r="UYK5" s="148"/>
      <c r="UYL5" s="156"/>
      <c r="UYM5" s="148"/>
      <c r="UYN5" s="156"/>
      <c r="UYO5" s="148"/>
      <c r="UYP5" s="156"/>
      <c r="UYQ5" s="148"/>
      <c r="UYR5" s="156"/>
      <c r="UYS5" s="148"/>
      <c r="UYT5" s="156"/>
      <c r="UYU5" s="148"/>
      <c r="UYV5" s="156"/>
      <c r="UYW5" s="148"/>
      <c r="UYX5" s="156"/>
      <c r="UYY5" s="148"/>
      <c r="UYZ5" s="156"/>
      <c r="UZA5" s="148"/>
      <c r="UZB5" s="156"/>
      <c r="UZC5" s="148"/>
      <c r="UZD5" s="156"/>
      <c r="UZE5" s="148"/>
      <c r="UZF5" s="156"/>
      <c r="UZG5" s="148"/>
      <c r="UZH5" s="156"/>
      <c r="UZI5" s="148"/>
      <c r="UZJ5" s="156"/>
      <c r="UZK5" s="148"/>
      <c r="UZL5" s="156"/>
      <c r="UZM5" s="148"/>
      <c r="UZN5" s="156"/>
      <c r="UZO5" s="148"/>
      <c r="UZP5" s="156"/>
      <c r="UZQ5" s="148"/>
      <c r="UZR5" s="156"/>
      <c r="UZS5" s="148"/>
      <c r="UZT5" s="156"/>
      <c r="UZU5" s="148"/>
      <c r="UZV5" s="156"/>
      <c r="UZW5" s="148"/>
      <c r="UZX5" s="156"/>
      <c r="UZY5" s="148"/>
      <c r="UZZ5" s="156"/>
      <c r="VAA5" s="148"/>
      <c r="VAB5" s="156"/>
      <c r="VAC5" s="148"/>
      <c r="VAD5" s="156"/>
      <c r="VAE5" s="148"/>
      <c r="VAF5" s="156"/>
      <c r="VAG5" s="148"/>
      <c r="VAH5" s="156"/>
      <c r="VAI5" s="148"/>
      <c r="VAJ5" s="156"/>
      <c r="VAK5" s="148"/>
      <c r="VAL5" s="156"/>
      <c r="VAM5" s="148"/>
      <c r="VAN5" s="156"/>
      <c r="VAO5" s="148"/>
      <c r="VAP5" s="156"/>
      <c r="VAQ5" s="148"/>
      <c r="VAR5" s="156"/>
      <c r="VAS5" s="148"/>
      <c r="VAT5" s="156"/>
      <c r="VAU5" s="148"/>
      <c r="VAV5" s="156"/>
      <c r="VAW5" s="148"/>
      <c r="VAX5" s="156"/>
      <c r="VAY5" s="148"/>
      <c r="VAZ5" s="156"/>
      <c r="VBA5" s="148"/>
      <c r="VBB5" s="156"/>
      <c r="VBC5" s="148"/>
      <c r="VBD5" s="156"/>
      <c r="VBE5" s="148"/>
      <c r="VBF5" s="156"/>
      <c r="VBG5" s="148"/>
      <c r="VBH5" s="156"/>
      <c r="VBI5" s="148"/>
      <c r="VBJ5" s="156"/>
      <c r="VBK5" s="148"/>
      <c r="VBL5" s="156"/>
      <c r="VBM5" s="148"/>
      <c r="VBN5" s="156"/>
      <c r="VBO5" s="148"/>
      <c r="VBP5" s="156"/>
      <c r="VBQ5" s="148"/>
      <c r="VBR5" s="156"/>
      <c r="VBS5" s="148"/>
      <c r="VBT5" s="156"/>
      <c r="VBU5" s="148"/>
      <c r="VBV5" s="156"/>
      <c r="VBW5" s="148"/>
      <c r="VBX5" s="156"/>
      <c r="VBY5" s="148"/>
      <c r="VBZ5" s="156"/>
      <c r="VCA5" s="148"/>
      <c r="VCB5" s="156"/>
      <c r="VCC5" s="148"/>
      <c r="VCD5" s="156"/>
      <c r="VCE5" s="148"/>
      <c r="VCF5" s="156"/>
      <c r="VCG5" s="148"/>
      <c r="VCH5" s="156"/>
      <c r="VCI5" s="148"/>
      <c r="VCJ5" s="156"/>
      <c r="VCK5" s="148"/>
      <c r="VCL5" s="156"/>
      <c r="VCM5" s="148"/>
      <c r="VCN5" s="156"/>
      <c r="VCO5" s="148"/>
      <c r="VCP5" s="156"/>
      <c r="VCQ5" s="148"/>
      <c r="VCR5" s="156"/>
      <c r="VCS5" s="148"/>
      <c r="VCT5" s="156"/>
      <c r="VCU5" s="148"/>
      <c r="VCV5" s="156"/>
      <c r="VCW5" s="148"/>
      <c r="VCX5" s="156"/>
      <c r="VCY5" s="148"/>
      <c r="VCZ5" s="156"/>
      <c r="VDA5" s="148"/>
      <c r="VDB5" s="156"/>
      <c r="VDC5" s="148"/>
      <c r="VDD5" s="156"/>
      <c r="VDE5" s="148"/>
      <c r="VDF5" s="156"/>
      <c r="VDG5" s="148"/>
      <c r="VDH5" s="156"/>
      <c r="VDI5" s="148"/>
      <c r="VDJ5" s="156"/>
      <c r="VDK5" s="148"/>
      <c r="VDL5" s="156"/>
      <c r="VDM5" s="148"/>
      <c r="VDN5" s="156"/>
      <c r="VDO5" s="148"/>
      <c r="VDP5" s="156"/>
      <c r="VDQ5" s="148"/>
      <c r="VDR5" s="156"/>
      <c r="VDS5" s="148"/>
      <c r="VDT5" s="156"/>
      <c r="VDU5" s="148"/>
      <c r="VDV5" s="156"/>
      <c r="VDW5" s="148"/>
      <c r="VDX5" s="156"/>
      <c r="VDY5" s="148"/>
      <c r="VDZ5" s="156"/>
      <c r="VEA5" s="148"/>
      <c r="VEB5" s="156"/>
      <c r="VEC5" s="148"/>
      <c r="VED5" s="156"/>
      <c r="VEE5" s="148"/>
      <c r="VEF5" s="156"/>
      <c r="VEG5" s="148"/>
      <c r="VEH5" s="156"/>
      <c r="VEI5" s="148"/>
      <c r="VEJ5" s="156"/>
      <c r="VEK5" s="148"/>
      <c r="VEL5" s="156"/>
      <c r="VEM5" s="148"/>
      <c r="VEN5" s="156"/>
      <c r="VEO5" s="148"/>
      <c r="VEP5" s="156"/>
      <c r="VEQ5" s="148"/>
      <c r="VER5" s="156"/>
      <c r="VES5" s="148"/>
      <c r="VET5" s="156"/>
      <c r="VEU5" s="148"/>
      <c r="VEV5" s="156"/>
      <c r="VEW5" s="148"/>
      <c r="VEX5" s="156"/>
      <c r="VEY5" s="148"/>
      <c r="VEZ5" s="156"/>
      <c r="VFA5" s="148"/>
      <c r="VFB5" s="156"/>
      <c r="VFC5" s="148"/>
      <c r="VFD5" s="156"/>
      <c r="VFE5" s="148"/>
      <c r="VFF5" s="156"/>
      <c r="VFG5" s="148"/>
      <c r="VFH5" s="156"/>
      <c r="VFI5" s="148"/>
      <c r="VFJ5" s="156"/>
      <c r="VFK5" s="148"/>
      <c r="VFL5" s="156"/>
      <c r="VFM5" s="148"/>
      <c r="VFN5" s="156"/>
      <c r="VFO5" s="148"/>
      <c r="VFP5" s="156"/>
      <c r="VFQ5" s="148"/>
      <c r="VFR5" s="156"/>
      <c r="VFS5" s="148"/>
      <c r="VFT5" s="156"/>
      <c r="VFU5" s="148"/>
      <c r="VFV5" s="156"/>
      <c r="VFW5" s="148"/>
      <c r="VFX5" s="156"/>
      <c r="VFY5" s="148"/>
      <c r="VFZ5" s="156"/>
      <c r="VGA5" s="148"/>
      <c r="VGB5" s="156"/>
      <c r="VGC5" s="148"/>
      <c r="VGD5" s="156"/>
      <c r="VGE5" s="148"/>
      <c r="VGF5" s="156"/>
      <c r="VGG5" s="148"/>
      <c r="VGH5" s="156"/>
      <c r="VGI5" s="148"/>
      <c r="VGJ5" s="156"/>
      <c r="VGK5" s="148"/>
      <c r="VGL5" s="156"/>
      <c r="VGM5" s="148"/>
      <c r="VGN5" s="156"/>
      <c r="VGO5" s="148"/>
      <c r="VGP5" s="156"/>
      <c r="VGQ5" s="148"/>
      <c r="VGR5" s="156"/>
      <c r="VGS5" s="148"/>
      <c r="VGT5" s="156"/>
      <c r="VGU5" s="148"/>
      <c r="VGV5" s="156"/>
      <c r="VGW5" s="148"/>
      <c r="VGX5" s="156"/>
      <c r="VGY5" s="148"/>
      <c r="VGZ5" s="156"/>
      <c r="VHA5" s="148"/>
      <c r="VHB5" s="156"/>
      <c r="VHC5" s="148"/>
      <c r="VHD5" s="156"/>
      <c r="VHE5" s="148"/>
      <c r="VHF5" s="156"/>
      <c r="VHG5" s="148"/>
      <c r="VHH5" s="156"/>
      <c r="VHI5" s="148"/>
      <c r="VHJ5" s="156"/>
      <c r="VHK5" s="148"/>
      <c r="VHL5" s="156"/>
      <c r="VHM5" s="148"/>
      <c r="VHN5" s="156"/>
      <c r="VHO5" s="148"/>
      <c r="VHP5" s="156"/>
      <c r="VHQ5" s="148"/>
      <c r="VHR5" s="156"/>
      <c r="VHS5" s="148"/>
      <c r="VHT5" s="156"/>
      <c r="VHU5" s="148"/>
      <c r="VHV5" s="156"/>
      <c r="VHW5" s="148"/>
      <c r="VHX5" s="156"/>
      <c r="VHY5" s="148"/>
      <c r="VHZ5" s="156"/>
      <c r="VIA5" s="148"/>
      <c r="VIB5" s="156"/>
      <c r="VIC5" s="148"/>
      <c r="VID5" s="156"/>
      <c r="VIE5" s="148"/>
      <c r="VIF5" s="156"/>
      <c r="VIG5" s="148"/>
      <c r="VIH5" s="156"/>
      <c r="VII5" s="148"/>
      <c r="VIJ5" s="156"/>
      <c r="VIK5" s="148"/>
      <c r="VIL5" s="156"/>
      <c r="VIM5" s="148"/>
      <c r="VIN5" s="156"/>
      <c r="VIO5" s="148"/>
      <c r="VIP5" s="156"/>
      <c r="VIQ5" s="148"/>
      <c r="VIR5" s="156"/>
      <c r="VIS5" s="148"/>
      <c r="VIT5" s="156"/>
      <c r="VIU5" s="148"/>
      <c r="VIV5" s="156"/>
      <c r="VIW5" s="148"/>
      <c r="VIX5" s="156"/>
      <c r="VIY5" s="148"/>
      <c r="VIZ5" s="156"/>
      <c r="VJA5" s="148"/>
      <c r="VJB5" s="156"/>
      <c r="VJC5" s="148"/>
      <c r="VJD5" s="156"/>
      <c r="VJE5" s="148"/>
      <c r="VJF5" s="156"/>
      <c r="VJG5" s="148"/>
      <c r="VJH5" s="156"/>
      <c r="VJI5" s="148"/>
      <c r="VJJ5" s="156"/>
      <c r="VJK5" s="148"/>
      <c r="VJL5" s="156"/>
      <c r="VJM5" s="148"/>
      <c r="VJN5" s="156"/>
      <c r="VJO5" s="148"/>
      <c r="VJP5" s="156"/>
      <c r="VJQ5" s="148"/>
      <c r="VJR5" s="156"/>
      <c r="VJS5" s="148"/>
      <c r="VJT5" s="156"/>
      <c r="VJU5" s="148"/>
      <c r="VJV5" s="156"/>
      <c r="VJW5" s="148"/>
      <c r="VJX5" s="156"/>
      <c r="VJY5" s="148"/>
      <c r="VJZ5" s="156"/>
      <c r="VKA5" s="148"/>
      <c r="VKB5" s="156"/>
      <c r="VKC5" s="148"/>
      <c r="VKD5" s="156"/>
      <c r="VKE5" s="148"/>
      <c r="VKF5" s="156"/>
      <c r="VKG5" s="148"/>
      <c r="VKH5" s="156"/>
      <c r="VKI5" s="148"/>
      <c r="VKJ5" s="156"/>
      <c r="VKK5" s="148"/>
      <c r="VKL5" s="156"/>
      <c r="VKM5" s="148"/>
      <c r="VKN5" s="156"/>
      <c r="VKO5" s="148"/>
      <c r="VKP5" s="156"/>
      <c r="VKQ5" s="148"/>
      <c r="VKR5" s="156"/>
      <c r="VKS5" s="148"/>
      <c r="VKT5" s="156"/>
      <c r="VKU5" s="148"/>
      <c r="VKV5" s="156"/>
      <c r="VKW5" s="148"/>
      <c r="VKX5" s="156"/>
      <c r="VKY5" s="148"/>
      <c r="VKZ5" s="156"/>
      <c r="VLA5" s="148"/>
      <c r="VLB5" s="156"/>
      <c r="VLC5" s="148"/>
      <c r="VLD5" s="156"/>
      <c r="VLE5" s="148"/>
      <c r="VLF5" s="156"/>
      <c r="VLG5" s="148"/>
      <c r="VLH5" s="156"/>
      <c r="VLI5" s="148"/>
      <c r="VLJ5" s="156"/>
      <c r="VLK5" s="148"/>
      <c r="VLL5" s="156"/>
      <c r="VLM5" s="148"/>
      <c r="VLN5" s="156"/>
      <c r="VLO5" s="148"/>
      <c r="VLP5" s="156"/>
      <c r="VLQ5" s="148"/>
      <c r="VLR5" s="156"/>
      <c r="VLS5" s="148"/>
      <c r="VLT5" s="156"/>
      <c r="VLU5" s="148"/>
      <c r="VLV5" s="156"/>
      <c r="VLW5" s="148"/>
      <c r="VLX5" s="156"/>
      <c r="VLY5" s="148"/>
      <c r="VLZ5" s="156"/>
      <c r="VMA5" s="148"/>
      <c r="VMB5" s="156"/>
      <c r="VMC5" s="148"/>
      <c r="VMD5" s="156"/>
      <c r="VME5" s="148"/>
      <c r="VMF5" s="156"/>
      <c r="VMG5" s="148"/>
      <c r="VMH5" s="156"/>
      <c r="VMI5" s="148"/>
      <c r="VMJ5" s="156"/>
      <c r="VMK5" s="148"/>
      <c r="VML5" s="156"/>
      <c r="VMM5" s="148"/>
      <c r="VMN5" s="156"/>
      <c r="VMO5" s="148"/>
      <c r="VMP5" s="156"/>
      <c r="VMQ5" s="148"/>
      <c r="VMR5" s="156"/>
      <c r="VMS5" s="148"/>
      <c r="VMT5" s="156"/>
      <c r="VMU5" s="148"/>
      <c r="VMV5" s="156"/>
      <c r="VMW5" s="148"/>
      <c r="VMX5" s="156"/>
      <c r="VMY5" s="148"/>
      <c r="VMZ5" s="156"/>
      <c r="VNA5" s="148"/>
      <c r="VNB5" s="156"/>
      <c r="VNC5" s="148"/>
      <c r="VND5" s="156"/>
      <c r="VNE5" s="148"/>
      <c r="VNF5" s="156"/>
      <c r="VNG5" s="148"/>
      <c r="VNH5" s="156"/>
      <c r="VNI5" s="148"/>
      <c r="VNJ5" s="156"/>
      <c r="VNK5" s="148"/>
      <c r="VNL5" s="156"/>
      <c r="VNM5" s="148"/>
      <c r="VNN5" s="156"/>
      <c r="VNO5" s="148"/>
      <c r="VNP5" s="156"/>
      <c r="VNQ5" s="148"/>
      <c r="VNR5" s="156"/>
      <c r="VNS5" s="148"/>
      <c r="VNT5" s="156"/>
      <c r="VNU5" s="148"/>
      <c r="VNV5" s="156"/>
      <c r="VNW5" s="148"/>
      <c r="VNX5" s="156"/>
      <c r="VNY5" s="148"/>
      <c r="VNZ5" s="156"/>
      <c r="VOA5" s="148"/>
      <c r="VOB5" s="156"/>
      <c r="VOC5" s="148"/>
      <c r="VOD5" s="156"/>
      <c r="VOE5" s="148"/>
      <c r="VOF5" s="156"/>
      <c r="VOG5" s="148"/>
      <c r="VOH5" s="156"/>
      <c r="VOI5" s="148"/>
      <c r="VOJ5" s="156"/>
      <c r="VOK5" s="148"/>
      <c r="VOL5" s="156"/>
      <c r="VOM5" s="148"/>
      <c r="VON5" s="156"/>
      <c r="VOO5" s="148"/>
      <c r="VOP5" s="156"/>
      <c r="VOQ5" s="148"/>
      <c r="VOR5" s="156"/>
      <c r="VOS5" s="148"/>
      <c r="VOT5" s="156"/>
      <c r="VOU5" s="148"/>
      <c r="VOV5" s="156"/>
      <c r="VOW5" s="148"/>
      <c r="VOX5" s="156"/>
      <c r="VOY5" s="148"/>
      <c r="VOZ5" s="156"/>
      <c r="VPA5" s="148"/>
      <c r="VPB5" s="156"/>
      <c r="VPC5" s="148"/>
      <c r="VPD5" s="156"/>
      <c r="VPE5" s="148"/>
      <c r="VPF5" s="156"/>
      <c r="VPG5" s="148"/>
      <c r="VPH5" s="156"/>
      <c r="VPI5" s="148"/>
      <c r="VPJ5" s="156"/>
      <c r="VPK5" s="148"/>
      <c r="VPL5" s="156"/>
      <c r="VPM5" s="148"/>
      <c r="VPN5" s="156"/>
      <c r="VPO5" s="148"/>
      <c r="VPP5" s="156"/>
      <c r="VPQ5" s="148"/>
      <c r="VPR5" s="156"/>
      <c r="VPS5" s="148"/>
      <c r="VPT5" s="156"/>
      <c r="VPU5" s="148"/>
      <c r="VPV5" s="156"/>
      <c r="VPW5" s="148"/>
      <c r="VPX5" s="156"/>
      <c r="VPY5" s="148"/>
      <c r="VPZ5" s="156"/>
      <c r="VQA5" s="148"/>
      <c r="VQB5" s="156"/>
      <c r="VQC5" s="148"/>
      <c r="VQD5" s="156"/>
      <c r="VQE5" s="148"/>
      <c r="VQF5" s="156"/>
      <c r="VQG5" s="148"/>
      <c r="VQH5" s="156"/>
      <c r="VQI5" s="148"/>
      <c r="VQJ5" s="156"/>
      <c r="VQK5" s="148"/>
      <c r="VQL5" s="156"/>
      <c r="VQM5" s="148"/>
      <c r="VQN5" s="156"/>
      <c r="VQO5" s="148"/>
      <c r="VQP5" s="156"/>
      <c r="VQQ5" s="148"/>
      <c r="VQR5" s="156"/>
      <c r="VQS5" s="148"/>
      <c r="VQT5" s="156"/>
      <c r="VQU5" s="148"/>
      <c r="VQV5" s="156"/>
      <c r="VQW5" s="148"/>
      <c r="VQX5" s="156"/>
      <c r="VQY5" s="148"/>
      <c r="VQZ5" s="156"/>
      <c r="VRA5" s="148"/>
      <c r="VRB5" s="156"/>
      <c r="VRC5" s="148"/>
      <c r="VRD5" s="156"/>
      <c r="VRE5" s="148"/>
      <c r="VRF5" s="156"/>
      <c r="VRG5" s="148"/>
      <c r="VRH5" s="156"/>
      <c r="VRI5" s="148"/>
      <c r="VRJ5" s="156"/>
      <c r="VRK5" s="148"/>
      <c r="VRL5" s="156"/>
      <c r="VRM5" s="148"/>
      <c r="VRN5" s="156"/>
      <c r="VRO5" s="148"/>
      <c r="VRP5" s="156"/>
      <c r="VRQ5" s="148"/>
      <c r="VRR5" s="156"/>
      <c r="VRS5" s="148"/>
      <c r="VRT5" s="156"/>
      <c r="VRU5" s="148"/>
      <c r="VRV5" s="156"/>
      <c r="VRW5" s="148"/>
      <c r="VRX5" s="156"/>
      <c r="VRY5" s="148"/>
      <c r="VRZ5" s="156"/>
      <c r="VSA5" s="148"/>
      <c r="VSB5" s="156"/>
      <c r="VSC5" s="148"/>
      <c r="VSD5" s="156"/>
      <c r="VSE5" s="148"/>
      <c r="VSF5" s="156"/>
      <c r="VSG5" s="148"/>
      <c r="VSH5" s="156"/>
      <c r="VSI5" s="148"/>
      <c r="VSJ5" s="156"/>
      <c r="VSK5" s="148"/>
      <c r="VSL5" s="156"/>
      <c r="VSM5" s="148"/>
      <c r="VSN5" s="156"/>
      <c r="VSO5" s="148"/>
      <c r="VSP5" s="156"/>
      <c r="VSQ5" s="148"/>
      <c r="VSR5" s="156"/>
      <c r="VSS5" s="148"/>
      <c r="VST5" s="156"/>
      <c r="VSU5" s="148"/>
      <c r="VSV5" s="156"/>
      <c r="VSW5" s="148"/>
      <c r="VSX5" s="156"/>
      <c r="VSY5" s="148"/>
      <c r="VSZ5" s="156"/>
      <c r="VTA5" s="148"/>
      <c r="VTB5" s="156"/>
      <c r="VTC5" s="148"/>
      <c r="VTD5" s="156"/>
      <c r="VTE5" s="148"/>
      <c r="VTF5" s="156"/>
      <c r="VTG5" s="148"/>
      <c r="VTH5" s="156"/>
      <c r="VTI5" s="148"/>
      <c r="VTJ5" s="156"/>
      <c r="VTK5" s="148"/>
      <c r="VTL5" s="156"/>
      <c r="VTM5" s="148"/>
      <c r="VTN5" s="156"/>
      <c r="VTO5" s="148"/>
      <c r="VTP5" s="156"/>
      <c r="VTQ5" s="148"/>
      <c r="VTR5" s="156"/>
      <c r="VTS5" s="148"/>
      <c r="VTT5" s="156"/>
      <c r="VTU5" s="148"/>
      <c r="VTV5" s="156"/>
      <c r="VTW5" s="148"/>
      <c r="VTX5" s="156"/>
      <c r="VTY5" s="148"/>
      <c r="VTZ5" s="156"/>
      <c r="VUA5" s="148"/>
      <c r="VUB5" s="156"/>
      <c r="VUC5" s="148"/>
      <c r="VUD5" s="156"/>
      <c r="VUE5" s="148"/>
      <c r="VUF5" s="156"/>
      <c r="VUG5" s="148"/>
      <c r="VUH5" s="156"/>
      <c r="VUI5" s="148"/>
      <c r="VUJ5" s="156"/>
      <c r="VUK5" s="148"/>
      <c r="VUL5" s="156"/>
      <c r="VUM5" s="148"/>
      <c r="VUN5" s="156"/>
      <c r="VUO5" s="148"/>
      <c r="VUP5" s="156"/>
      <c r="VUQ5" s="148"/>
      <c r="VUR5" s="156"/>
      <c r="VUS5" s="148"/>
      <c r="VUT5" s="156"/>
      <c r="VUU5" s="148"/>
      <c r="VUV5" s="156"/>
      <c r="VUW5" s="148"/>
      <c r="VUX5" s="156"/>
      <c r="VUY5" s="148"/>
      <c r="VUZ5" s="156"/>
      <c r="VVA5" s="148"/>
      <c r="VVB5" s="156"/>
      <c r="VVC5" s="148"/>
      <c r="VVD5" s="156"/>
      <c r="VVE5" s="148"/>
      <c r="VVF5" s="156"/>
      <c r="VVG5" s="148"/>
      <c r="VVH5" s="156"/>
      <c r="VVI5" s="148"/>
      <c r="VVJ5" s="156"/>
      <c r="VVK5" s="148"/>
      <c r="VVL5" s="156"/>
      <c r="VVM5" s="148"/>
      <c r="VVN5" s="156"/>
      <c r="VVO5" s="148"/>
      <c r="VVP5" s="156"/>
      <c r="VVQ5" s="148"/>
      <c r="VVR5" s="156"/>
      <c r="VVS5" s="148"/>
      <c r="VVT5" s="156"/>
      <c r="VVU5" s="148"/>
      <c r="VVV5" s="156"/>
      <c r="VVW5" s="148"/>
      <c r="VVX5" s="156"/>
      <c r="VVY5" s="148"/>
      <c r="VVZ5" s="156"/>
      <c r="VWA5" s="148"/>
      <c r="VWB5" s="156"/>
      <c r="VWC5" s="148"/>
      <c r="VWD5" s="156"/>
      <c r="VWE5" s="148"/>
      <c r="VWF5" s="156"/>
      <c r="VWG5" s="148"/>
      <c r="VWH5" s="156"/>
      <c r="VWI5" s="148"/>
      <c r="VWJ5" s="156"/>
      <c r="VWK5" s="148"/>
      <c r="VWL5" s="156"/>
      <c r="VWM5" s="148"/>
      <c r="VWN5" s="156"/>
      <c r="VWO5" s="148"/>
      <c r="VWP5" s="156"/>
      <c r="VWQ5" s="148"/>
      <c r="VWR5" s="156"/>
      <c r="VWS5" s="148"/>
      <c r="VWT5" s="156"/>
      <c r="VWU5" s="148"/>
      <c r="VWV5" s="156"/>
      <c r="VWW5" s="148"/>
      <c r="VWX5" s="156"/>
      <c r="VWY5" s="148"/>
      <c r="VWZ5" s="156"/>
      <c r="VXA5" s="148"/>
      <c r="VXB5" s="156"/>
      <c r="VXC5" s="148"/>
      <c r="VXD5" s="156"/>
      <c r="VXE5" s="148"/>
      <c r="VXF5" s="156"/>
      <c r="VXG5" s="148"/>
      <c r="VXH5" s="156"/>
      <c r="VXI5" s="148"/>
      <c r="VXJ5" s="156"/>
      <c r="VXK5" s="148"/>
      <c r="VXL5" s="156"/>
      <c r="VXM5" s="148"/>
      <c r="VXN5" s="156"/>
      <c r="VXO5" s="148"/>
      <c r="VXP5" s="156"/>
      <c r="VXQ5" s="148"/>
      <c r="VXR5" s="156"/>
      <c r="VXS5" s="148"/>
      <c r="VXT5" s="156"/>
      <c r="VXU5" s="148"/>
      <c r="VXV5" s="156"/>
      <c r="VXW5" s="148"/>
      <c r="VXX5" s="156"/>
      <c r="VXY5" s="148"/>
      <c r="VXZ5" s="156"/>
      <c r="VYA5" s="148"/>
      <c r="VYB5" s="156"/>
      <c r="VYC5" s="148"/>
      <c r="VYD5" s="156"/>
      <c r="VYE5" s="148"/>
      <c r="VYF5" s="156"/>
      <c r="VYG5" s="148"/>
      <c r="VYH5" s="156"/>
      <c r="VYI5" s="148"/>
      <c r="VYJ5" s="156"/>
      <c r="VYK5" s="148"/>
      <c r="VYL5" s="156"/>
      <c r="VYM5" s="148"/>
      <c r="VYN5" s="156"/>
      <c r="VYO5" s="148"/>
      <c r="VYP5" s="156"/>
      <c r="VYQ5" s="148"/>
      <c r="VYR5" s="156"/>
      <c r="VYS5" s="148"/>
      <c r="VYT5" s="156"/>
      <c r="VYU5" s="148"/>
      <c r="VYV5" s="156"/>
      <c r="VYW5" s="148"/>
      <c r="VYX5" s="156"/>
      <c r="VYY5" s="148"/>
      <c r="VYZ5" s="156"/>
      <c r="VZA5" s="148"/>
      <c r="VZB5" s="156"/>
      <c r="VZC5" s="148"/>
      <c r="VZD5" s="156"/>
      <c r="VZE5" s="148"/>
      <c r="VZF5" s="156"/>
      <c r="VZG5" s="148"/>
      <c r="VZH5" s="156"/>
      <c r="VZI5" s="148"/>
      <c r="VZJ5" s="156"/>
      <c r="VZK5" s="148"/>
      <c r="VZL5" s="156"/>
      <c r="VZM5" s="148"/>
      <c r="VZN5" s="156"/>
      <c r="VZO5" s="148"/>
      <c r="VZP5" s="156"/>
      <c r="VZQ5" s="148"/>
      <c r="VZR5" s="156"/>
      <c r="VZS5" s="148"/>
      <c r="VZT5" s="156"/>
      <c r="VZU5" s="148"/>
      <c r="VZV5" s="156"/>
      <c r="VZW5" s="148"/>
      <c r="VZX5" s="156"/>
      <c r="VZY5" s="148"/>
      <c r="VZZ5" s="156"/>
      <c r="WAA5" s="148"/>
      <c r="WAB5" s="156"/>
      <c r="WAC5" s="148"/>
      <c r="WAD5" s="156"/>
      <c r="WAE5" s="148"/>
      <c r="WAF5" s="156"/>
      <c r="WAG5" s="148"/>
      <c r="WAH5" s="156"/>
      <c r="WAI5" s="148"/>
      <c r="WAJ5" s="156"/>
      <c r="WAK5" s="148"/>
      <c r="WAL5" s="156"/>
      <c r="WAM5" s="148"/>
      <c r="WAN5" s="156"/>
      <c r="WAO5" s="148"/>
      <c r="WAP5" s="156"/>
      <c r="WAQ5" s="148"/>
      <c r="WAR5" s="156"/>
      <c r="WAS5" s="148"/>
      <c r="WAT5" s="156"/>
      <c r="WAU5" s="148"/>
      <c r="WAV5" s="156"/>
      <c r="WAW5" s="148"/>
      <c r="WAX5" s="156"/>
      <c r="WAY5" s="148"/>
      <c r="WAZ5" s="156"/>
      <c r="WBA5" s="148"/>
      <c r="WBB5" s="156"/>
      <c r="WBC5" s="148"/>
      <c r="WBD5" s="156"/>
      <c r="WBE5" s="148"/>
      <c r="WBF5" s="156"/>
      <c r="WBG5" s="148"/>
      <c r="WBH5" s="156"/>
      <c r="WBI5" s="148"/>
      <c r="WBJ5" s="156"/>
      <c r="WBK5" s="148"/>
      <c r="WBL5" s="156"/>
      <c r="WBM5" s="148"/>
      <c r="WBN5" s="156"/>
      <c r="WBO5" s="148"/>
      <c r="WBP5" s="156"/>
      <c r="WBQ5" s="148"/>
      <c r="WBR5" s="156"/>
      <c r="WBS5" s="148"/>
      <c r="WBT5" s="156"/>
      <c r="WBU5" s="148"/>
      <c r="WBV5" s="156"/>
      <c r="WBW5" s="148"/>
      <c r="WBX5" s="156"/>
      <c r="WBY5" s="148"/>
      <c r="WBZ5" s="156"/>
      <c r="WCA5" s="148"/>
      <c r="WCB5" s="156"/>
      <c r="WCC5" s="148"/>
      <c r="WCD5" s="156"/>
      <c r="WCE5" s="148"/>
      <c r="WCF5" s="156"/>
      <c r="WCG5" s="148"/>
      <c r="WCH5" s="156"/>
      <c r="WCI5" s="148"/>
      <c r="WCJ5" s="156"/>
      <c r="WCK5" s="148"/>
      <c r="WCL5" s="156"/>
      <c r="WCM5" s="148"/>
      <c r="WCN5" s="156"/>
      <c r="WCO5" s="148"/>
      <c r="WCP5" s="156"/>
      <c r="WCQ5" s="148"/>
      <c r="WCR5" s="156"/>
      <c r="WCS5" s="148"/>
      <c r="WCT5" s="156"/>
      <c r="WCU5" s="148"/>
      <c r="WCV5" s="156"/>
      <c r="WCW5" s="148"/>
      <c r="WCX5" s="156"/>
      <c r="WCY5" s="148"/>
      <c r="WCZ5" s="156"/>
      <c r="WDA5" s="148"/>
      <c r="WDB5" s="156"/>
      <c r="WDC5" s="148"/>
      <c r="WDD5" s="156"/>
      <c r="WDE5" s="148"/>
      <c r="WDF5" s="156"/>
      <c r="WDG5" s="148"/>
      <c r="WDH5" s="156"/>
      <c r="WDI5" s="148"/>
      <c r="WDJ5" s="156"/>
      <c r="WDK5" s="148"/>
      <c r="WDL5" s="156"/>
      <c r="WDM5" s="148"/>
      <c r="WDN5" s="156"/>
      <c r="WDO5" s="148"/>
      <c r="WDP5" s="156"/>
      <c r="WDQ5" s="148"/>
      <c r="WDR5" s="156"/>
      <c r="WDS5" s="148"/>
      <c r="WDT5" s="156"/>
      <c r="WDU5" s="148"/>
      <c r="WDV5" s="156"/>
      <c r="WDW5" s="148"/>
      <c r="WDX5" s="156"/>
      <c r="WDY5" s="148"/>
      <c r="WDZ5" s="156"/>
      <c r="WEA5" s="148"/>
      <c r="WEB5" s="156"/>
      <c r="WEC5" s="148"/>
      <c r="WED5" s="156"/>
      <c r="WEE5" s="148"/>
      <c r="WEF5" s="156"/>
      <c r="WEG5" s="148"/>
      <c r="WEH5" s="156"/>
      <c r="WEI5" s="148"/>
      <c r="WEJ5" s="156"/>
      <c r="WEK5" s="148"/>
      <c r="WEL5" s="156"/>
      <c r="WEM5" s="148"/>
      <c r="WEN5" s="156"/>
      <c r="WEO5" s="148"/>
      <c r="WEP5" s="156"/>
      <c r="WEQ5" s="148"/>
      <c r="WER5" s="156"/>
      <c r="WES5" s="148"/>
      <c r="WET5" s="156"/>
      <c r="WEU5" s="148"/>
      <c r="WEV5" s="156"/>
      <c r="WEW5" s="148"/>
      <c r="WEX5" s="156"/>
      <c r="WEY5" s="148"/>
      <c r="WEZ5" s="156"/>
      <c r="WFA5" s="148"/>
      <c r="WFB5" s="156"/>
      <c r="WFC5" s="148"/>
      <c r="WFD5" s="156"/>
      <c r="WFE5" s="148"/>
      <c r="WFF5" s="156"/>
      <c r="WFG5" s="148"/>
      <c r="WFH5" s="156"/>
      <c r="WFI5" s="148"/>
      <c r="WFJ5" s="156"/>
      <c r="WFK5" s="148"/>
      <c r="WFL5" s="156"/>
      <c r="WFM5" s="148"/>
      <c r="WFN5" s="156"/>
      <c r="WFO5" s="148"/>
      <c r="WFP5" s="156"/>
      <c r="WFQ5" s="148"/>
      <c r="WFR5" s="156"/>
      <c r="WFS5" s="148"/>
      <c r="WFT5" s="156"/>
      <c r="WFU5" s="148"/>
      <c r="WFV5" s="156"/>
      <c r="WFW5" s="148"/>
      <c r="WFX5" s="156"/>
      <c r="WFY5" s="148"/>
      <c r="WFZ5" s="156"/>
      <c r="WGA5" s="148"/>
      <c r="WGB5" s="156"/>
      <c r="WGC5" s="148"/>
      <c r="WGD5" s="156"/>
      <c r="WGE5" s="148"/>
      <c r="WGF5" s="156"/>
      <c r="WGG5" s="148"/>
      <c r="WGH5" s="156"/>
      <c r="WGI5" s="148"/>
      <c r="WGJ5" s="156"/>
      <c r="WGK5" s="148"/>
      <c r="WGL5" s="156"/>
      <c r="WGM5" s="148"/>
      <c r="WGN5" s="156"/>
      <c r="WGO5" s="148"/>
      <c r="WGP5" s="156"/>
      <c r="WGQ5" s="148"/>
      <c r="WGR5" s="156"/>
      <c r="WGS5" s="148"/>
      <c r="WGT5" s="156"/>
      <c r="WGU5" s="148"/>
      <c r="WGV5" s="156"/>
      <c r="WGW5" s="148"/>
      <c r="WGX5" s="156"/>
      <c r="WGY5" s="148"/>
      <c r="WGZ5" s="156"/>
      <c r="WHA5" s="148"/>
      <c r="WHB5" s="156"/>
      <c r="WHC5" s="148"/>
      <c r="WHD5" s="156"/>
      <c r="WHE5" s="148"/>
      <c r="WHF5" s="156"/>
      <c r="WHG5" s="148"/>
      <c r="WHH5" s="156"/>
      <c r="WHI5" s="148"/>
      <c r="WHJ5" s="156"/>
      <c r="WHK5" s="148"/>
      <c r="WHL5" s="156"/>
      <c r="WHM5" s="148"/>
      <c r="WHN5" s="156"/>
      <c r="WHO5" s="148"/>
      <c r="WHP5" s="156"/>
      <c r="WHQ5" s="148"/>
      <c r="WHR5" s="156"/>
      <c r="WHS5" s="148"/>
      <c r="WHT5" s="156"/>
      <c r="WHU5" s="148"/>
      <c r="WHV5" s="156"/>
      <c r="WHW5" s="148"/>
      <c r="WHX5" s="156"/>
      <c r="WHY5" s="148"/>
      <c r="WHZ5" s="156"/>
      <c r="WIA5" s="148"/>
      <c r="WIB5" s="156"/>
      <c r="WIC5" s="148"/>
      <c r="WID5" s="156"/>
      <c r="WIE5" s="148"/>
      <c r="WIF5" s="156"/>
      <c r="WIG5" s="148"/>
      <c r="WIH5" s="156"/>
      <c r="WII5" s="148"/>
      <c r="WIJ5" s="156"/>
      <c r="WIK5" s="148"/>
      <c r="WIL5" s="156"/>
      <c r="WIM5" s="148"/>
      <c r="WIN5" s="156"/>
      <c r="WIO5" s="148"/>
      <c r="WIP5" s="156"/>
      <c r="WIQ5" s="148"/>
      <c r="WIR5" s="156"/>
      <c r="WIS5" s="148"/>
      <c r="WIT5" s="156"/>
      <c r="WIU5" s="148"/>
      <c r="WIV5" s="156"/>
      <c r="WIW5" s="148"/>
      <c r="WIX5" s="156"/>
      <c r="WIY5" s="148"/>
      <c r="WIZ5" s="156"/>
      <c r="WJA5" s="148"/>
      <c r="WJB5" s="156"/>
      <c r="WJC5" s="148"/>
      <c r="WJD5" s="156"/>
      <c r="WJE5" s="148"/>
      <c r="WJF5" s="156"/>
      <c r="WJG5" s="148"/>
      <c r="WJH5" s="156"/>
      <c r="WJI5" s="148"/>
      <c r="WJJ5" s="156"/>
      <c r="WJK5" s="148"/>
      <c r="WJL5" s="156"/>
      <c r="WJM5" s="148"/>
      <c r="WJN5" s="156"/>
      <c r="WJO5" s="148"/>
      <c r="WJP5" s="156"/>
      <c r="WJQ5" s="148"/>
      <c r="WJR5" s="156"/>
      <c r="WJS5" s="148"/>
      <c r="WJT5" s="156"/>
      <c r="WJU5" s="148"/>
      <c r="WJV5" s="156"/>
      <c r="WJW5" s="148"/>
      <c r="WJX5" s="156"/>
      <c r="WJY5" s="148"/>
      <c r="WJZ5" s="156"/>
      <c r="WKA5" s="148"/>
      <c r="WKB5" s="156"/>
      <c r="WKC5" s="148"/>
      <c r="WKD5" s="156"/>
      <c r="WKE5" s="148"/>
      <c r="WKF5" s="156"/>
      <c r="WKG5" s="148"/>
      <c r="WKH5" s="156"/>
      <c r="WKI5" s="148"/>
      <c r="WKJ5" s="156"/>
      <c r="WKK5" s="148"/>
      <c r="WKL5" s="156"/>
      <c r="WKM5" s="148"/>
      <c r="WKN5" s="156"/>
      <c r="WKO5" s="148"/>
      <c r="WKP5" s="156"/>
      <c r="WKQ5" s="148"/>
      <c r="WKR5" s="156"/>
      <c r="WKS5" s="148"/>
      <c r="WKT5" s="156"/>
      <c r="WKU5" s="148"/>
      <c r="WKV5" s="156"/>
      <c r="WKW5" s="148"/>
      <c r="WKX5" s="156"/>
      <c r="WKY5" s="148"/>
      <c r="WKZ5" s="156"/>
      <c r="WLA5" s="148"/>
      <c r="WLB5" s="156"/>
      <c r="WLC5" s="148"/>
      <c r="WLD5" s="156"/>
      <c r="WLE5" s="148"/>
      <c r="WLF5" s="156"/>
      <c r="WLG5" s="148"/>
      <c r="WLH5" s="156"/>
      <c r="WLI5" s="148"/>
      <c r="WLJ5" s="156"/>
      <c r="WLK5" s="148"/>
      <c r="WLL5" s="156"/>
      <c r="WLM5" s="148"/>
      <c r="WLN5" s="156"/>
      <c r="WLO5" s="148"/>
      <c r="WLP5" s="156"/>
      <c r="WLQ5" s="148"/>
      <c r="WLR5" s="156"/>
      <c r="WLS5" s="148"/>
      <c r="WLT5" s="156"/>
      <c r="WLU5" s="148"/>
      <c r="WLV5" s="156"/>
      <c r="WLW5" s="148"/>
      <c r="WLX5" s="156"/>
      <c r="WLY5" s="148"/>
      <c r="WLZ5" s="156"/>
      <c r="WMA5" s="148"/>
      <c r="WMB5" s="156"/>
      <c r="WMC5" s="148"/>
      <c r="WMD5" s="156"/>
      <c r="WME5" s="148"/>
      <c r="WMF5" s="156"/>
      <c r="WMG5" s="148"/>
      <c r="WMH5" s="156"/>
      <c r="WMI5" s="148"/>
      <c r="WMJ5" s="156"/>
      <c r="WMK5" s="148"/>
      <c r="WML5" s="156"/>
      <c r="WMM5" s="148"/>
      <c r="WMN5" s="156"/>
      <c r="WMO5" s="148"/>
      <c r="WMP5" s="156"/>
      <c r="WMQ5" s="148"/>
      <c r="WMR5" s="156"/>
      <c r="WMS5" s="148"/>
      <c r="WMT5" s="156"/>
      <c r="WMU5" s="148"/>
      <c r="WMV5" s="156"/>
      <c r="WMW5" s="148"/>
      <c r="WMX5" s="156"/>
      <c r="WMY5" s="148"/>
      <c r="WMZ5" s="156"/>
      <c r="WNA5" s="148"/>
      <c r="WNB5" s="156"/>
      <c r="WNC5" s="148"/>
      <c r="WND5" s="156"/>
      <c r="WNE5" s="148"/>
      <c r="WNF5" s="156"/>
      <c r="WNG5" s="148"/>
      <c r="WNH5" s="156"/>
      <c r="WNI5" s="148"/>
      <c r="WNJ5" s="156"/>
      <c r="WNK5" s="148"/>
      <c r="WNL5" s="156"/>
      <c r="WNM5" s="148"/>
      <c r="WNN5" s="156"/>
      <c r="WNO5" s="148"/>
      <c r="WNP5" s="156"/>
      <c r="WNQ5" s="148"/>
      <c r="WNR5" s="156"/>
      <c r="WNS5" s="148"/>
      <c r="WNT5" s="156"/>
      <c r="WNU5" s="148"/>
      <c r="WNV5" s="156"/>
      <c r="WNW5" s="148"/>
      <c r="WNX5" s="156"/>
      <c r="WNY5" s="148"/>
      <c r="WNZ5" s="156"/>
      <c r="WOA5" s="148"/>
      <c r="WOB5" s="156"/>
      <c r="WOC5" s="148"/>
      <c r="WOD5" s="156"/>
      <c r="WOE5" s="148"/>
      <c r="WOF5" s="156"/>
      <c r="WOG5" s="148"/>
      <c r="WOH5" s="156"/>
      <c r="WOI5" s="148"/>
      <c r="WOJ5" s="156"/>
      <c r="WOK5" s="148"/>
      <c r="WOL5" s="156"/>
      <c r="WOM5" s="148"/>
      <c r="WON5" s="156"/>
      <c r="WOO5" s="148"/>
      <c r="WOP5" s="156"/>
      <c r="WOQ5" s="148"/>
      <c r="WOR5" s="156"/>
      <c r="WOS5" s="148"/>
      <c r="WOT5" s="156"/>
      <c r="WOU5" s="148"/>
      <c r="WOV5" s="156"/>
      <c r="WOW5" s="148"/>
      <c r="WOX5" s="156"/>
      <c r="WOY5" s="148"/>
      <c r="WOZ5" s="156"/>
      <c r="WPA5" s="148"/>
      <c r="WPB5" s="156"/>
      <c r="WPC5" s="148"/>
      <c r="WPD5" s="156"/>
      <c r="WPE5" s="148"/>
      <c r="WPF5" s="156"/>
      <c r="WPG5" s="148"/>
      <c r="WPH5" s="156"/>
      <c r="WPI5" s="148"/>
      <c r="WPJ5" s="156"/>
      <c r="WPK5" s="148"/>
      <c r="WPL5" s="156"/>
      <c r="WPM5" s="148"/>
      <c r="WPN5" s="156"/>
      <c r="WPO5" s="148"/>
      <c r="WPP5" s="156"/>
      <c r="WPQ5" s="148"/>
      <c r="WPR5" s="156"/>
      <c r="WPS5" s="148"/>
      <c r="WPT5" s="156"/>
      <c r="WPU5" s="148"/>
      <c r="WPV5" s="156"/>
      <c r="WPW5" s="148"/>
      <c r="WPX5" s="156"/>
      <c r="WPY5" s="148"/>
      <c r="WPZ5" s="156"/>
      <c r="WQA5" s="148"/>
      <c r="WQB5" s="156"/>
      <c r="WQC5" s="148"/>
      <c r="WQD5" s="156"/>
      <c r="WQE5" s="148"/>
      <c r="WQF5" s="156"/>
      <c r="WQG5" s="148"/>
      <c r="WQH5" s="156"/>
      <c r="WQI5" s="148"/>
      <c r="WQJ5" s="156"/>
      <c r="WQK5" s="148"/>
      <c r="WQL5" s="156"/>
      <c r="WQM5" s="148"/>
      <c r="WQN5" s="156"/>
      <c r="WQO5" s="148"/>
      <c r="WQP5" s="156"/>
      <c r="WQQ5" s="148"/>
      <c r="WQR5" s="156"/>
      <c r="WQS5" s="148"/>
      <c r="WQT5" s="156"/>
      <c r="WQU5" s="148"/>
      <c r="WQV5" s="156"/>
      <c r="WQW5" s="148"/>
      <c r="WQX5" s="156"/>
      <c r="WQY5" s="148"/>
      <c r="WQZ5" s="156"/>
      <c r="WRA5" s="148"/>
      <c r="WRB5" s="156"/>
      <c r="WRC5" s="148"/>
      <c r="WRD5" s="156"/>
      <c r="WRE5" s="148"/>
      <c r="WRF5" s="156"/>
      <c r="WRG5" s="148"/>
      <c r="WRH5" s="156"/>
      <c r="WRI5" s="148"/>
      <c r="WRJ5" s="156"/>
      <c r="WRK5" s="148"/>
      <c r="WRL5" s="156"/>
      <c r="WRM5" s="148"/>
      <c r="WRN5" s="156"/>
      <c r="WRO5" s="148"/>
      <c r="WRP5" s="156"/>
      <c r="WRQ5" s="148"/>
      <c r="WRR5" s="156"/>
      <c r="WRS5" s="148"/>
      <c r="WRT5" s="156"/>
      <c r="WRU5" s="148"/>
      <c r="WRV5" s="156"/>
      <c r="WRW5" s="148"/>
      <c r="WRX5" s="156"/>
      <c r="WRY5" s="148"/>
      <c r="WRZ5" s="156"/>
      <c r="WSA5" s="148"/>
      <c r="WSB5" s="156"/>
      <c r="WSC5" s="148"/>
      <c r="WSD5" s="156"/>
      <c r="WSE5" s="148"/>
      <c r="WSF5" s="156"/>
      <c r="WSG5" s="148"/>
      <c r="WSH5" s="156"/>
      <c r="WSI5" s="148"/>
      <c r="WSJ5" s="156"/>
      <c r="WSK5" s="148"/>
      <c r="WSL5" s="156"/>
      <c r="WSM5" s="148"/>
      <c r="WSN5" s="156"/>
      <c r="WSO5" s="148"/>
      <c r="WSP5" s="156"/>
      <c r="WSQ5" s="148"/>
      <c r="WSR5" s="156"/>
      <c r="WSS5" s="148"/>
      <c r="WST5" s="156"/>
      <c r="WSU5" s="148"/>
      <c r="WSV5" s="156"/>
      <c r="WSW5" s="148"/>
      <c r="WSX5" s="156"/>
      <c r="WSY5" s="148"/>
      <c r="WSZ5" s="156"/>
      <c r="WTA5" s="148"/>
      <c r="WTB5" s="156"/>
      <c r="WTC5" s="148"/>
      <c r="WTD5" s="156"/>
      <c r="WTE5" s="148"/>
      <c r="WTF5" s="156"/>
      <c r="WTG5" s="148"/>
      <c r="WTH5" s="156"/>
      <c r="WTI5" s="148"/>
      <c r="WTJ5" s="156"/>
      <c r="WTK5" s="148"/>
      <c r="WTL5" s="156"/>
      <c r="WTM5" s="148"/>
      <c r="WTN5" s="156"/>
      <c r="WTO5" s="148"/>
      <c r="WTP5" s="156"/>
      <c r="WTQ5" s="148"/>
      <c r="WTR5" s="156"/>
      <c r="WTS5" s="148"/>
      <c r="WTT5" s="156"/>
      <c r="WTU5" s="148"/>
      <c r="WTV5" s="156"/>
      <c r="WTW5" s="148"/>
      <c r="WTX5" s="156"/>
      <c r="WTY5" s="148"/>
      <c r="WTZ5" s="156"/>
      <c r="WUA5" s="148"/>
      <c r="WUB5" s="156"/>
      <c r="WUC5" s="148"/>
      <c r="WUD5" s="156"/>
      <c r="WUE5" s="148"/>
      <c r="WUF5" s="156"/>
      <c r="WUG5" s="148"/>
      <c r="WUH5" s="156"/>
      <c r="WUI5" s="148"/>
      <c r="WUJ5" s="156"/>
      <c r="WUK5" s="148"/>
      <c r="WUL5" s="156"/>
      <c r="WUM5" s="148"/>
      <c r="WUN5" s="156"/>
      <c r="WUO5" s="148"/>
      <c r="WUP5" s="156"/>
      <c r="WUQ5" s="148"/>
      <c r="WUR5" s="156"/>
      <c r="WUS5" s="148"/>
      <c r="WUT5" s="156"/>
      <c r="WUU5" s="148"/>
      <c r="WUV5" s="156"/>
      <c r="WUW5" s="148"/>
      <c r="WUX5" s="156"/>
      <c r="WUY5" s="148"/>
      <c r="WUZ5" s="156"/>
      <c r="WVA5" s="148"/>
      <c r="WVB5" s="156"/>
      <c r="WVC5" s="148"/>
      <c r="WVD5" s="156"/>
      <c r="WVE5" s="148"/>
      <c r="WVF5" s="156"/>
      <c r="WVG5" s="148"/>
      <c r="WVH5" s="156"/>
      <c r="WVI5" s="148"/>
      <c r="WVJ5" s="156"/>
      <c r="WVK5" s="148"/>
      <c r="WVL5" s="156"/>
      <c r="WVM5" s="148"/>
      <c r="WVN5" s="156"/>
      <c r="WVO5" s="148"/>
      <c r="WVP5" s="156"/>
      <c r="WVQ5" s="148"/>
      <c r="WVR5" s="156"/>
      <c r="WVS5" s="148"/>
      <c r="WVT5" s="156"/>
      <c r="WVU5" s="148"/>
      <c r="WVV5" s="156"/>
      <c r="WVW5" s="148"/>
      <c r="WVX5" s="156"/>
      <c r="WVY5" s="148"/>
      <c r="WVZ5" s="156"/>
      <c r="WWA5" s="148"/>
      <c r="WWB5" s="156"/>
      <c r="WWC5" s="148"/>
      <c r="WWD5" s="156"/>
      <c r="WWE5" s="148"/>
      <c r="WWF5" s="156"/>
      <c r="WWG5" s="148"/>
      <c r="WWH5" s="156"/>
      <c r="WWI5" s="148"/>
      <c r="WWJ5" s="156"/>
      <c r="WWK5" s="148"/>
      <c r="WWL5" s="156"/>
      <c r="WWM5" s="148"/>
      <c r="WWN5" s="156"/>
      <c r="WWO5" s="148"/>
      <c r="WWP5" s="156"/>
      <c r="WWQ5" s="148"/>
      <c r="WWR5" s="156"/>
      <c r="WWS5" s="148"/>
      <c r="WWT5" s="156"/>
      <c r="WWU5" s="148"/>
      <c r="WWV5" s="156"/>
      <c r="WWW5" s="148"/>
      <c r="WWX5" s="156"/>
      <c r="WWY5" s="148"/>
      <c r="WWZ5" s="156"/>
      <c r="WXA5" s="148"/>
      <c r="WXB5" s="156"/>
      <c r="WXC5" s="148"/>
      <c r="WXD5" s="156"/>
      <c r="WXE5" s="148"/>
      <c r="WXF5" s="156"/>
      <c r="WXG5" s="148"/>
      <c r="WXH5" s="156"/>
      <c r="WXI5" s="148"/>
      <c r="WXJ5" s="156"/>
      <c r="WXK5" s="148"/>
      <c r="WXL5" s="156"/>
      <c r="WXM5" s="148"/>
      <c r="WXN5" s="156"/>
      <c r="WXO5" s="148"/>
      <c r="WXP5" s="156"/>
      <c r="WXQ5" s="148"/>
      <c r="WXR5" s="156"/>
      <c r="WXS5" s="148"/>
      <c r="WXT5" s="156"/>
      <c r="WXU5" s="148"/>
      <c r="WXV5" s="156"/>
      <c r="WXW5" s="148"/>
      <c r="WXX5" s="156"/>
      <c r="WXY5" s="148"/>
      <c r="WXZ5" s="156"/>
      <c r="WYA5" s="148"/>
      <c r="WYB5" s="156"/>
      <c r="WYC5" s="148"/>
      <c r="WYD5" s="156"/>
      <c r="WYE5" s="148"/>
      <c r="WYF5" s="156"/>
      <c r="WYG5" s="148"/>
      <c r="WYH5" s="156"/>
      <c r="WYI5" s="148"/>
      <c r="WYJ5" s="156"/>
      <c r="WYK5" s="148"/>
      <c r="WYL5" s="156"/>
      <c r="WYM5" s="148"/>
      <c r="WYN5" s="156"/>
      <c r="WYO5" s="148"/>
      <c r="WYP5" s="156"/>
      <c r="WYQ5" s="148"/>
      <c r="WYR5" s="156"/>
      <c r="WYS5" s="148"/>
      <c r="WYT5" s="156"/>
      <c r="WYU5" s="148"/>
      <c r="WYV5" s="156"/>
      <c r="WYW5" s="148"/>
      <c r="WYX5" s="156"/>
      <c r="WYY5" s="148"/>
      <c r="WYZ5" s="156"/>
      <c r="WZA5" s="148"/>
      <c r="WZB5" s="156"/>
      <c r="WZC5" s="148"/>
      <c r="WZD5" s="156"/>
      <c r="WZE5" s="148"/>
      <c r="WZF5" s="156"/>
      <c r="WZG5" s="148"/>
      <c r="WZH5" s="156"/>
      <c r="WZI5" s="148"/>
      <c r="WZJ5" s="156"/>
      <c r="WZK5" s="148"/>
      <c r="WZL5" s="156"/>
      <c r="WZM5" s="148"/>
      <c r="WZN5" s="156"/>
      <c r="WZO5" s="148"/>
      <c r="WZP5" s="156"/>
      <c r="WZQ5" s="148"/>
      <c r="WZR5" s="156"/>
      <c r="WZS5" s="148"/>
      <c r="WZT5" s="156"/>
      <c r="WZU5" s="148"/>
      <c r="WZV5" s="156"/>
      <c r="WZW5" s="148"/>
      <c r="WZX5" s="156"/>
      <c r="WZY5" s="148"/>
      <c r="WZZ5" s="156"/>
      <c r="XAA5" s="148"/>
      <c r="XAB5" s="156"/>
      <c r="XAC5" s="148"/>
      <c r="XAD5" s="156"/>
      <c r="XAE5" s="148"/>
      <c r="XAF5" s="156"/>
      <c r="XAG5" s="148"/>
      <c r="XAH5" s="156"/>
      <c r="XAI5" s="148"/>
      <c r="XAJ5" s="156"/>
      <c r="XAK5" s="148"/>
      <c r="XAL5" s="156"/>
      <c r="XAM5" s="148"/>
      <c r="XAN5" s="156"/>
      <c r="XAO5" s="148"/>
      <c r="XAP5" s="156"/>
      <c r="XAQ5" s="148"/>
      <c r="XAR5" s="156"/>
      <c r="XAS5" s="148"/>
      <c r="XAT5" s="156"/>
      <c r="XAU5" s="148"/>
      <c r="XAV5" s="156"/>
      <c r="XAW5" s="148"/>
      <c r="XAX5" s="156"/>
      <c r="XAY5" s="148"/>
      <c r="XAZ5" s="156"/>
      <c r="XBA5" s="148"/>
      <c r="XBB5" s="156"/>
      <c r="XBC5" s="148"/>
      <c r="XBD5" s="156"/>
      <c r="XBE5" s="148"/>
      <c r="XBF5" s="156"/>
      <c r="XBG5" s="148"/>
      <c r="XBH5" s="156"/>
      <c r="XBI5" s="148"/>
      <c r="XBJ5" s="156"/>
      <c r="XBK5" s="148"/>
      <c r="XBL5" s="156"/>
      <c r="XBM5" s="148"/>
      <c r="XBN5" s="156"/>
      <c r="XBO5" s="148"/>
      <c r="XBP5" s="156"/>
      <c r="XBQ5" s="148"/>
      <c r="XBR5" s="156"/>
      <c r="XBS5" s="148"/>
      <c r="XBT5" s="156"/>
      <c r="XBU5" s="148"/>
      <c r="XBV5" s="156"/>
      <c r="XBW5" s="148"/>
      <c r="XBX5" s="156"/>
      <c r="XBY5" s="148"/>
      <c r="XBZ5" s="156"/>
      <c r="XCA5" s="148"/>
      <c r="XCB5" s="156"/>
      <c r="XCC5" s="148"/>
      <c r="XCD5" s="156"/>
      <c r="XCE5" s="148"/>
      <c r="XCF5" s="156"/>
      <c r="XCG5" s="148"/>
      <c r="XCH5" s="156"/>
      <c r="XCI5" s="148"/>
      <c r="XCJ5" s="156"/>
      <c r="XCK5" s="148"/>
      <c r="XCL5" s="156"/>
      <c r="XCM5" s="148"/>
      <c r="XCN5" s="156"/>
      <c r="XCO5" s="148"/>
      <c r="XCP5" s="156"/>
      <c r="XCQ5" s="148"/>
      <c r="XCR5" s="156"/>
      <c r="XCS5" s="148"/>
      <c r="XCT5" s="156"/>
      <c r="XCU5" s="148"/>
      <c r="XCV5" s="156"/>
      <c r="XCW5" s="148"/>
      <c r="XCX5" s="156"/>
      <c r="XCY5" s="148"/>
      <c r="XCZ5" s="156"/>
      <c r="XDA5" s="148"/>
      <c r="XDB5" s="156"/>
      <c r="XDC5" s="148"/>
      <c r="XDD5" s="156"/>
      <c r="XDE5" s="148"/>
      <c r="XDF5" s="156"/>
      <c r="XDG5" s="148"/>
      <c r="XDH5" s="156"/>
      <c r="XDI5" s="148"/>
      <c r="XDJ5" s="156"/>
      <c r="XDK5" s="148"/>
      <c r="XDL5" s="156"/>
      <c r="XDM5" s="148"/>
      <c r="XDN5" s="156"/>
      <c r="XDO5" s="148"/>
      <c r="XDP5" s="156"/>
      <c r="XDQ5" s="148"/>
      <c r="XDR5" s="156"/>
      <c r="XDS5" s="148"/>
      <c r="XDT5" s="156"/>
      <c r="XDU5" s="148"/>
      <c r="XDV5" s="156"/>
      <c r="XDW5" s="148"/>
      <c r="XDX5" s="156"/>
      <c r="XDY5" s="148"/>
      <c r="XDZ5" s="156"/>
      <c r="XEA5" s="148"/>
      <c r="XEB5" s="156"/>
      <c r="XEC5" s="148"/>
      <c r="XED5" s="156"/>
      <c r="XEE5" s="148"/>
      <c r="XEF5" s="156"/>
      <c r="XEG5" s="148"/>
      <c r="XEH5" s="156"/>
      <c r="XEI5" s="148"/>
      <c r="XEJ5" s="156"/>
      <c r="XEK5" s="148"/>
      <c r="XEL5" s="156"/>
      <c r="XEM5" s="148"/>
      <c r="XEN5" s="156"/>
      <c r="XEO5" s="148"/>
      <c r="XEP5" s="156"/>
      <c r="XEQ5" s="148"/>
      <c r="XER5" s="156"/>
      <c r="XES5" s="148"/>
      <c r="XET5" s="156"/>
      <c r="XEU5" s="148"/>
      <c r="XEV5" s="156"/>
      <c r="XEW5" s="148"/>
      <c r="XEX5" s="156"/>
      <c r="XEY5" s="148"/>
      <c r="XEZ5" s="156"/>
      <c r="XFA5" s="148"/>
      <c r="XFB5" s="156"/>
      <c r="XFC5" s="148"/>
      <c r="XFD5" s="156"/>
    </row>
    <row r="6" s="150" customFormat="1" ht="15" customHeight="1">
      <c r="A6" s="148" t="s">
        <v>1035</v>
      </c>
      <c r="B6" s="151" t="s">
        <v>1036</v>
      </c>
    </row>
    <row r="7" s="150" customFormat="1" ht="15" customHeight="1">
      <c r="A7" s="148" t="s">
        <v>1037</v>
      </c>
      <c r="B7" s="149" t="s">
        <v>1038</v>
      </c>
      <c r="C7" s="154"/>
      <c r="D7" s="152"/>
      <c r="E7" s="154"/>
      <c r="F7" s="152"/>
      <c r="G7" s="154"/>
      <c r="H7" s="152"/>
      <c r="I7" s="154"/>
      <c r="J7" s="152"/>
      <c r="K7" s="154"/>
      <c r="L7" s="152"/>
      <c r="M7" s="154"/>
      <c r="N7" s="152"/>
      <c r="O7" s="154"/>
      <c r="P7" s="152"/>
      <c r="Q7" s="154"/>
      <c r="R7" s="152"/>
      <c r="S7" s="154"/>
      <c r="T7" s="152"/>
      <c r="U7" s="154"/>
      <c r="V7" s="152"/>
      <c r="W7" s="154"/>
      <c r="X7" s="152"/>
      <c r="Y7" s="154"/>
      <c r="Z7" s="152"/>
      <c r="AA7" s="154"/>
      <c r="AB7" s="155"/>
      <c r="AC7" s="148"/>
      <c r="AD7" s="156"/>
      <c r="AE7" s="148"/>
      <c r="AF7" s="156"/>
      <c r="AG7" s="148"/>
      <c r="AH7" s="156"/>
      <c r="AI7" s="148"/>
      <c r="AJ7" s="156"/>
      <c r="AK7" s="148"/>
      <c r="AL7" s="156"/>
      <c r="AM7" s="148"/>
      <c r="AN7" s="156"/>
      <c r="AO7" s="148"/>
      <c r="AP7" s="156"/>
      <c r="AQ7" s="148"/>
      <c r="AR7" s="156"/>
      <c r="AS7" s="148"/>
      <c r="AT7" s="156"/>
      <c r="AU7" s="148"/>
      <c r="AV7" s="156"/>
      <c r="AW7" s="148"/>
      <c r="AX7" s="156"/>
      <c r="AY7" s="148"/>
      <c r="AZ7" s="156"/>
      <c r="BA7" s="148"/>
      <c r="BB7" s="156"/>
      <c r="BC7" s="148"/>
      <c r="BD7" s="156"/>
      <c r="BE7" s="148"/>
      <c r="BF7" s="156"/>
      <c r="BG7" s="148"/>
      <c r="BH7" s="156"/>
      <c r="BI7" s="148"/>
      <c r="BJ7" s="156"/>
      <c r="BK7" s="148"/>
      <c r="BL7" s="156"/>
      <c r="BM7" s="148"/>
      <c r="BN7" s="156"/>
      <c r="BO7" s="148"/>
      <c r="BP7" s="156"/>
      <c r="BQ7" s="148"/>
      <c r="BR7" s="156"/>
      <c r="BS7" s="148"/>
      <c r="BT7" s="156"/>
      <c r="BU7" s="148"/>
      <c r="BV7" s="156"/>
      <c r="BW7" s="148"/>
      <c r="BX7" s="156"/>
      <c r="BY7" s="148"/>
      <c r="BZ7" s="156"/>
      <c r="CA7" s="148"/>
      <c r="CB7" s="156"/>
      <c r="CC7" s="148"/>
      <c r="CD7" s="156"/>
      <c r="CE7" s="148"/>
      <c r="CF7" s="156"/>
      <c r="CG7" s="148"/>
      <c r="CH7" s="156"/>
      <c r="CI7" s="148"/>
      <c r="CJ7" s="156"/>
      <c r="CK7" s="148"/>
      <c r="CL7" s="156"/>
      <c r="CM7" s="148"/>
      <c r="CN7" s="156"/>
      <c r="CO7" s="148"/>
      <c r="CP7" s="156"/>
      <c r="CQ7" s="148"/>
      <c r="CR7" s="156"/>
      <c r="CS7" s="148"/>
      <c r="CT7" s="156"/>
      <c r="CU7" s="148"/>
      <c r="CV7" s="156"/>
      <c r="CW7" s="148"/>
      <c r="CX7" s="156"/>
      <c r="CY7" s="148"/>
      <c r="CZ7" s="156"/>
      <c r="DA7" s="148"/>
      <c r="DB7" s="156"/>
      <c r="DC7" s="148"/>
      <c r="DD7" s="156"/>
      <c r="DE7" s="148"/>
      <c r="DF7" s="156"/>
      <c r="DG7" s="148"/>
      <c r="DH7" s="156"/>
      <c r="DI7" s="148"/>
      <c r="DJ7" s="156"/>
      <c r="DK7" s="148"/>
      <c r="DL7" s="156"/>
      <c r="DM7" s="148"/>
      <c r="DN7" s="156"/>
      <c r="DO7" s="148"/>
      <c r="DP7" s="156"/>
      <c r="DQ7" s="148"/>
      <c r="DR7" s="156"/>
      <c r="DS7" s="148"/>
      <c r="DT7" s="156"/>
      <c r="DU7" s="148"/>
      <c r="DV7" s="156"/>
      <c r="DW7" s="148"/>
      <c r="DX7" s="156"/>
      <c r="DY7" s="148"/>
      <c r="DZ7" s="156"/>
      <c r="EA7" s="148"/>
      <c r="EB7" s="156"/>
      <c r="EC7" s="148"/>
      <c r="ED7" s="156"/>
      <c r="EE7" s="148"/>
      <c r="EF7" s="156"/>
      <c r="EG7" s="148"/>
      <c r="EH7" s="156"/>
      <c r="EI7" s="148"/>
      <c r="EJ7" s="156"/>
      <c r="EK7" s="148"/>
      <c r="EL7" s="156"/>
      <c r="EM7" s="148"/>
      <c r="EN7" s="156"/>
      <c r="EO7" s="148"/>
      <c r="EP7" s="156"/>
      <c r="EQ7" s="148"/>
      <c r="ER7" s="156"/>
      <c r="ES7" s="148"/>
      <c r="ET7" s="156"/>
      <c r="EU7" s="148"/>
      <c r="EV7" s="156"/>
      <c r="EW7" s="148"/>
      <c r="EX7" s="156"/>
      <c r="EY7" s="148"/>
      <c r="EZ7" s="156"/>
      <c r="FA7" s="148"/>
      <c r="FB7" s="156"/>
      <c r="FC7" s="148"/>
      <c r="FD7" s="156"/>
      <c r="FE7" s="148"/>
      <c r="FF7" s="156"/>
      <c r="FG7" s="148"/>
      <c r="FH7" s="156"/>
      <c r="FI7" s="148"/>
      <c r="FJ7" s="156"/>
      <c r="FK7" s="148"/>
      <c r="FL7" s="156"/>
      <c r="FM7" s="148"/>
      <c r="FN7" s="156"/>
      <c r="FO7" s="148"/>
      <c r="FP7" s="156"/>
      <c r="FQ7" s="148"/>
      <c r="FR7" s="156"/>
      <c r="FS7" s="148"/>
      <c r="FT7" s="156"/>
      <c r="FU7" s="148"/>
      <c r="FV7" s="156"/>
      <c r="FW7" s="148"/>
      <c r="FX7" s="156"/>
      <c r="FY7" s="148"/>
      <c r="FZ7" s="156"/>
      <c r="GA7" s="148"/>
      <c r="GB7" s="156"/>
      <c r="GC7" s="148"/>
      <c r="GD7" s="156"/>
      <c r="GE7" s="148"/>
      <c r="GF7" s="156"/>
      <c r="GG7" s="148"/>
      <c r="GH7" s="156"/>
      <c r="GI7" s="148"/>
      <c r="GJ7" s="156"/>
      <c r="GK7" s="148"/>
      <c r="GL7" s="156"/>
      <c r="GM7" s="148"/>
      <c r="GN7" s="156"/>
      <c r="GO7" s="148"/>
      <c r="GP7" s="156"/>
      <c r="GQ7" s="148"/>
      <c r="GR7" s="156"/>
      <c r="GS7" s="148"/>
      <c r="GT7" s="156"/>
      <c r="GU7" s="148"/>
      <c r="GV7" s="156"/>
      <c r="GW7" s="148"/>
      <c r="GX7" s="156"/>
      <c r="GY7" s="148"/>
      <c r="GZ7" s="156"/>
      <c r="HA7" s="148"/>
      <c r="HB7" s="156"/>
      <c r="HC7" s="148"/>
      <c r="HD7" s="156"/>
      <c r="HE7" s="148"/>
      <c r="HF7" s="156"/>
      <c r="HG7" s="148"/>
      <c r="HH7" s="156"/>
      <c r="HI7" s="148"/>
      <c r="HJ7" s="156"/>
      <c r="HK7" s="148"/>
      <c r="HL7" s="156"/>
      <c r="HM7" s="148"/>
      <c r="HN7" s="156"/>
      <c r="HO7" s="148"/>
      <c r="HP7" s="156"/>
      <c r="HQ7" s="148"/>
      <c r="HR7" s="156"/>
      <c r="HS7" s="148"/>
      <c r="HT7" s="156"/>
      <c r="HU7" s="148"/>
      <c r="HV7" s="156"/>
      <c r="HW7" s="148"/>
      <c r="HX7" s="156"/>
      <c r="HY7" s="148"/>
      <c r="HZ7" s="156"/>
      <c r="IA7" s="148"/>
      <c r="IB7" s="156"/>
      <c r="IC7" s="148"/>
      <c r="ID7" s="156"/>
      <c r="IE7" s="148"/>
      <c r="IF7" s="156"/>
      <c r="IG7" s="148"/>
      <c r="IH7" s="156"/>
      <c r="II7" s="148"/>
      <c r="IJ7" s="156"/>
      <c r="IK7" s="148"/>
      <c r="IL7" s="156"/>
      <c r="IM7" s="148"/>
      <c r="IN7" s="156"/>
      <c r="IO7" s="148"/>
      <c r="IP7" s="156"/>
      <c r="IQ7" s="148"/>
      <c r="IR7" s="156"/>
      <c r="IS7" s="148"/>
      <c r="IT7" s="156"/>
      <c r="IU7" s="148"/>
      <c r="IV7" s="156"/>
      <c r="IW7" s="148"/>
      <c r="IX7" s="156"/>
      <c r="IY7" s="148"/>
      <c r="IZ7" s="156"/>
      <c r="JA7" s="148"/>
      <c r="JB7" s="156"/>
      <c r="JC7" s="148"/>
      <c r="JD7" s="156"/>
      <c r="JE7" s="148"/>
      <c r="JF7" s="156"/>
      <c r="JG7" s="148"/>
      <c r="JH7" s="156"/>
      <c r="JI7" s="148"/>
      <c r="JJ7" s="156"/>
      <c r="JK7" s="148"/>
      <c r="JL7" s="156"/>
      <c r="JM7" s="148"/>
      <c r="JN7" s="156"/>
      <c r="JO7" s="148"/>
      <c r="JP7" s="156"/>
      <c r="JQ7" s="148"/>
      <c r="JR7" s="156"/>
      <c r="JS7" s="148"/>
      <c r="JT7" s="156"/>
      <c r="JU7" s="148"/>
      <c r="JV7" s="156"/>
      <c r="JW7" s="148"/>
      <c r="JX7" s="156"/>
      <c r="JY7" s="148"/>
      <c r="JZ7" s="156"/>
      <c r="KA7" s="148"/>
      <c r="KB7" s="156"/>
      <c r="KC7" s="148"/>
      <c r="KD7" s="156"/>
      <c r="KE7" s="148"/>
      <c r="KF7" s="156"/>
      <c r="KG7" s="148"/>
      <c r="KH7" s="156"/>
      <c r="KI7" s="148"/>
      <c r="KJ7" s="156"/>
      <c r="KK7" s="148"/>
      <c r="KL7" s="156"/>
      <c r="KM7" s="148"/>
      <c r="KN7" s="156"/>
      <c r="KO7" s="148"/>
      <c r="KP7" s="156"/>
      <c r="KQ7" s="148"/>
      <c r="KR7" s="156"/>
      <c r="KS7" s="148"/>
      <c r="KT7" s="156"/>
      <c r="KU7" s="148"/>
      <c r="KV7" s="156"/>
      <c r="KW7" s="148"/>
      <c r="KX7" s="156"/>
      <c r="KY7" s="148"/>
      <c r="KZ7" s="156"/>
      <c r="LA7" s="148"/>
      <c r="LB7" s="156"/>
      <c r="LC7" s="148"/>
      <c r="LD7" s="156"/>
      <c r="LE7" s="148"/>
      <c r="LF7" s="156"/>
      <c r="LG7" s="148"/>
      <c r="LH7" s="156"/>
      <c r="LI7" s="148"/>
      <c r="LJ7" s="156"/>
      <c r="LK7" s="148"/>
      <c r="LL7" s="156"/>
      <c r="LM7" s="148"/>
      <c r="LN7" s="156"/>
      <c r="LO7" s="148"/>
      <c r="LP7" s="156"/>
      <c r="LQ7" s="148"/>
      <c r="LR7" s="156"/>
      <c r="LS7" s="148"/>
      <c r="LT7" s="156"/>
      <c r="LU7" s="148"/>
      <c r="LV7" s="156"/>
      <c r="LW7" s="148"/>
      <c r="LX7" s="156"/>
      <c r="LY7" s="148"/>
      <c r="LZ7" s="156"/>
      <c r="MA7" s="148"/>
      <c r="MB7" s="156"/>
      <c r="MC7" s="148"/>
      <c r="MD7" s="156"/>
      <c r="ME7" s="148"/>
      <c r="MF7" s="156"/>
      <c r="MG7" s="148"/>
      <c r="MH7" s="156"/>
      <c r="MI7" s="148"/>
      <c r="MJ7" s="156"/>
      <c r="MK7" s="148"/>
      <c r="ML7" s="156"/>
      <c r="MM7" s="148"/>
      <c r="MN7" s="156"/>
      <c r="MO7" s="148"/>
      <c r="MP7" s="156"/>
      <c r="MQ7" s="148"/>
      <c r="MR7" s="156"/>
      <c r="MS7" s="148"/>
      <c r="MT7" s="156"/>
      <c r="MU7" s="148"/>
      <c r="MV7" s="156"/>
      <c r="MW7" s="148"/>
      <c r="MX7" s="156"/>
      <c r="MY7" s="148"/>
      <c r="MZ7" s="156"/>
      <c r="NA7" s="148"/>
      <c r="NB7" s="156"/>
      <c r="NC7" s="148"/>
      <c r="ND7" s="156"/>
      <c r="NE7" s="148"/>
      <c r="NF7" s="156"/>
      <c r="NG7" s="148"/>
      <c r="NH7" s="156"/>
      <c r="NI7" s="148"/>
      <c r="NJ7" s="156"/>
      <c r="NK7" s="148"/>
      <c r="NL7" s="156"/>
      <c r="NM7" s="148"/>
      <c r="NN7" s="156"/>
      <c r="NO7" s="148"/>
      <c r="NP7" s="156"/>
      <c r="NQ7" s="148"/>
      <c r="NR7" s="156"/>
      <c r="NS7" s="148"/>
      <c r="NT7" s="156"/>
      <c r="NU7" s="148"/>
      <c r="NV7" s="156"/>
      <c r="NW7" s="148"/>
      <c r="NX7" s="156"/>
      <c r="NY7" s="148"/>
      <c r="NZ7" s="156"/>
      <c r="OA7" s="148"/>
      <c r="OB7" s="156"/>
      <c r="OC7" s="148"/>
      <c r="OD7" s="156"/>
      <c r="OE7" s="148"/>
      <c r="OF7" s="156"/>
      <c r="OG7" s="148"/>
      <c r="OH7" s="156"/>
      <c r="OI7" s="148"/>
      <c r="OJ7" s="156"/>
      <c r="OK7" s="148"/>
      <c r="OL7" s="156"/>
      <c r="OM7" s="148"/>
      <c r="ON7" s="156"/>
      <c r="OO7" s="148"/>
      <c r="OP7" s="156"/>
      <c r="OQ7" s="148"/>
      <c r="OR7" s="156"/>
      <c r="OS7" s="148"/>
      <c r="OT7" s="156"/>
      <c r="OU7" s="148"/>
      <c r="OV7" s="156"/>
      <c r="OW7" s="148"/>
      <c r="OX7" s="156"/>
      <c r="OY7" s="148"/>
      <c r="OZ7" s="156"/>
      <c r="PA7" s="148"/>
      <c r="PB7" s="156"/>
      <c r="PC7" s="148"/>
      <c r="PD7" s="156"/>
      <c r="PE7" s="148"/>
      <c r="PF7" s="156"/>
      <c r="PG7" s="148"/>
      <c r="PH7" s="156"/>
      <c r="PI7" s="148"/>
      <c r="PJ7" s="156"/>
      <c r="PK7" s="148"/>
      <c r="PL7" s="156"/>
      <c r="PM7" s="148"/>
      <c r="PN7" s="156"/>
      <c r="PO7" s="148"/>
      <c r="PP7" s="156"/>
      <c r="PQ7" s="148"/>
      <c r="PR7" s="156"/>
      <c r="PS7" s="148"/>
      <c r="PT7" s="156"/>
      <c r="PU7" s="148"/>
      <c r="PV7" s="156"/>
      <c r="PW7" s="148"/>
      <c r="PX7" s="156"/>
      <c r="PY7" s="148"/>
      <c r="PZ7" s="156"/>
      <c r="QA7" s="148"/>
      <c r="QB7" s="156"/>
      <c r="QC7" s="148"/>
      <c r="QD7" s="156"/>
      <c r="QE7" s="148"/>
      <c r="QF7" s="156"/>
      <c r="QG7" s="148"/>
      <c r="QH7" s="156"/>
      <c r="QI7" s="148"/>
      <c r="QJ7" s="156"/>
      <c r="QK7" s="148"/>
      <c r="QL7" s="156"/>
      <c r="QM7" s="148"/>
      <c r="QN7" s="156"/>
      <c r="QO7" s="148"/>
      <c r="QP7" s="156"/>
      <c r="QQ7" s="148"/>
      <c r="QR7" s="156"/>
      <c r="QS7" s="148"/>
      <c r="QT7" s="156"/>
      <c r="QU7" s="148"/>
      <c r="QV7" s="156"/>
      <c r="QW7" s="148"/>
      <c r="QX7" s="156"/>
      <c r="QY7" s="148"/>
      <c r="QZ7" s="156"/>
      <c r="RA7" s="148"/>
      <c r="RB7" s="156"/>
      <c r="RC7" s="148"/>
      <c r="RD7" s="156"/>
      <c r="RE7" s="148"/>
      <c r="RF7" s="156"/>
      <c r="RG7" s="148"/>
      <c r="RH7" s="156"/>
      <c r="RI7" s="148"/>
      <c r="RJ7" s="156"/>
      <c r="RK7" s="148"/>
      <c r="RL7" s="156"/>
      <c r="RM7" s="148"/>
      <c r="RN7" s="156"/>
      <c r="RO7" s="148"/>
      <c r="RP7" s="156"/>
      <c r="RQ7" s="148"/>
      <c r="RR7" s="156"/>
      <c r="RS7" s="148"/>
      <c r="RT7" s="156"/>
      <c r="RU7" s="148"/>
      <c r="RV7" s="156"/>
      <c r="RW7" s="148"/>
      <c r="RX7" s="156"/>
      <c r="RY7" s="148"/>
      <c r="RZ7" s="156"/>
      <c r="SA7" s="148"/>
      <c r="SB7" s="156"/>
      <c r="SC7" s="148"/>
      <c r="SD7" s="156"/>
      <c r="SE7" s="148"/>
      <c r="SF7" s="156"/>
      <c r="SG7" s="148"/>
      <c r="SH7" s="156"/>
      <c r="SI7" s="148"/>
      <c r="SJ7" s="156"/>
      <c r="SK7" s="148"/>
      <c r="SL7" s="156"/>
      <c r="SM7" s="148"/>
      <c r="SN7" s="156"/>
      <c r="SO7" s="148"/>
      <c r="SP7" s="156"/>
      <c r="SQ7" s="148"/>
      <c r="SR7" s="156"/>
      <c r="SS7" s="148"/>
      <c r="ST7" s="156"/>
      <c r="SU7" s="148"/>
      <c r="SV7" s="156"/>
      <c r="SW7" s="148"/>
      <c r="SX7" s="156"/>
      <c r="SY7" s="148"/>
      <c r="SZ7" s="156"/>
      <c r="TA7" s="148"/>
      <c r="TB7" s="156"/>
      <c r="TC7" s="148"/>
      <c r="TD7" s="156"/>
      <c r="TE7" s="148"/>
      <c r="TF7" s="156"/>
      <c r="TG7" s="148"/>
      <c r="TH7" s="156"/>
      <c r="TI7" s="148"/>
      <c r="TJ7" s="156"/>
      <c r="TK7" s="148"/>
      <c r="TL7" s="156"/>
      <c r="TM7" s="148"/>
      <c r="TN7" s="156"/>
      <c r="TO7" s="148"/>
      <c r="TP7" s="156"/>
      <c r="TQ7" s="148"/>
      <c r="TR7" s="156"/>
      <c r="TS7" s="148"/>
      <c r="TT7" s="156"/>
      <c r="TU7" s="148"/>
      <c r="TV7" s="156"/>
      <c r="TW7" s="148"/>
      <c r="TX7" s="156"/>
      <c r="TY7" s="148"/>
      <c r="TZ7" s="156"/>
      <c r="UA7" s="148"/>
      <c r="UB7" s="156"/>
      <c r="UC7" s="148"/>
      <c r="UD7" s="156"/>
      <c r="UE7" s="148"/>
      <c r="UF7" s="156"/>
      <c r="UG7" s="148"/>
      <c r="UH7" s="156"/>
      <c r="UI7" s="148"/>
      <c r="UJ7" s="156"/>
      <c r="UK7" s="148"/>
      <c r="UL7" s="156"/>
      <c r="UM7" s="148"/>
      <c r="UN7" s="156"/>
      <c r="UO7" s="148"/>
      <c r="UP7" s="156"/>
      <c r="UQ7" s="148"/>
      <c r="UR7" s="156"/>
      <c r="US7" s="148"/>
      <c r="UT7" s="156"/>
      <c r="UU7" s="148"/>
      <c r="UV7" s="156"/>
      <c r="UW7" s="148"/>
      <c r="UX7" s="156"/>
      <c r="UY7" s="148"/>
      <c r="UZ7" s="156"/>
      <c r="VA7" s="148"/>
      <c r="VB7" s="156"/>
      <c r="VC7" s="148"/>
      <c r="VD7" s="156"/>
      <c r="VE7" s="148"/>
      <c r="VF7" s="156"/>
      <c r="VG7" s="148"/>
      <c r="VH7" s="156"/>
      <c r="VI7" s="148"/>
      <c r="VJ7" s="156"/>
      <c r="VK7" s="148"/>
      <c r="VL7" s="156"/>
      <c r="VM7" s="148"/>
      <c r="VN7" s="156"/>
      <c r="VO7" s="148"/>
      <c r="VP7" s="156"/>
      <c r="VQ7" s="148"/>
      <c r="VR7" s="156"/>
      <c r="VS7" s="148"/>
      <c r="VT7" s="156"/>
      <c r="VU7" s="148"/>
      <c r="VV7" s="156"/>
      <c r="VW7" s="148"/>
      <c r="VX7" s="156"/>
      <c r="VY7" s="148"/>
      <c r="VZ7" s="156"/>
      <c r="WA7" s="148"/>
      <c r="WB7" s="156"/>
      <c r="WC7" s="148"/>
      <c r="WD7" s="156"/>
      <c r="WE7" s="148"/>
      <c r="WF7" s="156"/>
      <c r="WG7" s="148"/>
      <c r="WH7" s="156"/>
      <c r="WI7" s="148"/>
      <c r="WJ7" s="156"/>
      <c r="WK7" s="148"/>
      <c r="WL7" s="156"/>
      <c r="WM7" s="148"/>
      <c r="WN7" s="156"/>
      <c r="WO7" s="148"/>
      <c r="WP7" s="156"/>
      <c r="WQ7" s="148"/>
      <c r="WR7" s="156"/>
      <c r="WS7" s="148"/>
      <c r="WT7" s="156"/>
      <c r="WU7" s="148"/>
      <c r="WV7" s="156"/>
      <c r="WW7" s="148"/>
      <c r="WX7" s="156"/>
      <c r="WY7" s="148"/>
      <c r="WZ7" s="156"/>
      <c r="XA7" s="148"/>
      <c r="XB7" s="156"/>
      <c r="XC7" s="148"/>
      <c r="XD7" s="156"/>
      <c r="XE7" s="148"/>
      <c r="XF7" s="156"/>
      <c r="XG7" s="148"/>
      <c r="XH7" s="156"/>
      <c r="XI7" s="148"/>
      <c r="XJ7" s="156"/>
      <c r="XK7" s="148"/>
      <c r="XL7" s="156"/>
      <c r="XM7" s="148"/>
      <c r="XN7" s="156"/>
      <c r="XO7" s="148"/>
      <c r="XP7" s="156"/>
      <c r="XQ7" s="148"/>
      <c r="XR7" s="156"/>
      <c r="XS7" s="148"/>
      <c r="XT7" s="156"/>
      <c r="XU7" s="148"/>
      <c r="XV7" s="156"/>
      <c r="XW7" s="148"/>
      <c r="XX7" s="156"/>
      <c r="XY7" s="148"/>
      <c r="XZ7" s="156"/>
      <c r="YA7" s="148"/>
      <c r="YB7" s="156"/>
      <c r="YC7" s="148"/>
      <c r="YD7" s="156"/>
      <c r="YE7" s="148"/>
      <c r="YF7" s="156"/>
      <c r="YG7" s="148"/>
      <c r="YH7" s="156"/>
      <c r="YI7" s="148"/>
      <c r="YJ7" s="156"/>
      <c r="YK7" s="148"/>
      <c r="YL7" s="156"/>
      <c r="YM7" s="148"/>
      <c r="YN7" s="156"/>
      <c r="YO7" s="148"/>
      <c r="YP7" s="156"/>
      <c r="YQ7" s="148"/>
      <c r="YR7" s="156"/>
      <c r="YS7" s="148"/>
      <c r="YT7" s="156"/>
      <c r="YU7" s="148"/>
      <c r="YV7" s="156"/>
      <c r="YW7" s="148"/>
      <c r="YX7" s="156"/>
      <c r="YY7" s="148"/>
      <c r="YZ7" s="156"/>
      <c r="ZA7" s="148"/>
      <c r="ZB7" s="156"/>
      <c r="ZC7" s="148"/>
      <c r="ZD7" s="156"/>
      <c r="ZE7" s="148"/>
      <c r="ZF7" s="156"/>
      <c r="ZG7" s="148"/>
      <c r="ZH7" s="156"/>
      <c r="ZI7" s="148"/>
      <c r="ZJ7" s="156"/>
      <c r="ZK7" s="148"/>
      <c r="ZL7" s="156"/>
      <c r="ZM7" s="148"/>
      <c r="ZN7" s="156"/>
      <c r="ZO7" s="148"/>
      <c r="ZP7" s="156"/>
      <c r="ZQ7" s="148"/>
      <c r="ZR7" s="156"/>
      <c r="ZS7" s="148"/>
      <c r="ZT7" s="156"/>
      <c r="ZU7" s="148"/>
      <c r="ZV7" s="156"/>
      <c r="ZW7" s="148"/>
      <c r="ZX7" s="156"/>
      <c r="ZY7" s="148"/>
      <c r="ZZ7" s="156"/>
      <c r="AAA7" s="148"/>
      <c r="AAB7" s="156"/>
      <c r="AAC7" s="148"/>
      <c r="AAD7" s="156"/>
      <c r="AAE7" s="148"/>
      <c r="AAF7" s="156"/>
      <c r="AAG7" s="148"/>
      <c r="AAH7" s="156"/>
      <c r="AAI7" s="148"/>
      <c r="AAJ7" s="156"/>
      <c r="AAK7" s="148"/>
      <c r="AAL7" s="156"/>
      <c r="AAM7" s="148"/>
      <c r="AAN7" s="156"/>
      <c r="AAO7" s="148"/>
      <c r="AAP7" s="156"/>
      <c r="AAQ7" s="148"/>
      <c r="AAR7" s="156"/>
      <c r="AAS7" s="148"/>
      <c r="AAT7" s="156"/>
      <c r="AAU7" s="148"/>
      <c r="AAV7" s="156"/>
      <c r="AAW7" s="148"/>
      <c r="AAX7" s="156"/>
      <c r="AAY7" s="148"/>
      <c r="AAZ7" s="156"/>
      <c r="ABA7" s="148"/>
      <c r="ABB7" s="156"/>
      <c r="ABC7" s="148"/>
      <c r="ABD7" s="156"/>
      <c r="ABE7" s="148"/>
      <c r="ABF7" s="156"/>
      <c r="ABG7" s="148"/>
      <c r="ABH7" s="156"/>
      <c r="ABI7" s="148"/>
      <c r="ABJ7" s="156"/>
      <c r="ABK7" s="148"/>
      <c r="ABL7" s="156"/>
      <c r="ABM7" s="148"/>
      <c r="ABN7" s="156"/>
      <c r="ABO7" s="148"/>
      <c r="ABP7" s="156"/>
      <c r="ABQ7" s="148"/>
      <c r="ABR7" s="156"/>
      <c r="ABS7" s="148"/>
      <c r="ABT7" s="156"/>
      <c r="ABU7" s="148"/>
      <c r="ABV7" s="156"/>
      <c r="ABW7" s="148"/>
      <c r="ABX7" s="156"/>
      <c r="ABY7" s="148"/>
      <c r="ABZ7" s="156"/>
      <c r="ACA7" s="148"/>
      <c r="ACB7" s="156"/>
      <c r="ACC7" s="148"/>
      <c r="ACD7" s="156"/>
      <c r="ACE7" s="148"/>
      <c r="ACF7" s="156"/>
      <c r="ACG7" s="148"/>
      <c r="ACH7" s="156"/>
      <c r="ACI7" s="148"/>
      <c r="ACJ7" s="156"/>
      <c r="ACK7" s="148"/>
      <c r="ACL7" s="156"/>
      <c r="ACM7" s="148"/>
      <c r="ACN7" s="156"/>
      <c r="ACO7" s="148"/>
      <c r="ACP7" s="156"/>
      <c r="ACQ7" s="148"/>
      <c r="ACR7" s="156"/>
      <c r="ACS7" s="148"/>
      <c r="ACT7" s="156"/>
      <c r="ACU7" s="148"/>
      <c r="ACV7" s="156"/>
      <c r="ACW7" s="148"/>
      <c r="ACX7" s="156"/>
      <c r="ACY7" s="148"/>
      <c r="ACZ7" s="156"/>
      <c r="ADA7" s="148"/>
      <c r="ADB7" s="156"/>
      <c r="ADC7" s="148"/>
      <c r="ADD7" s="156"/>
      <c r="ADE7" s="148"/>
      <c r="ADF7" s="156"/>
      <c r="ADG7" s="148"/>
      <c r="ADH7" s="156"/>
      <c r="ADI7" s="148"/>
      <c r="ADJ7" s="156"/>
      <c r="ADK7" s="148"/>
      <c r="ADL7" s="156"/>
      <c r="ADM7" s="148"/>
      <c r="ADN7" s="156"/>
      <c r="ADO7" s="148"/>
      <c r="ADP7" s="156"/>
      <c r="ADQ7" s="148"/>
      <c r="ADR7" s="156"/>
      <c r="ADS7" s="148"/>
      <c r="ADT7" s="156"/>
      <c r="ADU7" s="148"/>
      <c r="ADV7" s="156"/>
      <c r="ADW7" s="148"/>
      <c r="ADX7" s="156"/>
      <c r="ADY7" s="148"/>
      <c r="ADZ7" s="156"/>
      <c r="AEA7" s="148"/>
      <c r="AEB7" s="156"/>
      <c r="AEC7" s="148"/>
      <c r="AED7" s="156"/>
      <c r="AEE7" s="148"/>
      <c r="AEF7" s="156"/>
      <c r="AEG7" s="148"/>
      <c r="AEH7" s="156"/>
      <c r="AEI7" s="148"/>
      <c r="AEJ7" s="156"/>
      <c r="AEK7" s="148"/>
      <c r="AEL7" s="156"/>
      <c r="AEM7" s="148"/>
      <c r="AEN7" s="156"/>
      <c r="AEO7" s="148"/>
      <c r="AEP7" s="156"/>
      <c r="AEQ7" s="148"/>
      <c r="AER7" s="156"/>
      <c r="AES7" s="148"/>
      <c r="AET7" s="156"/>
      <c r="AEU7" s="148"/>
      <c r="AEV7" s="156"/>
      <c r="AEW7" s="148"/>
      <c r="AEX7" s="156"/>
      <c r="AEY7" s="148"/>
      <c r="AEZ7" s="156"/>
      <c r="AFA7" s="148"/>
      <c r="AFB7" s="156"/>
      <c r="AFC7" s="148"/>
      <c r="AFD7" s="156"/>
      <c r="AFE7" s="148"/>
      <c r="AFF7" s="156"/>
      <c r="AFG7" s="148"/>
      <c r="AFH7" s="156"/>
      <c r="AFI7" s="148"/>
      <c r="AFJ7" s="156"/>
      <c r="AFK7" s="148"/>
      <c r="AFL7" s="156"/>
      <c r="AFM7" s="148"/>
      <c r="AFN7" s="156"/>
      <c r="AFO7" s="148"/>
      <c r="AFP7" s="156"/>
      <c r="AFQ7" s="148"/>
      <c r="AFR7" s="156"/>
      <c r="AFS7" s="148"/>
      <c r="AFT7" s="156"/>
      <c r="AFU7" s="148"/>
      <c r="AFV7" s="156"/>
      <c r="AFW7" s="148"/>
      <c r="AFX7" s="156"/>
      <c r="AFY7" s="148"/>
      <c r="AFZ7" s="156"/>
      <c r="AGA7" s="148"/>
      <c r="AGB7" s="156"/>
      <c r="AGC7" s="148"/>
      <c r="AGD7" s="156"/>
      <c r="AGE7" s="148"/>
      <c r="AGF7" s="156"/>
      <c r="AGG7" s="148"/>
      <c r="AGH7" s="156"/>
      <c r="AGI7" s="148"/>
      <c r="AGJ7" s="156"/>
      <c r="AGK7" s="148"/>
      <c r="AGL7" s="156"/>
      <c r="AGM7" s="148"/>
      <c r="AGN7" s="156"/>
      <c r="AGO7" s="148"/>
      <c r="AGP7" s="156"/>
      <c r="AGQ7" s="148"/>
      <c r="AGR7" s="156"/>
      <c r="AGS7" s="148"/>
      <c r="AGT7" s="156"/>
      <c r="AGU7" s="148"/>
      <c r="AGV7" s="156"/>
      <c r="AGW7" s="148"/>
      <c r="AGX7" s="156"/>
      <c r="AGY7" s="148"/>
      <c r="AGZ7" s="156"/>
      <c r="AHA7" s="148"/>
      <c r="AHB7" s="156"/>
      <c r="AHC7" s="148"/>
      <c r="AHD7" s="156"/>
      <c r="AHE7" s="148"/>
      <c r="AHF7" s="156"/>
      <c r="AHG7" s="148"/>
      <c r="AHH7" s="156"/>
      <c r="AHI7" s="148"/>
      <c r="AHJ7" s="156"/>
      <c r="AHK7" s="148"/>
      <c r="AHL7" s="156"/>
      <c r="AHM7" s="148"/>
      <c r="AHN7" s="156"/>
      <c r="AHO7" s="148"/>
      <c r="AHP7" s="156"/>
      <c r="AHQ7" s="148"/>
      <c r="AHR7" s="156"/>
      <c r="AHS7" s="148"/>
      <c r="AHT7" s="156"/>
      <c r="AHU7" s="148"/>
      <c r="AHV7" s="156"/>
      <c r="AHW7" s="148"/>
      <c r="AHX7" s="156"/>
      <c r="AHY7" s="148"/>
      <c r="AHZ7" s="156"/>
      <c r="AIA7" s="148"/>
      <c r="AIB7" s="156"/>
      <c r="AIC7" s="148"/>
      <c r="AID7" s="156"/>
      <c r="AIE7" s="148"/>
      <c r="AIF7" s="156"/>
      <c r="AIG7" s="148"/>
      <c r="AIH7" s="156"/>
      <c r="AII7" s="148"/>
      <c r="AIJ7" s="156"/>
      <c r="AIK7" s="148"/>
      <c r="AIL7" s="156"/>
      <c r="AIM7" s="148"/>
      <c r="AIN7" s="156"/>
      <c r="AIO7" s="148"/>
      <c r="AIP7" s="156"/>
      <c r="AIQ7" s="148"/>
      <c r="AIR7" s="156"/>
      <c r="AIS7" s="148"/>
      <c r="AIT7" s="156"/>
      <c r="AIU7" s="148"/>
      <c r="AIV7" s="156"/>
      <c r="AIW7" s="148"/>
      <c r="AIX7" s="156"/>
      <c r="AIY7" s="148"/>
      <c r="AIZ7" s="156"/>
      <c r="AJA7" s="148"/>
      <c r="AJB7" s="156"/>
      <c r="AJC7" s="148"/>
      <c r="AJD7" s="156"/>
      <c r="AJE7" s="148"/>
      <c r="AJF7" s="156"/>
      <c r="AJG7" s="148"/>
      <c r="AJH7" s="156"/>
      <c r="AJI7" s="148"/>
      <c r="AJJ7" s="156"/>
      <c r="AJK7" s="148"/>
      <c r="AJL7" s="156"/>
      <c r="AJM7" s="148"/>
      <c r="AJN7" s="156"/>
      <c r="AJO7" s="148"/>
      <c r="AJP7" s="156"/>
      <c r="AJQ7" s="148"/>
      <c r="AJR7" s="156"/>
      <c r="AJS7" s="148"/>
      <c r="AJT7" s="156"/>
      <c r="AJU7" s="148"/>
      <c r="AJV7" s="156"/>
      <c r="AJW7" s="148"/>
      <c r="AJX7" s="156"/>
      <c r="AJY7" s="148"/>
      <c r="AJZ7" s="156"/>
      <c r="AKA7" s="148"/>
      <c r="AKB7" s="156"/>
      <c r="AKC7" s="148"/>
      <c r="AKD7" s="156"/>
      <c r="AKE7" s="148"/>
      <c r="AKF7" s="156"/>
      <c r="AKG7" s="148"/>
      <c r="AKH7" s="156"/>
      <c r="AKI7" s="148"/>
      <c r="AKJ7" s="156"/>
      <c r="AKK7" s="148"/>
      <c r="AKL7" s="156"/>
      <c r="AKM7" s="148"/>
      <c r="AKN7" s="156"/>
      <c r="AKO7" s="148"/>
      <c r="AKP7" s="156"/>
      <c r="AKQ7" s="148"/>
      <c r="AKR7" s="156"/>
      <c r="AKS7" s="148"/>
      <c r="AKT7" s="156"/>
      <c r="AKU7" s="148"/>
      <c r="AKV7" s="156"/>
      <c r="AKW7" s="148"/>
      <c r="AKX7" s="156"/>
      <c r="AKY7" s="148"/>
      <c r="AKZ7" s="156"/>
      <c r="ALA7" s="148"/>
      <c r="ALB7" s="156"/>
      <c r="ALC7" s="148"/>
      <c r="ALD7" s="156"/>
      <c r="ALE7" s="148"/>
      <c r="ALF7" s="156"/>
      <c r="ALG7" s="148"/>
      <c r="ALH7" s="156"/>
      <c r="ALI7" s="148"/>
      <c r="ALJ7" s="156"/>
      <c r="ALK7" s="148"/>
      <c r="ALL7" s="156"/>
      <c r="ALM7" s="148"/>
      <c r="ALN7" s="156"/>
      <c r="ALO7" s="148"/>
      <c r="ALP7" s="156"/>
      <c r="ALQ7" s="148"/>
      <c r="ALR7" s="156"/>
      <c r="ALS7" s="148"/>
      <c r="ALT7" s="156"/>
      <c r="ALU7" s="148"/>
      <c r="ALV7" s="156"/>
      <c r="ALW7" s="148"/>
      <c r="ALX7" s="156"/>
      <c r="ALY7" s="148"/>
      <c r="ALZ7" s="156"/>
      <c r="AMA7" s="148"/>
      <c r="AMB7" s="156"/>
      <c r="AMC7" s="148"/>
      <c r="AMD7" s="156"/>
      <c r="AME7" s="148"/>
      <c r="AMF7" s="156"/>
      <c r="AMG7" s="148"/>
      <c r="AMH7" s="156"/>
      <c r="AMI7" s="148"/>
      <c r="AMJ7" s="156"/>
      <c r="AMK7" s="148"/>
      <c r="AML7" s="156"/>
      <c r="AMM7" s="148"/>
      <c r="AMN7" s="156"/>
      <c r="AMO7" s="148"/>
      <c r="AMP7" s="156"/>
      <c r="AMQ7" s="148"/>
      <c r="AMR7" s="156"/>
      <c r="AMS7" s="148"/>
      <c r="AMT7" s="156"/>
      <c r="AMU7" s="148"/>
      <c r="AMV7" s="156"/>
      <c r="AMW7" s="148"/>
      <c r="AMX7" s="156"/>
      <c r="AMY7" s="148"/>
      <c r="AMZ7" s="156"/>
      <c r="ANA7" s="148"/>
      <c r="ANB7" s="156"/>
      <c r="ANC7" s="148"/>
      <c r="AND7" s="156"/>
      <c r="ANE7" s="148"/>
      <c r="ANF7" s="156"/>
      <c r="ANG7" s="148"/>
      <c r="ANH7" s="156"/>
      <c r="ANI7" s="148"/>
      <c r="ANJ7" s="156"/>
      <c r="ANK7" s="148"/>
      <c r="ANL7" s="156"/>
      <c r="ANM7" s="148"/>
      <c r="ANN7" s="156"/>
      <c r="ANO7" s="148"/>
      <c r="ANP7" s="156"/>
      <c r="ANQ7" s="148"/>
      <c r="ANR7" s="156"/>
      <c r="ANS7" s="148"/>
      <c r="ANT7" s="156"/>
      <c r="ANU7" s="148"/>
      <c r="ANV7" s="156"/>
      <c r="ANW7" s="148"/>
      <c r="ANX7" s="156"/>
      <c r="ANY7" s="148"/>
      <c r="ANZ7" s="156"/>
      <c r="AOA7" s="148"/>
      <c r="AOB7" s="156"/>
      <c r="AOC7" s="148"/>
      <c r="AOD7" s="156"/>
      <c r="AOE7" s="148"/>
      <c r="AOF7" s="156"/>
      <c r="AOG7" s="148"/>
      <c r="AOH7" s="156"/>
      <c r="AOI7" s="148"/>
      <c r="AOJ7" s="156"/>
      <c r="AOK7" s="148"/>
      <c r="AOL7" s="156"/>
      <c r="AOM7" s="148"/>
      <c r="AON7" s="156"/>
      <c r="AOO7" s="148"/>
      <c r="AOP7" s="156"/>
      <c r="AOQ7" s="148"/>
      <c r="AOR7" s="156"/>
      <c r="AOS7" s="148"/>
      <c r="AOT7" s="156"/>
      <c r="AOU7" s="148"/>
      <c r="AOV7" s="156"/>
      <c r="AOW7" s="148"/>
      <c r="AOX7" s="156"/>
      <c r="AOY7" s="148"/>
      <c r="AOZ7" s="156"/>
      <c r="APA7" s="148"/>
      <c r="APB7" s="156"/>
      <c r="APC7" s="148"/>
      <c r="APD7" s="156"/>
      <c r="APE7" s="148"/>
      <c r="APF7" s="156"/>
      <c r="APG7" s="148"/>
      <c r="APH7" s="156"/>
      <c r="API7" s="148"/>
      <c r="APJ7" s="156"/>
      <c r="APK7" s="148"/>
      <c r="APL7" s="156"/>
      <c r="APM7" s="148"/>
      <c r="APN7" s="156"/>
      <c r="APO7" s="148"/>
      <c r="APP7" s="156"/>
      <c r="APQ7" s="148"/>
      <c r="APR7" s="156"/>
      <c r="APS7" s="148"/>
      <c r="APT7" s="156"/>
      <c r="APU7" s="148"/>
      <c r="APV7" s="156"/>
      <c r="APW7" s="148"/>
      <c r="APX7" s="156"/>
      <c r="APY7" s="148"/>
      <c r="APZ7" s="156"/>
      <c r="AQA7" s="148"/>
      <c r="AQB7" s="156"/>
      <c r="AQC7" s="148"/>
      <c r="AQD7" s="156"/>
      <c r="AQE7" s="148"/>
      <c r="AQF7" s="156"/>
      <c r="AQG7" s="148"/>
      <c r="AQH7" s="156"/>
      <c r="AQI7" s="148"/>
      <c r="AQJ7" s="156"/>
      <c r="AQK7" s="148"/>
      <c r="AQL7" s="156"/>
      <c r="AQM7" s="148"/>
      <c r="AQN7" s="156"/>
      <c r="AQO7" s="148"/>
      <c r="AQP7" s="156"/>
      <c r="AQQ7" s="148"/>
      <c r="AQR7" s="156"/>
      <c r="AQS7" s="148"/>
      <c r="AQT7" s="156"/>
      <c r="AQU7" s="148"/>
      <c r="AQV7" s="156"/>
      <c r="AQW7" s="148"/>
      <c r="AQX7" s="156"/>
      <c r="AQY7" s="148"/>
      <c r="AQZ7" s="156"/>
      <c r="ARA7" s="148"/>
      <c r="ARB7" s="156"/>
      <c r="ARC7" s="148"/>
      <c r="ARD7" s="156"/>
      <c r="ARE7" s="148"/>
      <c r="ARF7" s="156"/>
      <c r="ARG7" s="148"/>
      <c r="ARH7" s="156"/>
      <c r="ARI7" s="148"/>
      <c r="ARJ7" s="156"/>
      <c r="ARK7" s="148"/>
      <c r="ARL7" s="156"/>
      <c r="ARM7" s="148"/>
      <c r="ARN7" s="156"/>
      <c r="ARO7" s="148"/>
      <c r="ARP7" s="156"/>
      <c r="ARQ7" s="148"/>
      <c r="ARR7" s="156"/>
      <c r="ARS7" s="148"/>
      <c r="ART7" s="156"/>
      <c r="ARU7" s="148"/>
      <c r="ARV7" s="156"/>
      <c r="ARW7" s="148"/>
      <c r="ARX7" s="156"/>
      <c r="ARY7" s="148"/>
      <c r="ARZ7" s="156"/>
      <c r="ASA7" s="148"/>
      <c r="ASB7" s="156"/>
      <c r="ASC7" s="148"/>
      <c r="ASD7" s="156"/>
      <c r="ASE7" s="148"/>
      <c r="ASF7" s="156"/>
      <c r="ASG7" s="148"/>
      <c r="ASH7" s="156"/>
      <c r="ASI7" s="148"/>
      <c r="ASJ7" s="156"/>
      <c r="ASK7" s="148"/>
      <c r="ASL7" s="156"/>
      <c r="ASM7" s="148"/>
      <c r="ASN7" s="156"/>
      <c r="ASO7" s="148"/>
      <c r="ASP7" s="156"/>
      <c r="ASQ7" s="148"/>
      <c r="ASR7" s="156"/>
      <c r="ASS7" s="148"/>
      <c r="AST7" s="156"/>
      <c r="ASU7" s="148"/>
      <c r="ASV7" s="156"/>
      <c r="ASW7" s="148"/>
      <c r="ASX7" s="156"/>
      <c r="ASY7" s="148"/>
      <c r="ASZ7" s="156"/>
      <c r="ATA7" s="148"/>
      <c r="ATB7" s="156"/>
      <c r="ATC7" s="148"/>
      <c r="ATD7" s="156"/>
      <c r="ATE7" s="148"/>
      <c r="ATF7" s="156"/>
      <c r="ATG7" s="148"/>
      <c r="ATH7" s="156"/>
      <c r="ATI7" s="148"/>
      <c r="ATJ7" s="156"/>
      <c r="ATK7" s="148"/>
      <c r="ATL7" s="156"/>
      <c r="ATM7" s="148"/>
      <c r="ATN7" s="156"/>
      <c r="ATO7" s="148"/>
      <c r="ATP7" s="156"/>
      <c r="ATQ7" s="148"/>
      <c r="ATR7" s="156"/>
      <c r="ATS7" s="148"/>
      <c r="ATT7" s="156"/>
      <c r="ATU7" s="148"/>
      <c r="ATV7" s="156"/>
      <c r="ATW7" s="148"/>
      <c r="ATX7" s="156"/>
      <c r="ATY7" s="148"/>
      <c r="ATZ7" s="156"/>
      <c r="AUA7" s="148"/>
      <c r="AUB7" s="156"/>
      <c r="AUC7" s="148"/>
      <c r="AUD7" s="156"/>
      <c r="AUE7" s="148"/>
      <c r="AUF7" s="156"/>
      <c r="AUG7" s="148"/>
      <c r="AUH7" s="156"/>
      <c r="AUI7" s="148"/>
      <c r="AUJ7" s="156"/>
      <c r="AUK7" s="148"/>
      <c r="AUL7" s="156"/>
      <c r="AUM7" s="148"/>
      <c r="AUN7" s="156"/>
      <c r="AUO7" s="148"/>
      <c r="AUP7" s="156"/>
      <c r="AUQ7" s="148"/>
      <c r="AUR7" s="156"/>
      <c r="AUS7" s="148"/>
      <c r="AUT7" s="156"/>
      <c r="AUU7" s="148"/>
      <c r="AUV7" s="156"/>
      <c r="AUW7" s="148"/>
      <c r="AUX7" s="156"/>
      <c r="AUY7" s="148"/>
      <c r="AUZ7" s="156"/>
      <c r="AVA7" s="148"/>
      <c r="AVB7" s="156"/>
      <c r="AVC7" s="148"/>
      <c r="AVD7" s="156"/>
      <c r="AVE7" s="148"/>
      <c r="AVF7" s="156"/>
      <c r="AVG7" s="148"/>
      <c r="AVH7" s="156"/>
      <c r="AVI7" s="148"/>
      <c r="AVJ7" s="156"/>
      <c r="AVK7" s="148"/>
      <c r="AVL7" s="156"/>
      <c r="AVM7" s="148"/>
      <c r="AVN7" s="156"/>
      <c r="AVO7" s="148"/>
      <c r="AVP7" s="156"/>
      <c r="AVQ7" s="148"/>
      <c r="AVR7" s="156"/>
      <c r="AVS7" s="148"/>
      <c r="AVT7" s="156"/>
      <c r="AVU7" s="148"/>
      <c r="AVV7" s="156"/>
      <c r="AVW7" s="148"/>
      <c r="AVX7" s="156"/>
      <c r="AVY7" s="148"/>
      <c r="AVZ7" s="156"/>
      <c r="AWA7" s="148"/>
      <c r="AWB7" s="156"/>
      <c r="AWC7" s="148"/>
      <c r="AWD7" s="156"/>
      <c r="AWE7" s="148"/>
      <c r="AWF7" s="156"/>
      <c r="AWG7" s="148"/>
      <c r="AWH7" s="156"/>
      <c r="AWI7" s="148"/>
      <c r="AWJ7" s="156"/>
      <c r="AWK7" s="148"/>
      <c r="AWL7" s="156"/>
      <c r="AWM7" s="148"/>
      <c r="AWN7" s="156"/>
      <c r="AWO7" s="148"/>
      <c r="AWP7" s="156"/>
      <c r="AWQ7" s="148"/>
      <c r="AWR7" s="156"/>
      <c r="AWS7" s="148"/>
      <c r="AWT7" s="156"/>
      <c r="AWU7" s="148"/>
      <c r="AWV7" s="156"/>
      <c r="AWW7" s="148"/>
      <c r="AWX7" s="156"/>
      <c r="AWY7" s="148"/>
      <c r="AWZ7" s="156"/>
      <c r="AXA7" s="148"/>
      <c r="AXB7" s="156"/>
      <c r="AXC7" s="148"/>
      <c r="AXD7" s="156"/>
      <c r="AXE7" s="148"/>
      <c r="AXF7" s="156"/>
      <c r="AXG7" s="148"/>
      <c r="AXH7" s="156"/>
      <c r="AXI7" s="148"/>
      <c r="AXJ7" s="156"/>
      <c r="AXK7" s="148"/>
      <c r="AXL7" s="156"/>
      <c r="AXM7" s="148"/>
      <c r="AXN7" s="156"/>
      <c r="AXO7" s="148"/>
      <c r="AXP7" s="156"/>
      <c r="AXQ7" s="148"/>
      <c r="AXR7" s="156"/>
      <c r="AXS7" s="148"/>
      <c r="AXT7" s="156"/>
      <c r="AXU7" s="148"/>
      <c r="AXV7" s="156"/>
      <c r="AXW7" s="148"/>
      <c r="AXX7" s="156"/>
      <c r="AXY7" s="148"/>
      <c r="AXZ7" s="156"/>
      <c r="AYA7" s="148"/>
      <c r="AYB7" s="156"/>
      <c r="AYC7" s="148"/>
      <c r="AYD7" s="156"/>
      <c r="AYE7" s="148"/>
      <c r="AYF7" s="156"/>
      <c r="AYG7" s="148"/>
      <c r="AYH7" s="156"/>
      <c r="AYI7" s="148"/>
      <c r="AYJ7" s="156"/>
      <c r="AYK7" s="148"/>
      <c r="AYL7" s="156"/>
      <c r="AYM7" s="148"/>
      <c r="AYN7" s="156"/>
      <c r="AYO7" s="148"/>
      <c r="AYP7" s="156"/>
      <c r="AYQ7" s="148"/>
      <c r="AYR7" s="156"/>
      <c r="AYS7" s="148"/>
      <c r="AYT7" s="156"/>
      <c r="AYU7" s="148"/>
      <c r="AYV7" s="156"/>
      <c r="AYW7" s="148"/>
      <c r="AYX7" s="156"/>
      <c r="AYY7" s="148"/>
      <c r="AYZ7" s="156"/>
      <c r="AZA7" s="148"/>
      <c r="AZB7" s="156"/>
      <c r="AZC7" s="148"/>
      <c r="AZD7" s="156"/>
      <c r="AZE7" s="148"/>
      <c r="AZF7" s="156"/>
      <c r="AZG7" s="148"/>
      <c r="AZH7" s="156"/>
      <c r="AZI7" s="148"/>
      <c r="AZJ7" s="156"/>
      <c r="AZK7" s="148"/>
      <c r="AZL7" s="156"/>
      <c r="AZM7" s="148"/>
      <c r="AZN7" s="156"/>
      <c r="AZO7" s="148"/>
      <c r="AZP7" s="156"/>
      <c r="AZQ7" s="148"/>
      <c r="AZR7" s="156"/>
      <c r="AZS7" s="148"/>
      <c r="AZT7" s="156"/>
      <c r="AZU7" s="148"/>
      <c r="AZV7" s="156"/>
      <c r="AZW7" s="148"/>
      <c r="AZX7" s="156"/>
      <c r="AZY7" s="148"/>
      <c r="AZZ7" s="156"/>
      <c r="BAA7" s="148"/>
      <c r="BAB7" s="156"/>
      <c r="BAC7" s="148"/>
      <c r="BAD7" s="156"/>
      <c r="BAE7" s="148"/>
      <c r="BAF7" s="156"/>
      <c r="BAG7" s="148"/>
      <c r="BAH7" s="156"/>
      <c r="BAI7" s="148"/>
      <c r="BAJ7" s="156"/>
      <c r="BAK7" s="148"/>
      <c r="BAL7" s="156"/>
      <c r="BAM7" s="148"/>
      <c r="BAN7" s="156"/>
      <c r="BAO7" s="148"/>
      <c r="BAP7" s="156"/>
      <c r="BAQ7" s="148"/>
      <c r="BAR7" s="156"/>
      <c r="BAS7" s="148"/>
      <c r="BAT7" s="156"/>
      <c r="BAU7" s="148"/>
      <c r="BAV7" s="156"/>
      <c r="BAW7" s="148"/>
      <c r="BAX7" s="156"/>
      <c r="BAY7" s="148"/>
      <c r="BAZ7" s="156"/>
      <c r="BBA7" s="148"/>
      <c r="BBB7" s="156"/>
      <c r="BBC7" s="148"/>
      <c r="BBD7" s="156"/>
      <c r="BBE7" s="148"/>
      <c r="BBF7" s="156"/>
      <c r="BBG7" s="148"/>
      <c r="BBH7" s="156"/>
      <c r="BBI7" s="148"/>
      <c r="BBJ7" s="156"/>
      <c r="BBK7" s="148"/>
      <c r="BBL7" s="156"/>
      <c r="BBM7" s="148"/>
      <c r="BBN7" s="156"/>
      <c r="BBO7" s="148"/>
      <c r="BBP7" s="156"/>
      <c r="BBQ7" s="148"/>
      <c r="BBR7" s="156"/>
      <c r="BBS7" s="148"/>
      <c r="BBT7" s="156"/>
      <c r="BBU7" s="148"/>
      <c r="BBV7" s="156"/>
      <c r="BBW7" s="148"/>
      <c r="BBX7" s="156"/>
      <c r="BBY7" s="148"/>
      <c r="BBZ7" s="156"/>
      <c r="BCA7" s="148"/>
      <c r="BCB7" s="156"/>
      <c r="BCC7" s="148"/>
      <c r="BCD7" s="156"/>
      <c r="BCE7" s="148"/>
      <c r="BCF7" s="156"/>
      <c r="BCG7" s="148"/>
      <c r="BCH7" s="156"/>
      <c r="BCI7" s="148"/>
      <c r="BCJ7" s="156"/>
      <c r="BCK7" s="148"/>
      <c r="BCL7" s="156"/>
      <c r="BCM7" s="148"/>
      <c r="BCN7" s="156"/>
      <c r="BCO7" s="148"/>
      <c r="BCP7" s="156"/>
      <c r="BCQ7" s="148"/>
      <c r="BCR7" s="156"/>
      <c r="BCS7" s="148"/>
      <c r="BCT7" s="156"/>
      <c r="BCU7" s="148"/>
      <c r="BCV7" s="156"/>
      <c r="BCW7" s="148"/>
      <c r="BCX7" s="156"/>
      <c r="BCY7" s="148"/>
      <c r="BCZ7" s="156"/>
      <c r="BDA7" s="148"/>
      <c r="BDB7" s="156"/>
      <c r="BDC7" s="148"/>
      <c r="BDD7" s="156"/>
      <c r="BDE7" s="148"/>
      <c r="BDF7" s="156"/>
      <c r="BDG7" s="148"/>
      <c r="BDH7" s="156"/>
      <c r="BDI7" s="148"/>
      <c r="BDJ7" s="156"/>
      <c r="BDK7" s="148"/>
      <c r="BDL7" s="156"/>
      <c r="BDM7" s="148"/>
      <c r="BDN7" s="156"/>
      <c r="BDO7" s="148"/>
      <c r="BDP7" s="156"/>
      <c r="BDQ7" s="148"/>
      <c r="BDR7" s="156"/>
      <c r="BDS7" s="148"/>
      <c r="BDT7" s="156"/>
      <c r="BDU7" s="148"/>
      <c r="BDV7" s="156"/>
      <c r="BDW7" s="148"/>
      <c r="BDX7" s="156"/>
      <c r="BDY7" s="148"/>
      <c r="BDZ7" s="156"/>
      <c r="BEA7" s="148"/>
      <c r="BEB7" s="156"/>
      <c r="BEC7" s="148"/>
      <c r="BED7" s="156"/>
      <c r="BEE7" s="148"/>
      <c r="BEF7" s="156"/>
      <c r="BEG7" s="148"/>
      <c r="BEH7" s="156"/>
      <c r="BEI7" s="148"/>
      <c r="BEJ7" s="156"/>
      <c r="BEK7" s="148"/>
      <c r="BEL7" s="156"/>
      <c r="BEM7" s="148"/>
      <c r="BEN7" s="156"/>
      <c r="BEO7" s="148"/>
      <c r="BEP7" s="156"/>
      <c r="BEQ7" s="148"/>
      <c r="BER7" s="156"/>
      <c r="BES7" s="148"/>
      <c r="BET7" s="156"/>
      <c r="BEU7" s="148"/>
      <c r="BEV7" s="156"/>
      <c r="BEW7" s="148"/>
      <c r="BEX7" s="156"/>
      <c r="BEY7" s="148"/>
      <c r="BEZ7" s="156"/>
      <c r="BFA7" s="148"/>
      <c r="BFB7" s="156"/>
      <c r="BFC7" s="148"/>
      <c r="BFD7" s="156"/>
      <c r="BFE7" s="148"/>
      <c r="BFF7" s="156"/>
      <c r="BFG7" s="148"/>
      <c r="BFH7" s="156"/>
      <c r="BFI7" s="148"/>
      <c r="BFJ7" s="156"/>
      <c r="BFK7" s="148"/>
      <c r="BFL7" s="156"/>
      <c r="BFM7" s="148"/>
      <c r="BFN7" s="156"/>
      <c r="BFO7" s="148"/>
      <c r="BFP7" s="156"/>
      <c r="BFQ7" s="148"/>
      <c r="BFR7" s="156"/>
      <c r="BFS7" s="148"/>
      <c r="BFT7" s="156"/>
      <c r="BFU7" s="148"/>
      <c r="BFV7" s="156"/>
      <c r="BFW7" s="148"/>
      <c r="BFX7" s="156"/>
      <c r="BFY7" s="148"/>
      <c r="BFZ7" s="156"/>
      <c r="BGA7" s="148"/>
      <c r="BGB7" s="156"/>
      <c r="BGC7" s="148"/>
      <c r="BGD7" s="156"/>
      <c r="BGE7" s="148"/>
      <c r="BGF7" s="156"/>
      <c r="BGG7" s="148"/>
      <c r="BGH7" s="156"/>
      <c r="BGI7" s="148"/>
      <c r="BGJ7" s="156"/>
      <c r="BGK7" s="148"/>
      <c r="BGL7" s="156"/>
      <c r="BGM7" s="148"/>
      <c r="BGN7" s="156"/>
      <c r="BGO7" s="148"/>
      <c r="BGP7" s="156"/>
      <c r="BGQ7" s="148"/>
      <c r="BGR7" s="156"/>
      <c r="BGS7" s="148"/>
      <c r="BGT7" s="156"/>
      <c r="BGU7" s="148"/>
      <c r="BGV7" s="156"/>
      <c r="BGW7" s="148"/>
      <c r="BGX7" s="156"/>
      <c r="BGY7" s="148"/>
      <c r="BGZ7" s="156"/>
      <c r="BHA7" s="148"/>
      <c r="BHB7" s="156"/>
      <c r="BHC7" s="148"/>
      <c r="BHD7" s="156"/>
      <c r="BHE7" s="148"/>
      <c r="BHF7" s="156"/>
      <c r="BHG7" s="148"/>
      <c r="BHH7" s="156"/>
      <c r="BHI7" s="148"/>
      <c r="BHJ7" s="156"/>
      <c r="BHK7" s="148"/>
      <c r="BHL7" s="156"/>
      <c r="BHM7" s="148"/>
      <c r="BHN7" s="156"/>
      <c r="BHO7" s="148"/>
      <c r="BHP7" s="156"/>
      <c r="BHQ7" s="148"/>
      <c r="BHR7" s="156"/>
      <c r="BHS7" s="148"/>
      <c r="BHT7" s="156"/>
      <c r="BHU7" s="148"/>
      <c r="BHV7" s="156"/>
      <c r="BHW7" s="148"/>
      <c r="BHX7" s="156"/>
      <c r="BHY7" s="148"/>
      <c r="BHZ7" s="156"/>
      <c r="BIA7" s="148"/>
      <c r="BIB7" s="156"/>
      <c r="BIC7" s="148"/>
      <c r="BID7" s="156"/>
      <c r="BIE7" s="148"/>
      <c r="BIF7" s="156"/>
      <c r="BIG7" s="148"/>
      <c r="BIH7" s="156"/>
      <c r="BII7" s="148"/>
      <c r="BIJ7" s="156"/>
      <c r="BIK7" s="148"/>
      <c r="BIL7" s="156"/>
      <c r="BIM7" s="148"/>
      <c r="BIN7" s="156"/>
      <c r="BIO7" s="148"/>
      <c r="BIP7" s="156"/>
      <c r="BIQ7" s="148"/>
      <c r="BIR7" s="156"/>
      <c r="BIS7" s="148"/>
      <c r="BIT7" s="156"/>
      <c r="BIU7" s="148"/>
      <c r="BIV7" s="156"/>
      <c r="BIW7" s="148"/>
      <c r="BIX7" s="156"/>
      <c r="BIY7" s="148"/>
      <c r="BIZ7" s="156"/>
      <c r="BJA7" s="148"/>
      <c r="BJB7" s="156"/>
      <c r="BJC7" s="148"/>
      <c r="BJD7" s="156"/>
      <c r="BJE7" s="148"/>
      <c r="BJF7" s="156"/>
      <c r="BJG7" s="148"/>
      <c r="BJH7" s="156"/>
      <c r="BJI7" s="148"/>
      <c r="BJJ7" s="156"/>
      <c r="BJK7" s="148"/>
      <c r="BJL7" s="156"/>
      <c r="BJM7" s="148"/>
      <c r="BJN7" s="156"/>
      <c r="BJO7" s="148"/>
      <c r="BJP7" s="156"/>
      <c r="BJQ7" s="148"/>
      <c r="BJR7" s="156"/>
      <c r="BJS7" s="148"/>
      <c r="BJT7" s="156"/>
      <c r="BJU7" s="148"/>
      <c r="BJV7" s="156"/>
      <c r="BJW7" s="148"/>
      <c r="BJX7" s="156"/>
      <c r="BJY7" s="148"/>
      <c r="BJZ7" s="156"/>
      <c r="BKA7" s="148"/>
      <c r="BKB7" s="156"/>
      <c r="BKC7" s="148"/>
      <c r="BKD7" s="156"/>
      <c r="BKE7" s="148"/>
      <c r="BKF7" s="156"/>
      <c r="BKG7" s="148"/>
      <c r="BKH7" s="156"/>
      <c r="BKI7" s="148"/>
      <c r="BKJ7" s="156"/>
      <c r="BKK7" s="148"/>
      <c r="BKL7" s="156"/>
      <c r="BKM7" s="148"/>
      <c r="BKN7" s="156"/>
      <c r="BKO7" s="148"/>
      <c r="BKP7" s="156"/>
      <c r="BKQ7" s="148"/>
      <c r="BKR7" s="156"/>
      <c r="BKS7" s="148"/>
      <c r="BKT7" s="156"/>
      <c r="BKU7" s="148"/>
      <c r="BKV7" s="156"/>
      <c r="BKW7" s="148"/>
      <c r="BKX7" s="156"/>
      <c r="BKY7" s="148"/>
      <c r="BKZ7" s="156"/>
      <c r="BLA7" s="148"/>
      <c r="BLB7" s="156"/>
      <c r="BLC7" s="148"/>
      <c r="BLD7" s="156"/>
      <c r="BLE7" s="148"/>
      <c r="BLF7" s="156"/>
      <c r="BLG7" s="148"/>
      <c r="BLH7" s="156"/>
      <c r="BLI7" s="148"/>
      <c r="BLJ7" s="156"/>
      <c r="BLK7" s="148"/>
      <c r="BLL7" s="156"/>
      <c r="BLM7" s="148"/>
      <c r="BLN7" s="156"/>
      <c r="BLO7" s="148"/>
      <c r="BLP7" s="156"/>
      <c r="BLQ7" s="148"/>
      <c r="BLR7" s="156"/>
      <c r="BLS7" s="148"/>
      <c r="BLT7" s="156"/>
      <c r="BLU7" s="148"/>
      <c r="BLV7" s="156"/>
      <c r="BLW7" s="148"/>
      <c r="BLX7" s="156"/>
      <c r="BLY7" s="148"/>
      <c r="BLZ7" s="156"/>
      <c r="BMA7" s="148"/>
      <c r="BMB7" s="156"/>
      <c r="BMC7" s="148"/>
      <c r="BMD7" s="156"/>
      <c r="BME7" s="148"/>
      <c r="BMF7" s="156"/>
      <c r="BMG7" s="148"/>
      <c r="BMH7" s="156"/>
      <c r="BMI7" s="148"/>
      <c r="BMJ7" s="156"/>
      <c r="BMK7" s="148"/>
      <c r="BML7" s="156"/>
      <c r="BMM7" s="148"/>
      <c r="BMN7" s="156"/>
      <c r="BMO7" s="148"/>
      <c r="BMP7" s="156"/>
      <c r="BMQ7" s="148"/>
      <c r="BMR7" s="156"/>
      <c r="BMS7" s="148"/>
      <c r="BMT7" s="156"/>
      <c r="BMU7" s="148"/>
      <c r="BMV7" s="156"/>
      <c r="BMW7" s="148"/>
      <c r="BMX7" s="156"/>
      <c r="BMY7" s="148"/>
      <c r="BMZ7" s="156"/>
      <c r="BNA7" s="148"/>
      <c r="BNB7" s="156"/>
      <c r="BNC7" s="148"/>
      <c r="BND7" s="156"/>
      <c r="BNE7" s="148"/>
      <c r="BNF7" s="156"/>
      <c r="BNG7" s="148"/>
      <c r="BNH7" s="156"/>
      <c r="BNI7" s="148"/>
      <c r="BNJ7" s="156"/>
      <c r="BNK7" s="148"/>
      <c r="BNL7" s="156"/>
      <c r="BNM7" s="148"/>
      <c r="BNN7" s="156"/>
      <c r="BNO7" s="148"/>
      <c r="BNP7" s="156"/>
      <c r="BNQ7" s="148"/>
      <c r="BNR7" s="156"/>
      <c r="BNS7" s="148"/>
      <c r="BNT7" s="156"/>
      <c r="BNU7" s="148"/>
      <c r="BNV7" s="156"/>
      <c r="BNW7" s="148"/>
      <c r="BNX7" s="156"/>
      <c r="BNY7" s="148"/>
      <c r="BNZ7" s="156"/>
      <c r="BOA7" s="148"/>
      <c r="BOB7" s="156"/>
      <c r="BOC7" s="148"/>
      <c r="BOD7" s="156"/>
      <c r="BOE7" s="148"/>
      <c r="BOF7" s="156"/>
      <c r="BOG7" s="148"/>
      <c r="BOH7" s="156"/>
      <c r="BOI7" s="148"/>
      <c r="BOJ7" s="156"/>
      <c r="BOK7" s="148"/>
      <c r="BOL7" s="156"/>
      <c r="BOM7" s="148"/>
      <c r="BON7" s="156"/>
      <c r="BOO7" s="148"/>
      <c r="BOP7" s="156"/>
      <c r="BOQ7" s="148"/>
      <c r="BOR7" s="156"/>
      <c r="BOS7" s="148"/>
      <c r="BOT7" s="156"/>
      <c r="BOU7" s="148"/>
      <c r="BOV7" s="156"/>
      <c r="BOW7" s="148"/>
      <c r="BOX7" s="156"/>
      <c r="BOY7" s="148"/>
      <c r="BOZ7" s="156"/>
      <c r="BPA7" s="148"/>
      <c r="BPB7" s="156"/>
      <c r="BPC7" s="148"/>
      <c r="BPD7" s="156"/>
      <c r="BPE7" s="148"/>
      <c r="BPF7" s="156"/>
      <c r="BPG7" s="148"/>
      <c r="BPH7" s="156"/>
      <c r="BPI7" s="148"/>
      <c r="BPJ7" s="156"/>
      <c r="BPK7" s="148"/>
      <c r="BPL7" s="156"/>
      <c r="BPM7" s="148"/>
      <c r="BPN7" s="156"/>
      <c r="BPO7" s="148"/>
      <c r="BPP7" s="156"/>
      <c r="BPQ7" s="148"/>
      <c r="BPR7" s="156"/>
      <c r="BPS7" s="148"/>
      <c r="BPT7" s="156"/>
      <c r="BPU7" s="148"/>
      <c r="BPV7" s="156"/>
      <c r="BPW7" s="148"/>
      <c r="BPX7" s="156"/>
      <c r="BPY7" s="148"/>
      <c r="BPZ7" s="156"/>
      <c r="BQA7" s="148"/>
      <c r="BQB7" s="156"/>
      <c r="BQC7" s="148"/>
      <c r="BQD7" s="156"/>
      <c r="BQE7" s="148"/>
      <c r="BQF7" s="156"/>
      <c r="BQG7" s="148"/>
      <c r="BQH7" s="156"/>
      <c r="BQI7" s="148"/>
      <c r="BQJ7" s="156"/>
      <c r="BQK7" s="148"/>
      <c r="BQL7" s="156"/>
      <c r="BQM7" s="148"/>
      <c r="BQN7" s="156"/>
      <c r="BQO7" s="148"/>
      <c r="BQP7" s="156"/>
      <c r="BQQ7" s="148"/>
      <c r="BQR7" s="156"/>
      <c r="BQS7" s="148"/>
      <c r="BQT7" s="156"/>
      <c r="BQU7" s="148"/>
      <c r="BQV7" s="156"/>
      <c r="BQW7" s="148"/>
      <c r="BQX7" s="156"/>
      <c r="BQY7" s="148"/>
      <c r="BQZ7" s="156"/>
      <c r="BRA7" s="148"/>
      <c r="BRB7" s="156"/>
      <c r="BRC7" s="148"/>
      <c r="BRD7" s="156"/>
      <c r="BRE7" s="148"/>
      <c r="BRF7" s="156"/>
      <c r="BRG7" s="148"/>
      <c r="BRH7" s="156"/>
      <c r="BRI7" s="148"/>
      <c r="BRJ7" s="156"/>
      <c r="BRK7" s="148"/>
      <c r="BRL7" s="156"/>
      <c r="BRM7" s="148"/>
      <c r="BRN7" s="156"/>
      <c r="BRO7" s="148"/>
      <c r="BRP7" s="156"/>
      <c r="BRQ7" s="148"/>
      <c r="BRR7" s="156"/>
      <c r="BRS7" s="148"/>
      <c r="BRT7" s="156"/>
      <c r="BRU7" s="148"/>
      <c r="BRV7" s="156"/>
      <c r="BRW7" s="148"/>
      <c r="BRX7" s="156"/>
      <c r="BRY7" s="148"/>
      <c r="BRZ7" s="156"/>
      <c r="BSA7" s="148"/>
      <c r="BSB7" s="156"/>
      <c r="BSC7" s="148"/>
      <c r="BSD7" s="156"/>
      <c r="BSE7" s="148"/>
      <c r="BSF7" s="156"/>
      <c r="BSG7" s="148"/>
      <c r="BSH7" s="156"/>
      <c r="BSI7" s="148"/>
      <c r="BSJ7" s="156"/>
      <c r="BSK7" s="148"/>
      <c r="BSL7" s="156"/>
      <c r="BSM7" s="148"/>
      <c r="BSN7" s="156"/>
      <c r="BSO7" s="148"/>
      <c r="BSP7" s="156"/>
      <c r="BSQ7" s="148"/>
      <c r="BSR7" s="156"/>
      <c r="BSS7" s="148"/>
      <c r="BST7" s="156"/>
      <c r="BSU7" s="148"/>
      <c r="BSV7" s="156"/>
      <c r="BSW7" s="148"/>
      <c r="BSX7" s="156"/>
      <c r="BSY7" s="148"/>
      <c r="BSZ7" s="156"/>
      <c r="BTA7" s="148"/>
      <c r="BTB7" s="156"/>
      <c r="BTC7" s="148"/>
      <c r="BTD7" s="156"/>
      <c r="BTE7" s="148"/>
      <c r="BTF7" s="156"/>
      <c r="BTG7" s="148"/>
      <c r="BTH7" s="156"/>
      <c r="BTI7" s="148"/>
      <c r="BTJ7" s="156"/>
      <c r="BTK7" s="148"/>
      <c r="BTL7" s="156"/>
      <c r="BTM7" s="148"/>
      <c r="BTN7" s="156"/>
      <c r="BTO7" s="148"/>
      <c r="BTP7" s="156"/>
      <c r="BTQ7" s="148"/>
      <c r="BTR7" s="156"/>
      <c r="BTS7" s="148"/>
      <c r="BTT7" s="156"/>
      <c r="BTU7" s="148"/>
      <c r="BTV7" s="156"/>
      <c r="BTW7" s="148"/>
      <c r="BTX7" s="156"/>
      <c r="BTY7" s="148"/>
      <c r="BTZ7" s="156"/>
      <c r="BUA7" s="148"/>
      <c r="BUB7" s="156"/>
      <c r="BUC7" s="148"/>
      <c r="BUD7" s="156"/>
      <c r="BUE7" s="148"/>
      <c r="BUF7" s="156"/>
      <c r="BUG7" s="148"/>
      <c r="BUH7" s="156"/>
      <c r="BUI7" s="148"/>
      <c r="BUJ7" s="156"/>
      <c r="BUK7" s="148"/>
      <c r="BUL7" s="156"/>
      <c r="BUM7" s="148"/>
      <c r="BUN7" s="156"/>
      <c r="BUO7" s="148"/>
      <c r="BUP7" s="156"/>
      <c r="BUQ7" s="148"/>
      <c r="BUR7" s="156"/>
      <c r="BUS7" s="148"/>
      <c r="BUT7" s="156"/>
      <c r="BUU7" s="148"/>
      <c r="BUV7" s="156"/>
      <c r="BUW7" s="148"/>
      <c r="BUX7" s="156"/>
      <c r="BUY7" s="148"/>
      <c r="BUZ7" s="156"/>
      <c r="BVA7" s="148"/>
      <c r="BVB7" s="156"/>
      <c r="BVC7" s="148"/>
      <c r="BVD7" s="156"/>
      <c r="BVE7" s="148"/>
      <c r="BVF7" s="156"/>
      <c r="BVG7" s="148"/>
      <c r="BVH7" s="156"/>
      <c r="BVI7" s="148"/>
      <c r="BVJ7" s="156"/>
      <c r="BVK7" s="148"/>
      <c r="BVL7" s="156"/>
      <c r="BVM7" s="148"/>
      <c r="BVN7" s="156"/>
      <c r="BVO7" s="148"/>
      <c r="BVP7" s="156"/>
      <c r="BVQ7" s="148"/>
      <c r="BVR7" s="156"/>
      <c r="BVS7" s="148"/>
      <c r="BVT7" s="156"/>
      <c r="BVU7" s="148"/>
      <c r="BVV7" s="156"/>
      <c r="BVW7" s="148"/>
      <c r="BVX7" s="156"/>
      <c r="BVY7" s="148"/>
      <c r="BVZ7" s="156"/>
      <c r="BWA7" s="148"/>
      <c r="BWB7" s="156"/>
      <c r="BWC7" s="148"/>
      <c r="BWD7" s="156"/>
      <c r="BWE7" s="148"/>
      <c r="BWF7" s="156"/>
      <c r="BWG7" s="148"/>
      <c r="BWH7" s="156"/>
      <c r="BWI7" s="148"/>
      <c r="BWJ7" s="156"/>
      <c r="BWK7" s="148"/>
      <c r="BWL7" s="156"/>
      <c r="BWM7" s="148"/>
      <c r="BWN7" s="156"/>
      <c r="BWO7" s="148"/>
      <c r="BWP7" s="156"/>
      <c r="BWQ7" s="148"/>
      <c r="BWR7" s="156"/>
      <c r="BWS7" s="148"/>
      <c r="BWT7" s="156"/>
      <c r="BWU7" s="148"/>
      <c r="BWV7" s="156"/>
      <c r="BWW7" s="148"/>
      <c r="BWX7" s="156"/>
      <c r="BWY7" s="148"/>
      <c r="BWZ7" s="156"/>
      <c r="BXA7" s="148"/>
      <c r="BXB7" s="156"/>
      <c r="BXC7" s="148"/>
      <c r="BXD7" s="156"/>
      <c r="BXE7" s="148"/>
      <c r="BXF7" s="156"/>
      <c r="BXG7" s="148"/>
      <c r="BXH7" s="156"/>
      <c r="BXI7" s="148"/>
      <c r="BXJ7" s="156"/>
      <c r="BXK7" s="148"/>
      <c r="BXL7" s="156"/>
      <c r="BXM7" s="148"/>
      <c r="BXN7" s="156"/>
      <c r="BXO7" s="148"/>
      <c r="BXP7" s="156"/>
      <c r="BXQ7" s="148"/>
      <c r="BXR7" s="156"/>
      <c r="BXS7" s="148"/>
      <c r="BXT7" s="156"/>
      <c r="BXU7" s="148"/>
      <c r="BXV7" s="156"/>
      <c r="BXW7" s="148"/>
      <c r="BXX7" s="156"/>
      <c r="BXY7" s="148"/>
      <c r="BXZ7" s="156"/>
      <c r="BYA7" s="148"/>
      <c r="BYB7" s="156"/>
      <c r="BYC7" s="148"/>
      <c r="BYD7" s="156"/>
      <c r="BYE7" s="148"/>
      <c r="BYF7" s="156"/>
      <c r="BYG7" s="148"/>
      <c r="BYH7" s="156"/>
      <c r="BYI7" s="148"/>
      <c r="BYJ7" s="156"/>
      <c r="BYK7" s="148"/>
      <c r="BYL7" s="156"/>
      <c r="BYM7" s="148"/>
      <c r="BYN7" s="156"/>
      <c r="BYO7" s="148"/>
      <c r="BYP7" s="156"/>
      <c r="BYQ7" s="148"/>
      <c r="BYR7" s="156"/>
      <c r="BYS7" s="148"/>
      <c r="BYT7" s="156"/>
      <c r="BYU7" s="148"/>
      <c r="BYV7" s="156"/>
      <c r="BYW7" s="148"/>
      <c r="BYX7" s="156"/>
      <c r="BYY7" s="148"/>
      <c r="BYZ7" s="156"/>
      <c r="BZA7" s="148"/>
      <c r="BZB7" s="156"/>
      <c r="BZC7" s="148"/>
      <c r="BZD7" s="156"/>
      <c r="BZE7" s="148"/>
      <c r="BZF7" s="156"/>
      <c r="BZG7" s="148"/>
      <c r="BZH7" s="156"/>
      <c r="BZI7" s="148"/>
      <c r="BZJ7" s="156"/>
      <c r="BZK7" s="148"/>
      <c r="BZL7" s="156"/>
      <c r="BZM7" s="148"/>
      <c r="BZN7" s="156"/>
      <c r="BZO7" s="148"/>
      <c r="BZP7" s="156"/>
      <c r="BZQ7" s="148"/>
      <c r="BZR7" s="156"/>
      <c r="BZS7" s="148"/>
      <c r="BZT7" s="156"/>
      <c r="BZU7" s="148"/>
      <c r="BZV7" s="156"/>
      <c r="BZW7" s="148"/>
      <c r="BZX7" s="156"/>
      <c r="BZY7" s="148"/>
      <c r="BZZ7" s="156"/>
      <c r="CAA7" s="148"/>
      <c r="CAB7" s="156"/>
      <c r="CAC7" s="148"/>
      <c r="CAD7" s="156"/>
      <c r="CAE7" s="148"/>
      <c r="CAF7" s="156"/>
      <c r="CAG7" s="148"/>
      <c r="CAH7" s="156"/>
      <c r="CAI7" s="148"/>
      <c r="CAJ7" s="156"/>
      <c r="CAK7" s="148"/>
      <c r="CAL7" s="156"/>
      <c r="CAM7" s="148"/>
      <c r="CAN7" s="156"/>
      <c r="CAO7" s="148"/>
      <c r="CAP7" s="156"/>
      <c r="CAQ7" s="148"/>
      <c r="CAR7" s="156"/>
      <c r="CAS7" s="148"/>
      <c r="CAT7" s="156"/>
      <c r="CAU7" s="148"/>
      <c r="CAV7" s="156"/>
      <c r="CAW7" s="148"/>
      <c r="CAX7" s="156"/>
      <c r="CAY7" s="148"/>
      <c r="CAZ7" s="156"/>
      <c r="CBA7" s="148"/>
      <c r="CBB7" s="156"/>
      <c r="CBC7" s="148"/>
      <c r="CBD7" s="156"/>
      <c r="CBE7" s="148"/>
      <c r="CBF7" s="156"/>
      <c r="CBG7" s="148"/>
      <c r="CBH7" s="156"/>
      <c r="CBI7" s="148"/>
      <c r="CBJ7" s="156"/>
      <c r="CBK7" s="148"/>
      <c r="CBL7" s="156"/>
      <c r="CBM7" s="148"/>
      <c r="CBN7" s="156"/>
      <c r="CBO7" s="148"/>
      <c r="CBP7" s="156"/>
      <c r="CBQ7" s="148"/>
      <c r="CBR7" s="156"/>
      <c r="CBS7" s="148"/>
      <c r="CBT7" s="156"/>
      <c r="CBU7" s="148"/>
      <c r="CBV7" s="156"/>
      <c r="CBW7" s="148"/>
      <c r="CBX7" s="156"/>
      <c r="CBY7" s="148"/>
      <c r="CBZ7" s="156"/>
      <c r="CCA7" s="148"/>
      <c r="CCB7" s="156"/>
      <c r="CCC7" s="148"/>
      <c r="CCD7" s="156"/>
      <c r="CCE7" s="148"/>
      <c r="CCF7" s="156"/>
      <c r="CCG7" s="148"/>
      <c r="CCH7" s="156"/>
      <c r="CCI7" s="148"/>
      <c r="CCJ7" s="156"/>
      <c r="CCK7" s="148"/>
      <c r="CCL7" s="156"/>
      <c r="CCM7" s="148"/>
      <c r="CCN7" s="156"/>
      <c r="CCO7" s="148"/>
      <c r="CCP7" s="156"/>
      <c r="CCQ7" s="148"/>
      <c r="CCR7" s="156"/>
      <c r="CCS7" s="148"/>
      <c r="CCT7" s="156"/>
      <c r="CCU7" s="148"/>
      <c r="CCV7" s="156"/>
      <c r="CCW7" s="148"/>
      <c r="CCX7" s="156"/>
      <c r="CCY7" s="148"/>
      <c r="CCZ7" s="156"/>
      <c r="CDA7" s="148"/>
      <c r="CDB7" s="156"/>
      <c r="CDC7" s="148"/>
      <c r="CDD7" s="156"/>
      <c r="CDE7" s="148"/>
      <c r="CDF7" s="156"/>
      <c r="CDG7" s="148"/>
      <c r="CDH7" s="156"/>
      <c r="CDI7" s="148"/>
      <c r="CDJ7" s="156"/>
      <c r="CDK7" s="148"/>
      <c r="CDL7" s="156"/>
      <c r="CDM7" s="148"/>
      <c r="CDN7" s="156"/>
      <c r="CDO7" s="148"/>
      <c r="CDP7" s="156"/>
      <c r="CDQ7" s="148"/>
      <c r="CDR7" s="156"/>
      <c r="CDS7" s="148"/>
      <c r="CDT7" s="156"/>
      <c r="CDU7" s="148"/>
      <c r="CDV7" s="156"/>
      <c r="CDW7" s="148"/>
      <c r="CDX7" s="156"/>
      <c r="CDY7" s="148"/>
      <c r="CDZ7" s="156"/>
      <c r="CEA7" s="148"/>
      <c r="CEB7" s="156"/>
      <c r="CEC7" s="148"/>
      <c r="CED7" s="156"/>
      <c r="CEE7" s="148"/>
      <c r="CEF7" s="156"/>
      <c r="CEG7" s="148"/>
      <c r="CEH7" s="156"/>
      <c r="CEI7" s="148"/>
      <c r="CEJ7" s="156"/>
      <c r="CEK7" s="148"/>
      <c r="CEL7" s="156"/>
      <c r="CEM7" s="148"/>
      <c r="CEN7" s="156"/>
      <c r="CEO7" s="148"/>
      <c r="CEP7" s="156"/>
      <c r="CEQ7" s="148"/>
      <c r="CER7" s="156"/>
      <c r="CES7" s="148"/>
      <c r="CET7" s="156"/>
      <c r="CEU7" s="148"/>
      <c r="CEV7" s="156"/>
      <c r="CEW7" s="148"/>
      <c r="CEX7" s="156"/>
      <c r="CEY7" s="148"/>
      <c r="CEZ7" s="156"/>
      <c r="CFA7" s="148"/>
      <c r="CFB7" s="156"/>
      <c r="CFC7" s="148"/>
      <c r="CFD7" s="156"/>
      <c r="CFE7" s="148"/>
      <c r="CFF7" s="156"/>
      <c r="CFG7" s="148"/>
      <c r="CFH7" s="156"/>
      <c r="CFI7" s="148"/>
      <c r="CFJ7" s="156"/>
      <c r="CFK7" s="148"/>
      <c r="CFL7" s="156"/>
      <c r="CFM7" s="148"/>
      <c r="CFN7" s="156"/>
      <c r="CFO7" s="148"/>
      <c r="CFP7" s="156"/>
      <c r="CFQ7" s="148"/>
      <c r="CFR7" s="156"/>
      <c r="CFS7" s="148"/>
      <c r="CFT7" s="156"/>
      <c r="CFU7" s="148"/>
      <c r="CFV7" s="156"/>
      <c r="CFW7" s="148"/>
      <c r="CFX7" s="156"/>
      <c r="CFY7" s="148"/>
      <c r="CFZ7" s="156"/>
      <c r="CGA7" s="148"/>
      <c r="CGB7" s="156"/>
      <c r="CGC7" s="148"/>
      <c r="CGD7" s="156"/>
      <c r="CGE7" s="148"/>
      <c r="CGF7" s="156"/>
      <c r="CGG7" s="148"/>
      <c r="CGH7" s="156"/>
      <c r="CGI7" s="148"/>
      <c r="CGJ7" s="156"/>
      <c r="CGK7" s="148"/>
      <c r="CGL7" s="156"/>
      <c r="CGM7" s="148"/>
      <c r="CGN7" s="156"/>
      <c r="CGO7" s="148"/>
      <c r="CGP7" s="156"/>
      <c r="CGQ7" s="148"/>
      <c r="CGR7" s="156"/>
      <c r="CGS7" s="148"/>
      <c r="CGT7" s="156"/>
      <c r="CGU7" s="148"/>
      <c r="CGV7" s="156"/>
      <c r="CGW7" s="148"/>
      <c r="CGX7" s="156"/>
      <c r="CGY7" s="148"/>
      <c r="CGZ7" s="156"/>
      <c r="CHA7" s="148"/>
      <c r="CHB7" s="156"/>
      <c r="CHC7" s="148"/>
      <c r="CHD7" s="156"/>
      <c r="CHE7" s="148"/>
      <c r="CHF7" s="156"/>
      <c r="CHG7" s="148"/>
      <c r="CHH7" s="156"/>
      <c r="CHI7" s="148"/>
      <c r="CHJ7" s="156"/>
      <c r="CHK7" s="148"/>
      <c r="CHL7" s="156"/>
      <c r="CHM7" s="148"/>
      <c r="CHN7" s="156"/>
      <c r="CHO7" s="148"/>
      <c r="CHP7" s="156"/>
      <c r="CHQ7" s="148"/>
      <c r="CHR7" s="156"/>
      <c r="CHS7" s="148"/>
      <c r="CHT7" s="156"/>
      <c r="CHU7" s="148"/>
      <c r="CHV7" s="156"/>
      <c r="CHW7" s="148"/>
      <c r="CHX7" s="156"/>
      <c r="CHY7" s="148"/>
      <c r="CHZ7" s="156"/>
      <c r="CIA7" s="148"/>
      <c r="CIB7" s="156"/>
      <c r="CIC7" s="148"/>
      <c r="CID7" s="156"/>
      <c r="CIE7" s="148"/>
      <c r="CIF7" s="156"/>
      <c r="CIG7" s="148"/>
      <c r="CIH7" s="156"/>
      <c r="CII7" s="148"/>
      <c r="CIJ7" s="156"/>
      <c r="CIK7" s="148"/>
      <c r="CIL7" s="156"/>
      <c r="CIM7" s="148"/>
      <c r="CIN7" s="156"/>
      <c r="CIO7" s="148"/>
      <c r="CIP7" s="156"/>
      <c r="CIQ7" s="148"/>
      <c r="CIR7" s="156"/>
      <c r="CIS7" s="148"/>
      <c r="CIT7" s="156"/>
      <c r="CIU7" s="148"/>
      <c r="CIV7" s="156"/>
      <c r="CIW7" s="148"/>
      <c r="CIX7" s="156"/>
      <c r="CIY7" s="148"/>
      <c r="CIZ7" s="156"/>
      <c r="CJA7" s="148"/>
      <c r="CJB7" s="156"/>
      <c r="CJC7" s="148"/>
      <c r="CJD7" s="156"/>
      <c r="CJE7" s="148"/>
      <c r="CJF7" s="156"/>
      <c r="CJG7" s="148"/>
      <c r="CJH7" s="156"/>
      <c r="CJI7" s="148"/>
      <c r="CJJ7" s="156"/>
      <c r="CJK7" s="148"/>
      <c r="CJL7" s="156"/>
      <c r="CJM7" s="148"/>
      <c r="CJN7" s="156"/>
      <c r="CJO7" s="148"/>
      <c r="CJP7" s="156"/>
      <c r="CJQ7" s="148"/>
      <c r="CJR7" s="156"/>
      <c r="CJS7" s="148"/>
      <c r="CJT7" s="156"/>
      <c r="CJU7" s="148"/>
      <c r="CJV7" s="156"/>
      <c r="CJW7" s="148"/>
      <c r="CJX7" s="156"/>
      <c r="CJY7" s="148"/>
      <c r="CJZ7" s="156"/>
      <c r="CKA7" s="148"/>
      <c r="CKB7" s="156"/>
      <c r="CKC7" s="148"/>
      <c r="CKD7" s="156"/>
      <c r="CKE7" s="148"/>
      <c r="CKF7" s="156"/>
      <c r="CKG7" s="148"/>
      <c r="CKH7" s="156"/>
      <c r="CKI7" s="148"/>
      <c r="CKJ7" s="156"/>
      <c r="CKK7" s="148"/>
      <c r="CKL7" s="156"/>
      <c r="CKM7" s="148"/>
      <c r="CKN7" s="156"/>
      <c r="CKO7" s="148"/>
      <c r="CKP7" s="156"/>
      <c r="CKQ7" s="148"/>
      <c r="CKR7" s="156"/>
      <c r="CKS7" s="148"/>
      <c r="CKT7" s="156"/>
      <c r="CKU7" s="148"/>
      <c r="CKV7" s="156"/>
      <c r="CKW7" s="148"/>
      <c r="CKX7" s="156"/>
      <c r="CKY7" s="148"/>
      <c r="CKZ7" s="156"/>
      <c r="CLA7" s="148"/>
      <c r="CLB7" s="156"/>
      <c r="CLC7" s="148"/>
      <c r="CLD7" s="156"/>
      <c r="CLE7" s="148"/>
      <c r="CLF7" s="156"/>
      <c r="CLG7" s="148"/>
      <c r="CLH7" s="156"/>
      <c r="CLI7" s="148"/>
      <c r="CLJ7" s="156"/>
      <c r="CLK7" s="148"/>
      <c r="CLL7" s="156"/>
      <c r="CLM7" s="148"/>
      <c r="CLN7" s="156"/>
      <c r="CLO7" s="148"/>
      <c r="CLP7" s="156"/>
      <c r="CLQ7" s="148"/>
      <c r="CLR7" s="156"/>
      <c r="CLS7" s="148"/>
      <c r="CLT7" s="156"/>
      <c r="CLU7" s="148"/>
      <c r="CLV7" s="156"/>
      <c r="CLW7" s="148"/>
      <c r="CLX7" s="156"/>
      <c r="CLY7" s="148"/>
      <c r="CLZ7" s="156"/>
      <c r="CMA7" s="148"/>
      <c r="CMB7" s="156"/>
      <c r="CMC7" s="148"/>
      <c r="CMD7" s="156"/>
      <c r="CME7" s="148"/>
      <c r="CMF7" s="156"/>
      <c r="CMG7" s="148"/>
      <c r="CMH7" s="156"/>
      <c r="CMI7" s="148"/>
      <c r="CMJ7" s="156"/>
      <c r="CMK7" s="148"/>
      <c r="CML7" s="156"/>
      <c r="CMM7" s="148"/>
      <c r="CMN7" s="156"/>
      <c r="CMO7" s="148"/>
      <c r="CMP7" s="156"/>
      <c r="CMQ7" s="148"/>
      <c r="CMR7" s="156"/>
      <c r="CMS7" s="148"/>
      <c r="CMT7" s="156"/>
      <c r="CMU7" s="148"/>
      <c r="CMV7" s="156"/>
      <c r="CMW7" s="148"/>
      <c r="CMX7" s="156"/>
      <c r="CMY7" s="148"/>
      <c r="CMZ7" s="156"/>
      <c r="CNA7" s="148"/>
      <c r="CNB7" s="156"/>
      <c r="CNC7" s="148"/>
      <c r="CND7" s="156"/>
      <c r="CNE7" s="148"/>
      <c r="CNF7" s="156"/>
      <c r="CNG7" s="148"/>
      <c r="CNH7" s="156"/>
      <c r="CNI7" s="148"/>
      <c r="CNJ7" s="156"/>
      <c r="CNK7" s="148"/>
      <c r="CNL7" s="156"/>
      <c r="CNM7" s="148"/>
      <c r="CNN7" s="156"/>
      <c r="CNO7" s="148"/>
      <c r="CNP7" s="156"/>
      <c r="CNQ7" s="148"/>
      <c r="CNR7" s="156"/>
      <c r="CNS7" s="148"/>
      <c r="CNT7" s="156"/>
      <c r="CNU7" s="148"/>
      <c r="CNV7" s="156"/>
      <c r="CNW7" s="148"/>
      <c r="CNX7" s="156"/>
      <c r="CNY7" s="148"/>
      <c r="CNZ7" s="156"/>
      <c r="COA7" s="148"/>
      <c r="COB7" s="156"/>
      <c r="COC7" s="148"/>
      <c r="COD7" s="156"/>
      <c r="COE7" s="148"/>
      <c r="COF7" s="156"/>
      <c r="COG7" s="148"/>
      <c r="COH7" s="156"/>
      <c r="COI7" s="148"/>
      <c r="COJ7" s="156"/>
      <c r="COK7" s="148"/>
      <c r="COL7" s="156"/>
      <c r="COM7" s="148"/>
      <c r="CON7" s="156"/>
      <c r="COO7" s="148"/>
      <c r="COP7" s="156"/>
      <c r="COQ7" s="148"/>
      <c r="COR7" s="156"/>
      <c r="COS7" s="148"/>
      <c r="COT7" s="156"/>
      <c r="COU7" s="148"/>
      <c r="COV7" s="156"/>
      <c r="COW7" s="148"/>
      <c r="COX7" s="156"/>
      <c r="COY7" s="148"/>
      <c r="COZ7" s="156"/>
      <c r="CPA7" s="148"/>
      <c r="CPB7" s="156"/>
      <c r="CPC7" s="148"/>
      <c r="CPD7" s="156"/>
      <c r="CPE7" s="148"/>
      <c r="CPF7" s="156"/>
      <c r="CPG7" s="148"/>
      <c r="CPH7" s="156"/>
      <c r="CPI7" s="148"/>
      <c r="CPJ7" s="156"/>
      <c r="CPK7" s="148"/>
      <c r="CPL7" s="156"/>
      <c r="CPM7" s="148"/>
      <c r="CPN7" s="156"/>
      <c r="CPO7" s="148"/>
      <c r="CPP7" s="156"/>
      <c r="CPQ7" s="148"/>
      <c r="CPR7" s="156"/>
      <c r="CPS7" s="148"/>
      <c r="CPT7" s="156"/>
      <c r="CPU7" s="148"/>
      <c r="CPV7" s="156"/>
      <c r="CPW7" s="148"/>
      <c r="CPX7" s="156"/>
      <c r="CPY7" s="148"/>
      <c r="CPZ7" s="156"/>
      <c r="CQA7" s="148"/>
      <c r="CQB7" s="156"/>
      <c r="CQC7" s="148"/>
      <c r="CQD7" s="156"/>
      <c r="CQE7" s="148"/>
      <c r="CQF7" s="156"/>
      <c r="CQG7" s="148"/>
      <c r="CQH7" s="156"/>
      <c r="CQI7" s="148"/>
      <c r="CQJ7" s="156"/>
      <c r="CQK7" s="148"/>
      <c r="CQL7" s="156"/>
      <c r="CQM7" s="148"/>
      <c r="CQN7" s="156"/>
      <c r="CQO7" s="148"/>
      <c r="CQP7" s="156"/>
      <c r="CQQ7" s="148"/>
      <c r="CQR7" s="156"/>
      <c r="CQS7" s="148"/>
      <c r="CQT7" s="156"/>
      <c r="CQU7" s="148"/>
      <c r="CQV7" s="156"/>
      <c r="CQW7" s="148"/>
      <c r="CQX7" s="156"/>
      <c r="CQY7" s="148"/>
      <c r="CQZ7" s="156"/>
      <c r="CRA7" s="148"/>
      <c r="CRB7" s="156"/>
      <c r="CRC7" s="148"/>
      <c r="CRD7" s="156"/>
      <c r="CRE7" s="148"/>
      <c r="CRF7" s="156"/>
      <c r="CRG7" s="148"/>
      <c r="CRH7" s="156"/>
      <c r="CRI7" s="148"/>
      <c r="CRJ7" s="156"/>
      <c r="CRK7" s="148"/>
      <c r="CRL7" s="156"/>
      <c r="CRM7" s="148"/>
      <c r="CRN7" s="156"/>
      <c r="CRO7" s="148"/>
      <c r="CRP7" s="156"/>
      <c r="CRQ7" s="148"/>
      <c r="CRR7" s="156"/>
      <c r="CRS7" s="148"/>
      <c r="CRT7" s="156"/>
      <c r="CRU7" s="148"/>
      <c r="CRV7" s="156"/>
      <c r="CRW7" s="148"/>
      <c r="CRX7" s="156"/>
      <c r="CRY7" s="148"/>
      <c r="CRZ7" s="156"/>
      <c r="CSA7" s="148"/>
      <c r="CSB7" s="156"/>
      <c r="CSC7" s="148"/>
      <c r="CSD7" s="156"/>
      <c r="CSE7" s="148"/>
      <c r="CSF7" s="156"/>
      <c r="CSG7" s="148"/>
      <c r="CSH7" s="156"/>
      <c r="CSI7" s="148"/>
      <c r="CSJ7" s="156"/>
      <c r="CSK7" s="148"/>
      <c r="CSL7" s="156"/>
      <c r="CSM7" s="148"/>
      <c r="CSN7" s="156"/>
      <c r="CSO7" s="148"/>
      <c r="CSP7" s="156"/>
      <c r="CSQ7" s="148"/>
      <c r="CSR7" s="156"/>
      <c r="CSS7" s="148"/>
      <c r="CST7" s="156"/>
      <c r="CSU7" s="148"/>
      <c r="CSV7" s="156"/>
      <c r="CSW7" s="148"/>
      <c r="CSX7" s="156"/>
      <c r="CSY7" s="148"/>
      <c r="CSZ7" s="156"/>
      <c r="CTA7" s="148"/>
      <c r="CTB7" s="156"/>
      <c r="CTC7" s="148"/>
      <c r="CTD7" s="156"/>
      <c r="CTE7" s="148"/>
      <c r="CTF7" s="156"/>
      <c r="CTG7" s="148"/>
      <c r="CTH7" s="156"/>
      <c r="CTI7" s="148"/>
      <c r="CTJ7" s="156"/>
      <c r="CTK7" s="148"/>
      <c r="CTL7" s="156"/>
      <c r="CTM7" s="148"/>
      <c r="CTN7" s="156"/>
      <c r="CTO7" s="148"/>
      <c r="CTP7" s="156"/>
      <c r="CTQ7" s="148"/>
      <c r="CTR7" s="156"/>
      <c r="CTS7" s="148"/>
      <c r="CTT7" s="156"/>
      <c r="CTU7" s="148"/>
      <c r="CTV7" s="156"/>
      <c r="CTW7" s="148"/>
      <c r="CTX7" s="156"/>
      <c r="CTY7" s="148"/>
      <c r="CTZ7" s="156"/>
      <c r="CUA7" s="148"/>
      <c r="CUB7" s="156"/>
      <c r="CUC7" s="148"/>
      <c r="CUD7" s="156"/>
      <c r="CUE7" s="148"/>
      <c r="CUF7" s="156"/>
      <c r="CUG7" s="148"/>
      <c r="CUH7" s="156"/>
      <c r="CUI7" s="148"/>
      <c r="CUJ7" s="156"/>
      <c r="CUK7" s="148"/>
      <c r="CUL7" s="156"/>
      <c r="CUM7" s="148"/>
      <c r="CUN7" s="156"/>
      <c r="CUO7" s="148"/>
      <c r="CUP7" s="156"/>
      <c r="CUQ7" s="148"/>
      <c r="CUR7" s="156"/>
      <c r="CUS7" s="148"/>
      <c r="CUT7" s="156"/>
      <c r="CUU7" s="148"/>
      <c r="CUV7" s="156"/>
      <c r="CUW7" s="148"/>
      <c r="CUX7" s="156"/>
      <c r="CUY7" s="148"/>
      <c r="CUZ7" s="156"/>
      <c r="CVA7" s="148"/>
      <c r="CVB7" s="156"/>
      <c r="CVC7" s="148"/>
      <c r="CVD7" s="156"/>
      <c r="CVE7" s="148"/>
      <c r="CVF7" s="156"/>
      <c r="CVG7" s="148"/>
      <c r="CVH7" s="156"/>
      <c r="CVI7" s="148"/>
      <c r="CVJ7" s="156"/>
      <c r="CVK7" s="148"/>
      <c r="CVL7" s="156"/>
      <c r="CVM7" s="148"/>
      <c r="CVN7" s="156"/>
      <c r="CVO7" s="148"/>
      <c r="CVP7" s="156"/>
      <c r="CVQ7" s="148"/>
      <c r="CVR7" s="156"/>
      <c r="CVS7" s="148"/>
      <c r="CVT7" s="156"/>
      <c r="CVU7" s="148"/>
      <c r="CVV7" s="156"/>
      <c r="CVW7" s="148"/>
      <c r="CVX7" s="156"/>
      <c r="CVY7" s="148"/>
      <c r="CVZ7" s="156"/>
      <c r="CWA7" s="148"/>
      <c r="CWB7" s="156"/>
      <c r="CWC7" s="148"/>
      <c r="CWD7" s="156"/>
      <c r="CWE7" s="148"/>
      <c r="CWF7" s="156"/>
      <c r="CWG7" s="148"/>
      <c r="CWH7" s="156"/>
      <c r="CWI7" s="148"/>
      <c r="CWJ7" s="156"/>
      <c r="CWK7" s="148"/>
      <c r="CWL7" s="156"/>
      <c r="CWM7" s="148"/>
      <c r="CWN7" s="156"/>
      <c r="CWO7" s="148"/>
      <c r="CWP7" s="156"/>
      <c r="CWQ7" s="148"/>
      <c r="CWR7" s="156"/>
      <c r="CWS7" s="148"/>
      <c r="CWT7" s="156"/>
      <c r="CWU7" s="148"/>
      <c r="CWV7" s="156"/>
      <c r="CWW7" s="148"/>
      <c r="CWX7" s="156"/>
      <c r="CWY7" s="148"/>
      <c r="CWZ7" s="156"/>
      <c r="CXA7" s="148"/>
      <c r="CXB7" s="156"/>
      <c r="CXC7" s="148"/>
      <c r="CXD7" s="156"/>
      <c r="CXE7" s="148"/>
      <c r="CXF7" s="156"/>
      <c r="CXG7" s="148"/>
      <c r="CXH7" s="156"/>
      <c r="CXI7" s="148"/>
      <c r="CXJ7" s="156"/>
      <c r="CXK7" s="148"/>
      <c r="CXL7" s="156"/>
      <c r="CXM7" s="148"/>
      <c r="CXN7" s="156"/>
      <c r="CXO7" s="148"/>
      <c r="CXP7" s="156"/>
      <c r="CXQ7" s="148"/>
      <c r="CXR7" s="156"/>
      <c r="CXS7" s="148"/>
      <c r="CXT7" s="156"/>
      <c r="CXU7" s="148"/>
      <c r="CXV7" s="156"/>
      <c r="CXW7" s="148"/>
      <c r="CXX7" s="156"/>
      <c r="CXY7" s="148"/>
      <c r="CXZ7" s="156"/>
      <c r="CYA7" s="148"/>
      <c r="CYB7" s="156"/>
      <c r="CYC7" s="148"/>
      <c r="CYD7" s="156"/>
      <c r="CYE7" s="148"/>
      <c r="CYF7" s="156"/>
      <c r="CYG7" s="148"/>
      <c r="CYH7" s="156"/>
      <c r="CYI7" s="148"/>
      <c r="CYJ7" s="156"/>
      <c r="CYK7" s="148"/>
      <c r="CYL7" s="156"/>
      <c r="CYM7" s="148"/>
      <c r="CYN7" s="156"/>
      <c r="CYO7" s="148"/>
      <c r="CYP7" s="156"/>
      <c r="CYQ7" s="148"/>
      <c r="CYR7" s="156"/>
      <c r="CYS7" s="148"/>
      <c r="CYT7" s="156"/>
      <c r="CYU7" s="148"/>
      <c r="CYV7" s="156"/>
      <c r="CYW7" s="148"/>
      <c r="CYX7" s="156"/>
      <c r="CYY7" s="148"/>
      <c r="CYZ7" s="156"/>
      <c r="CZA7" s="148"/>
      <c r="CZB7" s="156"/>
      <c r="CZC7" s="148"/>
      <c r="CZD7" s="156"/>
      <c r="CZE7" s="148"/>
      <c r="CZF7" s="156"/>
      <c r="CZG7" s="148"/>
      <c r="CZH7" s="156"/>
      <c r="CZI7" s="148"/>
      <c r="CZJ7" s="156"/>
      <c r="CZK7" s="148"/>
      <c r="CZL7" s="156"/>
      <c r="CZM7" s="148"/>
      <c r="CZN7" s="156"/>
      <c r="CZO7" s="148"/>
      <c r="CZP7" s="156"/>
      <c r="CZQ7" s="148"/>
      <c r="CZR7" s="156"/>
      <c r="CZS7" s="148"/>
      <c r="CZT7" s="156"/>
      <c r="CZU7" s="148"/>
      <c r="CZV7" s="156"/>
      <c r="CZW7" s="148"/>
      <c r="CZX7" s="156"/>
      <c r="CZY7" s="148"/>
      <c r="CZZ7" s="156"/>
      <c r="DAA7" s="148"/>
      <c r="DAB7" s="156"/>
      <c r="DAC7" s="148"/>
      <c r="DAD7" s="156"/>
      <c r="DAE7" s="148"/>
      <c r="DAF7" s="156"/>
      <c r="DAG7" s="148"/>
      <c r="DAH7" s="156"/>
      <c r="DAI7" s="148"/>
      <c r="DAJ7" s="156"/>
      <c r="DAK7" s="148"/>
      <c r="DAL7" s="156"/>
      <c r="DAM7" s="148"/>
      <c r="DAN7" s="156"/>
      <c r="DAO7" s="148"/>
      <c r="DAP7" s="156"/>
      <c r="DAQ7" s="148"/>
      <c r="DAR7" s="156"/>
      <c r="DAS7" s="148"/>
      <c r="DAT7" s="156"/>
      <c r="DAU7" s="148"/>
      <c r="DAV7" s="156"/>
      <c r="DAW7" s="148"/>
      <c r="DAX7" s="156"/>
      <c r="DAY7" s="148"/>
      <c r="DAZ7" s="156"/>
      <c r="DBA7" s="148"/>
      <c r="DBB7" s="156"/>
      <c r="DBC7" s="148"/>
      <c r="DBD7" s="156"/>
      <c r="DBE7" s="148"/>
      <c r="DBF7" s="156"/>
      <c r="DBG7" s="148"/>
      <c r="DBH7" s="156"/>
      <c r="DBI7" s="148"/>
      <c r="DBJ7" s="156"/>
      <c r="DBK7" s="148"/>
      <c r="DBL7" s="156"/>
      <c r="DBM7" s="148"/>
      <c r="DBN7" s="156"/>
      <c r="DBO7" s="148"/>
      <c r="DBP7" s="156"/>
      <c r="DBQ7" s="148"/>
      <c r="DBR7" s="156"/>
      <c r="DBS7" s="148"/>
      <c r="DBT7" s="156"/>
      <c r="DBU7" s="148"/>
      <c r="DBV7" s="156"/>
      <c r="DBW7" s="148"/>
      <c r="DBX7" s="156"/>
      <c r="DBY7" s="148"/>
      <c r="DBZ7" s="156"/>
      <c r="DCA7" s="148"/>
      <c r="DCB7" s="156"/>
      <c r="DCC7" s="148"/>
      <c r="DCD7" s="156"/>
      <c r="DCE7" s="148"/>
      <c r="DCF7" s="156"/>
      <c r="DCG7" s="148"/>
      <c r="DCH7" s="156"/>
      <c r="DCI7" s="148"/>
      <c r="DCJ7" s="156"/>
      <c r="DCK7" s="148"/>
      <c r="DCL7" s="156"/>
      <c r="DCM7" s="148"/>
      <c r="DCN7" s="156"/>
      <c r="DCO7" s="148"/>
      <c r="DCP7" s="156"/>
      <c r="DCQ7" s="148"/>
      <c r="DCR7" s="156"/>
      <c r="DCS7" s="148"/>
      <c r="DCT7" s="156"/>
      <c r="DCU7" s="148"/>
      <c r="DCV7" s="156"/>
      <c r="DCW7" s="148"/>
      <c r="DCX7" s="156"/>
      <c r="DCY7" s="148"/>
      <c r="DCZ7" s="156"/>
      <c r="DDA7" s="148"/>
      <c r="DDB7" s="156"/>
      <c r="DDC7" s="148"/>
      <c r="DDD7" s="156"/>
      <c r="DDE7" s="148"/>
      <c r="DDF7" s="156"/>
      <c r="DDG7" s="148"/>
      <c r="DDH7" s="156"/>
      <c r="DDI7" s="148"/>
      <c r="DDJ7" s="156"/>
      <c r="DDK7" s="148"/>
      <c r="DDL7" s="156"/>
      <c r="DDM7" s="148"/>
      <c r="DDN7" s="156"/>
      <c r="DDO7" s="148"/>
      <c r="DDP7" s="156"/>
      <c r="DDQ7" s="148"/>
      <c r="DDR7" s="156"/>
      <c r="DDS7" s="148"/>
      <c r="DDT7" s="156"/>
      <c r="DDU7" s="148"/>
      <c r="DDV7" s="156"/>
      <c r="DDW7" s="148"/>
      <c r="DDX7" s="156"/>
      <c r="DDY7" s="148"/>
      <c r="DDZ7" s="156"/>
      <c r="DEA7" s="148"/>
      <c r="DEB7" s="156"/>
      <c r="DEC7" s="148"/>
      <c r="DED7" s="156"/>
      <c r="DEE7" s="148"/>
      <c r="DEF7" s="156"/>
      <c r="DEG7" s="148"/>
      <c r="DEH7" s="156"/>
      <c r="DEI7" s="148"/>
      <c r="DEJ7" s="156"/>
      <c r="DEK7" s="148"/>
      <c r="DEL7" s="156"/>
      <c r="DEM7" s="148"/>
      <c r="DEN7" s="156"/>
      <c r="DEO7" s="148"/>
      <c r="DEP7" s="156"/>
      <c r="DEQ7" s="148"/>
      <c r="DER7" s="156"/>
      <c r="DES7" s="148"/>
      <c r="DET7" s="156"/>
      <c r="DEU7" s="148"/>
      <c r="DEV7" s="156"/>
      <c r="DEW7" s="148"/>
      <c r="DEX7" s="156"/>
      <c r="DEY7" s="148"/>
      <c r="DEZ7" s="156"/>
      <c r="DFA7" s="148"/>
      <c r="DFB7" s="156"/>
      <c r="DFC7" s="148"/>
      <c r="DFD7" s="156"/>
      <c r="DFE7" s="148"/>
      <c r="DFF7" s="156"/>
      <c r="DFG7" s="148"/>
      <c r="DFH7" s="156"/>
      <c r="DFI7" s="148"/>
      <c r="DFJ7" s="156"/>
      <c r="DFK7" s="148"/>
      <c r="DFL7" s="156"/>
      <c r="DFM7" s="148"/>
      <c r="DFN7" s="156"/>
      <c r="DFO7" s="148"/>
      <c r="DFP7" s="156"/>
      <c r="DFQ7" s="148"/>
      <c r="DFR7" s="156"/>
      <c r="DFS7" s="148"/>
      <c r="DFT7" s="156"/>
      <c r="DFU7" s="148"/>
      <c r="DFV7" s="156"/>
      <c r="DFW7" s="148"/>
      <c r="DFX7" s="156"/>
      <c r="DFY7" s="148"/>
      <c r="DFZ7" s="156"/>
      <c r="DGA7" s="148"/>
      <c r="DGB7" s="156"/>
      <c r="DGC7" s="148"/>
      <c r="DGD7" s="156"/>
      <c r="DGE7" s="148"/>
      <c r="DGF7" s="156"/>
      <c r="DGG7" s="148"/>
      <c r="DGH7" s="156"/>
      <c r="DGI7" s="148"/>
      <c r="DGJ7" s="156"/>
      <c r="DGK7" s="148"/>
      <c r="DGL7" s="156"/>
      <c r="DGM7" s="148"/>
      <c r="DGN7" s="156"/>
      <c r="DGO7" s="148"/>
      <c r="DGP7" s="156"/>
      <c r="DGQ7" s="148"/>
      <c r="DGR7" s="156"/>
      <c r="DGS7" s="148"/>
      <c r="DGT7" s="156"/>
      <c r="DGU7" s="148"/>
      <c r="DGV7" s="156"/>
      <c r="DGW7" s="148"/>
      <c r="DGX7" s="156"/>
      <c r="DGY7" s="148"/>
      <c r="DGZ7" s="156"/>
      <c r="DHA7" s="148"/>
      <c r="DHB7" s="156"/>
      <c r="DHC7" s="148"/>
      <c r="DHD7" s="156"/>
      <c r="DHE7" s="148"/>
      <c r="DHF7" s="156"/>
      <c r="DHG7" s="148"/>
      <c r="DHH7" s="156"/>
      <c r="DHI7" s="148"/>
      <c r="DHJ7" s="156"/>
      <c r="DHK7" s="148"/>
      <c r="DHL7" s="156"/>
      <c r="DHM7" s="148"/>
      <c r="DHN7" s="156"/>
      <c r="DHO7" s="148"/>
      <c r="DHP7" s="156"/>
      <c r="DHQ7" s="148"/>
      <c r="DHR7" s="156"/>
      <c r="DHS7" s="148"/>
      <c r="DHT7" s="156"/>
      <c r="DHU7" s="148"/>
      <c r="DHV7" s="156"/>
      <c r="DHW7" s="148"/>
      <c r="DHX7" s="156"/>
      <c r="DHY7" s="148"/>
      <c r="DHZ7" s="156"/>
      <c r="DIA7" s="148"/>
      <c r="DIB7" s="156"/>
      <c r="DIC7" s="148"/>
      <c r="DID7" s="156"/>
      <c r="DIE7" s="148"/>
      <c r="DIF7" s="156"/>
      <c r="DIG7" s="148"/>
      <c r="DIH7" s="156"/>
      <c r="DII7" s="148"/>
      <c r="DIJ7" s="156"/>
      <c r="DIK7" s="148"/>
      <c r="DIL7" s="156"/>
      <c r="DIM7" s="148"/>
      <c r="DIN7" s="156"/>
      <c r="DIO7" s="148"/>
      <c r="DIP7" s="156"/>
      <c r="DIQ7" s="148"/>
      <c r="DIR7" s="156"/>
      <c r="DIS7" s="148"/>
      <c r="DIT7" s="156"/>
      <c r="DIU7" s="148"/>
      <c r="DIV7" s="156"/>
      <c r="DIW7" s="148"/>
      <c r="DIX7" s="156"/>
      <c r="DIY7" s="148"/>
      <c r="DIZ7" s="156"/>
      <c r="DJA7" s="148"/>
      <c r="DJB7" s="156"/>
      <c r="DJC7" s="148"/>
      <c r="DJD7" s="156"/>
      <c r="DJE7" s="148"/>
      <c r="DJF7" s="156"/>
      <c r="DJG7" s="148"/>
      <c r="DJH7" s="156"/>
      <c r="DJI7" s="148"/>
      <c r="DJJ7" s="156"/>
      <c r="DJK7" s="148"/>
      <c r="DJL7" s="156"/>
      <c r="DJM7" s="148"/>
      <c r="DJN7" s="156"/>
      <c r="DJO7" s="148"/>
      <c r="DJP7" s="156"/>
      <c r="DJQ7" s="148"/>
      <c r="DJR7" s="156"/>
      <c r="DJS7" s="148"/>
      <c r="DJT7" s="156"/>
      <c r="DJU7" s="148"/>
      <c r="DJV7" s="156"/>
      <c r="DJW7" s="148"/>
      <c r="DJX7" s="156"/>
      <c r="DJY7" s="148"/>
      <c r="DJZ7" s="156"/>
      <c r="DKA7" s="148"/>
      <c r="DKB7" s="156"/>
      <c r="DKC7" s="148"/>
      <c r="DKD7" s="156"/>
      <c r="DKE7" s="148"/>
      <c r="DKF7" s="156"/>
      <c r="DKG7" s="148"/>
      <c r="DKH7" s="156"/>
      <c r="DKI7" s="148"/>
      <c r="DKJ7" s="156"/>
      <c r="DKK7" s="148"/>
      <c r="DKL7" s="156"/>
      <c r="DKM7" s="148"/>
      <c r="DKN7" s="156"/>
      <c r="DKO7" s="148"/>
      <c r="DKP7" s="156"/>
      <c r="DKQ7" s="148"/>
      <c r="DKR7" s="156"/>
      <c r="DKS7" s="148"/>
      <c r="DKT7" s="156"/>
      <c r="DKU7" s="148"/>
      <c r="DKV7" s="156"/>
      <c r="DKW7" s="148"/>
      <c r="DKX7" s="156"/>
      <c r="DKY7" s="148"/>
      <c r="DKZ7" s="156"/>
      <c r="DLA7" s="148"/>
      <c r="DLB7" s="156"/>
      <c r="DLC7" s="148"/>
      <c r="DLD7" s="156"/>
      <c r="DLE7" s="148"/>
      <c r="DLF7" s="156"/>
      <c r="DLG7" s="148"/>
      <c r="DLH7" s="156"/>
      <c r="DLI7" s="148"/>
      <c r="DLJ7" s="156"/>
      <c r="DLK7" s="148"/>
      <c r="DLL7" s="156"/>
      <c r="DLM7" s="148"/>
      <c r="DLN7" s="156"/>
      <c r="DLO7" s="148"/>
      <c r="DLP7" s="156"/>
      <c r="DLQ7" s="148"/>
      <c r="DLR7" s="156"/>
      <c r="DLS7" s="148"/>
      <c r="DLT7" s="156"/>
      <c r="DLU7" s="148"/>
      <c r="DLV7" s="156"/>
      <c r="DLW7" s="148"/>
      <c r="DLX7" s="156"/>
      <c r="DLY7" s="148"/>
      <c r="DLZ7" s="156"/>
      <c r="DMA7" s="148"/>
      <c r="DMB7" s="156"/>
      <c r="DMC7" s="148"/>
      <c r="DMD7" s="156"/>
      <c r="DME7" s="148"/>
      <c r="DMF7" s="156"/>
      <c r="DMG7" s="148"/>
      <c r="DMH7" s="156"/>
      <c r="DMI7" s="148"/>
      <c r="DMJ7" s="156"/>
      <c r="DMK7" s="148"/>
      <c r="DML7" s="156"/>
      <c r="DMM7" s="148"/>
      <c r="DMN7" s="156"/>
      <c r="DMO7" s="148"/>
      <c r="DMP7" s="156"/>
      <c r="DMQ7" s="148"/>
      <c r="DMR7" s="156"/>
      <c r="DMS7" s="148"/>
      <c r="DMT7" s="156"/>
      <c r="DMU7" s="148"/>
      <c r="DMV7" s="156"/>
      <c r="DMW7" s="148"/>
      <c r="DMX7" s="156"/>
      <c r="DMY7" s="148"/>
      <c r="DMZ7" s="156"/>
      <c r="DNA7" s="148"/>
      <c r="DNB7" s="156"/>
      <c r="DNC7" s="148"/>
      <c r="DND7" s="156"/>
      <c r="DNE7" s="148"/>
      <c r="DNF7" s="156"/>
      <c r="DNG7" s="148"/>
      <c r="DNH7" s="156"/>
      <c r="DNI7" s="148"/>
      <c r="DNJ7" s="156"/>
      <c r="DNK7" s="148"/>
      <c r="DNL7" s="156"/>
      <c r="DNM7" s="148"/>
      <c r="DNN7" s="156"/>
      <c r="DNO7" s="148"/>
      <c r="DNP7" s="156"/>
      <c r="DNQ7" s="148"/>
      <c r="DNR7" s="156"/>
      <c r="DNS7" s="148"/>
      <c r="DNT7" s="156"/>
      <c r="DNU7" s="148"/>
      <c r="DNV7" s="156"/>
      <c r="DNW7" s="148"/>
      <c r="DNX7" s="156"/>
      <c r="DNY7" s="148"/>
      <c r="DNZ7" s="156"/>
      <c r="DOA7" s="148"/>
      <c r="DOB7" s="156"/>
      <c r="DOC7" s="148"/>
      <c r="DOD7" s="156"/>
      <c r="DOE7" s="148"/>
      <c r="DOF7" s="156"/>
      <c r="DOG7" s="148"/>
      <c r="DOH7" s="156"/>
      <c r="DOI7" s="148"/>
      <c r="DOJ7" s="156"/>
      <c r="DOK7" s="148"/>
      <c r="DOL7" s="156"/>
      <c r="DOM7" s="148"/>
      <c r="DON7" s="156"/>
      <c r="DOO7" s="148"/>
      <c r="DOP7" s="156"/>
      <c r="DOQ7" s="148"/>
      <c r="DOR7" s="156"/>
      <c r="DOS7" s="148"/>
      <c r="DOT7" s="156"/>
      <c r="DOU7" s="148"/>
      <c r="DOV7" s="156"/>
      <c r="DOW7" s="148"/>
      <c r="DOX7" s="156"/>
      <c r="DOY7" s="148"/>
      <c r="DOZ7" s="156"/>
      <c r="DPA7" s="148"/>
      <c r="DPB7" s="156"/>
      <c r="DPC7" s="148"/>
      <c r="DPD7" s="156"/>
      <c r="DPE7" s="148"/>
      <c r="DPF7" s="156"/>
      <c r="DPG7" s="148"/>
      <c r="DPH7" s="156"/>
      <c r="DPI7" s="148"/>
      <c r="DPJ7" s="156"/>
      <c r="DPK7" s="148"/>
      <c r="DPL7" s="156"/>
      <c r="DPM7" s="148"/>
      <c r="DPN7" s="156"/>
      <c r="DPO7" s="148"/>
      <c r="DPP7" s="156"/>
      <c r="DPQ7" s="148"/>
      <c r="DPR7" s="156"/>
      <c r="DPS7" s="148"/>
      <c r="DPT7" s="156"/>
      <c r="DPU7" s="148"/>
      <c r="DPV7" s="156"/>
      <c r="DPW7" s="148"/>
      <c r="DPX7" s="156"/>
      <c r="DPY7" s="148"/>
      <c r="DPZ7" s="156"/>
      <c r="DQA7" s="148"/>
      <c r="DQB7" s="156"/>
      <c r="DQC7" s="148"/>
      <c r="DQD7" s="156"/>
      <c r="DQE7" s="148"/>
      <c r="DQF7" s="156"/>
      <c r="DQG7" s="148"/>
      <c r="DQH7" s="156"/>
      <c r="DQI7" s="148"/>
      <c r="DQJ7" s="156"/>
      <c r="DQK7" s="148"/>
      <c r="DQL7" s="156"/>
      <c r="DQM7" s="148"/>
      <c r="DQN7" s="156"/>
      <c r="DQO7" s="148"/>
      <c r="DQP7" s="156"/>
      <c r="DQQ7" s="148"/>
      <c r="DQR7" s="156"/>
      <c r="DQS7" s="148"/>
      <c r="DQT7" s="156"/>
      <c r="DQU7" s="148"/>
      <c r="DQV7" s="156"/>
      <c r="DQW7" s="148"/>
      <c r="DQX7" s="156"/>
      <c r="DQY7" s="148"/>
      <c r="DQZ7" s="156"/>
      <c r="DRA7" s="148"/>
      <c r="DRB7" s="156"/>
      <c r="DRC7" s="148"/>
      <c r="DRD7" s="156"/>
      <c r="DRE7" s="148"/>
      <c r="DRF7" s="156"/>
      <c r="DRG7" s="148"/>
      <c r="DRH7" s="156"/>
      <c r="DRI7" s="148"/>
      <c r="DRJ7" s="156"/>
      <c r="DRK7" s="148"/>
      <c r="DRL7" s="156"/>
      <c r="DRM7" s="148"/>
      <c r="DRN7" s="156"/>
      <c r="DRO7" s="148"/>
      <c r="DRP7" s="156"/>
      <c r="DRQ7" s="148"/>
      <c r="DRR7" s="156"/>
      <c r="DRS7" s="148"/>
      <c r="DRT7" s="156"/>
      <c r="DRU7" s="148"/>
      <c r="DRV7" s="156"/>
      <c r="DRW7" s="148"/>
      <c r="DRX7" s="156"/>
      <c r="DRY7" s="148"/>
      <c r="DRZ7" s="156"/>
      <c r="DSA7" s="148"/>
      <c r="DSB7" s="156"/>
      <c r="DSC7" s="148"/>
      <c r="DSD7" s="156"/>
      <c r="DSE7" s="148"/>
      <c r="DSF7" s="156"/>
      <c r="DSG7" s="148"/>
      <c r="DSH7" s="156"/>
      <c r="DSI7" s="148"/>
      <c r="DSJ7" s="156"/>
      <c r="DSK7" s="148"/>
      <c r="DSL7" s="156"/>
      <c r="DSM7" s="148"/>
      <c r="DSN7" s="156"/>
      <c r="DSO7" s="148"/>
      <c r="DSP7" s="156"/>
      <c r="DSQ7" s="148"/>
      <c r="DSR7" s="156"/>
      <c r="DSS7" s="148"/>
      <c r="DST7" s="156"/>
      <c r="DSU7" s="148"/>
      <c r="DSV7" s="156"/>
      <c r="DSW7" s="148"/>
      <c r="DSX7" s="156"/>
      <c r="DSY7" s="148"/>
      <c r="DSZ7" s="156"/>
      <c r="DTA7" s="148"/>
      <c r="DTB7" s="156"/>
      <c r="DTC7" s="148"/>
      <c r="DTD7" s="156"/>
      <c r="DTE7" s="148"/>
      <c r="DTF7" s="156"/>
      <c r="DTG7" s="148"/>
      <c r="DTH7" s="156"/>
      <c r="DTI7" s="148"/>
      <c r="DTJ7" s="156"/>
      <c r="DTK7" s="148"/>
      <c r="DTL7" s="156"/>
      <c r="DTM7" s="148"/>
      <c r="DTN7" s="156"/>
      <c r="DTO7" s="148"/>
      <c r="DTP7" s="156"/>
      <c r="DTQ7" s="148"/>
      <c r="DTR7" s="156"/>
      <c r="DTS7" s="148"/>
      <c r="DTT7" s="156"/>
      <c r="DTU7" s="148"/>
      <c r="DTV7" s="156"/>
      <c r="DTW7" s="148"/>
      <c r="DTX7" s="156"/>
      <c r="DTY7" s="148"/>
      <c r="DTZ7" s="156"/>
      <c r="DUA7" s="148"/>
      <c r="DUB7" s="156"/>
      <c r="DUC7" s="148"/>
      <c r="DUD7" s="156"/>
      <c r="DUE7" s="148"/>
      <c r="DUF7" s="156"/>
      <c r="DUG7" s="148"/>
      <c r="DUH7" s="156"/>
      <c r="DUI7" s="148"/>
      <c r="DUJ7" s="156"/>
      <c r="DUK7" s="148"/>
      <c r="DUL7" s="156"/>
      <c r="DUM7" s="148"/>
      <c r="DUN7" s="156"/>
      <c r="DUO7" s="148"/>
      <c r="DUP7" s="156"/>
      <c r="DUQ7" s="148"/>
      <c r="DUR7" s="156"/>
      <c r="DUS7" s="148"/>
      <c r="DUT7" s="156"/>
      <c r="DUU7" s="148"/>
      <c r="DUV7" s="156"/>
      <c r="DUW7" s="148"/>
      <c r="DUX7" s="156"/>
      <c r="DUY7" s="148"/>
      <c r="DUZ7" s="156"/>
      <c r="DVA7" s="148"/>
      <c r="DVB7" s="156"/>
      <c r="DVC7" s="148"/>
      <c r="DVD7" s="156"/>
      <c r="DVE7" s="148"/>
      <c r="DVF7" s="156"/>
      <c r="DVG7" s="148"/>
      <c r="DVH7" s="156"/>
      <c r="DVI7" s="148"/>
      <c r="DVJ7" s="156"/>
      <c r="DVK7" s="148"/>
      <c r="DVL7" s="156"/>
      <c r="DVM7" s="148"/>
      <c r="DVN7" s="156"/>
      <c r="DVO7" s="148"/>
      <c r="DVP7" s="156"/>
      <c r="DVQ7" s="148"/>
      <c r="DVR7" s="156"/>
      <c r="DVS7" s="148"/>
      <c r="DVT7" s="156"/>
      <c r="DVU7" s="148"/>
      <c r="DVV7" s="156"/>
      <c r="DVW7" s="148"/>
      <c r="DVX7" s="156"/>
      <c r="DVY7" s="148"/>
      <c r="DVZ7" s="156"/>
      <c r="DWA7" s="148"/>
      <c r="DWB7" s="156"/>
      <c r="DWC7" s="148"/>
      <c r="DWD7" s="156"/>
      <c r="DWE7" s="148"/>
      <c r="DWF7" s="156"/>
      <c r="DWG7" s="148"/>
      <c r="DWH7" s="156"/>
      <c r="DWI7" s="148"/>
      <c r="DWJ7" s="156"/>
      <c r="DWK7" s="148"/>
      <c r="DWL7" s="156"/>
      <c r="DWM7" s="148"/>
      <c r="DWN7" s="156"/>
      <c r="DWO7" s="148"/>
      <c r="DWP7" s="156"/>
      <c r="DWQ7" s="148"/>
      <c r="DWR7" s="156"/>
      <c r="DWS7" s="148"/>
      <c r="DWT7" s="156"/>
      <c r="DWU7" s="148"/>
      <c r="DWV7" s="156"/>
      <c r="DWW7" s="148"/>
      <c r="DWX7" s="156"/>
      <c r="DWY7" s="148"/>
      <c r="DWZ7" s="156"/>
      <c r="DXA7" s="148"/>
      <c r="DXB7" s="156"/>
      <c r="DXC7" s="148"/>
      <c r="DXD7" s="156"/>
      <c r="DXE7" s="148"/>
      <c r="DXF7" s="156"/>
      <c r="DXG7" s="148"/>
      <c r="DXH7" s="156"/>
      <c r="DXI7" s="148"/>
      <c r="DXJ7" s="156"/>
      <c r="DXK7" s="148"/>
      <c r="DXL7" s="156"/>
      <c r="DXM7" s="148"/>
      <c r="DXN7" s="156"/>
      <c r="DXO7" s="148"/>
      <c r="DXP7" s="156"/>
      <c r="DXQ7" s="148"/>
      <c r="DXR7" s="156"/>
      <c r="DXS7" s="148"/>
      <c r="DXT7" s="156"/>
      <c r="DXU7" s="148"/>
      <c r="DXV7" s="156"/>
      <c r="DXW7" s="148"/>
      <c r="DXX7" s="156"/>
      <c r="DXY7" s="148"/>
      <c r="DXZ7" s="156"/>
      <c r="DYA7" s="148"/>
      <c r="DYB7" s="156"/>
      <c r="DYC7" s="148"/>
      <c r="DYD7" s="156"/>
      <c r="DYE7" s="148"/>
      <c r="DYF7" s="156"/>
      <c r="DYG7" s="148"/>
      <c r="DYH7" s="156"/>
      <c r="DYI7" s="148"/>
      <c r="DYJ7" s="156"/>
      <c r="DYK7" s="148"/>
      <c r="DYL7" s="156"/>
      <c r="DYM7" s="148"/>
      <c r="DYN7" s="156"/>
      <c r="DYO7" s="148"/>
      <c r="DYP7" s="156"/>
      <c r="DYQ7" s="148"/>
      <c r="DYR7" s="156"/>
      <c r="DYS7" s="148"/>
      <c r="DYT7" s="156"/>
      <c r="DYU7" s="148"/>
      <c r="DYV7" s="156"/>
      <c r="DYW7" s="148"/>
      <c r="DYX7" s="156"/>
      <c r="DYY7" s="148"/>
      <c r="DYZ7" s="156"/>
      <c r="DZA7" s="148"/>
      <c r="DZB7" s="156"/>
      <c r="DZC7" s="148"/>
      <c r="DZD7" s="156"/>
      <c r="DZE7" s="148"/>
      <c r="DZF7" s="156"/>
      <c r="DZG7" s="148"/>
      <c r="DZH7" s="156"/>
      <c r="DZI7" s="148"/>
      <c r="DZJ7" s="156"/>
      <c r="DZK7" s="148"/>
      <c r="DZL7" s="156"/>
      <c r="DZM7" s="148"/>
      <c r="DZN7" s="156"/>
      <c r="DZO7" s="148"/>
      <c r="DZP7" s="156"/>
      <c r="DZQ7" s="148"/>
      <c r="DZR7" s="156"/>
      <c r="DZS7" s="148"/>
      <c r="DZT7" s="156"/>
      <c r="DZU7" s="148"/>
      <c r="DZV7" s="156"/>
      <c r="DZW7" s="148"/>
      <c r="DZX7" s="156"/>
      <c r="DZY7" s="148"/>
      <c r="DZZ7" s="156"/>
      <c r="EAA7" s="148"/>
      <c r="EAB7" s="156"/>
      <c r="EAC7" s="148"/>
      <c r="EAD7" s="156"/>
      <c r="EAE7" s="148"/>
      <c r="EAF7" s="156"/>
      <c r="EAG7" s="148"/>
      <c r="EAH7" s="156"/>
      <c r="EAI7" s="148"/>
      <c r="EAJ7" s="156"/>
      <c r="EAK7" s="148"/>
      <c r="EAL7" s="156"/>
      <c r="EAM7" s="148"/>
      <c r="EAN7" s="156"/>
      <c r="EAO7" s="148"/>
      <c r="EAP7" s="156"/>
      <c r="EAQ7" s="148"/>
      <c r="EAR7" s="156"/>
      <c r="EAS7" s="148"/>
      <c r="EAT7" s="156"/>
      <c r="EAU7" s="148"/>
      <c r="EAV7" s="156"/>
      <c r="EAW7" s="148"/>
      <c r="EAX7" s="156"/>
      <c r="EAY7" s="148"/>
      <c r="EAZ7" s="156"/>
      <c r="EBA7" s="148"/>
      <c r="EBB7" s="156"/>
      <c r="EBC7" s="148"/>
      <c r="EBD7" s="156"/>
      <c r="EBE7" s="148"/>
      <c r="EBF7" s="156"/>
      <c r="EBG7" s="148"/>
      <c r="EBH7" s="156"/>
      <c r="EBI7" s="148"/>
      <c r="EBJ7" s="156"/>
      <c r="EBK7" s="148"/>
      <c r="EBL7" s="156"/>
      <c r="EBM7" s="148"/>
      <c r="EBN7" s="156"/>
      <c r="EBO7" s="148"/>
      <c r="EBP7" s="156"/>
      <c r="EBQ7" s="148"/>
      <c r="EBR7" s="156"/>
      <c r="EBS7" s="148"/>
      <c r="EBT7" s="156"/>
      <c r="EBU7" s="148"/>
      <c r="EBV7" s="156"/>
      <c r="EBW7" s="148"/>
      <c r="EBX7" s="156"/>
      <c r="EBY7" s="148"/>
      <c r="EBZ7" s="156"/>
      <c r="ECA7" s="148"/>
      <c r="ECB7" s="156"/>
      <c r="ECC7" s="148"/>
      <c r="ECD7" s="156"/>
      <c r="ECE7" s="148"/>
      <c r="ECF7" s="156"/>
      <c r="ECG7" s="148"/>
      <c r="ECH7" s="156"/>
      <c r="ECI7" s="148"/>
      <c r="ECJ7" s="156"/>
      <c r="ECK7" s="148"/>
      <c r="ECL7" s="156"/>
      <c r="ECM7" s="148"/>
      <c r="ECN7" s="156"/>
      <c r="ECO7" s="148"/>
      <c r="ECP7" s="156"/>
      <c r="ECQ7" s="148"/>
      <c r="ECR7" s="156"/>
      <c r="ECS7" s="148"/>
      <c r="ECT7" s="156"/>
      <c r="ECU7" s="148"/>
      <c r="ECV7" s="156"/>
      <c r="ECW7" s="148"/>
      <c r="ECX7" s="156"/>
      <c r="ECY7" s="148"/>
      <c r="ECZ7" s="156"/>
      <c r="EDA7" s="148"/>
      <c r="EDB7" s="156"/>
      <c r="EDC7" s="148"/>
      <c r="EDD7" s="156"/>
      <c r="EDE7" s="148"/>
      <c r="EDF7" s="156"/>
      <c r="EDG7" s="148"/>
      <c r="EDH7" s="156"/>
      <c r="EDI7" s="148"/>
      <c r="EDJ7" s="156"/>
      <c r="EDK7" s="148"/>
      <c r="EDL7" s="156"/>
      <c r="EDM7" s="148"/>
      <c r="EDN7" s="156"/>
      <c r="EDO7" s="148"/>
      <c r="EDP7" s="156"/>
      <c r="EDQ7" s="148"/>
      <c r="EDR7" s="156"/>
      <c r="EDS7" s="148"/>
      <c r="EDT7" s="156"/>
      <c r="EDU7" s="148"/>
      <c r="EDV7" s="156"/>
      <c r="EDW7" s="148"/>
      <c r="EDX7" s="156"/>
      <c r="EDY7" s="148"/>
      <c r="EDZ7" s="156"/>
      <c r="EEA7" s="148"/>
      <c r="EEB7" s="156"/>
      <c r="EEC7" s="148"/>
      <c r="EED7" s="156"/>
      <c r="EEE7" s="148"/>
      <c r="EEF7" s="156"/>
      <c r="EEG7" s="148"/>
      <c r="EEH7" s="156"/>
      <c r="EEI7" s="148"/>
      <c r="EEJ7" s="156"/>
      <c r="EEK7" s="148"/>
      <c r="EEL7" s="156"/>
      <c r="EEM7" s="148"/>
      <c r="EEN7" s="156"/>
      <c r="EEO7" s="148"/>
      <c r="EEP7" s="156"/>
      <c r="EEQ7" s="148"/>
      <c r="EER7" s="156"/>
      <c r="EES7" s="148"/>
      <c r="EET7" s="156"/>
      <c r="EEU7" s="148"/>
      <c r="EEV7" s="156"/>
      <c r="EEW7" s="148"/>
      <c r="EEX7" s="156"/>
      <c r="EEY7" s="148"/>
      <c r="EEZ7" s="156"/>
      <c r="EFA7" s="148"/>
      <c r="EFB7" s="156"/>
      <c r="EFC7" s="148"/>
      <c r="EFD7" s="156"/>
      <c r="EFE7" s="148"/>
      <c r="EFF7" s="156"/>
      <c r="EFG7" s="148"/>
      <c r="EFH7" s="156"/>
      <c r="EFI7" s="148"/>
      <c r="EFJ7" s="156"/>
      <c r="EFK7" s="148"/>
      <c r="EFL7" s="156"/>
      <c r="EFM7" s="148"/>
      <c r="EFN7" s="156"/>
      <c r="EFO7" s="148"/>
      <c r="EFP7" s="156"/>
      <c r="EFQ7" s="148"/>
      <c r="EFR7" s="156"/>
      <c r="EFS7" s="148"/>
      <c r="EFT7" s="156"/>
      <c r="EFU7" s="148"/>
      <c r="EFV7" s="156"/>
      <c r="EFW7" s="148"/>
      <c r="EFX7" s="156"/>
      <c r="EFY7" s="148"/>
      <c r="EFZ7" s="156"/>
      <c r="EGA7" s="148"/>
      <c r="EGB7" s="156"/>
      <c r="EGC7" s="148"/>
      <c r="EGD7" s="156"/>
      <c r="EGE7" s="148"/>
      <c r="EGF7" s="156"/>
      <c r="EGG7" s="148"/>
      <c r="EGH7" s="156"/>
      <c r="EGI7" s="148"/>
      <c r="EGJ7" s="156"/>
      <c r="EGK7" s="148"/>
      <c r="EGL7" s="156"/>
      <c r="EGM7" s="148"/>
      <c r="EGN7" s="156"/>
      <c r="EGO7" s="148"/>
      <c r="EGP7" s="156"/>
      <c r="EGQ7" s="148"/>
      <c r="EGR7" s="156"/>
      <c r="EGS7" s="148"/>
      <c r="EGT7" s="156"/>
      <c r="EGU7" s="148"/>
      <c r="EGV7" s="156"/>
      <c r="EGW7" s="148"/>
      <c r="EGX7" s="156"/>
      <c r="EGY7" s="148"/>
      <c r="EGZ7" s="156"/>
      <c r="EHA7" s="148"/>
      <c r="EHB7" s="156"/>
      <c r="EHC7" s="148"/>
      <c r="EHD7" s="156"/>
      <c r="EHE7" s="148"/>
      <c r="EHF7" s="156"/>
      <c r="EHG7" s="148"/>
      <c r="EHH7" s="156"/>
      <c r="EHI7" s="148"/>
      <c r="EHJ7" s="156"/>
      <c r="EHK7" s="148"/>
      <c r="EHL7" s="156"/>
      <c r="EHM7" s="148"/>
      <c r="EHN7" s="156"/>
      <c r="EHO7" s="148"/>
      <c r="EHP7" s="156"/>
      <c r="EHQ7" s="148"/>
      <c r="EHR7" s="156"/>
      <c r="EHS7" s="148"/>
      <c r="EHT7" s="156"/>
      <c r="EHU7" s="148"/>
      <c r="EHV7" s="156"/>
      <c r="EHW7" s="148"/>
      <c r="EHX7" s="156"/>
      <c r="EHY7" s="148"/>
      <c r="EHZ7" s="156"/>
      <c r="EIA7" s="148"/>
      <c r="EIB7" s="156"/>
      <c r="EIC7" s="148"/>
      <c r="EID7" s="156"/>
      <c r="EIE7" s="148"/>
      <c r="EIF7" s="156"/>
      <c r="EIG7" s="148"/>
      <c r="EIH7" s="156"/>
      <c r="EII7" s="148"/>
      <c r="EIJ7" s="156"/>
      <c r="EIK7" s="148"/>
      <c r="EIL7" s="156"/>
      <c r="EIM7" s="148"/>
      <c r="EIN7" s="156"/>
      <c r="EIO7" s="148"/>
      <c r="EIP7" s="156"/>
      <c r="EIQ7" s="148"/>
      <c r="EIR7" s="156"/>
      <c r="EIS7" s="148"/>
      <c r="EIT7" s="156"/>
      <c r="EIU7" s="148"/>
      <c r="EIV7" s="156"/>
      <c r="EIW7" s="148"/>
      <c r="EIX7" s="156"/>
      <c r="EIY7" s="148"/>
      <c r="EIZ7" s="156"/>
      <c r="EJA7" s="148"/>
      <c r="EJB7" s="156"/>
      <c r="EJC7" s="148"/>
      <c r="EJD7" s="156"/>
      <c r="EJE7" s="148"/>
      <c r="EJF7" s="156"/>
      <c r="EJG7" s="148"/>
      <c r="EJH7" s="156"/>
      <c r="EJI7" s="148"/>
      <c r="EJJ7" s="156"/>
      <c r="EJK7" s="148"/>
      <c r="EJL7" s="156"/>
      <c r="EJM7" s="148"/>
      <c r="EJN7" s="156"/>
      <c r="EJO7" s="148"/>
      <c r="EJP7" s="156"/>
      <c r="EJQ7" s="148"/>
      <c r="EJR7" s="156"/>
      <c r="EJS7" s="148"/>
      <c r="EJT7" s="156"/>
      <c r="EJU7" s="148"/>
      <c r="EJV7" s="156"/>
      <c r="EJW7" s="148"/>
      <c r="EJX7" s="156"/>
      <c r="EJY7" s="148"/>
      <c r="EJZ7" s="156"/>
      <c r="EKA7" s="148"/>
      <c r="EKB7" s="156"/>
      <c r="EKC7" s="148"/>
      <c r="EKD7" s="156"/>
      <c r="EKE7" s="148"/>
      <c r="EKF7" s="156"/>
      <c r="EKG7" s="148"/>
      <c r="EKH7" s="156"/>
      <c r="EKI7" s="148"/>
      <c r="EKJ7" s="156"/>
      <c r="EKK7" s="148"/>
      <c r="EKL7" s="156"/>
      <c r="EKM7" s="148"/>
      <c r="EKN7" s="156"/>
      <c r="EKO7" s="148"/>
      <c r="EKP7" s="156"/>
      <c r="EKQ7" s="148"/>
      <c r="EKR7" s="156"/>
      <c r="EKS7" s="148"/>
      <c r="EKT7" s="156"/>
      <c r="EKU7" s="148"/>
      <c r="EKV7" s="156"/>
      <c r="EKW7" s="148"/>
      <c r="EKX7" s="156"/>
      <c r="EKY7" s="148"/>
      <c r="EKZ7" s="156"/>
      <c r="ELA7" s="148"/>
      <c r="ELB7" s="156"/>
      <c r="ELC7" s="148"/>
      <c r="ELD7" s="156"/>
      <c r="ELE7" s="148"/>
      <c r="ELF7" s="156"/>
      <c r="ELG7" s="148"/>
      <c r="ELH7" s="156"/>
      <c r="ELI7" s="148"/>
      <c r="ELJ7" s="156"/>
      <c r="ELK7" s="148"/>
      <c r="ELL7" s="156"/>
      <c r="ELM7" s="148"/>
      <c r="ELN7" s="156"/>
      <c r="ELO7" s="148"/>
      <c r="ELP7" s="156"/>
      <c r="ELQ7" s="148"/>
      <c r="ELR7" s="156"/>
      <c r="ELS7" s="148"/>
      <c r="ELT7" s="156"/>
      <c r="ELU7" s="148"/>
      <c r="ELV7" s="156"/>
      <c r="ELW7" s="148"/>
      <c r="ELX7" s="156"/>
      <c r="ELY7" s="148"/>
      <c r="ELZ7" s="156"/>
      <c r="EMA7" s="148"/>
      <c r="EMB7" s="156"/>
      <c r="EMC7" s="148"/>
      <c r="EMD7" s="156"/>
      <c r="EME7" s="148"/>
      <c r="EMF7" s="156"/>
      <c r="EMG7" s="148"/>
      <c r="EMH7" s="156"/>
      <c r="EMI7" s="148"/>
      <c r="EMJ7" s="156"/>
      <c r="EMK7" s="148"/>
      <c r="EML7" s="156"/>
      <c r="EMM7" s="148"/>
      <c r="EMN7" s="156"/>
      <c r="EMO7" s="148"/>
      <c r="EMP7" s="156"/>
      <c r="EMQ7" s="148"/>
      <c r="EMR7" s="156"/>
      <c r="EMS7" s="148"/>
      <c r="EMT7" s="156"/>
      <c r="EMU7" s="148"/>
      <c r="EMV7" s="156"/>
      <c r="EMW7" s="148"/>
      <c r="EMX7" s="156"/>
      <c r="EMY7" s="148"/>
      <c r="EMZ7" s="156"/>
      <c r="ENA7" s="148"/>
      <c r="ENB7" s="156"/>
      <c r="ENC7" s="148"/>
      <c r="END7" s="156"/>
      <c r="ENE7" s="148"/>
      <c r="ENF7" s="156"/>
      <c r="ENG7" s="148"/>
      <c r="ENH7" s="156"/>
      <c r="ENI7" s="148"/>
      <c r="ENJ7" s="156"/>
      <c r="ENK7" s="148"/>
      <c r="ENL7" s="156"/>
      <c r="ENM7" s="148"/>
      <c r="ENN7" s="156"/>
      <c r="ENO7" s="148"/>
      <c r="ENP7" s="156"/>
      <c r="ENQ7" s="148"/>
      <c r="ENR7" s="156"/>
      <c r="ENS7" s="148"/>
      <c r="ENT7" s="156"/>
      <c r="ENU7" s="148"/>
      <c r="ENV7" s="156"/>
      <c r="ENW7" s="148"/>
      <c r="ENX7" s="156"/>
      <c r="ENY7" s="148"/>
      <c r="ENZ7" s="156"/>
      <c r="EOA7" s="148"/>
      <c r="EOB7" s="156"/>
      <c r="EOC7" s="148"/>
      <c r="EOD7" s="156"/>
      <c r="EOE7" s="148"/>
      <c r="EOF7" s="156"/>
      <c r="EOG7" s="148"/>
      <c r="EOH7" s="156"/>
      <c r="EOI7" s="148"/>
      <c r="EOJ7" s="156"/>
      <c r="EOK7" s="148"/>
      <c r="EOL7" s="156"/>
      <c r="EOM7" s="148"/>
      <c r="EON7" s="156"/>
      <c r="EOO7" s="148"/>
      <c r="EOP7" s="156"/>
      <c r="EOQ7" s="148"/>
      <c r="EOR7" s="156"/>
      <c r="EOS7" s="148"/>
      <c r="EOT7" s="156"/>
      <c r="EOU7" s="148"/>
      <c r="EOV7" s="156"/>
      <c r="EOW7" s="148"/>
      <c r="EOX7" s="156"/>
      <c r="EOY7" s="148"/>
      <c r="EOZ7" s="156"/>
      <c r="EPA7" s="148"/>
      <c r="EPB7" s="156"/>
      <c r="EPC7" s="148"/>
      <c r="EPD7" s="156"/>
      <c r="EPE7" s="148"/>
      <c r="EPF7" s="156"/>
      <c r="EPG7" s="148"/>
      <c r="EPH7" s="156"/>
      <c r="EPI7" s="148"/>
      <c r="EPJ7" s="156"/>
      <c r="EPK7" s="148"/>
      <c r="EPL7" s="156"/>
      <c r="EPM7" s="148"/>
      <c r="EPN7" s="156"/>
      <c r="EPO7" s="148"/>
      <c r="EPP7" s="156"/>
      <c r="EPQ7" s="148"/>
      <c r="EPR7" s="156"/>
      <c r="EPS7" s="148"/>
      <c r="EPT7" s="156"/>
      <c r="EPU7" s="148"/>
      <c r="EPV7" s="156"/>
      <c r="EPW7" s="148"/>
      <c r="EPX7" s="156"/>
      <c r="EPY7" s="148"/>
      <c r="EPZ7" s="156"/>
      <c r="EQA7" s="148"/>
      <c r="EQB7" s="156"/>
      <c r="EQC7" s="148"/>
      <c r="EQD7" s="156"/>
      <c r="EQE7" s="148"/>
      <c r="EQF7" s="156"/>
      <c r="EQG7" s="148"/>
      <c r="EQH7" s="156"/>
      <c r="EQI7" s="148"/>
      <c r="EQJ7" s="156"/>
      <c r="EQK7" s="148"/>
      <c r="EQL7" s="156"/>
      <c r="EQM7" s="148"/>
      <c r="EQN7" s="156"/>
      <c r="EQO7" s="148"/>
      <c r="EQP7" s="156"/>
      <c r="EQQ7" s="148"/>
      <c r="EQR7" s="156"/>
      <c r="EQS7" s="148"/>
      <c r="EQT7" s="156"/>
      <c r="EQU7" s="148"/>
      <c r="EQV7" s="156"/>
      <c r="EQW7" s="148"/>
      <c r="EQX7" s="156"/>
      <c r="EQY7" s="148"/>
      <c r="EQZ7" s="156"/>
      <c r="ERA7" s="148"/>
      <c r="ERB7" s="156"/>
      <c r="ERC7" s="148"/>
      <c r="ERD7" s="156"/>
      <c r="ERE7" s="148"/>
      <c r="ERF7" s="156"/>
      <c r="ERG7" s="148"/>
      <c r="ERH7" s="156"/>
      <c r="ERI7" s="148"/>
      <c r="ERJ7" s="156"/>
      <c r="ERK7" s="148"/>
      <c r="ERL7" s="156"/>
      <c r="ERM7" s="148"/>
      <c r="ERN7" s="156"/>
      <c r="ERO7" s="148"/>
      <c r="ERP7" s="156"/>
      <c r="ERQ7" s="148"/>
      <c r="ERR7" s="156"/>
      <c r="ERS7" s="148"/>
      <c r="ERT7" s="156"/>
      <c r="ERU7" s="148"/>
      <c r="ERV7" s="156"/>
      <c r="ERW7" s="148"/>
      <c r="ERX7" s="156"/>
      <c r="ERY7" s="148"/>
      <c r="ERZ7" s="156"/>
      <c r="ESA7" s="148"/>
      <c r="ESB7" s="156"/>
      <c r="ESC7" s="148"/>
      <c r="ESD7" s="156"/>
      <c r="ESE7" s="148"/>
      <c r="ESF7" s="156"/>
      <c r="ESG7" s="148"/>
      <c r="ESH7" s="156"/>
      <c r="ESI7" s="148"/>
      <c r="ESJ7" s="156"/>
      <c r="ESK7" s="148"/>
      <c r="ESL7" s="156"/>
      <c r="ESM7" s="148"/>
      <c r="ESN7" s="156"/>
      <c r="ESO7" s="148"/>
      <c r="ESP7" s="156"/>
      <c r="ESQ7" s="148"/>
      <c r="ESR7" s="156"/>
      <c r="ESS7" s="148"/>
      <c r="EST7" s="156"/>
      <c r="ESU7" s="148"/>
      <c r="ESV7" s="156"/>
      <c r="ESW7" s="148"/>
      <c r="ESX7" s="156"/>
      <c r="ESY7" s="148"/>
      <c r="ESZ7" s="156"/>
      <c r="ETA7" s="148"/>
      <c r="ETB7" s="156"/>
      <c r="ETC7" s="148"/>
      <c r="ETD7" s="156"/>
      <c r="ETE7" s="148"/>
      <c r="ETF7" s="156"/>
      <c r="ETG7" s="148"/>
      <c r="ETH7" s="156"/>
      <c r="ETI7" s="148"/>
      <c r="ETJ7" s="156"/>
      <c r="ETK7" s="148"/>
      <c r="ETL7" s="156"/>
      <c r="ETM7" s="148"/>
      <c r="ETN7" s="156"/>
      <c r="ETO7" s="148"/>
      <c r="ETP7" s="156"/>
      <c r="ETQ7" s="148"/>
      <c r="ETR7" s="156"/>
      <c r="ETS7" s="148"/>
      <c r="ETT7" s="156"/>
      <c r="ETU7" s="148"/>
      <c r="ETV7" s="156"/>
      <c r="ETW7" s="148"/>
      <c r="ETX7" s="156"/>
      <c r="ETY7" s="148"/>
      <c r="ETZ7" s="156"/>
      <c r="EUA7" s="148"/>
      <c r="EUB7" s="156"/>
      <c r="EUC7" s="148"/>
      <c r="EUD7" s="156"/>
      <c r="EUE7" s="148"/>
      <c r="EUF7" s="156"/>
      <c r="EUG7" s="148"/>
      <c r="EUH7" s="156"/>
      <c r="EUI7" s="148"/>
      <c r="EUJ7" s="156"/>
      <c r="EUK7" s="148"/>
      <c r="EUL7" s="156"/>
      <c r="EUM7" s="148"/>
      <c r="EUN7" s="156"/>
      <c r="EUO7" s="148"/>
      <c r="EUP7" s="156"/>
      <c r="EUQ7" s="148"/>
      <c r="EUR7" s="156"/>
      <c r="EUS7" s="148"/>
      <c r="EUT7" s="156"/>
      <c r="EUU7" s="148"/>
      <c r="EUV7" s="156"/>
      <c r="EUW7" s="148"/>
      <c r="EUX7" s="156"/>
      <c r="EUY7" s="148"/>
      <c r="EUZ7" s="156"/>
      <c r="EVA7" s="148"/>
      <c r="EVB7" s="156"/>
      <c r="EVC7" s="148"/>
      <c r="EVD7" s="156"/>
      <c r="EVE7" s="148"/>
      <c r="EVF7" s="156"/>
      <c r="EVG7" s="148"/>
      <c r="EVH7" s="156"/>
      <c r="EVI7" s="148"/>
      <c r="EVJ7" s="156"/>
      <c r="EVK7" s="148"/>
      <c r="EVL7" s="156"/>
      <c r="EVM7" s="148"/>
      <c r="EVN7" s="156"/>
      <c r="EVO7" s="148"/>
      <c r="EVP7" s="156"/>
      <c r="EVQ7" s="148"/>
      <c r="EVR7" s="156"/>
      <c r="EVS7" s="148"/>
      <c r="EVT7" s="156"/>
      <c r="EVU7" s="148"/>
      <c r="EVV7" s="156"/>
      <c r="EVW7" s="148"/>
      <c r="EVX7" s="156"/>
      <c r="EVY7" s="148"/>
      <c r="EVZ7" s="156"/>
      <c r="EWA7" s="148"/>
      <c r="EWB7" s="156"/>
      <c r="EWC7" s="148"/>
      <c r="EWD7" s="156"/>
      <c r="EWE7" s="148"/>
      <c r="EWF7" s="156"/>
      <c r="EWG7" s="148"/>
      <c r="EWH7" s="156"/>
      <c r="EWI7" s="148"/>
      <c r="EWJ7" s="156"/>
      <c r="EWK7" s="148"/>
      <c r="EWL7" s="156"/>
      <c r="EWM7" s="148"/>
      <c r="EWN7" s="156"/>
      <c r="EWO7" s="148"/>
      <c r="EWP7" s="156"/>
      <c r="EWQ7" s="148"/>
      <c r="EWR7" s="156"/>
      <c r="EWS7" s="148"/>
      <c r="EWT7" s="156"/>
      <c r="EWU7" s="148"/>
      <c r="EWV7" s="156"/>
      <c r="EWW7" s="148"/>
      <c r="EWX7" s="156"/>
      <c r="EWY7" s="148"/>
      <c r="EWZ7" s="156"/>
      <c r="EXA7" s="148"/>
      <c r="EXB7" s="156"/>
      <c r="EXC7" s="148"/>
      <c r="EXD7" s="156"/>
      <c r="EXE7" s="148"/>
      <c r="EXF7" s="156"/>
      <c r="EXG7" s="148"/>
      <c r="EXH7" s="156"/>
      <c r="EXI7" s="148"/>
      <c r="EXJ7" s="156"/>
      <c r="EXK7" s="148"/>
      <c r="EXL7" s="156"/>
      <c r="EXM7" s="148"/>
      <c r="EXN7" s="156"/>
      <c r="EXO7" s="148"/>
      <c r="EXP7" s="156"/>
      <c r="EXQ7" s="148"/>
      <c r="EXR7" s="156"/>
      <c r="EXS7" s="148"/>
      <c r="EXT7" s="156"/>
      <c r="EXU7" s="148"/>
      <c r="EXV7" s="156"/>
      <c r="EXW7" s="148"/>
      <c r="EXX7" s="156"/>
      <c r="EXY7" s="148"/>
      <c r="EXZ7" s="156"/>
      <c r="EYA7" s="148"/>
      <c r="EYB7" s="156"/>
      <c r="EYC7" s="148"/>
      <c r="EYD7" s="156"/>
      <c r="EYE7" s="148"/>
      <c r="EYF7" s="156"/>
      <c r="EYG7" s="148"/>
      <c r="EYH7" s="156"/>
      <c r="EYI7" s="148"/>
      <c r="EYJ7" s="156"/>
      <c r="EYK7" s="148"/>
      <c r="EYL7" s="156"/>
      <c r="EYM7" s="148"/>
      <c r="EYN7" s="156"/>
      <c r="EYO7" s="148"/>
      <c r="EYP7" s="156"/>
      <c r="EYQ7" s="148"/>
      <c r="EYR7" s="156"/>
      <c r="EYS7" s="148"/>
      <c r="EYT7" s="156"/>
      <c r="EYU7" s="148"/>
      <c r="EYV7" s="156"/>
      <c r="EYW7" s="148"/>
      <c r="EYX7" s="156"/>
      <c r="EYY7" s="148"/>
      <c r="EYZ7" s="156"/>
      <c r="EZA7" s="148"/>
      <c r="EZB7" s="156"/>
      <c r="EZC7" s="148"/>
      <c r="EZD7" s="156"/>
      <c r="EZE7" s="148"/>
      <c r="EZF7" s="156"/>
      <c r="EZG7" s="148"/>
      <c r="EZH7" s="156"/>
      <c r="EZI7" s="148"/>
      <c r="EZJ7" s="156"/>
      <c r="EZK7" s="148"/>
      <c r="EZL7" s="156"/>
      <c r="EZM7" s="148"/>
      <c r="EZN7" s="156"/>
      <c r="EZO7" s="148"/>
      <c r="EZP7" s="156"/>
      <c r="EZQ7" s="148"/>
      <c r="EZR7" s="156"/>
      <c r="EZS7" s="148"/>
      <c r="EZT7" s="156"/>
      <c r="EZU7" s="148"/>
      <c r="EZV7" s="156"/>
      <c r="EZW7" s="148"/>
      <c r="EZX7" s="156"/>
      <c r="EZY7" s="148"/>
      <c r="EZZ7" s="156"/>
      <c r="FAA7" s="148"/>
      <c r="FAB7" s="156"/>
      <c r="FAC7" s="148"/>
      <c r="FAD7" s="156"/>
      <c r="FAE7" s="148"/>
      <c r="FAF7" s="156"/>
      <c r="FAG7" s="148"/>
      <c r="FAH7" s="156"/>
      <c r="FAI7" s="148"/>
      <c r="FAJ7" s="156"/>
      <c r="FAK7" s="148"/>
      <c r="FAL7" s="156"/>
      <c r="FAM7" s="148"/>
      <c r="FAN7" s="156"/>
      <c r="FAO7" s="148"/>
      <c r="FAP7" s="156"/>
      <c r="FAQ7" s="148"/>
      <c r="FAR7" s="156"/>
      <c r="FAS7" s="148"/>
      <c r="FAT7" s="156"/>
      <c r="FAU7" s="148"/>
      <c r="FAV7" s="156"/>
      <c r="FAW7" s="148"/>
      <c r="FAX7" s="156"/>
      <c r="FAY7" s="148"/>
      <c r="FAZ7" s="156"/>
      <c r="FBA7" s="148"/>
      <c r="FBB7" s="156"/>
      <c r="FBC7" s="148"/>
      <c r="FBD7" s="156"/>
      <c r="FBE7" s="148"/>
      <c r="FBF7" s="156"/>
      <c r="FBG7" s="148"/>
      <c r="FBH7" s="156"/>
      <c r="FBI7" s="148"/>
      <c r="FBJ7" s="156"/>
      <c r="FBK7" s="148"/>
      <c r="FBL7" s="156"/>
      <c r="FBM7" s="148"/>
      <c r="FBN7" s="156"/>
      <c r="FBO7" s="148"/>
      <c r="FBP7" s="156"/>
      <c r="FBQ7" s="148"/>
      <c r="FBR7" s="156"/>
      <c r="FBS7" s="148"/>
      <c r="FBT7" s="156"/>
      <c r="FBU7" s="148"/>
      <c r="FBV7" s="156"/>
      <c r="FBW7" s="148"/>
      <c r="FBX7" s="156"/>
      <c r="FBY7" s="148"/>
      <c r="FBZ7" s="156"/>
      <c r="FCA7" s="148"/>
      <c r="FCB7" s="156"/>
      <c r="FCC7" s="148"/>
      <c r="FCD7" s="156"/>
      <c r="FCE7" s="148"/>
      <c r="FCF7" s="156"/>
      <c r="FCG7" s="148"/>
      <c r="FCH7" s="156"/>
      <c r="FCI7" s="148"/>
      <c r="FCJ7" s="156"/>
      <c r="FCK7" s="148"/>
      <c r="FCL7" s="156"/>
      <c r="FCM7" s="148"/>
      <c r="FCN7" s="156"/>
      <c r="FCO7" s="148"/>
      <c r="FCP7" s="156"/>
      <c r="FCQ7" s="148"/>
      <c r="FCR7" s="156"/>
      <c r="FCS7" s="148"/>
      <c r="FCT7" s="156"/>
      <c r="FCU7" s="148"/>
      <c r="FCV7" s="156"/>
      <c r="FCW7" s="148"/>
      <c r="FCX7" s="156"/>
      <c r="FCY7" s="148"/>
      <c r="FCZ7" s="156"/>
      <c r="FDA7" s="148"/>
      <c r="FDB7" s="156"/>
      <c r="FDC7" s="148"/>
      <c r="FDD7" s="156"/>
      <c r="FDE7" s="148"/>
      <c r="FDF7" s="156"/>
      <c r="FDG7" s="148"/>
      <c r="FDH7" s="156"/>
      <c r="FDI7" s="148"/>
      <c r="FDJ7" s="156"/>
      <c r="FDK7" s="148"/>
      <c r="FDL7" s="156"/>
      <c r="FDM7" s="148"/>
      <c r="FDN7" s="156"/>
      <c r="FDO7" s="148"/>
      <c r="FDP7" s="156"/>
      <c r="FDQ7" s="148"/>
      <c r="FDR7" s="156"/>
      <c r="FDS7" s="148"/>
      <c r="FDT7" s="156"/>
      <c r="FDU7" s="148"/>
      <c r="FDV7" s="156"/>
      <c r="FDW7" s="148"/>
      <c r="FDX7" s="156"/>
      <c r="FDY7" s="148"/>
      <c r="FDZ7" s="156"/>
      <c r="FEA7" s="148"/>
      <c r="FEB7" s="156"/>
      <c r="FEC7" s="148"/>
      <c r="FED7" s="156"/>
      <c r="FEE7" s="148"/>
      <c r="FEF7" s="156"/>
      <c r="FEG7" s="148"/>
      <c r="FEH7" s="156"/>
      <c r="FEI7" s="148"/>
      <c r="FEJ7" s="156"/>
      <c r="FEK7" s="148"/>
      <c r="FEL7" s="156"/>
      <c r="FEM7" s="148"/>
      <c r="FEN7" s="156"/>
      <c r="FEO7" s="148"/>
      <c r="FEP7" s="156"/>
      <c r="FEQ7" s="148"/>
      <c r="FER7" s="156"/>
      <c r="FES7" s="148"/>
      <c r="FET7" s="156"/>
      <c r="FEU7" s="148"/>
      <c r="FEV7" s="156"/>
      <c r="FEW7" s="148"/>
      <c r="FEX7" s="156"/>
      <c r="FEY7" s="148"/>
      <c r="FEZ7" s="156"/>
      <c r="FFA7" s="148"/>
      <c r="FFB7" s="156"/>
      <c r="FFC7" s="148"/>
      <c r="FFD7" s="156"/>
      <c r="FFE7" s="148"/>
      <c r="FFF7" s="156"/>
      <c r="FFG7" s="148"/>
      <c r="FFH7" s="156"/>
      <c r="FFI7" s="148"/>
      <c r="FFJ7" s="156"/>
      <c r="FFK7" s="148"/>
      <c r="FFL7" s="156"/>
      <c r="FFM7" s="148"/>
      <c r="FFN7" s="156"/>
      <c r="FFO7" s="148"/>
      <c r="FFP7" s="156"/>
      <c r="FFQ7" s="148"/>
      <c r="FFR7" s="156"/>
      <c r="FFS7" s="148"/>
      <c r="FFT7" s="156"/>
      <c r="FFU7" s="148"/>
      <c r="FFV7" s="156"/>
      <c r="FFW7" s="148"/>
      <c r="FFX7" s="156"/>
      <c r="FFY7" s="148"/>
      <c r="FFZ7" s="156"/>
      <c r="FGA7" s="148"/>
      <c r="FGB7" s="156"/>
      <c r="FGC7" s="148"/>
      <c r="FGD7" s="156"/>
      <c r="FGE7" s="148"/>
      <c r="FGF7" s="156"/>
      <c r="FGG7" s="148"/>
      <c r="FGH7" s="156"/>
      <c r="FGI7" s="148"/>
      <c r="FGJ7" s="156"/>
      <c r="FGK7" s="148"/>
      <c r="FGL7" s="156"/>
      <c r="FGM7" s="148"/>
      <c r="FGN7" s="156"/>
      <c r="FGO7" s="148"/>
      <c r="FGP7" s="156"/>
      <c r="FGQ7" s="148"/>
      <c r="FGR7" s="156"/>
      <c r="FGS7" s="148"/>
      <c r="FGT7" s="156"/>
      <c r="FGU7" s="148"/>
      <c r="FGV7" s="156"/>
      <c r="FGW7" s="148"/>
      <c r="FGX7" s="156"/>
      <c r="FGY7" s="148"/>
      <c r="FGZ7" s="156"/>
      <c r="FHA7" s="148"/>
      <c r="FHB7" s="156"/>
      <c r="FHC7" s="148"/>
      <c r="FHD7" s="156"/>
      <c r="FHE7" s="148"/>
      <c r="FHF7" s="156"/>
      <c r="FHG7" s="148"/>
      <c r="FHH7" s="156"/>
      <c r="FHI7" s="148"/>
      <c r="FHJ7" s="156"/>
      <c r="FHK7" s="148"/>
      <c r="FHL7" s="156"/>
      <c r="FHM7" s="148"/>
      <c r="FHN7" s="156"/>
      <c r="FHO7" s="148"/>
      <c r="FHP7" s="156"/>
      <c r="FHQ7" s="148"/>
      <c r="FHR7" s="156"/>
      <c r="FHS7" s="148"/>
      <c r="FHT7" s="156"/>
      <c r="FHU7" s="148"/>
      <c r="FHV7" s="156"/>
      <c r="FHW7" s="148"/>
      <c r="FHX7" s="156"/>
      <c r="FHY7" s="148"/>
      <c r="FHZ7" s="156"/>
      <c r="FIA7" s="148"/>
      <c r="FIB7" s="156"/>
      <c r="FIC7" s="148"/>
      <c r="FID7" s="156"/>
      <c r="FIE7" s="148"/>
      <c r="FIF7" s="156"/>
      <c r="FIG7" s="148"/>
      <c r="FIH7" s="156"/>
      <c r="FII7" s="148"/>
      <c r="FIJ7" s="156"/>
      <c r="FIK7" s="148"/>
      <c r="FIL7" s="156"/>
      <c r="FIM7" s="148"/>
      <c r="FIN7" s="156"/>
      <c r="FIO7" s="148"/>
      <c r="FIP7" s="156"/>
      <c r="FIQ7" s="148"/>
      <c r="FIR7" s="156"/>
      <c r="FIS7" s="148"/>
      <c r="FIT7" s="156"/>
      <c r="FIU7" s="148"/>
      <c r="FIV7" s="156"/>
      <c r="FIW7" s="148"/>
      <c r="FIX7" s="156"/>
      <c r="FIY7" s="148"/>
      <c r="FIZ7" s="156"/>
      <c r="FJA7" s="148"/>
      <c r="FJB7" s="156"/>
      <c r="FJC7" s="148"/>
      <c r="FJD7" s="156"/>
      <c r="FJE7" s="148"/>
      <c r="FJF7" s="156"/>
      <c r="FJG7" s="148"/>
      <c r="FJH7" s="156"/>
      <c r="FJI7" s="148"/>
      <c r="FJJ7" s="156"/>
      <c r="FJK7" s="148"/>
      <c r="FJL7" s="156"/>
      <c r="FJM7" s="148"/>
      <c r="FJN7" s="156"/>
      <c r="FJO7" s="148"/>
      <c r="FJP7" s="156"/>
      <c r="FJQ7" s="148"/>
      <c r="FJR7" s="156"/>
      <c r="FJS7" s="148"/>
      <c r="FJT7" s="156"/>
      <c r="FJU7" s="148"/>
      <c r="FJV7" s="156"/>
      <c r="FJW7" s="148"/>
      <c r="FJX7" s="156"/>
      <c r="FJY7" s="148"/>
      <c r="FJZ7" s="156"/>
      <c r="FKA7" s="148"/>
      <c r="FKB7" s="156"/>
      <c r="FKC7" s="148"/>
      <c r="FKD7" s="156"/>
      <c r="FKE7" s="148"/>
      <c r="FKF7" s="156"/>
      <c r="FKG7" s="148"/>
      <c r="FKH7" s="156"/>
      <c r="FKI7" s="148"/>
      <c r="FKJ7" s="156"/>
      <c r="FKK7" s="148"/>
      <c r="FKL7" s="156"/>
      <c r="FKM7" s="148"/>
      <c r="FKN7" s="156"/>
      <c r="FKO7" s="148"/>
      <c r="FKP7" s="156"/>
      <c r="FKQ7" s="148"/>
      <c r="FKR7" s="156"/>
      <c r="FKS7" s="148"/>
      <c r="FKT7" s="156"/>
      <c r="FKU7" s="148"/>
      <c r="FKV7" s="156"/>
      <c r="FKW7" s="148"/>
      <c r="FKX7" s="156"/>
      <c r="FKY7" s="148"/>
      <c r="FKZ7" s="156"/>
      <c r="FLA7" s="148"/>
      <c r="FLB7" s="156"/>
      <c r="FLC7" s="148"/>
      <c r="FLD7" s="156"/>
      <c r="FLE7" s="148"/>
      <c r="FLF7" s="156"/>
      <c r="FLG7" s="148"/>
      <c r="FLH7" s="156"/>
      <c r="FLI7" s="148"/>
      <c r="FLJ7" s="156"/>
      <c r="FLK7" s="148"/>
      <c r="FLL7" s="156"/>
      <c r="FLM7" s="148"/>
      <c r="FLN7" s="156"/>
      <c r="FLO7" s="148"/>
      <c r="FLP7" s="156"/>
      <c r="FLQ7" s="148"/>
      <c r="FLR7" s="156"/>
      <c r="FLS7" s="148"/>
      <c r="FLT7" s="156"/>
      <c r="FLU7" s="148"/>
      <c r="FLV7" s="156"/>
      <c r="FLW7" s="148"/>
      <c r="FLX7" s="156"/>
      <c r="FLY7" s="148"/>
      <c r="FLZ7" s="156"/>
      <c r="FMA7" s="148"/>
      <c r="FMB7" s="156"/>
      <c r="FMC7" s="148"/>
      <c r="FMD7" s="156"/>
      <c r="FME7" s="148"/>
      <c r="FMF7" s="156"/>
      <c r="FMG7" s="148"/>
      <c r="FMH7" s="156"/>
      <c r="FMI7" s="148"/>
      <c r="FMJ7" s="156"/>
      <c r="FMK7" s="148"/>
      <c r="FML7" s="156"/>
      <c r="FMM7" s="148"/>
      <c r="FMN7" s="156"/>
      <c r="FMO7" s="148"/>
      <c r="FMP7" s="156"/>
      <c r="FMQ7" s="148"/>
      <c r="FMR7" s="156"/>
      <c r="FMS7" s="148"/>
      <c r="FMT7" s="156"/>
      <c r="FMU7" s="148"/>
      <c r="FMV7" s="156"/>
      <c r="FMW7" s="148"/>
      <c r="FMX7" s="156"/>
      <c r="FMY7" s="148"/>
      <c r="FMZ7" s="156"/>
      <c r="FNA7" s="148"/>
      <c r="FNB7" s="156"/>
      <c r="FNC7" s="148"/>
      <c r="FND7" s="156"/>
      <c r="FNE7" s="148"/>
      <c r="FNF7" s="156"/>
      <c r="FNG7" s="148"/>
      <c r="FNH7" s="156"/>
      <c r="FNI7" s="148"/>
      <c r="FNJ7" s="156"/>
      <c r="FNK7" s="148"/>
      <c r="FNL7" s="156"/>
      <c r="FNM7" s="148"/>
      <c r="FNN7" s="156"/>
      <c r="FNO7" s="148"/>
      <c r="FNP7" s="156"/>
      <c r="FNQ7" s="148"/>
      <c r="FNR7" s="156"/>
      <c r="FNS7" s="148"/>
      <c r="FNT7" s="156"/>
      <c r="FNU7" s="148"/>
      <c r="FNV7" s="156"/>
      <c r="FNW7" s="148"/>
      <c r="FNX7" s="156"/>
      <c r="FNY7" s="148"/>
      <c r="FNZ7" s="156"/>
      <c r="FOA7" s="148"/>
      <c r="FOB7" s="156"/>
      <c r="FOC7" s="148"/>
      <c r="FOD7" s="156"/>
      <c r="FOE7" s="148"/>
      <c r="FOF7" s="156"/>
      <c r="FOG7" s="148"/>
      <c r="FOH7" s="156"/>
      <c r="FOI7" s="148"/>
      <c r="FOJ7" s="156"/>
      <c r="FOK7" s="148"/>
      <c r="FOL7" s="156"/>
      <c r="FOM7" s="148"/>
      <c r="FON7" s="156"/>
      <c r="FOO7" s="148"/>
      <c r="FOP7" s="156"/>
      <c r="FOQ7" s="148"/>
      <c r="FOR7" s="156"/>
      <c r="FOS7" s="148"/>
      <c r="FOT7" s="156"/>
      <c r="FOU7" s="148"/>
      <c r="FOV7" s="156"/>
      <c r="FOW7" s="148"/>
      <c r="FOX7" s="156"/>
      <c r="FOY7" s="148"/>
      <c r="FOZ7" s="156"/>
      <c r="FPA7" s="148"/>
      <c r="FPB7" s="156"/>
      <c r="FPC7" s="148"/>
      <c r="FPD7" s="156"/>
      <c r="FPE7" s="148"/>
      <c r="FPF7" s="156"/>
      <c r="FPG7" s="148"/>
      <c r="FPH7" s="156"/>
      <c r="FPI7" s="148"/>
      <c r="FPJ7" s="156"/>
      <c r="FPK7" s="148"/>
      <c r="FPL7" s="156"/>
      <c r="FPM7" s="148"/>
      <c r="FPN7" s="156"/>
      <c r="FPO7" s="148"/>
      <c r="FPP7" s="156"/>
      <c r="FPQ7" s="148"/>
      <c r="FPR7" s="156"/>
      <c r="FPS7" s="148"/>
      <c r="FPT7" s="156"/>
      <c r="FPU7" s="148"/>
      <c r="FPV7" s="156"/>
      <c r="FPW7" s="148"/>
      <c r="FPX7" s="156"/>
      <c r="FPY7" s="148"/>
      <c r="FPZ7" s="156"/>
      <c r="FQA7" s="148"/>
      <c r="FQB7" s="156"/>
      <c r="FQC7" s="148"/>
      <c r="FQD7" s="156"/>
      <c r="FQE7" s="148"/>
      <c r="FQF7" s="156"/>
      <c r="FQG7" s="148"/>
      <c r="FQH7" s="156"/>
      <c r="FQI7" s="148"/>
      <c r="FQJ7" s="156"/>
      <c r="FQK7" s="148"/>
      <c r="FQL7" s="156"/>
      <c r="FQM7" s="148"/>
      <c r="FQN7" s="156"/>
      <c r="FQO7" s="148"/>
      <c r="FQP7" s="156"/>
      <c r="FQQ7" s="148"/>
      <c r="FQR7" s="156"/>
      <c r="FQS7" s="148"/>
      <c r="FQT7" s="156"/>
      <c r="FQU7" s="148"/>
      <c r="FQV7" s="156"/>
      <c r="FQW7" s="148"/>
      <c r="FQX7" s="156"/>
      <c r="FQY7" s="148"/>
      <c r="FQZ7" s="156"/>
      <c r="FRA7" s="148"/>
      <c r="FRB7" s="156"/>
      <c r="FRC7" s="148"/>
      <c r="FRD7" s="156"/>
      <c r="FRE7" s="148"/>
      <c r="FRF7" s="156"/>
      <c r="FRG7" s="148"/>
      <c r="FRH7" s="156"/>
      <c r="FRI7" s="148"/>
      <c r="FRJ7" s="156"/>
      <c r="FRK7" s="148"/>
      <c r="FRL7" s="156"/>
      <c r="FRM7" s="148"/>
      <c r="FRN7" s="156"/>
      <c r="FRO7" s="148"/>
      <c r="FRP7" s="156"/>
      <c r="FRQ7" s="148"/>
      <c r="FRR7" s="156"/>
      <c r="FRS7" s="148"/>
      <c r="FRT7" s="156"/>
      <c r="FRU7" s="148"/>
      <c r="FRV7" s="156"/>
      <c r="FRW7" s="148"/>
      <c r="FRX7" s="156"/>
      <c r="FRY7" s="148"/>
      <c r="FRZ7" s="156"/>
      <c r="FSA7" s="148"/>
      <c r="FSB7" s="156"/>
      <c r="FSC7" s="148"/>
      <c r="FSD7" s="156"/>
      <c r="FSE7" s="148"/>
      <c r="FSF7" s="156"/>
      <c r="FSG7" s="148"/>
      <c r="FSH7" s="156"/>
      <c r="FSI7" s="148"/>
      <c r="FSJ7" s="156"/>
      <c r="FSK7" s="148"/>
      <c r="FSL7" s="156"/>
      <c r="FSM7" s="148"/>
      <c r="FSN7" s="156"/>
      <c r="FSO7" s="148"/>
      <c r="FSP7" s="156"/>
      <c r="FSQ7" s="148"/>
      <c r="FSR7" s="156"/>
      <c r="FSS7" s="148"/>
      <c r="FST7" s="156"/>
      <c r="FSU7" s="148"/>
      <c r="FSV7" s="156"/>
      <c r="FSW7" s="148"/>
      <c r="FSX7" s="156"/>
      <c r="FSY7" s="148"/>
      <c r="FSZ7" s="156"/>
      <c r="FTA7" s="148"/>
      <c r="FTB7" s="156"/>
      <c r="FTC7" s="148"/>
      <c r="FTD7" s="156"/>
      <c r="FTE7" s="148"/>
      <c r="FTF7" s="156"/>
      <c r="FTG7" s="148"/>
      <c r="FTH7" s="156"/>
      <c r="FTI7" s="148"/>
      <c r="FTJ7" s="156"/>
      <c r="FTK7" s="148"/>
      <c r="FTL7" s="156"/>
      <c r="FTM7" s="148"/>
      <c r="FTN7" s="156"/>
      <c r="FTO7" s="148"/>
      <c r="FTP7" s="156"/>
      <c r="FTQ7" s="148"/>
      <c r="FTR7" s="156"/>
      <c r="FTS7" s="148"/>
      <c r="FTT7" s="156"/>
      <c r="FTU7" s="148"/>
      <c r="FTV7" s="156"/>
      <c r="FTW7" s="148"/>
      <c r="FTX7" s="156"/>
      <c r="FTY7" s="148"/>
      <c r="FTZ7" s="156"/>
      <c r="FUA7" s="148"/>
      <c r="FUB7" s="156"/>
      <c r="FUC7" s="148"/>
      <c r="FUD7" s="156"/>
      <c r="FUE7" s="148"/>
      <c r="FUF7" s="156"/>
      <c r="FUG7" s="148"/>
      <c r="FUH7" s="156"/>
      <c r="FUI7" s="148"/>
      <c r="FUJ7" s="156"/>
      <c r="FUK7" s="148"/>
      <c r="FUL7" s="156"/>
      <c r="FUM7" s="148"/>
      <c r="FUN7" s="156"/>
      <c r="FUO7" s="148"/>
      <c r="FUP7" s="156"/>
      <c r="FUQ7" s="148"/>
      <c r="FUR7" s="156"/>
      <c r="FUS7" s="148"/>
      <c r="FUT7" s="156"/>
      <c r="FUU7" s="148"/>
      <c r="FUV7" s="156"/>
      <c r="FUW7" s="148"/>
      <c r="FUX7" s="156"/>
      <c r="FUY7" s="148"/>
      <c r="FUZ7" s="156"/>
      <c r="FVA7" s="148"/>
      <c r="FVB7" s="156"/>
      <c r="FVC7" s="148"/>
      <c r="FVD7" s="156"/>
      <c r="FVE7" s="148"/>
      <c r="FVF7" s="156"/>
      <c r="FVG7" s="148"/>
      <c r="FVH7" s="156"/>
      <c r="FVI7" s="148"/>
      <c r="FVJ7" s="156"/>
      <c r="FVK7" s="148"/>
      <c r="FVL7" s="156"/>
      <c r="FVM7" s="148"/>
      <c r="FVN7" s="156"/>
      <c r="FVO7" s="148"/>
      <c r="FVP7" s="156"/>
      <c r="FVQ7" s="148"/>
      <c r="FVR7" s="156"/>
      <c r="FVS7" s="148"/>
      <c r="FVT7" s="156"/>
      <c r="FVU7" s="148"/>
      <c r="FVV7" s="156"/>
      <c r="FVW7" s="148"/>
      <c r="FVX7" s="156"/>
      <c r="FVY7" s="148"/>
      <c r="FVZ7" s="156"/>
      <c r="FWA7" s="148"/>
      <c r="FWB7" s="156"/>
      <c r="FWC7" s="148"/>
      <c r="FWD7" s="156"/>
      <c r="FWE7" s="148"/>
      <c r="FWF7" s="156"/>
      <c r="FWG7" s="148"/>
      <c r="FWH7" s="156"/>
      <c r="FWI7" s="148"/>
      <c r="FWJ7" s="156"/>
      <c r="FWK7" s="148"/>
      <c r="FWL7" s="156"/>
      <c r="FWM7" s="148"/>
      <c r="FWN7" s="156"/>
      <c r="FWO7" s="148"/>
      <c r="FWP7" s="156"/>
      <c r="FWQ7" s="148"/>
      <c r="FWR7" s="156"/>
      <c r="FWS7" s="148"/>
      <c r="FWT7" s="156"/>
      <c r="FWU7" s="148"/>
      <c r="FWV7" s="156"/>
      <c r="FWW7" s="148"/>
      <c r="FWX7" s="156"/>
      <c r="FWY7" s="148"/>
      <c r="FWZ7" s="156"/>
      <c r="FXA7" s="148"/>
      <c r="FXB7" s="156"/>
      <c r="FXC7" s="148"/>
      <c r="FXD7" s="156"/>
      <c r="FXE7" s="148"/>
      <c r="FXF7" s="156"/>
      <c r="FXG7" s="148"/>
      <c r="FXH7" s="156"/>
      <c r="FXI7" s="148"/>
      <c r="FXJ7" s="156"/>
      <c r="FXK7" s="148"/>
      <c r="FXL7" s="156"/>
      <c r="FXM7" s="148"/>
      <c r="FXN7" s="156"/>
      <c r="FXO7" s="148"/>
      <c r="FXP7" s="156"/>
      <c r="FXQ7" s="148"/>
      <c r="FXR7" s="156"/>
      <c r="FXS7" s="148"/>
      <c r="FXT7" s="156"/>
      <c r="FXU7" s="148"/>
      <c r="FXV7" s="156"/>
      <c r="FXW7" s="148"/>
      <c r="FXX7" s="156"/>
      <c r="FXY7" s="148"/>
      <c r="FXZ7" s="156"/>
      <c r="FYA7" s="148"/>
      <c r="FYB7" s="156"/>
      <c r="FYC7" s="148"/>
      <c r="FYD7" s="156"/>
      <c r="FYE7" s="148"/>
      <c r="FYF7" s="156"/>
      <c r="FYG7" s="148"/>
      <c r="FYH7" s="156"/>
      <c r="FYI7" s="148"/>
      <c r="FYJ7" s="156"/>
      <c r="FYK7" s="148"/>
      <c r="FYL7" s="156"/>
      <c r="FYM7" s="148"/>
      <c r="FYN7" s="156"/>
      <c r="FYO7" s="148"/>
      <c r="FYP7" s="156"/>
      <c r="FYQ7" s="148"/>
      <c r="FYR7" s="156"/>
      <c r="FYS7" s="148"/>
      <c r="FYT7" s="156"/>
      <c r="FYU7" s="148"/>
      <c r="FYV7" s="156"/>
      <c r="FYW7" s="148"/>
      <c r="FYX7" s="156"/>
      <c r="FYY7" s="148"/>
      <c r="FYZ7" s="156"/>
      <c r="FZA7" s="148"/>
      <c r="FZB7" s="156"/>
      <c r="FZC7" s="148"/>
      <c r="FZD7" s="156"/>
      <c r="FZE7" s="148"/>
      <c r="FZF7" s="156"/>
      <c r="FZG7" s="148"/>
      <c r="FZH7" s="156"/>
      <c r="FZI7" s="148"/>
      <c r="FZJ7" s="156"/>
      <c r="FZK7" s="148"/>
      <c r="FZL7" s="156"/>
      <c r="FZM7" s="148"/>
      <c r="FZN7" s="156"/>
      <c r="FZO7" s="148"/>
      <c r="FZP7" s="156"/>
      <c r="FZQ7" s="148"/>
      <c r="FZR7" s="156"/>
      <c r="FZS7" s="148"/>
      <c r="FZT7" s="156"/>
      <c r="FZU7" s="148"/>
      <c r="FZV7" s="156"/>
      <c r="FZW7" s="148"/>
      <c r="FZX7" s="156"/>
      <c r="FZY7" s="148"/>
      <c r="FZZ7" s="156"/>
      <c r="GAA7" s="148"/>
      <c r="GAB7" s="156"/>
      <c r="GAC7" s="148"/>
      <c r="GAD7" s="156"/>
      <c r="GAE7" s="148"/>
      <c r="GAF7" s="156"/>
      <c r="GAG7" s="148"/>
      <c r="GAH7" s="156"/>
      <c r="GAI7" s="148"/>
      <c r="GAJ7" s="156"/>
      <c r="GAK7" s="148"/>
      <c r="GAL7" s="156"/>
      <c r="GAM7" s="148"/>
      <c r="GAN7" s="156"/>
      <c r="GAO7" s="148"/>
      <c r="GAP7" s="156"/>
      <c r="GAQ7" s="148"/>
      <c r="GAR7" s="156"/>
      <c r="GAS7" s="148"/>
      <c r="GAT7" s="156"/>
      <c r="GAU7" s="148"/>
      <c r="GAV7" s="156"/>
      <c r="GAW7" s="148"/>
      <c r="GAX7" s="156"/>
      <c r="GAY7" s="148"/>
      <c r="GAZ7" s="156"/>
      <c r="GBA7" s="148"/>
      <c r="GBB7" s="156"/>
      <c r="GBC7" s="148"/>
      <c r="GBD7" s="156"/>
      <c r="GBE7" s="148"/>
      <c r="GBF7" s="156"/>
      <c r="GBG7" s="148"/>
      <c r="GBH7" s="156"/>
      <c r="GBI7" s="148"/>
      <c r="GBJ7" s="156"/>
      <c r="GBK7" s="148"/>
      <c r="GBL7" s="156"/>
      <c r="GBM7" s="148"/>
      <c r="GBN7" s="156"/>
      <c r="GBO7" s="148"/>
      <c r="GBP7" s="156"/>
      <c r="GBQ7" s="148"/>
      <c r="GBR7" s="156"/>
      <c r="GBS7" s="148"/>
      <c r="GBT7" s="156"/>
      <c r="GBU7" s="148"/>
      <c r="GBV7" s="156"/>
      <c r="GBW7" s="148"/>
      <c r="GBX7" s="156"/>
      <c r="GBY7" s="148"/>
      <c r="GBZ7" s="156"/>
      <c r="GCA7" s="148"/>
      <c r="GCB7" s="156"/>
      <c r="GCC7" s="148"/>
      <c r="GCD7" s="156"/>
      <c r="GCE7" s="148"/>
      <c r="GCF7" s="156"/>
      <c r="GCG7" s="148"/>
      <c r="GCH7" s="156"/>
      <c r="GCI7" s="148"/>
      <c r="GCJ7" s="156"/>
      <c r="GCK7" s="148"/>
      <c r="GCL7" s="156"/>
      <c r="GCM7" s="148"/>
      <c r="GCN7" s="156"/>
      <c r="GCO7" s="148"/>
      <c r="GCP7" s="156"/>
      <c r="GCQ7" s="148"/>
      <c r="GCR7" s="156"/>
      <c r="GCS7" s="148"/>
      <c r="GCT7" s="156"/>
      <c r="GCU7" s="148"/>
      <c r="GCV7" s="156"/>
      <c r="GCW7" s="148"/>
      <c r="GCX7" s="156"/>
      <c r="GCY7" s="148"/>
      <c r="GCZ7" s="156"/>
      <c r="GDA7" s="148"/>
      <c r="GDB7" s="156"/>
      <c r="GDC7" s="148"/>
      <c r="GDD7" s="156"/>
      <c r="GDE7" s="148"/>
      <c r="GDF7" s="156"/>
      <c r="GDG7" s="148"/>
      <c r="GDH7" s="156"/>
      <c r="GDI7" s="148"/>
      <c r="GDJ7" s="156"/>
      <c r="GDK7" s="148"/>
      <c r="GDL7" s="156"/>
      <c r="GDM7" s="148"/>
      <c r="GDN7" s="156"/>
      <c r="GDO7" s="148"/>
      <c r="GDP7" s="156"/>
      <c r="GDQ7" s="148"/>
      <c r="GDR7" s="156"/>
      <c r="GDS7" s="148"/>
      <c r="GDT7" s="156"/>
      <c r="GDU7" s="148"/>
      <c r="GDV7" s="156"/>
      <c r="GDW7" s="148"/>
      <c r="GDX7" s="156"/>
      <c r="GDY7" s="148"/>
      <c r="GDZ7" s="156"/>
      <c r="GEA7" s="148"/>
      <c r="GEB7" s="156"/>
      <c r="GEC7" s="148"/>
      <c r="GED7" s="156"/>
      <c r="GEE7" s="148"/>
      <c r="GEF7" s="156"/>
      <c r="GEG7" s="148"/>
      <c r="GEH7" s="156"/>
      <c r="GEI7" s="148"/>
      <c r="GEJ7" s="156"/>
      <c r="GEK7" s="148"/>
      <c r="GEL7" s="156"/>
      <c r="GEM7" s="148"/>
      <c r="GEN7" s="156"/>
      <c r="GEO7" s="148"/>
      <c r="GEP7" s="156"/>
      <c r="GEQ7" s="148"/>
      <c r="GER7" s="156"/>
      <c r="GES7" s="148"/>
      <c r="GET7" s="156"/>
      <c r="GEU7" s="148"/>
      <c r="GEV7" s="156"/>
      <c r="GEW7" s="148"/>
      <c r="GEX7" s="156"/>
      <c r="GEY7" s="148"/>
      <c r="GEZ7" s="156"/>
      <c r="GFA7" s="148"/>
      <c r="GFB7" s="156"/>
      <c r="GFC7" s="148"/>
      <c r="GFD7" s="156"/>
      <c r="GFE7" s="148"/>
      <c r="GFF7" s="156"/>
      <c r="GFG7" s="148"/>
      <c r="GFH7" s="156"/>
      <c r="GFI7" s="148"/>
      <c r="GFJ7" s="156"/>
      <c r="GFK7" s="148"/>
      <c r="GFL7" s="156"/>
      <c r="GFM7" s="148"/>
      <c r="GFN7" s="156"/>
      <c r="GFO7" s="148"/>
      <c r="GFP7" s="156"/>
      <c r="GFQ7" s="148"/>
      <c r="GFR7" s="156"/>
      <c r="GFS7" s="148"/>
      <c r="GFT7" s="156"/>
      <c r="GFU7" s="148"/>
      <c r="GFV7" s="156"/>
      <c r="GFW7" s="148"/>
      <c r="GFX7" s="156"/>
      <c r="GFY7" s="148"/>
      <c r="GFZ7" s="156"/>
      <c r="GGA7" s="148"/>
      <c r="GGB7" s="156"/>
      <c r="GGC7" s="148"/>
      <c r="GGD7" s="156"/>
      <c r="GGE7" s="148"/>
      <c r="GGF7" s="156"/>
      <c r="GGG7" s="148"/>
      <c r="GGH7" s="156"/>
      <c r="GGI7" s="148"/>
      <c r="GGJ7" s="156"/>
      <c r="GGK7" s="148"/>
      <c r="GGL7" s="156"/>
      <c r="GGM7" s="148"/>
      <c r="GGN7" s="156"/>
      <c r="GGO7" s="148"/>
      <c r="GGP7" s="156"/>
      <c r="GGQ7" s="148"/>
      <c r="GGR7" s="156"/>
      <c r="GGS7" s="148"/>
      <c r="GGT7" s="156"/>
      <c r="GGU7" s="148"/>
      <c r="GGV7" s="156"/>
      <c r="GGW7" s="148"/>
      <c r="GGX7" s="156"/>
      <c r="GGY7" s="148"/>
      <c r="GGZ7" s="156"/>
      <c r="GHA7" s="148"/>
      <c r="GHB7" s="156"/>
      <c r="GHC7" s="148"/>
      <c r="GHD7" s="156"/>
      <c r="GHE7" s="148"/>
      <c r="GHF7" s="156"/>
      <c r="GHG7" s="148"/>
      <c r="GHH7" s="156"/>
      <c r="GHI7" s="148"/>
      <c r="GHJ7" s="156"/>
      <c r="GHK7" s="148"/>
      <c r="GHL7" s="156"/>
      <c r="GHM7" s="148"/>
      <c r="GHN7" s="156"/>
      <c r="GHO7" s="148"/>
      <c r="GHP7" s="156"/>
      <c r="GHQ7" s="148"/>
      <c r="GHR7" s="156"/>
      <c r="GHS7" s="148"/>
      <c r="GHT7" s="156"/>
      <c r="GHU7" s="148"/>
      <c r="GHV7" s="156"/>
      <c r="GHW7" s="148"/>
      <c r="GHX7" s="156"/>
      <c r="GHY7" s="148"/>
      <c r="GHZ7" s="156"/>
      <c r="GIA7" s="148"/>
      <c r="GIB7" s="156"/>
      <c r="GIC7" s="148"/>
      <c r="GID7" s="156"/>
      <c r="GIE7" s="148"/>
      <c r="GIF7" s="156"/>
      <c r="GIG7" s="148"/>
      <c r="GIH7" s="156"/>
      <c r="GII7" s="148"/>
      <c r="GIJ7" s="156"/>
      <c r="GIK7" s="148"/>
      <c r="GIL7" s="156"/>
      <c r="GIM7" s="148"/>
      <c r="GIN7" s="156"/>
      <c r="GIO7" s="148"/>
      <c r="GIP7" s="156"/>
      <c r="GIQ7" s="148"/>
      <c r="GIR7" s="156"/>
      <c r="GIS7" s="148"/>
      <c r="GIT7" s="156"/>
      <c r="GIU7" s="148"/>
      <c r="GIV7" s="156"/>
      <c r="GIW7" s="148"/>
      <c r="GIX7" s="156"/>
      <c r="GIY7" s="148"/>
      <c r="GIZ7" s="156"/>
      <c r="GJA7" s="148"/>
      <c r="GJB7" s="156"/>
      <c r="GJC7" s="148"/>
      <c r="GJD7" s="156"/>
      <c r="GJE7" s="148"/>
      <c r="GJF7" s="156"/>
      <c r="GJG7" s="148"/>
      <c r="GJH7" s="156"/>
      <c r="GJI7" s="148"/>
      <c r="GJJ7" s="156"/>
      <c r="GJK7" s="148"/>
      <c r="GJL7" s="156"/>
      <c r="GJM7" s="148"/>
      <c r="GJN7" s="156"/>
      <c r="GJO7" s="148"/>
      <c r="GJP7" s="156"/>
      <c r="GJQ7" s="148"/>
      <c r="GJR7" s="156"/>
      <c r="GJS7" s="148"/>
      <c r="GJT7" s="156"/>
      <c r="GJU7" s="148"/>
      <c r="GJV7" s="156"/>
      <c r="GJW7" s="148"/>
      <c r="GJX7" s="156"/>
      <c r="GJY7" s="148"/>
      <c r="GJZ7" s="156"/>
      <c r="GKA7" s="148"/>
      <c r="GKB7" s="156"/>
      <c r="GKC7" s="148"/>
      <c r="GKD7" s="156"/>
      <c r="GKE7" s="148"/>
      <c r="GKF7" s="156"/>
      <c r="GKG7" s="148"/>
      <c r="GKH7" s="156"/>
      <c r="GKI7" s="148"/>
      <c r="GKJ7" s="156"/>
      <c r="GKK7" s="148"/>
      <c r="GKL7" s="156"/>
      <c r="GKM7" s="148"/>
      <c r="GKN7" s="156"/>
      <c r="GKO7" s="148"/>
      <c r="GKP7" s="156"/>
      <c r="GKQ7" s="148"/>
      <c r="GKR7" s="156"/>
      <c r="GKS7" s="148"/>
      <c r="GKT7" s="156"/>
      <c r="GKU7" s="148"/>
      <c r="GKV7" s="156"/>
      <c r="GKW7" s="148"/>
      <c r="GKX7" s="156"/>
      <c r="GKY7" s="148"/>
      <c r="GKZ7" s="156"/>
      <c r="GLA7" s="148"/>
      <c r="GLB7" s="156"/>
      <c r="GLC7" s="148"/>
      <c r="GLD7" s="156"/>
      <c r="GLE7" s="148"/>
      <c r="GLF7" s="156"/>
      <c r="GLG7" s="148"/>
      <c r="GLH7" s="156"/>
      <c r="GLI7" s="148"/>
      <c r="GLJ7" s="156"/>
      <c r="GLK7" s="148"/>
      <c r="GLL7" s="156"/>
      <c r="GLM7" s="148"/>
      <c r="GLN7" s="156"/>
      <c r="GLO7" s="148"/>
      <c r="GLP7" s="156"/>
      <c r="GLQ7" s="148"/>
      <c r="GLR7" s="156"/>
      <c r="GLS7" s="148"/>
      <c r="GLT7" s="156"/>
      <c r="GLU7" s="148"/>
      <c r="GLV7" s="156"/>
      <c r="GLW7" s="148"/>
      <c r="GLX7" s="156"/>
      <c r="GLY7" s="148"/>
      <c r="GLZ7" s="156"/>
      <c r="GMA7" s="148"/>
      <c r="GMB7" s="156"/>
      <c r="GMC7" s="148"/>
      <c r="GMD7" s="156"/>
      <c r="GME7" s="148"/>
      <c r="GMF7" s="156"/>
      <c r="GMG7" s="148"/>
      <c r="GMH7" s="156"/>
      <c r="GMI7" s="148"/>
      <c r="GMJ7" s="156"/>
      <c r="GMK7" s="148"/>
      <c r="GML7" s="156"/>
      <c r="GMM7" s="148"/>
      <c r="GMN7" s="156"/>
      <c r="GMO7" s="148"/>
      <c r="GMP7" s="156"/>
      <c r="GMQ7" s="148"/>
      <c r="GMR7" s="156"/>
      <c r="GMS7" s="148"/>
      <c r="GMT7" s="156"/>
      <c r="GMU7" s="148"/>
      <c r="GMV7" s="156"/>
      <c r="GMW7" s="148"/>
      <c r="GMX7" s="156"/>
      <c r="GMY7" s="148"/>
      <c r="GMZ7" s="156"/>
      <c r="GNA7" s="148"/>
      <c r="GNB7" s="156"/>
      <c r="GNC7" s="148"/>
      <c r="GND7" s="156"/>
      <c r="GNE7" s="148"/>
      <c r="GNF7" s="156"/>
      <c r="GNG7" s="148"/>
      <c r="GNH7" s="156"/>
      <c r="GNI7" s="148"/>
      <c r="GNJ7" s="156"/>
      <c r="GNK7" s="148"/>
      <c r="GNL7" s="156"/>
      <c r="GNM7" s="148"/>
      <c r="GNN7" s="156"/>
      <c r="GNO7" s="148"/>
      <c r="GNP7" s="156"/>
      <c r="GNQ7" s="148"/>
      <c r="GNR7" s="156"/>
      <c r="GNS7" s="148"/>
      <c r="GNT7" s="156"/>
      <c r="GNU7" s="148"/>
      <c r="GNV7" s="156"/>
      <c r="GNW7" s="148"/>
      <c r="GNX7" s="156"/>
      <c r="GNY7" s="148"/>
      <c r="GNZ7" s="156"/>
      <c r="GOA7" s="148"/>
      <c r="GOB7" s="156"/>
      <c r="GOC7" s="148"/>
      <c r="GOD7" s="156"/>
      <c r="GOE7" s="148"/>
      <c r="GOF7" s="156"/>
      <c r="GOG7" s="148"/>
      <c r="GOH7" s="156"/>
      <c r="GOI7" s="148"/>
      <c r="GOJ7" s="156"/>
      <c r="GOK7" s="148"/>
      <c r="GOL7" s="156"/>
      <c r="GOM7" s="148"/>
      <c r="GON7" s="156"/>
      <c r="GOO7" s="148"/>
      <c r="GOP7" s="156"/>
      <c r="GOQ7" s="148"/>
      <c r="GOR7" s="156"/>
      <c r="GOS7" s="148"/>
      <c r="GOT7" s="156"/>
      <c r="GOU7" s="148"/>
      <c r="GOV7" s="156"/>
      <c r="GOW7" s="148"/>
      <c r="GOX7" s="156"/>
      <c r="GOY7" s="148"/>
      <c r="GOZ7" s="156"/>
      <c r="GPA7" s="148"/>
      <c r="GPB7" s="156"/>
      <c r="GPC7" s="148"/>
      <c r="GPD7" s="156"/>
      <c r="GPE7" s="148"/>
      <c r="GPF7" s="156"/>
      <c r="GPG7" s="148"/>
      <c r="GPH7" s="156"/>
      <c r="GPI7" s="148"/>
      <c r="GPJ7" s="156"/>
      <c r="GPK7" s="148"/>
      <c r="GPL7" s="156"/>
      <c r="GPM7" s="148"/>
      <c r="GPN7" s="156"/>
      <c r="GPO7" s="148"/>
      <c r="GPP7" s="156"/>
      <c r="GPQ7" s="148"/>
      <c r="GPR7" s="156"/>
      <c r="GPS7" s="148"/>
      <c r="GPT7" s="156"/>
      <c r="GPU7" s="148"/>
      <c r="GPV7" s="156"/>
      <c r="GPW7" s="148"/>
      <c r="GPX7" s="156"/>
      <c r="GPY7" s="148"/>
      <c r="GPZ7" s="156"/>
      <c r="GQA7" s="148"/>
      <c r="GQB7" s="156"/>
      <c r="GQC7" s="148"/>
      <c r="GQD7" s="156"/>
      <c r="GQE7" s="148"/>
      <c r="GQF7" s="156"/>
      <c r="GQG7" s="148"/>
      <c r="GQH7" s="156"/>
      <c r="GQI7" s="148"/>
      <c r="GQJ7" s="156"/>
      <c r="GQK7" s="148"/>
      <c r="GQL7" s="156"/>
      <c r="GQM7" s="148"/>
      <c r="GQN7" s="156"/>
      <c r="GQO7" s="148"/>
      <c r="GQP7" s="156"/>
      <c r="GQQ7" s="148"/>
      <c r="GQR7" s="156"/>
      <c r="GQS7" s="148"/>
      <c r="GQT7" s="156"/>
      <c r="GQU7" s="148"/>
      <c r="GQV7" s="156"/>
      <c r="GQW7" s="148"/>
      <c r="GQX7" s="156"/>
      <c r="GQY7" s="148"/>
      <c r="GQZ7" s="156"/>
      <c r="GRA7" s="148"/>
      <c r="GRB7" s="156"/>
      <c r="GRC7" s="148"/>
      <c r="GRD7" s="156"/>
      <c r="GRE7" s="148"/>
      <c r="GRF7" s="156"/>
      <c r="GRG7" s="148"/>
      <c r="GRH7" s="156"/>
      <c r="GRI7" s="148"/>
      <c r="GRJ7" s="156"/>
      <c r="GRK7" s="148"/>
      <c r="GRL7" s="156"/>
      <c r="GRM7" s="148"/>
      <c r="GRN7" s="156"/>
      <c r="GRO7" s="148"/>
      <c r="GRP7" s="156"/>
      <c r="GRQ7" s="148"/>
      <c r="GRR7" s="156"/>
      <c r="GRS7" s="148"/>
      <c r="GRT7" s="156"/>
      <c r="GRU7" s="148"/>
      <c r="GRV7" s="156"/>
      <c r="GRW7" s="148"/>
      <c r="GRX7" s="156"/>
      <c r="GRY7" s="148"/>
      <c r="GRZ7" s="156"/>
      <c r="GSA7" s="148"/>
      <c r="GSB7" s="156"/>
      <c r="GSC7" s="148"/>
      <c r="GSD7" s="156"/>
      <c r="GSE7" s="148"/>
      <c r="GSF7" s="156"/>
      <c r="GSG7" s="148"/>
      <c r="GSH7" s="156"/>
      <c r="GSI7" s="148"/>
      <c r="GSJ7" s="156"/>
      <c r="GSK7" s="148"/>
      <c r="GSL7" s="156"/>
      <c r="GSM7" s="148"/>
      <c r="GSN7" s="156"/>
      <c r="GSO7" s="148"/>
      <c r="GSP7" s="156"/>
      <c r="GSQ7" s="148"/>
      <c r="GSR7" s="156"/>
      <c r="GSS7" s="148"/>
      <c r="GST7" s="156"/>
      <c r="GSU7" s="148"/>
      <c r="GSV7" s="156"/>
      <c r="GSW7" s="148"/>
      <c r="GSX7" s="156"/>
      <c r="GSY7" s="148"/>
      <c r="GSZ7" s="156"/>
      <c r="GTA7" s="148"/>
      <c r="GTB7" s="156"/>
      <c r="GTC7" s="148"/>
      <c r="GTD7" s="156"/>
      <c r="GTE7" s="148"/>
      <c r="GTF7" s="156"/>
      <c r="GTG7" s="148"/>
      <c r="GTH7" s="156"/>
      <c r="GTI7" s="148"/>
      <c r="GTJ7" s="156"/>
      <c r="GTK7" s="148"/>
      <c r="GTL7" s="156"/>
      <c r="GTM7" s="148"/>
      <c r="GTN7" s="156"/>
      <c r="GTO7" s="148"/>
      <c r="GTP7" s="156"/>
      <c r="GTQ7" s="148"/>
      <c r="GTR7" s="156"/>
      <c r="GTS7" s="148"/>
      <c r="GTT7" s="156"/>
      <c r="GTU7" s="148"/>
      <c r="GTV7" s="156"/>
      <c r="GTW7" s="148"/>
      <c r="GTX7" s="156"/>
      <c r="GTY7" s="148"/>
      <c r="GTZ7" s="156"/>
      <c r="GUA7" s="148"/>
      <c r="GUB7" s="156"/>
      <c r="GUC7" s="148"/>
      <c r="GUD7" s="156"/>
      <c r="GUE7" s="148"/>
      <c r="GUF7" s="156"/>
      <c r="GUG7" s="148"/>
      <c r="GUH7" s="156"/>
      <c r="GUI7" s="148"/>
      <c r="GUJ7" s="156"/>
      <c r="GUK7" s="148"/>
      <c r="GUL7" s="156"/>
      <c r="GUM7" s="148"/>
      <c r="GUN7" s="156"/>
      <c r="GUO7" s="148"/>
      <c r="GUP7" s="156"/>
      <c r="GUQ7" s="148"/>
      <c r="GUR7" s="156"/>
      <c r="GUS7" s="148"/>
      <c r="GUT7" s="156"/>
      <c r="GUU7" s="148"/>
      <c r="GUV7" s="156"/>
      <c r="GUW7" s="148"/>
      <c r="GUX7" s="156"/>
      <c r="GUY7" s="148"/>
      <c r="GUZ7" s="156"/>
      <c r="GVA7" s="148"/>
      <c r="GVB7" s="156"/>
      <c r="GVC7" s="148"/>
      <c r="GVD7" s="156"/>
      <c r="GVE7" s="148"/>
      <c r="GVF7" s="156"/>
      <c r="GVG7" s="148"/>
      <c r="GVH7" s="156"/>
      <c r="GVI7" s="148"/>
      <c r="GVJ7" s="156"/>
      <c r="GVK7" s="148"/>
      <c r="GVL7" s="156"/>
      <c r="GVM7" s="148"/>
      <c r="GVN7" s="156"/>
      <c r="GVO7" s="148"/>
      <c r="GVP7" s="156"/>
      <c r="GVQ7" s="148"/>
      <c r="GVR7" s="156"/>
      <c r="GVS7" s="148"/>
      <c r="GVT7" s="156"/>
      <c r="GVU7" s="148"/>
      <c r="GVV7" s="156"/>
      <c r="GVW7" s="148"/>
      <c r="GVX7" s="156"/>
      <c r="GVY7" s="148"/>
      <c r="GVZ7" s="156"/>
      <c r="GWA7" s="148"/>
      <c r="GWB7" s="156"/>
      <c r="GWC7" s="148"/>
      <c r="GWD7" s="156"/>
      <c r="GWE7" s="148"/>
      <c r="GWF7" s="156"/>
      <c r="GWG7" s="148"/>
      <c r="GWH7" s="156"/>
      <c r="GWI7" s="148"/>
      <c r="GWJ7" s="156"/>
      <c r="GWK7" s="148"/>
      <c r="GWL7" s="156"/>
      <c r="GWM7" s="148"/>
      <c r="GWN7" s="156"/>
      <c r="GWO7" s="148"/>
      <c r="GWP7" s="156"/>
      <c r="GWQ7" s="148"/>
      <c r="GWR7" s="156"/>
      <c r="GWS7" s="148"/>
      <c r="GWT7" s="156"/>
      <c r="GWU7" s="148"/>
      <c r="GWV7" s="156"/>
      <c r="GWW7" s="148"/>
      <c r="GWX7" s="156"/>
      <c r="GWY7" s="148"/>
      <c r="GWZ7" s="156"/>
      <c r="GXA7" s="148"/>
      <c r="GXB7" s="156"/>
      <c r="GXC7" s="148"/>
      <c r="GXD7" s="156"/>
      <c r="GXE7" s="148"/>
      <c r="GXF7" s="156"/>
      <c r="GXG7" s="148"/>
      <c r="GXH7" s="156"/>
      <c r="GXI7" s="148"/>
      <c r="GXJ7" s="156"/>
      <c r="GXK7" s="148"/>
      <c r="GXL7" s="156"/>
      <c r="GXM7" s="148"/>
      <c r="GXN7" s="156"/>
      <c r="GXO7" s="148"/>
      <c r="GXP7" s="156"/>
      <c r="GXQ7" s="148"/>
      <c r="GXR7" s="156"/>
      <c r="GXS7" s="148"/>
      <c r="GXT7" s="156"/>
      <c r="GXU7" s="148"/>
      <c r="GXV7" s="156"/>
      <c r="GXW7" s="148"/>
      <c r="GXX7" s="156"/>
      <c r="GXY7" s="148"/>
      <c r="GXZ7" s="156"/>
      <c r="GYA7" s="148"/>
      <c r="GYB7" s="156"/>
      <c r="GYC7" s="148"/>
      <c r="GYD7" s="156"/>
      <c r="GYE7" s="148"/>
      <c r="GYF7" s="156"/>
      <c r="GYG7" s="148"/>
      <c r="GYH7" s="156"/>
      <c r="GYI7" s="148"/>
      <c r="GYJ7" s="156"/>
      <c r="GYK7" s="148"/>
      <c r="GYL7" s="156"/>
      <c r="GYM7" s="148"/>
      <c r="GYN7" s="156"/>
      <c r="GYO7" s="148"/>
      <c r="GYP7" s="156"/>
      <c r="GYQ7" s="148"/>
      <c r="GYR7" s="156"/>
      <c r="GYS7" s="148"/>
      <c r="GYT7" s="156"/>
      <c r="GYU7" s="148"/>
      <c r="GYV7" s="156"/>
      <c r="GYW7" s="148"/>
      <c r="GYX7" s="156"/>
      <c r="GYY7" s="148"/>
      <c r="GYZ7" s="156"/>
      <c r="GZA7" s="148"/>
      <c r="GZB7" s="156"/>
      <c r="GZC7" s="148"/>
      <c r="GZD7" s="156"/>
      <c r="GZE7" s="148"/>
      <c r="GZF7" s="156"/>
      <c r="GZG7" s="148"/>
      <c r="GZH7" s="156"/>
      <c r="GZI7" s="148"/>
      <c r="GZJ7" s="156"/>
      <c r="GZK7" s="148"/>
      <c r="GZL7" s="156"/>
      <c r="GZM7" s="148"/>
      <c r="GZN7" s="156"/>
      <c r="GZO7" s="148"/>
      <c r="GZP7" s="156"/>
      <c r="GZQ7" s="148"/>
      <c r="GZR7" s="156"/>
      <c r="GZS7" s="148"/>
      <c r="GZT7" s="156"/>
      <c r="GZU7" s="148"/>
      <c r="GZV7" s="156"/>
      <c r="GZW7" s="148"/>
      <c r="GZX7" s="156"/>
      <c r="GZY7" s="148"/>
      <c r="GZZ7" s="156"/>
      <c r="HAA7" s="148"/>
      <c r="HAB7" s="156"/>
      <c r="HAC7" s="148"/>
      <c r="HAD7" s="156"/>
      <c r="HAE7" s="148"/>
      <c r="HAF7" s="156"/>
      <c r="HAG7" s="148"/>
      <c r="HAH7" s="156"/>
      <c r="HAI7" s="148"/>
      <c r="HAJ7" s="156"/>
      <c r="HAK7" s="148"/>
      <c r="HAL7" s="156"/>
      <c r="HAM7" s="148"/>
      <c r="HAN7" s="156"/>
      <c r="HAO7" s="148"/>
      <c r="HAP7" s="156"/>
      <c r="HAQ7" s="148"/>
      <c r="HAR7" s="156"/>
      <c r="HAS7" s="148"/>
      <c r="HAT7" s="156"/>
      <c r="HAU7" s="148"/>
      <c r="HAV7" s="156"/>
      <c r="HAW7" s="148"/>
      <c r="HAX7" s="156"/>
      <c r="HAY7" s="148"/>
      <c r="HAZ7" s="156"/>
      <c r="HBA7" s="148"/>
      <c r="HBB7" s="156"/>
      <c r="HBC7" s="148"/>
      <c r="HBD7" s="156"/>
      <c r="HBE7" s="148"/>
      <c r="HBF7" s="156"/>
      <c r="HBG7" s="148"/>
      <c r="HBH7" s="156"/>
      <c r="HBI7" s="148"/>
      <c r="HBJ7" s="156"/>
      <c r="HBK7" s="148"/>
      <c r="HBL7" s="156"/>
      <c r="HBM7" s="148"/>
      <c r="HBN7" s="156"/>
      <c r="HBO7" s="148"/>
      <c r="HBP7" s="156"/>
      <c r="HBQ7" s="148"/>
      <c r="HBR7" s="156"/>
      <c r="HBS7" s="148"/>
      <c r="HBT7" s="156"/>
      <c r="HBU7" s="148"/>
      <c r="HBV7" s="156"/>
      <c r="HBW7" s="148"/>
      <c r="HBX7" s="156"/>
      <c r="HBY7" s="148"/>
      <c r="HBZ7" s="156"/>
      <c r="HCA7" s="148"/>
      <c r="HCB7" s="156"/>
      <c r="HCC7" s="148"/>
      <c r="HCD7" s="156"/>
      <c r="HCE7" s="148"/>
      <c r="HCF7" s="156"/>
      <c r="HCG7" s="148"/>
      <c r="HCH7" s="156"/>
      <c r="HCI7" s="148"/>
      <c r="HCJ7" s="156"/>
      <c r="HCK7" s="148"/>
      <c r="HCL7" s="156"/>
      <c r="HCM7" s="148"/>
      <c r="HCN7" s="156"/>
      <c r="HCO7" s="148"/>
      <c r="HCP7" s="156"/>
      <c r="HCQ7" s="148"/>
      <c r="HCR7" s="156"/>
      <c r="HCS7" s="148"/>
      <c r="HCT7" s="156"/>
      <c r="HCU7" s="148"/>
      <c r="HCV7" s="156"/>
      <c r="HCW7" s="148"/>
      <c r="HCX7" s="156"/>
      <c r="HCY7" s="148"/>
      <c r="HCZ7" s="156"/>
      <c r="HDA7" s="148"/>
      <c r="HDB7" s="156"/>
      <c r="HDC7" s="148"/>
      <c r="HDD7" s="156"/>
      <c r="HDE7" s="148"/>
      <c r="HDF7" s="156"/>
      <c r="HDG7" s="148"/>
      <c r="HDH7" s="156"/>
      <c r="HDI7" s="148"/>
      <c r="HDJ7" s="156"/>
      <c r="HDK7" s="148"/>
      <c r="HDL7" s="156"/>
      <c r="HDM7" s="148"/>
      <c r="HDN7" s="156"/>
      <c r="HDO7" s="148"/>
      <c r="HDP7" s="156"/>
      <c r="HDQ7" s="148"/>
      <c r="HDR7" s="156"/>
      <c r="HDS7" s="148"/>
      <c r="HDT7" s="156"/>
      <c r="HDU7" s="148"/>
      <c r="HDV7" s="156"/>
      <c r="HDW7" s="148"/>
      <c r="HDX7" s="156"/>
      <c r="HDY7" s="148"/>
      <c r="HDZ7" s="156"/>
      <c r="HEA7" s="148"/>
      <c r="HEB7" s="156"/>
      <c r="HEC7" s="148"/>
      <c r="HED7" s="156"/>
      <c r="HEE7" s="148"/>
      <c r="HEF7" s="156"/>
      <c r="HEG7" s="148"/>
      <c r="HEH7" s="156"/>
      <c r="HEI7" s="148"/>
      <c r="HEJ7" s="156"/>
      <c r="HEK7" s="148"/>
      <c r="HEL7" s="156"/>
      <c r="HEM7" s="148"/>
      <c r="HEN7" s="156"/>
      <c r="HEO7" s="148"/>
      <c r="HEP7" s="156"/>
      <c r="HEQ7" s="148"/>
      <c r="HER7" s="156"/>
      <c r="HES7" s="148"/>
      <c r="HET7" s="156"/>
      <c r="HEU7" s="148"/>
      <c r="HEV7" s="156"/>
      <c r="HEW7" s="148"/>
      <c r="HEX7" s="156"/>
      <c r="HEY7" s="148"/>
      <c r="HEZ7" s="156"/>
      <c r="HFA7" s="148"/>
      <c r="HFB7" s="156"/>
      <c r="HFC7" s="148"/>
      <c r="HFD7" s="156"/>
      <c r="HFE7" s="148"/>
      <c r="HFF7" s="156"/>
      <c r="HFG7" s="148"/>
      <c r="HFH7" s="156"/>
      <c r="HFI7" s="148"/>
      <c r="HFJ7" s="156"/>
      <c r="HFK7" s="148"/>
      <c r="HFL7" s="156"/>
      <c r="HFM7" s="148"/>
      <c r="HFN7" s="156"/>
      <c r="HFO7" s="148"/>
      <c r="HFP7" s="156"/>
      <c r="HFQ7" s="148"/>
      <c r="HFR7" s="156"/>
      <c r="HFS7" s="148"/>
      <c r="HFT7" s="156"/>
      <c r="HFU7" s="148"/>
      <c r="HFV7" s="156"/>
      <c r="HFW7" s="148"/>
      <c r="HFX7" s="156"/>
      <c r="HFY7" s="148"/>
      <c r="HFZ7" s="156"/>
      <c r="HGA7" s="148"/>
      <c r="HGB7" s="156"/>
      <c r="HGC7" s="148"/>
      <c r="HGD7" s="156"/>
      <c r="HGE7" s="148"/>
      <c r="HGF7" s="156"/>
      <c r="HGG7" s="148"/>
      <c r="HGH7" s="156"/>
      <c r="HGI7" s="148"/>
      <c r="HGJ7" s="156"/>
      <c r="HGK7" s="148"/>
      <c r="HGL7" s="156"/>
      <c r="HGM7" s="148"/>
      <c r="HGN7" s="156"/>
      <c r="HGO7" s="148"/>
      <c r="HGP7" s="156"/>
      <c r="HGQ7" s="148"/>
      <c r="HGR7" s="156"/>
      <c r="HGS7" s="148"/>
      <c r="HGT7" s="156"/>
      <c r="HGU7" s="148"/>
      <c r="HGV7" s="156"/>
      <c r="HGW7" s="148"/>
      <c r="HGX7" s="156"/>
      <c r="HGY7" s="148"/>
      <c r="HGZ7" s="156"/>
      <c r="HHA7" s="148"/>
      <c r="HHB7" s="156"/>
      <c r="HHC7" s="148"/>
      <c r="HHD7" s="156"/>
      <c r="HHE7" s="148"/>
      <c r="HHF7" s="156"/>
      <c r="HHG7" s="148"/>
      <c r="HHH7" s="156"/>
      <c r="HHI7" s="148"/>
      <c r="HHJ7" s="156"/>
      <c r="HHK7" s="148"/>
      <c r="HHL7" s="156"/>
      <c r="HHM7" s="148"/>
      <c r="HHN7" s="156"/>
      <c r="HHO7" s="148"/>
      <c r="HHP7" s="156"/>
      <c r="HHQ7" s="148"/>
      <c r="HHR7" s="156"/>
      <c r="HHS7" s="148"/>
      <c r="HHT7" s="156"/>
      <c r="HHU7" s="148"/>
      <c r="HHV7" s="156"/>
      <c r="HHW7" s="148"/>
      <c r="HHX7" s="156"/>
      <c r="HHY7" s="148"/>
      <c r="HHZ7" s="156"/>
      <c r="HIA7" s="148"/>
      <c r="HIB7" s="156"/>
      <c r="HIC7" s="148"/>
      <c r="HID7" s="156"/>
      <c r="HIE7" s="148"/>
      <c r="HIF7" s="156"/>
      <c r="HIG7" s="148"/>
      <c r="HIH7" s="156"/>
      <c r="HII7" s="148"/>
      <c r="HIJ7" s="156"/>
      <c r="HIK7" s="148"/>
      <c r="HIL7" s="156"/>
      <c r="HIM7" s="148"/>
      <c r="HIN7" s="156"/>
      <c r="HIO7" s="148"/>
      <c r="HIP7" s="156"/>
      <c r="HIQ7" s="148"/>
      <c r="HIR7" s="156"/>
      <c r="HIS7" s="148"/>
      <c r="HIT7" s="156"/>
      <c r="HIU7" s="148"/>
      <c r="HIV7" s="156"/>
      <c r="HIW7" s="148"/>
      <c r="HIX7" s="156"/>
      <c r="HIY7" s="148"/>
      <c r="HIZ7" s="156"/>
      <c r="HJA7" s="148"/>
      <c r="HJB7" s="156"/>
      <c r="HJC7" s="148"/>
      <c r="HJD7" s="156"/>
      <c r="HJE7" s="148"/>
      <c r="HJF7" s="156"/>
      <c r="HJG7" s="148"/>
      <c r="HJH7" s="156"/>
      <c r="HJI7" s="148"/>
      <c r="HJJ7" s="156"/>
      <c r="HJK7" s="148"/>
      <c r="HJL7" s="156"/>
      <c r="HJM7" s="148"/>
      <c r="HJN7" s="156"/>
      <c r="HJO7" s="148"/>
      <c r="HJP7" s="156"/>
      <c r="HJQ7" s="148"/>
      <c r="HJR7" s="156"/>
      <c r="HJS7" s="148"/>
      <c r="HJT7" s="156"/>
      <c r="HJU7" s="148"/>
      <c r="HJV7" s="156"/>
      <c r="HJW7" s="148"/>
      <c r="HJX7" s="156"/>
      <c r="HJY7" s="148"/>
      <c r="HJZ7" s="156"/>
      <c r="HKA7" s="148"/>
      <c r="HKB7" s="156"/>
      <c r="HKC7" s="148"/>
      <c r="HKD7" s="156"/>
      <c r="HKE7" s="148"/>
      <c r="HKF7" s="156"/>
      <c r="HKG7" s="148"/>
      <c r="HKH7" s="156"/>
      <c r="HKI7" s="148"/>
      <c r="HKJ7" s="156"/>
      <c r="HKK7" s="148"/>
      <c r="HKL7" s="156"/>
      <c r="HKM7" s="148"/>
      <c r="HKN7" s="156"/>
      <c r="HKO7" s="148"/>
      <c r="HKP7" s="156"/>
      <c r="HKQ7" s="148"/>
      <c r="HKR7" s="156"/>
      <c r="HKS7" s="148"/>
      <c r="HKT7" s="156"/>
      <c r="HKU7" s="148"/>
      <c r="HKV7" s="156"/>
      <c r="HKW7" s="148"/>
      <c r="HKX7" s="156"/>
      <c r="HKY7" s="148"/>
      <c r="HKZ7" s="156"/>
      <c r="HLA7" s="148"/>
      <c r="HLB7" s="156"/>
      <c r="HLC7" s="148"/>
      <c r="HLD7" s="156"/>
      <c r="HLE7" s="148"/>
      <c r="HLF7" s="156"/>
      <c r="HLG7" s="148"/>
      <c r="HLH7" s="156"/>
      <c r="HLI7" s="148"/>
      <c r="HLJ7" s="156"/>
      <c r="HLK7" s="148"/>
      <c r="HLL7" s="156"/>
      <c r="HLM7" s="148"/>
      <c r="HLN7" s="156"/>
      <c r="HLO7" s="148"/>
      <c r="HLP7" s="156"/>
      <c r="HLQ7" s="148"/>
      <c r="HLR7" s="156"/>
      <c r="HLS7" s="148"/>
      <c r="HLT7" s="156"/>
      <c r="HLU7" s="148"/>
      <c r="HLV7" s="156"/>
      <c r="HLW7" s="148"/>
      <c r="HLX7" s="156"/>
      <c r="HLY7" s="148"/>
      <c r="HLZ7" s="156"/>
      <c r="HMA7" s="148"/>
      <c r="HMB7" s="156"/>
      <c r="HMC7" s="148"/>
      <c r="HMD7" s="156"/>
      <c r="HME7" s="148"/>
      <c r="HMF7" s="156"/>
      <c r="HMG7" s="148"/>
      <c r="HMH7" s="156"/>
      <c r="HMI7" s="148"/>
      <c r="HMJ7" s="156"/>
      <c r="HMK7" s="148"/>
      <c r="HML7" s="156"/>
      <c r="HMM7" s="148"/>
      <c r="HMN7" s="156"/>
      <c r="HMO7" s="148"/>
      <c r="HMP7" s="156"/>
      <c r="HMQ7" s="148"/>
      <c r="HMR7" s="156"/>
      <c r="HMS7" s="148"/>
      <c r="HMT7" s="156"/>
      <c r="HMU7" s="148"/>
      <c r="HMV7" s="156"/>
      <c r="HMW7" s="148"/>
      <c r="HMX7" s="156"/>
      <c r="HMY7" s="148"/>
      <c r="HMZ7" s="156"/>
      <c r="HNA7" s="148"/>
      <c r="HNB7" s="156"/>
      <c r="HNC7" s="148"/>
      <c r="HND7" s="156"/>
      <c r="HNE7" s="148"/>
      <c r="HNF7" s="156"/>
      <c r="HNG7" s="148"/>
      <c r="HNH7" s="156"/>
      <c r="HNI7" s="148"/>
      <c r="HNJ7" s="156"/>
      <c r="HNK7" s="148"/>
      <c r="HNL7" s="156"/>
      <c r="HNM7" s="148"/>
      <c r="HNN7" s="156"/>
      <c r="HNO7" s="148"/>
      <c r="HNP7" s="156"/>
      <c r="HNQ7" s="148"/>
      <c r="HNR7" s="156"/>
      <c r="HNS7" s="148"/>
      <c r="HNT7" s="156"/>
      <c r="HNU7" s="148"/>
      <c r="HNV7" s="156"/>
      <c r="HNW7" s="148"/>
      <c r="HNX7" s="156"/>
      <c r="HNY7" s="148"/>
      <c r="HNZ7" s="156"/>
      <c r="HOA7" s="148"/>
      <c r="HOB7" s="156"/>
      <c r="HOC7" s="148"/>
      <c r="HOD7" s="156"/>
      <c r="HOE7" s="148"/>
      <c r="HOF7" s="156"/>
      <c r="HOG7" s="148"/>
      <c r="HOH7" s="156"/>
      <c r="HOI7" s="148"/>
      <c r="HOJ7" s="156"/>
      <c r="HOK7" s="148"/>
      <c r="HOL7" s="156"/>
      <c r="HOM7" s="148"/>
      <c r="HON7" s="156"/>
      <c r="HOO7" s="148"/>
      <c r="HOP7" s="156"/>
      <c r="HOQ7" s="148"/>
      <c r="HOR7" s="156"/>
      <c r="HOS7" s="148"/>
      <c r="HOT7" s="156"/>
      <c r="HOU7" s="148"/>
      <c r="HOV7" s="156"/>
      <c r="HOW7" s="148"/>
      <c r="HOX7" s="156"/>
      <c r="HOY7" s="148"/>
      <c r="HOZ7" s="156"/>
      <c r="HPA7" s="148"/>
      <c r="HPB7" s="156"/>
      <c r="HPC7" s="148"/>
      <c r="HPD7" s="156"/>
      <c r="HPE7" s="148"/>
      <c r="HPF7" s="156"/>
      <c r="HPG7" s="148"/>
      <c r="HPH7" s="156"/>
      <c r="HPI7" s="148"/>
      <c r="HPJ7" s="156"/>
      <c r="HPK7" s="148"/>
      <c r="HPL7" s="156"/>
      <c r="HPM7" s="148"/>
      <c r="HPN7" s="156"/>
      <c r="HPO7" s="148"/>
      <c r="HPP7" s="156"/>
      <c r="HPQ7" s="148"/>
      <c r="HPR7" s="156"/>
      <c r="HPS7" s="148"/>
      <c r="HPT7" s="156"/>
      <c r="HPU7" s="148"/>
      <c r="HPV7" s="156"/>
      <c r="HPW7" s="148"/>
      <c r="HPX7" s="156"/>
      <c r="HPY7" s="148"/>
      <c r="HPZ7" s="156"/>
      <c r="HQA7" s="148"/>
      <c r="HQB7" s="156"/>
      <c r="HQC7" s="148"/>
      <c r="HQD7" s="156"/>
      <c r="HQE7" s="148"/>
      <c r="HQF7" s="156"/>
      <c r="HQG7" s="148"/>
      <c r="HQH7" s="156"/>
      <c r="HQI7" s="148"/>
      <c r="HQJ7" s="156"/>
      <c r="HQK7" s="148"/>
      <c r="HQL7" s="156"/>
      <c r="HQM7" s="148"/>
      <c r="HQN7" s="156"/>
      <c r="HQO7" s="148"/>
      <c r="HQP7" s="156"/>
      <c r="HQQ7" s="148"/>
      <c r="HQR7" s="156"/>
      <c r="HQS7" s="148"/>
      <c r="HQT7" s="156"/>
      <c r="HQU7" s="148"/>
      <c r="HQV7" s="156"/>
      <c r="HQW7" s="148"/>
      <c r="HQX7" s="156"/>
      <c r="HQY7" s="148"/>
      <c r="HQZ7" s="156"/>
      <c r="HRA7" s="148"/>
      <c r="HRB7" s="156"/>
      <c r="HRC7" s="148"/>
      <c r="HRD7" s="156"/>
      <c r="HRE7" s="148"/>
      <c r="HRF7" s="156"/>
      <c r="HRG7" s="148"/>
      <c r="HRH7" s="156"/>
      <c r="HRI7" s="148"/>
      <c r="HRJ7" s="156"/>
      <c r="HRK7" s="148"/>
      <c r="HRL7" s="156"/>
      <c r="HRM7" s="148"/>
      <c r="HRN7" s="156"/>
      <c r="HRO7" s="148"/>
      <c r="HRP7" s="156"/>
      <c r="HRQ7" s="148"/>
      <c r="HRR7" s="156"/>
      <c r="HRS7" s="148"/>
      <c r="HRT7" s="156"/>
      <c r="HRU7" s="148"/>
      <c r="HRV7" s="156"/>
      <c r="HRW7" s="148"/>
      <c r="HRX7" s="156"/>
      <c r="HRY7" s="148"/>
      <c r="HRZ7" s="156"/>
      <c r="HSA7" s="148"/>
      <c r="HSB7" s="156"/>
      <c r="HSC7" s="148"/>
      <c r="HSD7" s="156"/>
      <c r="HSE7" s="148"/>
      <c r="HSF7" s="156"/>
      <c r="HSG7" s="148"/>
      <c r="HSH7" s="156"/>
      <c r="HSI7" s="148"/>
      <c r="HSJ7" s="156"/>
      <c r="HSK7" s="148"/>
      <c r="HSL7" s="156"/>
      <c r="HSM7" s="148"/>
      <c r="HSN7" s="156"/>
      <c r="HSO7" s="148"/>
      <c r="HSP7" s="156"/>
      <c r="HSQ7" s="148"/>
      <c r="HSR7" s="156"/>
      <c r="HSS7" s="148"/>
      <c r="HST7" s="156"/>
      <c r="HSU7" s="148"/>
      <c r="HSV7" s="156"/>
      <c r="HSW7" s="148"/>
      <c r="HSX7" s="156"/>
      <c r="HSY7" s="148"/>
      <c r="HSZ7" s="156"/>
      <c r="HTA7" s="148"/>
      <c r="HTB7" s="156"/>
      <c r="HTC7" s="148"/>
      <c r="HTD7" s="156"/>
      <c r="HTE7" s="148"/>
      <c r="HTF7" s="156"/>
      <c r="HTG7" s="148"/>
      <c r="HTH7" s="156"/>
      <c r="HTI7" s="148"/>
      <c r="HTJ7" s="156"/>
      <c r="HTK7" s="148"/>
      <c r="HTL7" s="156"/>
      <c r="HTM7" s="148"/>
      <c r="HTN7" s="156"/>
      <c r="HTO7" s="148"/>
      <c r="HTP7" s="156"/>
      <c r="HTQ7" s="148"/>
      <c r="HTR7" s="156"/>
      <c r="HTS7" s="148"/>
      <c r="HTT7" s="156"/>
      <c r="HTU7" s="148"/>
      <c r="HTV7" s="156"/>
      <c r="HTW7" s="148"/>
      <c r="HTX7" s="156"/>
      <c r="HTY7" s="148"/>
      <c r="HTZ7" s="156"/>
      <c r="HUA7" s="148"/>
      <c r="HUB7" s="156"/>
      <c r="HUC7" s="148"/>
      <c r="HUD7" s="156"/>
      <c r="HUE7" s="148"/>
      <c r="HUF7" s="156"/>
      <c r="HUG7" s="148"/>
      <c r="HUH7" s="156"/>
      <c r="HUI7" s="148"/>
      <c r="HUJ7" s="156"/>
      <c r="HUK7" s="148"/>
      <c r="HUL7" s="156"/>
      <c r="HUM7" s="148"/>
      <c r="HUN7" s="156"/>
      <c r="HUO7" s="148"/>
      <c r="HUP7" s="156"/>
      <c r="HUQ7" s="148"/>
      <c r="HUR7" s="156"/>
      <c r="HUS7" s="148"/>
      <c r="HUT7" s="156"/>
      <c r="HUU7" s="148"/>
      <c r="HUV7" s="156"/>
      <c r="HUW7" s="148"/>
      <c r="HUX7" s="156"/>
      <c r="HUY7" s="148"/>
      <c r="HUZ7" s="156"/>
      <c r="HVA7" s="148"/>
      <c r="HVB7" s="156"/>
      <c r="HVC7" s="148"/>
      <c r="HVD7" s="156"/>
      <c r="HVE7" s="148"/>
      <c r="HVF7" s="156"/>
      <c r="HVG7" s="148"/>
      <c r="HVH7" s="156"/>
      <c r="HVI7" s="148"/>
      <c r="HVJ7" s="156"/>
      <c r="HVK7" s="148"/>
      <c r="HVL7" s="156"/>
      <c r="HVM7" s="148"/>
      <c r="HVN7" s="156"/>
      <c r="HVO7" s="148"/>
      <c r="HVP7" s="156"/>
      <c r="HVQ7" s="148"/>
      <c r="HVR7" s="156"/>
      <c r="HVS7" s="148"/>
      <c r="HVT7" s="156"/>
      <c r="HVU7" s="148"/>
      <c r="HVV7" s="156"/>
      <c r="HVW7" s="148"/>
      <c r="HVX7" s="156"/>
      <c r="HVY7" s="148"/>
      <c r="HVZ7" s="156"/>
      <c r="HWA7" s="148"/>
      <c r="HWB7" s="156"/>
      <c r="HWC7" s="148"/>
      <c r="HWD7" s="156"/>
      <c r="HWE7" s="148"/>
      <c r="HWF7" s="156"/>
      <c r="HWG7" s="148"/>
      <c r="HWH7" s="156"/>
      <c r="HWI7" s="148"/>
      <c r="HWJ7" s="156"/>
      <c r="HWK7" s="148"/>
      <c r="HWL7" s="156"/>
      <c r="HWM7" s="148"/>
      <c r="HWN7" s="156"/>
      <c r="HWO7" s="148"/>
      <c r="HWP7" s="156"/>
      <c r="HWQ7" s="148"/>
      <c r="HWR7" s="156"/>
      <c r="HWS7" s="148"/>
      <c r="HWT7" s="156"/>
      <c r="HWU7" s="148"/>
      <c r="HWV7" s="156"/>
      <c r="HWW7" s="148"/>
      <c r="HWX7" s="156"/>
      <c r="HWY7" s="148"/>
      <c r="HWZ7" s="156"/>
      <c r="HXA7" s="148"/>
      <c r="HXB7" s="156"/>
      <c r="HXC7" s="148"/>
      <c r="HXD7" s="156"/>
      <c r="HXE7" s="148"/>
      <c r="HXF7" s="156"/>
      <c r="HXG7" s="148"/>
      <c r="HXH7" s="156"/>
      <c r="HXI7" s="148"/>
      <c r="HXJ7" s="156"/>
      <c r="HXK7" s="148"/>
      <c r="HXL7" s="156"/>
      <c r="HXM7" s="148"/>
      <c r="HXN7" s="156"/>
      <c r="HXO7" s="148"/>
      <c r="HXP7" s="156"/>
      <c r="HXQ7" s="148"/>
      <c r="HXR7" s="156"/>
      <c r="HXS7" s="148"/>
      <c r="HXT7" s="156"/>
      <c r="HXU7" s="148"/>
      <c r="HXV7" s="156"/>
      <c r="HXW7" s="148"/>
      <c r="HXX7" s="156"/>
      <c r="HXY7" s="148"/>
      <c r="HXZ7" s="156"/>
      <c r="HYA7" s="148"/>
      <c r="HYB7" s="156"/>
      <c r="HYC7" s="148"/>
      <c r="HYD7" s="156"/>
      <c r="HYE7" s="148"/>
      <c r="HYF7" s="156"/>
      <c r="HYG7" s="148"/>
      <c r="HYH7" s="156"/>
      <c r="HYI7" s="148"/>
      <c r="HYJ7" s="156"/>
      <c r="HYK7" s="148"/>
      <c r="HYL7" s="156"/>
      <c r="HYM7" s="148"/>
      <c r="HYN7" s="156"/>
      <c r="HYO7" s="148"/>
      <c r="HYP7" s="156"/>
      <c r="HYQ7" s="148"/>
      <c r="HYR7" s="156"/>
      <c r="HYS7" s="148"/>
      <c r="HYT7" s="156"/>
      <c r="HYU7" s="148"/>
      <c r="HYV7" s="156"/>
      <c r="HYW7" s="148"/>
      <c r="HYX7" s="156"/>
      <c r="HYY7" s="148"/>
      <c r="HYZ7" s="156"/>
      <c r="HZA7" s="148"/>
      <c r="HZB7" s="156"/>
      <c r="HZC7" s="148"/>
      <c r="HZD7" s="156"/>
      <c r="HZE7" s="148"/>
      <c r="HZF7" s="156"/>
      <c r="HZG7" s="148"/>
      <c r="HZH7" s="156"/>
      <c r="HZI7" s="148"/>
      <c r="HZJ7" s="156"/>
      <c r="HZK7" s="148"/>
      <c r="HZL7" s="156"/>
      <c r="HZM7" s="148"/>
      <c r="HZN7" s="156"/>
      <c r="HZO7" s="148"/>
      <c r="HZP7" s="156"/>
      <c r="HZQ7" s="148"/>
      <c r="HZR7" s="156"/>
      <c r="HZS7" s="148"/>
      <c r="HZT7" s="156"/>
      <c r="HZU7" s="148"/>
      <c r="HZV7" s="156"/>
      <c r="HZW7" s="148"/>
      <c r="HZX7" s="156"/>
      <c r="HZY7" s="148"/>
      <c r="HZZ7" s="156"/>
      <c r="IAA7" s="148"/>
      <c r="IAB7" s="156"/>
      <c r="IAC7" s="148"/>
      <c r="IAD7" s="156"/>
      <c r="IAE7" s="148"/>
      <c r="IAF7" s="156"/>
      <c r="IAG7" s="148"/>
      <c r="IAH7" s="156"/>
      <c r="IAI7" s="148"/>
      <c r="IAJ7" s="156"/>
      <c r="IAK7" s="148"/>
      <c r="IAL7" s="156"/>
      <c r="IAM7" s="148"/>
      <c r="IAN7" s="156"/>
      <c r="IAO7" s="148"/>
      <c r="IAP7" s="156"/>
      <c r="IAQ7" s="148"/>
      <c r="IAR7" s="156"/>
      <c r="IAS7" s="148"/>
      <c r="IAT7" s="156"/>
      <c r="IAU7" s="148"/>
      <c r="IAV7" s="156"/>
      <c r="IAW7" s="148"/>
      <c r="IAX7" s="156"/>
      <c r="IAY7" s="148"/>
      <c r="IAZ7" s="156"/>
      <c r="IBA7" s="148"/>
      <c r="IBB7" s="156"/>
      <c r="IBC7" s="148"/>
      <c r="IBD7" s="156"/>
      <c r="IBE7" s="148"/>
      <c r="IBF7" s="156"/>
      <c r="IBG7" s="148"/>
      <c r="IBH7" s="156"/>
      <c r="IBI7" s="148"/>
      <c r="IBJ7" s="156"/>
      <c r="IBK7" s="148"/>
      <c r="IBL7" s="156"/>
      <c r="IBM7" s="148"/>
      <c r="IBN7" s="156"/>
      <c r="IBO7" s="148"/>
      <c r="IBP7" s="156"/>
      <c r="IBQ7" s="148"/>
      <c r="IBR7" s="156"/>
      <c r="IBS7" s="148"/>
      <c r="IBT7" s="156"/>
      <c r="IBU7" s="148"/>
      <c r="IBV7" s="156"/>
      <c r="IBW7" s="148"/>
      <c r="IBX7" s="156"/>
      <c r="IBY7" s="148"/>
      <c r="IBZ7" s="156"/>
      <c r="ICA7" s="148"/>
      <c r="ICB7" s="156"/>
      <c r="ICC7" s="148"/>
      <c r="ICD7" s="156"/>
      <c r="ICE7" s="148"/>
      <c r="ICF7" s="156"/>
      <c r="ICG7" s="148"/>
      <c r="ICH7" s="156"/>
      <c r="ICI7" s="148"/>
      <c r="ICJ7" s="156"/>
      <c r="ICK7" s="148"/>
      <c r="ICL7" s="156"/>
      <c r="ICM7" s="148"/>
      <c r="ICN7" s="156"/>
      <c r="ICO7" s="148"/>
      <c r="ICP7" s="156"/>
      <c r="ICQ7" s="148"/>
      <c r="ICR7" s="156"/>
      <c r="ICS7" s="148"/>
      <c r="ICT7" s="156"/>
      <c r="ICU7" s="148"/>
      <c r="ICV7" s="156"/>
      <c r="ICW7" s="148"/>
      <c r="ICX7" s="156"/>
      <c r="ICY7" s="148"/>
      <c r="ICZ7" s="156"/>
      <c r="IDA7" s="148"/>
      <c r="IDB7" s="156"/>
      <c r="IDC7" s="148"/>
      <c r="IDD7" s="156"/>
      <c r="IDE7" s="148"/>
      <c r="IDF7" s="156"/>
      <c r="IDG7" s="148"/>
      <c r="IDH7" s="156"/>
      <c r="IDI7" s="148"/>
      <c r="IDJ7" s="156"/>
      <c r="IDK7" s="148"/>
      <c r="IDL7" s="156"/>
      <c r="IDM7" s="148"/>
      <c r="IDN7" s="156"/>
      <c r="IDO7" s="148"/>
      <c r="IDP7" s="156"/>
      <c r="IDQ7" s="148"/>
      <c r="IDR7" s="156"/>
      <c r="IDS7" s="148"/>
      <c r="IDT7" s="156"/>
      <c r="IDU7" s="148"/>
      <c r="IDV7" s="156"/>
      <c r="IDW7" s="148"/>
      <c r="IDX7" s="156"/>
      <c r="IDY7" s="148"/>
      <c r="IDZ7" s="156"/>
      <c r="IEA7" s="148"/>
      <c r="IEB7" s="156"/>
      <c r="IEC7" s="148"/>
      <c r="IED7" s="156"/>
      <c r="IEE7" s="148"/>
      <c r="IEF7" s="156"/>
      <c r="IEG7" s="148"/>
      <c r="IEH7" s="156"/>
      <c r="IEI7" s="148"/>
      <c r="IEJ7" s="156"/>
      <c r="IEK7" s="148"/>
      <c r="IEL7" s="156"/>
      <c r="IEM7" s="148"/>
      <c r="IEN7" s="156"/>
      <c r="IEO7" s="148"/>
      <c r="IEP7" s="156"/>
      <c r="IEQ7" s="148"/>
      <c r="IER7" s="156"/>
      <c r="IES7" s="148"/>
      <c r="IET7" s="156"/>
      <c r="IEU7" s="148"/>
      <c r="IEV7" s="156"/>
      <c r="IEW7" s="148"/>
      <c r="IEX7" s="156"/>
      <c r="IEY7" s="148"/>
      <c r="IEZ7" s="156"/>
      <c r="IFA7" s="148"/>
      <c r="IFB7" s="156"/>
      <c r="IFC7" s="148"/>
      <c r="IFD7" s="156"/>
      <c r="IFE7" s="148"/>
      <c r="IFF7" s="156"/>
      <c r="IFG7" s="148"/>
      <c r="IFH7" s="156"/>
      <c r="IFI7" s="148"/>
      <c r="IFJ7" s="156"/>
      <c r="IFK7" s="148"/>
      <c r="IFL7" s="156"/>
      <c r="IFM7" s="148"/>
      <c r="IFN7" s="156"/>
      <c r="IFO7" s="148"/>
      <c r="IFP7" s="156"/>
      <c r="IFQ7" s="148"/>
      <c r="IFR7" s="156"/>
      <c r="IFS7" s="148"/>
      <c r="IFT7" s="156"/>
      <c r="IFU7" s="148"/>
      <c r="IFV7" s="156"/>
      <c r="IFW7" s="148"/>
      <c r="IFX7" s="156"/>
      <c r="IFY7" s="148"/>
      <c r="IFZ7" s="156"/>
      <c r="IGA7" s="148"/>
      <c r="IGB7" s="156"/>
      <c r="IGC7" s="148"/>
      <c r="IGD7" s="156"/>
      <c r="IGE7" s="148"/>
      <c r="IGF7" s="156"/>
      <c r="IGG7" s="148"/>
      <c r="IGH7" s="156"/>
      <c r="IGI7" s="148"/>
      <c r="IGJ7" s="156"/>
      <c r="IGK7" s="148"/>
      <c r="IGL7" s="156"/>
      <c r="IGM7" s="148"/>
      <c r="IGN7" s="156"/>
      <c r="IGO7" s="148"/>
      <c r="IGP7" s="156"/>
      <c r="IGQ7" s="148"/>
      <c r="IGR7" s="156"/>
      <c r="IGS7" s="148"/>
      <c r="IGT7" s="156"/>
      <c r="IGU7" s="148"/>
      <c r="IGV7" s="156"/>
      <c r="IGW7" s="148"/>
      <c r="IGX7" s="156"/>
      <c r="IGY7" s="148"/>
      <c r="IGZ7" s="156"/>
      <c r="IHA7" s="148"/>
      <c r="IHB7" s="156"/>
      <c r="IHC7" s="148"/>
      <c r="IHD7" s="156"/>
      <c r="IHE7" s="148"/>
      <c r="IHF7" s="156"/>
      <c r="IHG7" s="148"/>
      <c r="IHH7" s="156"/>
      <c r="IHI7" s="148"/>
      <c r="IHJ7" s="156"/>
      <c r="IHK7" s="148"/>
      <c r="IHL7" s="156"/>
      <c r="IHM7" s="148"/>
      <c r="IHN7" s="156"/>
      <c r="IHO7" s="148"/>
      <c r="IHP7" s="156"/>
      <c r="IHQ7" s="148"/>
      <c r="IHR7" s="156"/>
      <c r="IHS7" s="148"/>
      <c r="IHT7" s="156"/>
      <c r="IHU7" s="148"/>
      <c r="IHV7" s="156"/>
      <c r="IHW7" s="148"/>
      <c r="IHX7" s="156"/>
      <c r="IHY7" s="148"/>
      <c r="IHZ7" s="156"/>
      <c r="IIA7" s="148"/>
      <c r="IIB7" s="156"/>
      <c r="IIC7" s="148"/>
      <c r="IID7" s="156"/>
      <c r="IIE7" s="148"/>
      <c r="IIF7" s="156"/>
      <c r="IIG7" s="148"/>
      <c r="IIH7" s="156"/>
      <c r="III7" s="148"/>
      <c r="IIJ7" s="156"/>
      <c r="IIK7" s="148"/>
      <c r="IIL7" s="156"/>
      <c r="IIM7" s="148"/>
      <c r="IIN7" s="156"/>
      <c r="IIO7" s="148"/>
      <c r="IIP7" s="156"/>
      <c r="IIQ7" s="148"/>
      <c r="IIR7" s="156"/>
      <c r="IIS7" s="148"/>
      <c r="IIT7" s="156"/>
      <c r="IIU7" s="148"/>
      <c r="IIV7" s="156"/>
      <c r="IIW7" s="148"/>
      <c r="IIX7" s="156"/>
      <c r="IIY7" s="148"/>
      <c r="IIZ7" s="156"/>
      <c r="IJA7" s="148"/>
      <c r="IJB7" s="156"/>
      <c r="IJC7" s="148"/>
      <c r="IJD7" s="156"/>
      <c r="IJE7" s="148"/>
      <c r="IJF7" s="156"/>
      <c r="IJG7" s="148"/>
      <c r="IJH7" s="156"/>
      <c r="IJI7" s="148"/>
      <c r="IJJ7" s="156"/>
      <c r="IJK7" s="148"/>
      <c r="IJL7" s="156"/>
      <c r="IJM7" s="148"/>
      <c r="IJN7" s="156"/>
      <c r="IJO7" s="148"/>
      <c r="IJP7" s="156"/>
      <c r="IJQ7" s="148"/>
      <c r="IJR7" s="156"/>
      <c r="IJS7" s="148"/>
      <c r="IJT7" s="156"/>
      <c r="IJU7" s="148"/>
      <c r="IJV7" s="156"/>
      <c r="IJW7" s="148"/>
      <c r="IJX7" s="156"/>
      <c r="IJY7" s="148"/>
      <c r="IJZ7" s="156"/>
      <c r="IKA7" s="148"/>
      <c r="IKB7" s="156"/>
      <c r="IKC7" s="148"/>
      <c r="IKD7" s="156"/>
      <c r="IKE7" s="148"/>
      <c r="IKF7" s="156"/>
      <c r="IKG7" s="148"/>
      <c r="IKH7" s="156"/>
      <c r="IKI7" s="148"/>
      <c r="IKJ7" s="156"/>
      <c r="IKK7" s="148"/>
      <c r="IKL7" s="156"/>
      <c r="IKM7" s="148"/>
      <c r="IKN7" s="156"/>
      <c r="IKO7" s="148"/>
      <c r="IKP7" s="156"/>
      <c r="IKQ7" s="148"/>
      <c r="IKR7" s="156"/>
      <c r="IKS7" s="148"/>
      <c r="IKT7" s="156"/>
      <c r="IKU7" s="148"/>
      <c r="IKV7" s="156"/>
      <c r="IKW7" s="148"/>
      <c r="IKX7" s="156"/>
      <c r="IKY7" s="148"/>
      <c r="IKZ7" s="156"/>
      <c r="ILA7" s="148"/>
      <c r="ILB7" s="156"/>
      <c r="ILC7" s="148"/>
      <c r="ILD7" s="156"/>
      <c r="ILE7" s="148"/>
      <c r="ILF7" s="156"/>
      <c r="ILG7" s="148"/>
      <c r="ILH7" s="156"/>
      <c r="ILI7" s="148"/>
      <c r="ILJ7" s="156"/>
      <c r="ILK7" s="148"/>
      <c r="ILL7" s="156"/>
      <c r="ILM7" s="148"/>
      <c r="ILN7" s="156"/>
      <c r="ILO7" s="148"/>
      <c r="ILP7" s="156"/>
      <c r="ILQ7" s="148"/>
      <c r="ILR7" s="156"/>
      <c r="ILS7" s="148"/>
      <c r="ILT7" s="156"/>
      <c r="ILU7" s="148"/>
      <c r="ILV7" s="156"/>
      <c r="ILW7" s="148"/>
      <c r="ILX7" s="156"/>
      <c r="ILY7" s="148"/>
      <c r="ILZ7" s="156"/>
      <c r="IMA7" s="148"/>
      <c r="IMB7" s="156"/>
      <c r="IMC7" s="148"/>
      <c r="IMD7" s="156"/>
      <c r="IME7" s="148"/>
      <c r="IMF7" s="156"/>
      <c r="IMG7" s="148"/>
      <c r="IMH7" s="156"/>
      <c r="IMI7" s="148"/>
      <c r="IMJ7" s="156"/>
      <c r="IMK7" s="148"/>
      <c r="IML7" s="156"/>
      <c r="IMM7" s="148"/>
      <c r="IMN7" s="156"/>
      <c r="IMO7" s="148"/>
      <c r="IMP7" s="156"/>
      <c r="IMQ7" s="148"/>
      <c r="IMR7" s="156"/>
      <c r="IMS7" s="148"/>
      <c r="IMT7" s="156"/>
      <c r="IMU7" s="148"/>
      <c r="IMV7" s="156"/>
      <c r="IMW7" s="148"/>
      <c r="IMX7" s="156"/>
      <c r="IMY7" s="148"/>
      <c r="IMZ7" s="156"/>
      <c r="INA7" s="148"/>
      <c r="INB7" s="156"/>
      <c r="INC7" s="148"/>
      <c r="IND7" s="156"/>
      <c r="INE7" s="148"/>
      <c r="INF7" s="156"/>
      <c r="ING7" s="148"/>
      <c r="INH7" s="156"/>
      <c r="INI7" s="148"/>
      <c r="INJ7" s="156"/>
      <c r="INK7" s="148"/>
      <c r="INL7" s="156"/>
      <c r="INM7" s="148"/>
      <c r="INN7" s="156"/>
      <c r="INO7" s="148"/>
      <c r="INP7" s="156"/>
      <c r="INQ7" s="148"/>
      <c r="INR7" s="156"/>
      <c r="INS7" s="148"/>
      <c r="INT7" s="156"/>
      <c r="INU7" s="148"/>
      <c r="INV7" s="156"/>
      <c r="INW7" s="148"/>
      <c r="INX7" s="156"/>
      <c r="INY7" s="148"/>
      <c r="INZ7" s="156"/>
      <c r="IOA7" s="148"/>
      <c r="IOB7" s="156"/>
      <c r="IOC7" s="148"/>
      <c r="IOD7" s="156"/>
      <c r="IOE7" s="148"/>
      <c r="IOF7" s="156"/>
      <c r="IOG7" s="148"/>
      <c r="IOH7" s="156"/>
      <c r="IOI7" s="148"/>
      <c r="IOJ7" s="156"/>
      <c r="IOK7" s="148"/>
      <c r="IOL7" s="156"/>
      <c r="IOM7" s="148"/>
      <c r="ION7" s="156"/>
      <c r="IOO7" s="148"/>
      <c r="IOP7" s="156"/>
      <c r="IOQ7" s="148"/>
      <c r="IOR7" s="156"/>
      <c r="IOS7" s="148"/>
      <c r="IOT7" s="156"/>
      <c r="IOU7" s="148"/>
      <c r="IOV7" s="156"/>
      <c r="IOW7" s="148"/>
      <c r="IOX7" s="156"/>
      <c r="IOY7" s="148"/>
      <c r="IOZ7" s="156"/>
      <c r="IPA7" s="148"/>
      <c r="IPB7" s="156"/>
      <c r="IPC7" s="148"/>
      <c r="IPD7" s="156"/>
      <c r="IPE7" s="148"/>
      <c r="IPF7" s="156"/>
      <c r="IPG7" s="148"/>
      <c r="IPH7" s="156"/>
      <c r="IPI7" s="148"/>
      <c r="IPJ7" s="156"/>
      <c r="IPK7" s="148"/>
      <c r="IPL7" s="156"/>
      <c r="IPM7" s="148"/>
      <c r="IPN7" s="156"/>
      <c r="IPO7" s="148"/>
      <c r="IPP7" s="156"/>
      <c r="IPQ7" s="148"/>
      <c r="IPR7" s="156"/>
      <c r="IPS7" s="148"/>
      <c r="IPT7" s="156"/>
      <c r="IPU7" s="148"/>
      <c r="IPV7" s="156"/>
      <c r="IPW7" s="148"/>
      <c r="IPX7" s="156"/>
      <c r="IPY7" s="148"/>
      <c r="IPZ7" s="156"/>
      <c r="IQA7" s="148"/>
      <c r="IQB7" s="156"/>
      <c r="IQC7" s="148"/>
      <c r="IQD7" s="156"/>
      <c r="IQE7" s="148"/>
      <c r="IQF7" s="156"/>
      <c r="IQG7" s="148"/>
      <c r="IQH7" s="156"/>
      <c r="IQI7" s="148"/>
      <c r="IQJ7" s="156"/>
      <c r="IQK7" s="148"/>
      <c r="IQL7" s="156"/>
      <c r="IQM7" s="148"/>
      <c r="IQN7" s="156"/>
      <c r="IQO7" s="148"/>
      <c r="IQP7" s="156"/>
      <c r="IQQ7" s="148"/>
      <c r="IQR7" s="156"/>
      <c r="IQS7" s="148"/>
      <c r="IQT7" s="156"/>
      <c r="IQU7" s="148"/>
      <c r="IQV7" s="156"/>
      <c r="IQW7" s="148"/>
      <c r="IQX7" s="156"/>
      <c r="IQY7" s="148"/>
      <c r="IQZ7" s="156"/>
      <c r="IRA7" s="148"/>
      <c r="IRB7" s="156"/>
      <c r="IRC7" s="148"/>
      <c r="IRD7" s="156"/>
      <c r="IRE7" s="148"/>
      <c r="IRF7" s="156"/>
      <c r="IRG7" s="148"/>
      <c r="IRH7" s="156"/>
      <c r="IRI7" s="148"/>
      <c r="IRJ7" s="156"/>
      <c r="IRK7" s="148"/>
      <c r="IRL7" s="156"/>
      <c r="IRM7" s="148"/>
      <c r="IRN7" s="156"/>
      <c r="IRO7" s="148"/>
      <c r="IRP7" s="156"/>
      <c r="IRQ7" s="148"/>
      <c r="IRR7" s="156"/>
      <c r="IRS7" s="148"/>
      <c r="IRT7" s="156"/>
      <c r="IRU7" s="148"/>
      <c r="IRV7" s="156"/>
      <c r="IRW7" s="148"/>
      <c r="IRX7" s="156"/>
      <c r="IRY7" s="148"/>
      <c r="IRZ7" s="156"/>
      <c r="ISA7" s="148"/>
      <c r="ISB7" s="156"/>
      <c r="ISC7" s="148"/>
      <c r="ISD7" s="156"/>
      <c r="ISE7" s="148"/>
      <c r="ISF7" s="156"/>
      <c r="ISG7" s="148"/>
      <c r="ISH7" s="156"/>
      <c r="ISI7" s="148"/>
      <c r="ISJ7" s="156"/>
      <c r="ISK7" s="148"/>
      <c r="ISL7" s="156"/>
      <c r="ISM7" s="148"/>
      <c r="ISN7" s="156"/>
      <c r="ISO7" s="148"/>
      <c r="ISP7" s="156"/>
      <c r="ISQ7" s="148"/>
      <c r="ISR7" s="156"/>
      <c r="ISS7" s="148"/>
      <c r="IST7" s="156"/>
      <c r="ISU7" s="148"/>
      <c r="ISV7" s="156"/>
      <c r="ISW7" s="148"/>
      <c r="ISX7" s="156"/>
      <c r="ISY7" s="148"/>
      <c r="ISZ7" s="156"/>
      <c r="ITA7" s="148"/>
      <c r="ITB7" s="156"/>
      <c r="ITC7" s="148"/>
      <c r="ITD7" s="156"/>
      <c r="ITE7" s="148"/>
      <c r="ITF7" s="156"/>
      <c r="ITG7" s="148"/>
      <c r="ITH7" s="156"/>
      <c r="ITI7" s="148"/>
      <c r="ITJ7" s="156"/>
      <c r="ITK7" s="148"/>
      <c r="ITL7" s="156"/>
      <c r="ITM7" s="148"/>
      <c r="ITN7" s="156"/>
      <c r="ITO7" s="148"/>
      <c r="ITP7" s="156"/>
      <c r="ITQ7" s="148"/>
      <c r="ITR7" s="156"/>
      <c r="ITS7" s="148"/>
      <c r="ITT7" s="156"/>
      <c r="ITU7" s="148"/>
      <c r="ITV7" s="156"/>
      <c r="ITW7" s="148"/>
      <c r="ITX7" s="156"/>
      <c r="ITY7" s="148"/>
      <c r="ITZ7" s="156"/>
      <c r="IUA7" s="148"/>
      <c r="IUB7" s="156"/>
      <c r="IUC7" s="148"/>
      <c r="IUD7" s="156"/>
      <c r="IUE7" s="148"/>
      <c r="IUF7" s="156"/>
      <c r="IUG7" s="148"/>
      <c r="IUH7" s="156"/>
      <c r="IUI7" s="148"/>
      <c r="IUJ7" s="156"/>
      <c r="IUK7" s="148"/>
      <c r="IUL7" s="156"/>
      <c r="IUM7" s="148"/>
      <c r="IUN7" s="156"/>
      <c r="IUO7" s="148"/>
      <c r="IUP7" s="156"/>
      <c r="IUQ7" s="148"/>
      <c r="IUR7" s="156"/>
      <c r="IUS7" s="148"/>
      <c r="IUT7" s="156"/>
      <c r="IUU7" s="148"/>
      <c r="IUV7" s="156"/>
      <c r="IUW7" s="148"/>
      <c r="IUX7" s="156"/>
      <c r="IUY7" s="148"/>
      <c r="IUZ7" s="156"/>
      <c r="IVA7" s="148"/>
      <c r="IVB7" s="156"/>
      <c r="IVC7" s="148"/>
      <c r="IVD7" s="156"/>
      <c r="IVE7" s="148"/>
      <c r="IVF7" s="156"/>
      <c r="IVG7" s="148"/>
      <c r="IVH7" s="156"/>
      <c r="IVI7" s="148"/>
      <c r="IVJ7" s="156"/>
      <c r="IVK7" s="148"/>
      <c r="IVL7" s="156"/>
      <c r="IVM7" s="148"/>
      <c r="IVN7" s="156"/>
      <c r="IVO7" s="148"/>
      <c r="IVP7" s="156"/>
      <c r="IVQ7" s="148"/>
      <c r="IVR7" s="156"/>
      <c r="IVS7" s="148"/>
      <c r="IVT7" s="156"/>
      <c r="IVU7" s="148"/>
      <c r="IVV7" s="156"/>
      <c r="IVW7" s="148"/>
      <c r="IVX7" s="156"/>
      <c r="IVY7" s="148"/>
      <c r="IVZ7" s="156"/>
      <c r="IWA7" s="148"/>
      <c r="IWB7" s="156"/>
      <c r="IWC7" s="148"/>
      <c r="IWD7" s="156"/>
      <c r="IWE7" s="148"/>
      <c r="IWF7" s="156"/>
      <c r="IWG7" s="148"/>
      <c r="IWH7" s="156"/>
      <c r="IWI7" s="148"/>
      <c r="IWJ7" s="156"/>
      <c r="IWK7" s="148"/>
      <c r="IWL7" s="156"/>
      <c r="IWM7" s="148"/>
      <c r="IWN7" s="156"/>
      <c r="IWO7" s="148"/>
      <c r="IWP7" s="156"/>
      <c r="IWQ7" s="148"/>
      <c r="IWR7" s="156"/>
      <c r="IWS7" s="148"/>
      <c r="IWT7" s="156"/>
      <c r="IWU7" s="148"/>
      <c r="IWV7" s="156"/>
      <c r="IWW7" s="148"/>
      <c r="IWX7" s="156"/>
      <c r="IWY7" s="148"/>
      <c r="IWZ7" s="156"/>
      <c r="IXA7" s="148"/>
      <c r="IXB7" s="156"/>
      <c r="IXC7" s="148"/>
      <c r="IXD7" s="156"/>
      <c r="IXE7" s="148"/>
      <c r="IXF7" s="156"/>
      <c r="IXG7" s="148"/>
      <c r="IXH7" s="156"/>
      <c r="IXI7" s="148"/>
      <c r="IXJ7" s="156"/>
      <c r="IXK7" s="148"/>
      <c r="IXL7" s="156"/>
      <c r="IXM7" s="148"/>
      <c r="IXN7" s="156"/>
      <c r="IXO7" s="148"/>
      <c r="IXP7" s="156"/>
      <c r="IXQ7" s="148"/>
      <c r="IXR7" s="156"/>
      <c r="IXS7" s="148"/>
      <c r="IXT7" s="156"/>
      <c r="IXU7" s="148"/>
      <c r="IXV7" s="156"/>
      <c r="IXW7" s="148"/>
      <c r="IXX7" s="156"/>
      <c r="IXY7" s="148"/>
      <c r="IXZ7" s="156"/>
      <c r="IYA7" s="148"/>
      <c r="IYB7" s="156"/>
      <c r="IYC7" s="148"/>
      <c r="IYD7" s="156"/>
      <c r="IYE7" s="148"/>
      <c r="IYF7" s="156"/>
      <c r="IYG7" s="148"/>
      <c r="IYH7" s="156"/>
      <c r="IYI7" s="148"/>
      <c r="IYJ7" s="156"/>
      <c r="IYK7" s="148"/>
      <c r="IYL7" s="156"/>
      <c r="IYM7" s="148"/>
      <c r="IYN7" s="156"/>
      <c r="IYO7" s="148"/>
      <c r="IYP7" s="156"/>
      <c r="IYQ7" s="148"/>
      <c r="IYR7" s="156"/>
      <c r="IYS7" s="148"/>
      <c r="IYT7" s="156"/>
      <c r="IYU7" s="148"/>
      <c r="IYV7" s="156"/>
      <c r="IYW7" s="148"/>
      <c r="IYX7" s="156"/>
      <c r="IYY7" s="148"/>
      <c r="IYZ7" s="156"/>
      <c r="IZA7" s="148"/>
      <c r="IZB7" s="156"/>
      <c r="IZC7" s="148"/>
      <c r="IZD7" s="156"/>
      <c r="IZE7" s="148"/>
      <c r="IZF7" s="156"/>
      <c r="IZG7" s="148"/>
      <c r="IZH7" s="156"/>
      <c r="IZI7" s="148"/>
      <c r="IZJ7" s="156"/>
      <c r="IZK7" s="148"/>
      <c r="IZL7" s="156"/>
      <c r="IZM7" s="148"/>
      <c r="IZN7" s="156"/>
      <c r="IZO7" s="148"/>
      <c r="IZP7" s="156"/>
      <c r="IZQ7" s="148"/>
      <c r="IZR7" s="156"/>
      <c r="IZS7" s="148"/>
      <c r="IZT7" s="156"/>
      <c r="IZU7" s="148"/>
      <c r="IZV7" s="156"/>
      <c r="IZW7" s="148"/>
      <c r="IZX7" s="156"/>
      <c r="IZY7" s="148"/>
      <c r="IZZ7" s="156"/>
      <c r="JAA7" s="148"/>
      <c r="JAB7" s="156"/>
      <c r="JAC7" s="148"/>
      <c r="JAD7" s="156"/>
      <c r="JAE7" s="148"/>
      <c r="JAF7" s="156"/>
      <c r="JAG7" s="148"/>
      <c r="JAH7" s="156"/>
      <c r="JAI7" s="148"/>
      <c r="JAJ7" s="156"/>
      <c r="JAK7" s="148"/>
      <c r="JAL7" s="156"/>
      <c r="JAM7" s="148"/>
      <c r="JAN7" s="156"/>
      <c r="JAO7" s="148"/>
      <c r="JAP7" s="156"/>
      <c r="JAQ7" s="148"/>
      <c r="JAR7" s="156"/>
      <c r="JAS7" s="148"/>
      <c r="JAT7" s="156"/>
      <c r="JAU7" s="148"/>
      <c r="JAV7" s="156"/>
      <c r="JAW7" s="148"/>
      <c r="JAX7" s="156"/>
      <c r="JAY7" s="148"/>
      <c r="JAZ7" s="156"/>
      <c r="JBA7" s="148"/>
      <c r="JBB7" s="156"/>
      <c r="JBC7" s="148"/>
      <c r="JBD7" s="156"/>
      <c r="JBE7" s="148"/>
      <c r="JBF7" s="156"/>
      <c r="JBG7" s="148"/>
      <c r="JBH7" s="156"/>
      <c r="JBI7" s="148"/>
      <c r="JBJ7" s="156"/>
      <c r="JBK7" s="148"/>
      <c r="JBL7" s="156"/>
      <c r="JBM7" s="148"/>
      <c r="JBN7" s="156"/>
      <c r="JBO7" s="148"/>
      <c r="JBP7" s="156"/>
      <c r="JBQ7" s="148"/>
      <c r="JBR7" s="156"/>
      <c r="JBS7" s="148"/>
      <c r="JBT7" s="156"/>
      <c r="JBU7" s="148"/>
      <c r="JBV7" s="156"/>
      <c r="JBW7" s="148"/>
      <c r="JBX7" s="156"/>
      <c r="JBY7" s="148"/>
      <c r="JBZ7" s="156"/>
      <c r="JCA7" s="148"/>
      <c r="JCB7" s="156"/>
      <c r="JCC7" s="148"/>
      <c r="JCD7" s="156"/>
      <c r="JCE7" s="148"/>
      <c r="JCF7" s="156"/>
      <c r="JCG7" s="148"/>
      <c r="JCH7" s="156"/>
      <c r="JCI7" s="148"/>
      <c r="JCJ7" s="156"/>
      <c r="JCK7" s="148"/>
      <c r="JCL7" s="156"/>
      <c r="JCM7" s="148"/>
      <c r="JCN7" s="156"/>
      <c r="JCO7" s="148"/>
      <c r="JCP7" s="156"/>
      <c r="JCQ7" s="148"/>
      <c r="JCR7" s="156"/>
      <c r="JCS7" s="148"/>
      <c r="JCT7" s="156"/>
      <c r="JCU7" s="148"/>
      <c r="JCV7" s="156"/>
      <c r="JCW7" s="148"/>
      <c r="JCX7" s="156"/>
      <c r="JCY7" s="148"/>
      <c r="JCZ7" s="156"/>
      <c r="JDA7" s="148"/>
      <c r="JDB7" s="156"/>
      <c r="JDC7" s="148"/>
      <c r="JDD7" s="156"/>
      <c r="JDE7" s="148"/>
      <c r="JDF7" s="156"/>
      <c r="JDG7" s="148"/>
      <c r="JDH7" s="156"/>
      <c r="JDI7" s="148"/>
      <c r="JDJ7" s="156"/>
      <c r="JDK7" s="148"/>
      <c r="JDL7" s="156"/>
      <c r="JDM7" s="148"/>
      <c r="JDN7" s="156"/>
      <c r="JDO7" s="148"/>
      <c r="JDP7" s="156"/>
      <c r="JDQ7" s="148"/>
      <c r="JDR7" s="156"/>
      <c r="JDS7" s="148"/>
      <c r="JDT7" s="156"/>
      <c r="JDU7" s="148"/>
      <c r="JDV7" s="156"/>
      <c r="JDW7" s="148"/>
      <c r="JDX7" s="156"/>
      <c r="JDY7" s="148"/>
      <c r="JDZ7" s="156"/>
      <c r="JEA7" s="148"/>
      <c r="JEB7" s="156"/>
      <c r="JEC7" s="148"/>
      <c r="JED7" s="156"/>
      <c r="JEE7" s="148"/>
      <c r="JEF7" s="156"/>
      <c r="JEG7" s="148"/>
      <c r="JEH7" s="156"/>
      <c r="JEI7" s="148"/>
      <c r="JEJ7" s="156"/>
      <c r="JEK7" s="148"/>
      <c r="JEL7" s="156"/>
      <c r="JEM7" s="148"/>
      <c r="JEN7" s="156"/>
      <c r="JEO7" s="148"/>
      <c r="JEP7" s="156"/>
      <c r="JEQ7" s="148"/>
      <c r="JER7" s="156"/>
      <c r="JES7" s="148"/>
      <c r="JET7" s="156"/>
      <c r="JEU7" s="148"/>
      <c r="JEV7" s="156"/>
      <c r="JEW7" s="148"/>
      <c r="JEX7" s="156"/>
      <c r="JEY7" s="148"/>
      <c r="JEZ7" s="156"/>
      <c r="JFA7" s="148"/>
      <c r="JFB7" s="156"/>
      <c r="JFC7" s="148"/>
      <c r="JFD7" s="156"/>
      <c r="JFE7" s="148"/>
      <c r="JFF7" s="156"/>
      <c r="JFG7" s="148"/>
      <c r="JFH7" s="156"/>
      <c r="JFI7" s="148"/>
      <c r="JFJ7" s="156"/>
      <c r="JFK7" s="148"/>
      <c r="JFL7" s="156"/>
      <c r="JFM7" s="148"/>
      <c r="JFN7" s="156"/>
      <c r="JFO7" s="148"/>
      <c r="JFP7" s="156"/>
      <c r="JFQ7" s="148"/>
      <c r="JFR7" s="156"/>
      <c r="JFS7" s="148"/>
      <c r="JFT7" s="156"/>
      <c r="JFU7" s="148"/>
      <c r="JFV7" s="156"/>
      <c r="JFW7" s="148"/>
      <c r="JFX7" s="156"/>
      <c r="JFY7" s="148"/>
      <c r="JFZ7" s="156"/>
      <c r="JGA7" s="148"/>
      <c r="JGB7" s="156"/>
      <c r="JGC7" s="148"/>
      <c r="JGD7" s="156"/>
      <c r="JGE7" s="148"/>
      <c r="JGF7" s="156"/>
      <c r="JGG7" s="148"/>
      <c r="JGH7" s="156"/>
      <c r="JGI7" s="148"/>
      <c r="JGJ7" s="156"/>
      <c r="JGK7" s="148"/>
      <c r="JGL7" s="156"/>
      <c r="JGM7" s="148"/>
      <c r="JGN7" s="156"/>
      <c r="JGO7" s="148"/>
      <c r="JGP7" s="156"/>
      <c r="JGQ7" s="148"/>
      <c r="JGR7" s="156"/>
      <c r="JGS7" s="148"/>
      <c r="JGT7" s="156"/>
      <c r="JGU7" s="148"/>
      <c r="JGV7" s="156"/>
      <c r="JGW7" s="148"/>
      <c r="JGX7" s="156"/>
      <c r="JGY7" s="148"/>
      <c r="JGZ7" s="156"/>
      <c r="JHA7" s="148"/>
      <c r="JHB7" s="156"/>
      <c r="JHC7" s="148"/>
      <c r="JHD7" s="156"/>
      <c r="JHE7" s="148"/>
      <c r="JHF7" s="156"/>
      <c r="JHG7" s="148"/>
      <c r="JHH7" s="156"/>
      <c r="JHI7" s="148"/>
      <c r="JHJ7" s="156"/>
      <c r="JHK7" s="148"/>
      <c r="JHL7" s="156"/>
      <c r="JHM7" s="148"/>
      <c r="JHN7" s="156"/>
      <c r="JHO7" s="148"/>
      <c r="JHP7" s="156"/>
      <c r="JHQ7" s="148"/>
      <c r="JHR7" s="156"/>
      <c r="JHS7" s="148"/>
      <c r="JHT7" s="156"/>
      <c r="JHU7" s="148"/>
      <c r="JHV7" s="156"/>
      <c r="JHW7" s="148"/>
      <c r="JHX7" s="156"/>
      <c r="JHY7" s="148"/>
      <c r="JHZ7" s="156"/>
      <c r="JIA7" s="148"/>
      <c r="JIB7" s="156"/>
      <c r="JIC7" s="148"/>
      <c r="JID7" s="156"/>
      <c r="JIE7" s="148"/>
      <c r="JIF7" s="156"/>
      <c r="JIG7" s="148"/>
      <c r="JIH7" s="156"/>
      <c r="JII7" s="148"/>
      <c r="JIJ7" s="156"/>
      <c r="JIK7" s="148"/>
      <c r="JIL7" s="156"/>
      <c r="JIM7" s="148"/>
      <c r="JIN7" s="156"/>
      <c r="JIO7" s="148"/>
      <c r="JIP7" s="156"/>
      <c r="JIQ7" s="148"/>
      <c r="JIR7" s="156"/>
      <c r="JIS7" s="148"/>
      <c r="JIT7" s="156"/>
      <c r="JIU7" s="148"/>
      <c r="JIV7" s="156"/>
      <c r="JIW7" s="148"/>
      <c r="JIX7" s="156"/>
      <c r="JIY7" s="148"/>
      <c r="JIZ7" s="156"/>
      <c r="JJA7" s="148"/>
      <c r="JJB7" s="156"/>
      <c r="JJC7" s="148"/>
      <c r="JJD7" s="156"/>
      <c r="JJE7" s="148"/>
      <c r="JJF7" s="156"/>
      <c r="JJG7" s="148"/>
      <c r="JJH7" s="156"/>
      <c r="JJI7" s="148"/>
      <c r="JJJ7" s="156"/>
      <c r="JJK7" s="148"/>
      <c r="JJL7" s="156"/>
      <c r="JJM7" s="148"/>
      <c r="JJN7" s="156"/>
      <c r="JJO7" s="148"/>
      <c r="JJP7" s="156"/>
      <c r="JJQ7" s="148"/>
      <c r="JJR7" s="156"/>
      <c r="JJS7" s="148"/>
      <c r="JJT7" s="156"/>
      <c r="JJU7" s="148"/>
      <c r="JJV7" s="156"/>
      <c r="JJW7" s="148"/>
      <c r="JJX7" s="156"/>
      <c r="JJY7" s="148"/>
      <c r="JJZ7" s="156"/>
      <c r="JKA7" s="148"/>
      <c r="JKB7" s="156"/>
      <c r="JKC7" s="148"/>
      <c r="JKD7" s="156"/>
      <c r="JKE7" s="148"/>
      <c r="JKF7" s="156"/>
      <c r="JKG7" s="148"/>
      <c r="JKH7" s="156"/>
      <c r="JKI7" s="148"/>
      <c r="JKJ7" s="156"/>
      <c r="JKK7" s="148"/>
      <c r="JKL7" s="156"/>
      <c r="JKM7" s="148"/>
      <c r="JKN7" s="156"/>
      <c r="JKO7" s="148"/>
      <c r="JKP7" s="156"/>
      <c r="JKQ7" s="148"/>
      <c r="JKR7" s="156"/>
      <c r="JKS7" s="148"/>
      <c r="JKT7" s="156"/>
      <c r="JKU7" s="148"/>
      <c r="JKV7" s="156"/>
      <c r="JKW7" s="148"/>
      <c r="JKX7" s="156"/>
      <c r="JKY7" s="148"/>
      <c r="JKZ7" s="156"/>
      <c r="JLA7" s="148"/>
      <c r="JLB7" s="156"/>
      <c r="JLC7" s="148"/>
      <c r="JLD7" s="156"/>
      <c r="JLE7" s="148"/>
      <c r="JLF7" s="156"/>
      <c r="JLG7" s="148"/>
      <c r="JLH7" s="156"/>
      <c r="JLI7" s="148"/>
      <c r="JLJ7" s="156"/>
      <c r="JLK7" s="148"/>
      <c r="JLL7" s="156"/>
      <c r="JLM7" s="148"/>
      <c r="JLN7" s="156"/>
      <c r="JLO7" s="148"/>
      <c r="JLP7" s="156"/>
      <c r="JLQ7" s="148"/>
      <c r="JLR7" s="156"/>
      <c r="JLS7" s="148"/>
      <c r="JLT7" s="156"/>
      <c r="JLU7" s="148"/>
      <c r="JLV7" s="156"/>
      <c r="JLW7" s="148"/>
      <c r="JLX7" s="156"/>
      <c r="JLY7" s="148"/>
      <c r="JLZ7" s="156"/>
      <c r="JMA7" s="148"/>
      <c r="JMB7" s="156"/>
      <c r="JMC7" s="148"/>
      <c r="JMD7" s="156"/>
      <c r="JME7" s="148"/>
      <c r="JMF7" s="156"/>
      <c r="JMG7" s="148"/>
      <c r="JMH7" s="156"/>
      <c r="JMI7" s="148"/>
      <c r="JMJ7" s="156"/>
      <c r="JMK7" s="148"/>
      <c r="JML7" s="156"/>
      <c r="JMM7" s="148"/>
      <c r="JMN7" s="156"/>
      <c r="JMO7" s="148"/>
      <c r="JMP7" s="156"/>
      <c r="JMQ7" s="148"/>
      <c r="JMR7" s="156"/>
      <c r="JMS7" s="148"/>
      <c r="JMT7" s="156"/>
      <c r="JMU7" s="148"/>
      <c r="JMV7" s="156"/>
      <c r="JMW7" s="148"/>
      <c r="JMX7" s="156"/>
      <c r="JMY7" s="148"/>
      <c r="JMZ7" s="156"/>
      <c r="JNA7" s="148"/>
      <c r="JNB7" s="156"/>
      <c r="JNC7" s="148"/>
      <c r="JND7" s="156"/>
      <c r="JNE7" s="148"/>
      <c r="JNF7" s="156"/>
      <c r="JNG7" s="148"/>
      <c r="JNH7" s="156"/>
      <c r="JNI7" s="148"/>
      <c r="JNJ7" s="156"/>
      <c r="JNK7" s="148"/>
      <c r="JNL7" s="156"/>
      <c r="JNM7" s="148"/>
      <c r="JNN7" s="156"/>
      <c r="JNO7" s="148"/>
      <c r="JNP7" s="156"/>
      <c r="JNQ7" s="148"/>
      <c r="JNR7" s="156"/>
      <c r="JNS7" s="148"/>
      <c r="JNT7" s="156"/>
      <c r="JNU7" s="148"/>
      <c r="JNV7" s="156"/>
      <c r="JNW7" s="148"/>
      <c r="JNX7" s="156"/>
      <c r="JNY7" s="148"/>
      <c r="JNZ7" s="156"/>
      <c r="JOA7" s="148"/>
      <c r="JOB7" s="156"/>
      <c r="JOC7" s="148"/>
      <c r="JOD7" s="156"/>
      <c r="JOE7" s="148"/>
      <c r="JOF7" s="156"/>
      <c r="JOG7" s="148"/>
      <c r="JOH7" s="156"/>
      <c r="JOI7" s="148"/>
      <c r="JOJ7" s="156"/>
      <c r="JOK7" s="148"/>
      <c r="JOL7" s="156"/>
      <c r="JOM7" s="148"/>
      <c r="JON7" s="156"/>
      <c r="JOO7" s="148"/>
      <c r="JOP7" s="156"/>
      <c r="JOQ7" s="148"/>
      <c r="JOR7" s="156"/>
      <c r="JOS7" s="148"/>
      <c r="JOT7" s="156"/>
      <c r="JOU7" s="148"/>
      <c r="JOV7" s="156"/>
      <c r="JOW7" s="148"/>
      <c r="JOX7" s="156"/>
      <c r="JOY7" s="148"/>
      <c r="JOZ7" s="156"/>
      <c r="JPA7" s="148"/>
      <c r="JPB7" s="156"/>
      <c r="JPC7" s="148"/>
      <c r="JPD7" s="156"/>
      <c r="JPE7" s="148"/>
      <c r="JPF7" s="156"/>
      <c r="JPG7" s="148"/>
      <c r="JPH7" s="156"/>
      <c r="JPI7" s="148"/>
      <c r="JPJ7" s="156"/>
      <c r="JPK7" s="148"/>
      <c r="JPL7" s="156"/>
      <c r="JPM7" s="148"/>
      <c r="JPN7" s="156"/>
      <c r="JPO7" s="148"/>
      <c r="JPP7" s="156"/>
      <c r="JPQ7" s="148"/>
      <c r="JPR7" s="156"/>
      <c r="JPS7" s="148"/>
      <c r="JPT7" s="156"/>
      <c r="JPU7" s="148"/>
      <c r="JPV7" s="156"/>
      <c r="JPW7" s="148"/>
      <c r="JPX7" s="156"/>
      <c r="JPY7" s="148"/>
      <c r="JPZ7" s="156"/>
      <c r="JQA7" s="148"/>
      <c r="JQB7" s="156"/>
      <c r="JQC7" s="148"/>
      <c r="JQD7" s="156"/>
      <c r="JQE7" s="148"/>
      <c r="JQF7" s="156"/>
      <c r="JQG7" s="148"/>
      <c r="JQH7" s="156"/>
      <c r="JQI7" s="148"/>
      <c r="JQJ7" s="156"/>
      <c r="JQK7" s="148"/>
      <c r="JQL7" s="156"/>
      <c r="JQM7" s="148"/>
      <c r="JQN7" s="156"/>
      <c r="JQO7" s="148"/>
      <c r="JQP7" s="156"/>
      <c r="JQQ7" s="148"/>
      <c r="JQR7" s="156"/>
      <c r="JQS7" s="148"/>
      <c r="JQT7" s="156"/>
      <c r="JQU7" s="148"/>
      <c r="JQV7" s="156"/>
      <c r="JQW7" s="148"/>
      <c r="JQX7" s="156"/>
      <c r="JQY7" s="148"/>
      <c r="JQZ7" s="156"/>
      <c r="JRA7" s="148"/>
      <c r="JRB7" s="156"/>
      <c r="JRC7" s="148"/>
      <c r="JRD7" s="156"/>
      <c r="JRE7" s="148"/>
      <c r="JRF7" s="156"/>
      <c r="JRG7" s="148"/>
      <c r="JRH7" s="156"/>
      <c r="JRI7" s="148"/>
      <c r="JRJ7" s="156"/>
      <c r="JRK7" s="148"/>
      <c r="JRL7" s="156"/>
      <c r="JRM7" s="148"/>
      <c r="JRN7" s="156"/>
      <c r="JRO7" s="148"/>
      <c r="JRP7" s="156"/>
      <c r="JRQ7" s="148"/>
      <c r="JRR7" s="156"/>
      <c r="JRS7" s="148"/>
      <c r="JRT7" s="156"/>
      <c r="JRU7" s="148"/>
      <c r="JRV7" s="156"/>
      <c r="JRW7" s="148"/>
      <c r="JRX7" s="156"/>
      <c r="JRY7" s="148"/>
      <c r="JRZ7" s="156"/>
      <c r="JSA7" s="148"/>
      <c r="JSB7" s="156"/>
      <c r="JSC7" s="148"/>
      <c r="JSD7" s="156"/>
      <c r="JSE7" s="148"/>
      <c r="JSF7" s="156"/>
      <c r="JSG7" s="148"/>
      <c r="JSH7" s="156"/>
      <c r="JSI7" s="148"/>
      <c r="JSJ7" s="156"/>
      <c r="JSK7" s="148"/>
      <c r="JSL7" s="156"/>
      <c r="JSM7" s="148"/>
      <c r="JSN7" s="156"/>
      <c r="JSO7" s="148"/>
      <c r="JSP7" s="156"/>
      <c r="JSQ7" s="148"/>
      <c r="JSR7" s="156"/>
      <c r="JSS7" s="148"/>
      <c r="JST7" s="156"/>
      <c r="JSU7" s="148"/>
      <c r="JSV7" s="156"/>
      <c r="JSW7" s="148"/>
      <c r="JSX7" s="156"/>
      <c r="JSY7" s="148"/>
      <c r="JSZ7" s="156"/>
      <c r="JTA7" s="148"/>
      <c r="JTB7" s="156"/>
      <c r="JTC7" s="148"/>
      <c r="JTD7" s="156"/>
      <c r="JTE7" s="148"/>
      <c r="JTF7" s="156"/>
      <c r="JTG7" s="148"/>
      <c r="JTH7" s="156"/>
      <c r="JTI7" s="148"/>
      <c r="JTJ7" s="156"/>
      <c r="JTK7" s="148"/>
      <c r="JTL7" s="156"/>
      <c r="JTM7" s="148"/>
      <c r="JTN7" s="156"/>
      <c r="JTO7" s="148"/>
      <c r="JTP7" s="156"/>
      <c r="JTQ7" s="148"/>
      <c r="JTR7" s="156"/>
      <c r="JTS7" s="148"/>
      <c r="JTT7" s="156"/>
      <c r="JTU7" s="148"/>
      <c r="JTV7" s="156"/>
      <c r="JTW7" s="148"/>
      <c r="JTX7" s="156"/>
      <c r="JTY7" s="148"/>
      <c r="JTZ7" s="156"/>
      <c r="JUA7" s="148"/>
      <c r="JUB7" s="156"/>
      <c r="JUC7" s="148"/>
      <c r="JUD7" s="156"/>
      <c r="JUE7" s="148"/>
      <c r="JUF7" s="156"/>
      <c r="JUG7" s="148"/>
      <c r="JUH7" s="156"/>
      <c r="JUI7" s="148"/>
      <c r="JUJ7" s="156"/>
      <c r="JUK7" s="148"/>
      <c r="JUL7" s="156"/>
      <c r="JUM7" s="148"/>
      <c r="JUN7" s="156"/>
      <c r="JUO7" s="148"/>
      <c r="JUP7" s="156"/>
      <c r="JUQ7" s="148"/>
      <c r="JUR7" s="156"/>
      <c r="JUS7" s="148"/>
      <c r="JUT7" s="156"/>
      <c r="JUU7" s="148"/>
      <c r="JUV7" s="156"/>
      <c r="JUW7" s="148"/>
      <c r="JUX7" s="156"/>
      <c r="JUY7" s="148"/>
      <c r="JUZ7" s="156"/>
      <c r="JVA7" s="148"/>
      <c r="JVB7" s="156"/>
      <c r="JVC7" s="148"/>
      <c r="JVD7" s="156"/>
      <c r="JVE7" s="148"/>
      <c r="JVF7" s="156"/>
      <c r="JVG7" s="148"/>
      <c r="JVH7" s="156"/>
      <c r="JVI7" s="148"/>
      <c r="JVJ7" s="156"/>
      <c r="JVK7" s="148"/>
      <c r="JVL7" s="156"/>
      <c r="JVM7" s="148"/>
      <c r="JVN7" s="156"/>
      <c r="JVO7" s="148"/>
      <c r="JVP7" s="156"/>
      <c r="JVQ7" s="148"/>
      <c r="JVR7" s="156"/>
      <c r="JVS7" s="148"/>
      <c r="JVT7" s="156"/>
      <c r="JVU7" s="148"/>
      <c r="JVV7" s="156"/>
      <c r="JVW7" s="148"/>
      <c r="JVX7" s="156"/>
      <c r="JVY7" s="148"/>
      <c r="JVZ7" s="156"/>
      <c r="JWA7" s="148"/>
      <c r="JWB7" s="156"/>
      <c r="JWC7" s="148"/>
      <c r="JWD7" s="156"/>
      <c r="JWE7" s="148"/>
      <c r="JWF7" s="156"/>
      <c r="JWG7" s="148"/>
      <c r="JWH7" s="156"/>
      <c r="JWI7" s="148"/>
      <c r="JWJ7" s="156"/>
      <c r="JWK7" s="148"/>
      <c r="JWL7" s="156"/>
      <c r="JWM7" s="148"/>
      <c r="JWN7" s="156"/>
      <c r="JWO7" s="148"/>
      <c r="JWP7" s="156"/>
      <c r="JWQ7" s="148"/>
      <c r="JWR7" s="156"/>
      <c r="JWS7" s="148"/>
      <c r="JWT7" s="156"/>
      <c r="JWU7" s="148"/>
      <c r="JWV7" s="156"/>
      <c r="JWW7" s="148"/>
      <c r="JWX7" s="156"/>
      <c r="JWY7" s="148"/>
      <c r="JWZ7" s="156"/>
      <c r="JXA7" s="148"/>
      <c r="JXB7" s="156"/>
      <c r="JXC7" s="148"/>
      <c r="JXD7" s="156"/>
      <c r="JXE7" s="148"/>
      <c r="JXF7" s="156"/>
      <c r="JXG7" s="148"/>
      <c r="JXH7" s="156"/>
      <c r="JXI7" s="148"/>
      <c r="JXJ7" s="156"/>
      <c r="JXK7" s="148"/>
      <c r="JXL7" s="156"/>
      <c r="JXM7" s="148"/>
      <c r="JXN7" s="156"/>
      <c r="JXO7" s="148"/>
      <c r="JXP7" s="156"/>
      <c r="JXQ7" s="148"/>
      <c r="JXR7" s="156"/>
      <c r="JXS7" s="148"/>
      <c r="JXT7" s="156"/>
      <c r="JXU7" s="148"/>
      <c r="JXV7" s="156"/>
      <c r="JXW7" s="148"/>
      <c r="JXX7" s="156"/>
      <c r="JXY7" s="148"/>
      <c r="JXZ7" s="156"/>
      <c r="JYA7" s="148"/>
      <c r="JYB7" s="156"/>
      <c r="JYC7" s="148"/>
      <c r="JYD7" s="156"/>
      <c r="JYE7" s="148"/>
      <c r="JYF7" s="156"/>
      <c r="JYG7" s="148"/>
      <c r="JYH7" s="156"/>
      <c r="JYI7" s="148"/>
      <c r="JYJ7" s="156"/>
      <c r="JYK7" s="148"/>
      <c r="JYL7" s="156"/>
      <c r="JYM7" s="148"/>
      <c r="JYN7" s="156"/>
      <c r="JYO7" s="148"/>
      <c r="JYP7" s="156"/>
      <c r="JYQ7" s="148"/>
      <c r="JYR7" s="156"/>
      <c r="JYS7" s="148"/>
      <c r="JYT7" s="156"/>
      <c r="JYU7" s="148"/>
      <c r="JYV7" s="156"/>
      <c r="JYW7" s="148"/>
      <c r="JYX7" s="156"/>
      <c r="JYY7" s="148"/>
      <c r="JYZ7" s="156"/>
      <c r="JZA7" s="148"/>
      <c r="JZB7" s="156"/>
      <c r="JZC7" s="148"/>
      <c r="JZD7" s="156"/>
      <c r="JZE7" s="148"/>
      <c r="JZF7" s="156"/>
      <c r="JZG7" s="148"/>
      <c r="JZH7" s="156"/>
      <c r="JZI7" s="148"/>
      <c r="JZJ7" s="156"/>
      <c r="JZK7" s="148"/>
      <c r="JZL7" s="156"/>
      <c r="JZM7" s="148"/>
      <c r="JZN7" s="156"/>
      <c r="JZO7" s="148"/>
      <c r="JZP7" s="156"/>
      <c r="JZQ7" s="148"/>
      <c r="JZR7" s="156"/>
      <c r="JZS7" s="148"/>
      <c r="JZT7" s="156"/>
      <c r="JZU7" s="148"/>
      <c r="JZV7" s="156"/>
      <c r="JZW7" s="148"/>
      <c r="JZX7" s="156"/>
      <c r="JZY7" s="148"/>
      <c r="JZZ7" s="156"/>
      <c r="KAA7" s="148"/>
      <c r="KAB7" s="156"/>
      <c r="KAC7" s="148"/>
      <c r="KAD7" s="156"/>
      <c r="KAE7" s="148"/>
      <c r="KAF7" s="156"/>
      <c r="KAG7" s="148"/>
      <c r="KAH7" s="156"/>
      <c r="KAI7" s="148"/>
      <c r="KAJ7" s="156"/>
      <c r="KAK7" s="148"/>
      <c r="KAL7" s="156"/>
      <c r="KAM7" s="148"/>
      <c r="KAN7" s="156"/>
      <c r="KAO7" s="148"/>
      <c r="KAP7" s="156"/>
      <c r="KAQ7" s="148"/>
      <c r="KAR7" s="156"/>
      <c r="KAS7" s="148"/>
      <c r="KAT7" s="156"/>
      <c r="KAU7" s="148"/>
      <c r="KAV7" s="156"/>
      <c r="KAW7" s="148"/>
      <c r="KAX7" s="156"/>
      <c r="KAY7" s="148"/>
      <c r="KAZ7" s="156"/>
      <c r="KBA7" s="148"/>
      <c r="KBB7" s="156"/>
      <c r="KBC7" s="148"/>
      <c r="KBD7" s="156"/>
      <c r="KBE7" s="148"/>
      <c r="KBF7" s="156"/>
      <c r="KBG7" s="148"/>
      <c r="KBH7" s="156"/>
      <c r="KBI7" s="148"/>
      <c r="KBJ7" s="156"/>
      <c r="KBK7" s="148"/>
      <c r="KBL7" s="156"/>
      <c r="KBM7" s="148"/>
      <c r="KBN7" s="156"/>
      <c r="KBO7" s="148"/>
      <c r="KBP7" s="156"/>
      <c r="KBQ7" s="148"/>
      <c r="KBR7" s="156"/>
      <c r="KBS7" s="148"/>
      <c r="KBT7" s="156"/>
      <c r="KBU7" s="148"/>
      <c r="KBV7" s="156"/>
      <c r="KBW7" s="148"/>
      <c r="KBX7" s="156"/>
      <c r="KBY7" s="148"/>
      <c r="KBZ7" s="156"/>
      <c r="KCA7" s="148"/>
      <c r="KCB7" s="156"/>
      <c r="KCC7" s="148"/>
      <c r="KCD7" s="156"/>
      <c r="KCE7" s="148"/>
      <c r="KCF7" s="156"/>
      <c r="KCG7" s="148"/>
      <c r="KCH7" s="156"/>
      <c r="KCI7" s="148"/>
      <c r="KCJ7" s="156"/>
      <c r="KCK7" s="148"/>
      <c r="KCL7" s="156"/>
      <c r="KCM7" s="148"/>
      <c r="KCN7" s="156"/>
      <c r="KCO7" s="148"/>
      <c r="KCP7" s="156"/>
      <c r="KCQ7" s="148"/>
      <c r="KCR7" s="156"/>
      <c r="KCS7" s="148"/>
      <c r="KCT7" s="156"/>
      <c r="KCU7" s="148"/>
      <c r="KCV7" s="156"/>
      <c r="KCW7" s="148"/>
      <c r="KCX7" s="156"/>
      <c r="KCY7" s="148"/>
      <c r="KCZ7" s="156"/>
      <c r="KDA7" s="148"/>
      <c r="KDB7" s="156"/>
      <c r="KDC7" s="148"/>
      <c r="KDD7" s="156"/>
      <c r="KDE7" s="148"/>
      <c r="KDF7" s="156"/>
      <c r="KDG7" s="148"/>
      <c r="KDH7" s="156"/>
      <c r="KDI7" s="148"/>
      <c r="KDJ7" s="156"/>
      <c r="KDK7" s="148"/>
      <c r="KDL7" s="156"/>
      <c r="KDM7" s="148"/>
      <c r="KDN7" s="156"/>
      <c r="KDO7" s="148"/>
      <c r="KDP7" s="156"/>
      <c r="KDQ7" s="148"/>
      <c r="KDR7" s="156"/>
      <c r="KDS7" s="148"/>
      <c r="KDT7" s="156"/>
      <c r="KDU7" s="148"/>
      <c r="KDV7" s="156"/>
      <c r="KDW7" s="148"/>
      <c r="KDX7" s="156"/>
      <c r="KDY7" s="148"/>
      <c r="KDZ7" s="156"/>
      <c r="KEA7" s="148"/>
      <c r="KEB7" s="156"/>
      <c r="KEC7" s="148"/>
      <c r="KED7" s="156"/>
      <c r="KEE7" s="148"/>
      <c r="KEF7" s="156"/>
      <c r="KEG7" s="148"/>
      <c r="KEH7" s="156"/>
      <c r="KEI7" s="148"/>
      <c r="KEJ7" s="156"/>
      <c r="KEK7" s="148"/>
      <c r="KEL7" s="156"/>
      <c r="KEM7" s="148"/>
      <c r="KEN7" s="156"/>
      <c r="KEO7" s="148"/>
      <c r="KEP7" s="156"/>
      <c r="KEQ7" s="148"/>
      <c r="KER7" s="156"/>
      <c r="KES7" s="148"/>
      <c r="KET7" s="156"/>
      <c r="KEU7" s="148"/>
      <c r="KEV7" s="156"/>
      <c r="KEW7" s="148"/>
      <c r="KEX7" s="156"/>
      <c r="KEY7" s="148"/>
      <c r="KEZ7" s="156"/>
      <c r="KFA7" s="148"/>
      <c r="KFB7" s="156"/>
      <c r="KFC7" s="148"/>
      <c r="KFD7" s="156"/>
      <c r="KFE7" s="148"/>
      <c r="KFF7" s="156"/>
      <c r="KFG7" s="148"/>
      <c r="KFH7" s="156"/>
      <c r="KFI7" s="148"/>
      <c r="KFJ7" s="156"/>
      <c r="KFK7" s="148"/>
      <c r="KFL7" s="156"/>
      <c r="KFM7" s="148"/>
      <c r="KFN7" s="156"/>
      <c r="KFO7" s="148"/>
      <c r="KFP7" s="156"/>
      <c r="KFQ7" s="148"/>
      <c r="KFR7" s="156"/>
      <c r="KFS7" s="148"/>
      <c r="KFT7" s="156"/>
      <c r="KFU7" s="148"/>
      <c r="KFV7" s="156"/>
      <c r="KFW7" s="148"/>
      <c r="KFX7" s="156"/>
      <c r="KFY7" s="148"/>
      <c r="KFZ7" s="156"/>
      <c r="KGA7" s="148"/>
      <c r="KGB7" s="156"/>
      <c r="KGC7" s="148"/>
      <c r="KGD7" s="156"/>
      <c r="KGE7" s="148"/>
      <c r="KGF7" s="156"/>
      <c r="KGG7" s="148"/>
      <c r="KGH7" s="156"/>
      <c r="KGI7" s="148"/>
      <c r="KGJ7" s="156"/>
      <c r="KGK7" s="148"/>
      <c r="KGL7" s="156"/>
      <c r="KGM7" s="148"/>
      <c r="KGN7" s="156"/>
      <c r="KGO7" s="148"/>
      <c r="KGP7" s="156"/>
      <c r="KGQ7" s="148"/>
      <c r="KGR7" s="156"/>
      <c r="KGS7" s="148"/>
      <c r="KGT7" s="156"/>
      <c r="KGU7" s="148"/>
      <c r="KGV7" s="156"/>
      <c r="KGW7" s="148"/>
      <c r="KGX7" s="156"/>
      <c r="KGY7" s="148"/>
      <c r="KGZ7" s="156"/>
      <c r="KHA7" s="148"/>
      <c r="KHB7" s="156"/>
      <c r="KHC7" s="148"/>
      <c r="KHD7" s="156"/>
      <c r="KHE7" s="148"/>
      <c r="KHF7" s="156"/>
      <c r="KHG7" s="148"/>
      <c r="KHH7" s="156"/>
      <c r="KHI7" s="148"/>
      <c r="KHJ7" s="156"/>
      <c r="KHK7" s="148"/>
      <c r="KHL7" s="156"/>
      <c r="KHM7" s="148"/>
      <c r="KHN7" s="156"/>
      <c r="KHO7" s="148"/>
      <c r="KHP7" s="156"/>
      <c r="KHQ7" s="148"/>
      <c r="KHR7" s="156"/>
      <c r="KHS7" s="148"/>
      <c r="KHT7" s="156"/>
      <c r="KHU7" s="148"/>
      <c r="KHV7" s="156"/>
      <c r="KHW7" s="148"/>
      <c r="KHX7" s="156"/>
      <c r="KHY7" s="148"/>
      <c r="KHZ7" s="156"/>
      <c r="KIA7" s="148"/>
      <c r="KIB7" s="156"/>
      <c r="KIC7" s="148"/>
      <c r="KID7" s="156"/>
      <c r="KIE7" s="148"/>
      <c r="KIF7" s="156"/>
      <c r="KIG7" s="148"/>
      <c r="KIH7" s="156"/>
      <c r="KII7" s="148"/>
      <c r="KIJ7" s="156"/>
      <c r="KIK7" s="148"/>
      <c r="KIL7" s="156"/>
      <c r="KIM7" s="148"/>
      <c r="KIN7" s="156"/>
      <c r="KIO7" s="148"/>
      <c r="KIP7" s="156"/>
      <c r="KIQ7" s="148"/>
      <c r="KIR7" s="156"/>
      <c r="KIS7" s="148"/>
      <c r="KIT7" s="156"/>
      <c r="KIU7" s="148"/>
      <c r="KIV7" s="156"/>
      <c r="KIW7" s="148"/>
      <c r="KIX7" s="156"/>
      <c r="KIY7" s="148"/>
      <c r="KIZ7" s="156"/>
      <c r="KJA7" s="148"/>
      <c r="KJB7" s="156"/>
      <c r="KJC7" s="148"/>
      <c r="KJD7" s="156"/>
      <c r="KJE7" s="148"/>
      <c r="KJF7" s="156"/>
      <c r="KJG7" s="148"/>
      <c r="KJH7" s="156"/>
      <c r="KJI7" s="148"/>
      <c r="KJJ7" s="156"/>
      <c r="KJK7" s="148"/>
      <c r="KJL7" s="156"/>
      <c r="KJM7" s="148"/>
      <c r="KJN7" s="156"/>
      <c r="KJO7" s="148"/>
      <c r="KJP7" s="156"/>
      <c r="KJQ7" s="148"/>
      <c r="KJR7" s="156"/>
      <c r="KJS7" s="148"/>
      <c r="KJT7" s="156"/>
      <c r="KJU7" s="148"/>
      <c r="KJV7" s="156"/>
      <c r="KJW7" s="148"/>
      <c r="KJX7" s="156"/>
      <c r="KJY7" s="148"/>
      <c r="KJZ7" s="156"/>
      <c r="KKA7" s="148"/>
      <c r="KKB7" s="156"/>
      <c r="KKC7" s="148"/>
      <c r="KKD7" s="156"/>
      <c r="KKE7" s="148"/>
      <c r="KKF7" s="156"/>
      <c r="KKG7" s="148"/>
      <c r="KKH7" s="156"/>
      <c r="KKI7" s="148"/>
      <c r="KKJ7" s="156"/>
      <c r="KKK7" s="148"/>
      <c r="KKL7" s="156"/>
      <c r="KKM7" s="148"/>
      <c r="KKN7" s="156"/>
      <c r="KKO7" s="148"/>
      <c r="KKP7" s="156"/>
      <c r="KKQ7" s="148"/>
      <c r="KKR7" s="156"/>
      <c r="KKS7" s="148"/>
      <c r="KKT7" s="156"/>
      <c r="KKU7" s="148"/>
      <c r="KKV7" s="156"/>
      <c r="KKW7" s="148"/>
      <c r="KKX7" s="156"/>
      <c r="KKY7" s="148"/>
      <c r="KKZ7" s="156"/>
      <c r="KLA7" s="148"/>
      <c r="KLB7" s="156"/>
      <c r="KLC7" s="148"/>
      <c r="KLD7" s="156"/>
      <c r="KLE7" s="148"/>
      <c r="KLF7" s="156"/>
      <c r="KLG7" s="148"/>
      <c r="KLH7" s="156"/>
      <c r="KLI7" s="148"/>
      <c r="KLJ7" s="156"/>
      <c r="KLK7" s="148"/>
      <c r="KLL7" s="156"/>
      <c r="KLM7" s="148"/>
      <c r="KLN7" s="156"/>
      <c r="KLO7" s="148"/>
      <c r="KLP7" s="156"/>
      <c r="KLQ7" s="148"/>
      <c r="KLR7" s="156"/>
      <c r="KLS7" s="148"/>
      <c r="KLT7" s="156"/>
      <c r="KLU7" s="148"/>
      <c r="KLV7" s="156"/>
      <c r="KLW7" s="148"/>
      <c r="KLX7" s="156"/>
      <c r="KLY7" s="148"/>
      <c r="KLZ7" s="156"/>
      <c r="KMA7" s="148"/>
      <c r="KMB7" s="156"/>
      <c r="KMC7" s="148"/>
      <c r="KMD7" s="156"/>
      <c r="KME7" s="148"/>
      <c r="KMF7" s="156"/>
      <c r="KMG7" s="148"/>
      <c r="KMH7" s="156"/>
      <c r="KMI7" s="148"/>
      <c r="KMJ7" s="156"/>
      <c r="KMK7" s="148"/>
      <c r="KML7" s="156"/>
      <c r="KMM7" s="148"/>
      <c r="KMN7" s="156"/>
      <c r="KMO7" s="148"/>
      <c r="KMP7" s="156"/>
      <c r="KMQ7" s="148"/>
      <c r="KMR7" s="156"/>
      <c r="KMS7" s="148"/>
      <c r="KMT7" s="156"/>
      <c r="KMU7" s="148"/>
      <c r="KMV7" s="156"/>
      <c r="KMW7" s="148"/>
      <c r="KMX7" s="156"/>
      <c r="KMY7" s="148"/>
      <c r="KMZ7" s="156"/>
      <c r="KNA7" s="148"/>
      <c r="KNB7" s="156"/>
      <c r="KNC7" s="148"/>
      <c r="KND7" s="156"/>
      <c r="KNE7" s="148"/>
      <c r="KNF7" s="156"/>
      <c r="KNG7" s="148"/>
      <c r="KNH7" s="156"/>
      <c r="KNI7" s="148"/>
      <c r="KNJ7" s="156"/>
      <c r="KNK7" s="148"/>
      <c r="KNL7" s="156"/>
      <c r="KNM7" s="148"/>
      <c r="KNN7" s="156"/>
      <c r="KNO7" s="148"/>
      <c r="KNP7" s="156"/>
      <c r="KNQ7" s="148"/>
      <c r="KNR7" s="156"/>
      <c r="KNS7" s="148"/>
      <c r="KNT7" s="156"/>
      <c r="KNU7" s="148"/>
      <c r="KNV7" s="156"/>
      <c r="KNW7" s="148"/>
      <c r="KNX7" s="156"/>
      <c r="KNY7" s="148"/>
      <c r="KNZ7" s="156"/>
      <c r="KOA7" s="148"/>
      <c r="KOB7" s="156"/>
      <c r="KOC7" s="148"/>
      <c r="KOD7" s="156"/>
      <c r="KOE7" s="148"/>
      <c r="KOF7" s="156"/>
      <c r="KOG7" s="148"/>
      <c r="KOH7" s="156"/>
      <c r="KOI7" s="148"/>
      <c r="KOJ7" s="156"/>
      <c r="KOK7" s="148"/>
      <c r="KOL7" s="156"/>
      <c r="KOM7" s="148"/>
      <c r="KON7" s="156"/>
      <c r="KOO7" s="148"/>
      <c r="KOP7" s="156"/>
      <c r="KOQ7" s="148"/>
      <c r="KOR7" s="156"/>
      <c r="KOS7" s="148"/>
      <c r="KOT7" s="156"/>
      <c r="KOU7" s="148"/>
      <c r="KOV7" s="156"/>
      <c r="KOW7" s="148"/>
      <c r="KOX7" s="156"/>
      <c r="KOY7" s="148"/>
      <c r="KOZ7" s="156"/>
      <c r="KPA7" s="148"/>
      <c r="KPB7" s="156"/>
      <c r="KPC7" s="148"/>
      <c r="KPD7" s="156"/>
      <c r="KPE7" s="148"/>
      <c r="KPF7" s="156"/>
      <c r="KPG7" s="148"/>
      <c r="KPH7" s="156"/>
      <c r="KPI7" s="148"/>
      <c r="KPJ7" s="156"/>
      <c r="KPK7" s="148"/>
      <c r="KPL7" s="156"/>
      <c r="KPM7" s="148"/>
      <c r="KPN7" s="156"/>
      <c r="KPO7" s="148"/>
      <c r="KPP7" s="156"/>
      <c r="KPQ7" s="148"/>
      <c r="KPR7" s="156"/>
      <c r="KPS7" s="148"/>
      <c r="KPT7" s="156"/>
      <c r="KPU7" s="148"/>
      <c r="KPV7" s="156"/>
      <c r="KPW7" s="148"/>
      <c r="KPX7" s="156"/>
      <c r="KPY7" s="148"/>
      <c r="KPZ7" s="156"/>
      <c r="KQA7" s="148"/>
      <c r="KQB7" s="156"/>
      <c r="KQC7" s="148"/>
      <c r="KQD7" s="156"/>
      <c r="KQE7" s="148"/>
      <c r="KQF7" s="156"/>
      <c r="KQG7" s="148"/>
      <c r="KQH7" s="156"/>
      <c r="KQI7" s="148"/>
      <c r="KQJ7" s="156"/>
      <c r="KQK7" s="148"/>
      <c r="KQL7" s="156"/>
      <c r="KQM7" s="148"/>
      <c r="KQN7" s="156"/>
      <c r="KQO7" s="148"/>
      <c r="KQP7" s="156"/>
      <c r="KQQ7" s="148"/>
      <c r="KQR7" s="156"/>
      <c r="KQS7" s="148"/>
      <c r="KQT7" s="156"/>
      <c r="KQU7" s="148"/>
      <c r="KQV7" s="156"/>
      <c r="KQW7" s="148"/>
      <c r="KQX7" s="156"/>
      <c r="KQY7" s="148"/>
      <c r="KQZ7" s="156"/>
      <c r="KRA7" s="148"/>
      <c r="KRB7" s="156"/>
      <c r="KRC7" s="148"/>
      <c r="KRD7" s="156"/>
      <c r="KRE7" s="148"/>
      <c r="KRF7" s="156"/>
      <c r="KRG7" s="148"/>
      <c r="KRH7" s="156"/>
      <c r="KRI7" s="148"/>
      <c r="KRJ7" s="156"/>
      <c r="KRK7" s="148"/>
      <c r="KRL7" s="156"/>
      <c r="KRM7" s="148"/>
      <c r="KRN7" s="156"/>
      <c r="KRO7" s="148"/>
      <c r="KRP7" s="156"/>
      <c r="KRQ7" s="148"/>
      <c r="KRR7" s="156"/>
      <c r="KRS7" s="148"/>
      <c r="KRT7" s="156"/>
      <c r="KRU7" s="148"/>
      <c r="KRV7" s="156"/>
      <c r="KRW7" s="148"/>
      <c r="KRX7" s="156"/>
      <c r="KRY7" s="148"/>
      <c r="KRZ7" s="156"/>
      <c r="KSA7" s="148"/>
      <c r="KSB7" s="156"/>
      <c r="KSC7" s="148"/>
      <c r="KSD7" s="156"/>
      <c r="KSE7" s="148"/>
      <c r="KSF7" s="156"/>
      <c r="KSG7" s="148"/>
      <c r="KSH7" s="156"/>
      <c r="KSI7" s="148"/>
      <c r="KSJ7" s="156"/>
      <c r="KSK7" s="148"/>
      <c r="KSL7" s="156"/>
      <c r="KSM7" s="148"/>
      <c r="KSN7" s="156"/>
      <c r="KSO7" s="148"/>
      <c r="KSP7" s="156"/>
      <c r="KSQ7" s="148"/>
      <c r="KSR7" s="156"/>
      <c r="KSS7" s="148"/>
      <c r="KST7" s="156"/>
      <c r="KSU7" s="148"/>
      <c r="KSV7" s="156"/>
      <c r="KSW7" s="148"/>
      <c r="KSX7" s="156"/>
      <c r="KSY7" s="148"/>
      <c r="KSZ7" s="156"/>
      <c r="KTA7" s="148"/>
      <c r="KTB7" s="156"/>
      <c r="KTC7" s="148"/>
      <c r="KTD7" s="156"/>
      <c r="KTE7" s="148"/>
      <c r="KTF7" s="156"/>
      <c r="KTG7" s="148"/>
      <c r="KTH7" s="156"/>
      <c r="KTI7" s="148"/>
      <c r="KTJ7" s="156"/>
      <c r="KTK7" s="148"/>
      <c r="KTL7" s="156"/>
      <c r="KTM7" s="148"/>
      <c r="KTN7" s="156"/>
      <c r="KTO7" s="148"/>
      <c r="KTP7" s="156"/>
      <c r="KTQ7" s="148"/>
      <c r="KTR7" s="156"/>
      <c r="KTS7" s="148"/>
      <c r="KTT7" s="156"/>
      <c r="KTU7" s="148"/>
      <c r="KTV7" s="156"/>
      <c r="KTW7" s="148"/>
      <c r="KTX7" s="156"/>
      <c r="KTY7" s="148"/>
      <c r="KTZ7" s="156"/>
      <c r="KUA7" s="148"/>
      <c r="KUB7" s="156"/>
      <c r="KUC7" s="148"/>
      <c r="KUD7" s="156"/>
      <c r="KUE7" s="148"/>
      <c r="KUF7" s="156"/>
      <c r="KUG7" s="148"/>
      <c r="KUH7" s="156"/>
      <c r="KUI7" s="148"/>
      <c r="KUJ7" s="156"/>
      <c r="KUK7" s="148"/>
      <c r="KUL7" s="156"/>
      <c r="KUM7" s="148"/>
      <c r="KUN7" s="156"/>
      <c r="KUO7" s="148"/>
      <c r="KUP7" s="156"/>
      <c r="KUQ7" s="148"/>
      <c r="KUR7" s="156"/>
      <c r="KUS7" s="148"/>
      <c r="KUT7" s="156"/>
      <c r="KUU7" s="148"/>
      <c r="KUV7" s="156"/>
      <c r="KUW7" s="148"/>
      <c r="KUX7" s="156"/>
      <c r="KUY7" s="148"/>
      <c r="KUZ7" s="156"/>
      <c r="KVA7" s="148"/>
      <c r="KVB7" s="156"/>
      <c r="KVC7" s="148"/>
      <c r="KVD7" s="156"/>
      <c r="KVE7" s="148"/>
      <c r="KVF7" s="156"/>
      <c r="KVG7" s="148"/>
      <c r="KVH7" s="156"/>
      <c r="KVI7" s="148"/>
      <c r="KVJ7" s="156"/>
      <c r="KVK7" s="148"/>
      <c r="KVL7" s="156"/>
      <c r="KVM7" s="148"/>
      <c r="KVN7" s="156"/>
      <c r="KVO7" s="148"/>
      <c r="KVP7" s="156"/>
      <c r="KVQ7" s="148"/>
      <c r="KVR7" s="156"/>
      <c r="KVS7" s="148"/>
      <c r="KVT7" s="156"/>
      <c r="KVU7" s="148"/>
      <c r="KVV7" s="156"/>
      <c r="KVW7" s="148"/>
      <c r="KVX7" s="156"/>
      <c r="KVY7" s="148"/>
      <c r="KVZ7" s="156"/>
      <c r="KWA7" s="148"/>
      <c r="KWB7" s="156"/>
      <c r="KWC7" s="148"/>
      <c r="KWD7" s="156"/>
      <c r="KWE7" s="148"/>
      <c r="KWF7" s="156"/>
      <c r="KWG7" s="148"/>
      <c r="KWH7" s="156"/>
      <c r="KWI7" s="148"/>
      <c r="KWJ7" s="156"/>
      <c r="KWK7" s="148"/>
      <c r="KWL7" s="156"/>
      <c r="KWM7" s="148"/>
      <c r="KWN7" s="156"/>
      <c r="KWO7" s="148"/>
      <c r="KWP7" s="156"/>
      <c r="KWQ7" s="148"/>
      <c r="KWR7" s="156"/>
      <c r="KWS7" s="148"/>
      <c r="KWT7" s="156"/>
      <c r="KWU7" s="148"/>
      <c r="KWV7" s="156"/>
      <c r="KWW7" s="148"/>
      <c r="KWX7" s="156"/>
      <c r="KWY7" s="148"/>
      <c r="KWZ7" s="156"/>
      <c r="KXA7" s="148"/>
      <c r="KXB7" s="156"/>
      <c r="KXC7" s="148"/>
      <c r="KXD7" s="156"/>
      <c r="KXE7" s="148"/>
      <c r="KXF7" s="156"/>
      <c r="KXG7" s="148"/>
      <c r="KXH7" s="156"/>
      <c r="KXI7" s="148"/>
      <c r="KXJ7" s="156"/>
      <c r="KXK7" s="148"/>
      <c r="KXL7" s="156"/>
      <c r="KXM7" s="148"/>
      <c r="KXN7" s="156"/>
      <c r="KXO7" s="148"/>
      <c r="KXP7" s="156"/>
      <c r="KXQ7" s="148"/>
      <c r="KXR7" s="156"/>
      <c r="KXS7" s="148"/>
      <c r="KXT7" s="156"/>
      <c r="KXU7" s="148"/>
      <c r="KXV7" s="156"/>
      <c r="KXW7" s="148"/>
      <c r="KXX7" s="156"/>
      <c r="KXY7" s="148"/>
      <c r="KXZ7" s="156"/>
      <c r="KYA7" s="148"/>
      <c r="KYB7" s="156"/>
      <c r="KYC7" s="148"/>
      <c r="KYD7" s="156"/>
      <c r="KYE7" s="148"/>
      <c r="KYF7" s="156"/>
      <c r="KYG7" s="148"/>
      <c r="KYH7" s="156"/>
      <c r="KYI7" s="148"/>
      <c r="KYJ7" s="156"/>
      <c r="KYK7" s="148"/>
      <c r="KYL7" s="156"/>
      <c r="KYM7" s="148"/>
      <c r="KYN7" s="156"/>
      <c r="KYO7" s="148"/>
      <c r="KYP7" s="156"/>
      <c r="KYQ7" s="148"/>
      <c r="KYR7" s="156"/>
      <c r="KYS7" s="148"/>
      <c r="KYT7" s="156"/>
      <c r="KYU7" s="148"/>
      <c r="KYV7" s="156"/>
      <c r="KYW7" s="148"/>
      <c r="KYX7" s="156"/>
      <c r="KYY7" s="148"/>
      <c r="KYZ7" s="156"/>
      <c r="KZA7" s="148"/>
      <c r="KZB7" s="156"/>
      <c r="KZC7" s="148"/>
      <c r="KZD7" s="156"/>
      <c r="KZE7" s="148"/>
      <c r="KZF7" s="156"/>
      <c r="KZG7" s="148"/>
      <c r="KZH7" s="156"/>
      <c r="KZI7" s="148"/>
      <c r="KZJ7" s="156"/>
      <c r="KZK7" s="148"/>
      <c r="KZL7" s="156"/>
      <c r="KZM7" s="148"/>
      <c r="KZN7" s="156"/>
      <c r="KZO7" s="148"/>
      <c r="KZP7" s="156"/>
      <c r="KZQ7" s="148"/>
      <c r="KZR7" s="156"/>
      <c r="KZS7" s="148"/>
      <c r="KZT7" s="156"/>
      <c r="KZU7" s="148"/>
      <c r="KZV7" s="156"/>
      <c r="KZW7" s="148"/>
      <c r="KZX7" s="156"/>
      <c r="KZY7" s="148"/>
      <c r="KZZ7" s="156"/>
      <c r="LAA7" s="148"/>
      <c r="LAB7" s="156"/>
      <c r="LAC7" s="148"/>
      <c r="LAD7" s="156"/>
      <c r="LAE7" s="148"/>
      <c r="LAF7" s="156"/>
      <c r="LAG7" s="148"/>
      <c r="LAH7" s="156"/>
      <c r="LAI7" s="148"/>
      <c r="LAJ7" s="156"/>
      <c r="LAK7" s="148"/>
      <c r="LAL7" s="156"/>
      <c r="LAM7" s="148"/>
      <c r="LAN7" s="156"/>
      <c r="LAO7" s="148"/>
      <c r="LAP7" s="156"/>
      <c r="LAQ7" s="148"/>
      <c r="LAR7" s="156"/>
      <c r="LAS7" s="148"/>
      <c r="LAT7" s="156"/>
      <c r="LAU7" s="148"/>
      <c r="LAV7" s="156"/>
      <c r="LAW7" s="148"/>
      <c r="LAX7" s="156"/>
      <c r="LAY7" s="148"/>
      <c r="LAZ7" s="156"/>
      <c r="LBA7" s="148"/>
      <c r="LBB7" s="156"/>
      <c r="LBC7" s="148"/>
      <c r="LBD7" s="156"/>
      <c r="LBE7" s="148"/>
      <c r="LBF7" s="156"/>
      <c r="LBG7" s="148"/>
      <c r="LBH7" s="156"/>
      <c r="LBI7" s="148"/>
      <c r="LBJ7" s="156"/>
      <c r="LBK7" s="148"/>
      <c r="LBL7" s="156"/>
      <c r="LBM7" s="148"/>
      <c r="LBN7" s="156"/>
      <c r="LBO7" s="148"/>
      <c r="LBP7" s="156"/>
      <c r="LBQ7" s="148"/>
      <c r="LBR7" s="156"/>
      <c r="LBS7" s="148"/>
      <c r="LBT7" s="156"/>
      <c r="LBU7" s="148"/>
      <c r="LBV7" s="156"/>
      <c r="LBW7" s="148"/>
      <c r="LBX7" s="156"/>
      <c r="LBY7" s="148"/>
      <c r="LBZ7" s="156"/>
      <c r="LCA7" s="148"/>
      <c r="LCB7" s="156"/>
      <c r="LCC7" s="148"/>
      <c r="LCD7" s="156"/>
      <c r="LCE7" s="148"/>
      <c r="LCF7" s="156"/>
      <c r="LCG7" s="148"/>
      <c r="LCH7" s="156"/>
      <c r="LCI7" s="148"/>
      <c r="LCJ7" s="156"/>
      <c r="LCK7" s="148"/>
      <c r="LCL7" s="156"/>
      <c r="LCM7" s="148"/>
      <c r="LCN7" s="156"/>
      <c r="LCO7" s="148"/>
      <c r="LCP7" s="156"/>
      <c r="LCQ7" s="148"/>
      <c r="LCR7" s="156"/>
      <c r="LCS7" s="148"/>
      <c r="LCT7" s="156"/>
      <c r="LCU7" s="148"/>
      <c r="LCV7" s="156"/>
      <c r="LCW7" s="148"/>
      <c r="LCX7" s="156"/>
      <c r="LCY7" s="148"/>
      <c r="LCZ7" s="156"/>
      <c r="LDA7" s="148"/>
      <c r="LDB7" s="156"/>
      <c r="LDC7" s="148"/>
      <c r="LDD7" s="156"/>
      <c r="LDE7" s="148"/>
      <c r="LDF7" s="156"/>
      <c r="LDG7" s="148"/>
      <c r="LDH7" s="156"/>
      <c r="LDI7" s="148"/>
      <c r="LDJ7" s="156"/>
      <c r="LDK7" s="148"/>
      <c r="LDL7" s="156"/>
      <c r="LDM7" s="148"/>
      <c r="LDN7" s="156"/>
      <c r="LDO7" s="148"/>
      <c r="LDP7" s="156"/>
      <c r="LDQ7" s="148"/>
      <c r="LDR7" s="156"/>
      <c r="LDS7" s="148"/>
      <c r="LDT7" s="156"/>
      <c r="LDU7" s="148"/>
      <c r="LDV7" s="156"/>
      <c r="LDW7" s="148"/>
      <c r="LDX7" s="156"/>
      <c r="LDY7" s="148"/>
      <c r="LDZ7" s="156"/>
      <c r="LEA7" s="148"/>
      <c r="LEB7" s="156"/>
      <c r="LEC7" s="148"/>
      <c r="LED7" s="156"/>
      <c r="LEE7" s="148"/>
      <c r="LEF7" s="156"/>
      <c r="LEG7" s="148"/>
      <c r="LEH7" s="156"/>
      <c r="LEI7" s="148"/>
      <c r="LEJ7" s="156"/>
      <c r="LEK7" s="148"/>
      <c r="LEL7" s="156"/>
      <c r="LEM7" s="148"/>
      <c r="LEN7" s="156"/>
      <c r="LEO7" s="148"/>
      <c r="LEP7" s="156"/>
      <c r="LEQ7" s="148"/>
      <c r="LER7" s="156"/>
      <c r="LES7" s="148"/>
      <c r="LET7" s="156"/>
      <c r="LEU7" s="148"/>
      <c r="LEV7" s="156"/>
      <c r="LEW7" s="148"/>
      <c r="LEX7" s="156"/>
      <c r="LEY7" s="148"/>
      <c r="LEZ7" s="156"/>
      <c r="LFA7" s="148"/>
      <c r="LFB7" s="156"/>
      <c r="LFC7" s="148"/>
      <c r="LFD7" s="156"/>
      <c r="LFE7" s="148"/>
      <c r="LFF7" s="156"/>
      <c r="LFG7" s="148"/>
      <c r="LFH7" s="156"/>
      <c r="LFI7" s="148"/>
      <c r="LFJ7" s="156"/>
      <c r="LFK7" s="148"/>
      <c r="LFL7" s="156"/>
      <c r="LFM7" s="148"/>
      <c r="LFN7" s="156"/>
      <c r="LFO7" s="148"/>
      <c r="LFP7" s="156"/>
      <c r="LFQ7" s="148"/>
      <c r="LFR7" s="156"/>
      <c r="LFS7" s="148"/>
      <c r="LFT7" s="156"/>
      <c r="LFU7" s="148"/>
      <c r="LFV7" s="156"/>
      <c r="LFW7" s="148"/>
      <c r="LFX7" s="156"/>
      <c r="LFY7" s="148"/>
      <c r="LFZ7" s="156"/>
      <c r="LGA7" s="148"/>
      <c r="LGB7" s="156"/>
      <c r="LGC7" s="148"/>
      <c r="LGD7" s="156"/>
      <c r="LGE7" s="148"/>
      <c r="LGF7" s="156"/>
      <c r="LGG7" s="148"/>
      <c r="LGH7" s="156"/>
      <c r="LGI7" s="148"/>
      <c r="LGJ7" s="156"/>
      <c r="LGK7" s="148"/>
      <c r="LGL7" s="156"/>
      <c r="LGM7" s="148"/>
      <c r="LGN7" s="156"/>
      <c r="LGO7" s="148"/>
      <c r="LGP7" s="156"/>
      <c r="LGQ7" s="148"/>
      <c r="LGR7" s="156"/>
      <c r="LGS7" s="148"/>
      <c r="LGT7" s="156"/>
      <c r="LGU7" s="148"/>
      <c r="LGV7" s="156"/>
      <c r="LGW7" s="148"/>
      <c r="LGX7" s="156"/>
      <c r="LGY7" s="148"/>
      <c r="LGZ7" s="156"/>
      <c r="LHA7" s="148"/>
      <c r="LHB7" s="156"/>
      <c r="LHC7" s="148"/>
      <c r="LHD7" s="156"/>
      <c r="LHE7" s="148"/>
      <c r="LHF7" s="156"/>
      <c r="LHG7" s="148"/>
      <c r="LHH7" s="156"/>
      <c r="LHI7" s="148"/>
      <c r="LHJ7" s="156"/>
      <c r="LHK7" s="148"/>
      <c r="LHL7" s="156"/>
      <c r="LHM7" s="148"/>
      <c r="LHN7" s="156"/>
      <c r="LHO7" s="148"/>
      <c r="LHP7" s="156"/>
      <c r="LHQ7" s="148"/>
      <c r="LHR7" s="156"/>
      <c r="LHS7" s="148"/>
      <c r="LHT7" s="156"/>
      <c r="LHU7" s="148"/>
      <c r="LHV7" s="156"/>
      <c r="LHW7" s="148"/>
      <c r="LHX7" s="156"/>
      <c r="LHY7" s="148"/>
      <c r="LHZ7" s="156"/>
      <c r="LIA7" s="148"/>
      <c r="LIB7" s="156"/>
      <c r="LIC7" s="148"/>
      <c r="LID7" s="156"/>
      <c r="LIE7" s="148"/>
      <c r="LIF7" s="156"/>
      <c r="LIG7" s="148"/>
      <c r="LIH7" s="156"/>
      <c r="LII7" s="148"/>
      <c r="LIJ7" s="156"/>
      <c r="LIK7" s="148"/>
      <c r="LIL7" s="156"/>
      <c r="LIM7" s="148"/>
      <c r="LIN7" s="156"/>
      <c r="LIO7" s="148"/>
      <c r="LIP7" s="156"/>
      <c r="LIQ7" s="148"/>
      <c r="LIR7" s="156"/>
      <c r="LIS7" s="148"/>
      <c r="LIT7" s="156"/>
      <c r="LIU7" s="148"/>
      <c r="LIV7" s="156"/>
      <c r="LIW7" s="148"/>
      <c r="LIX7" s="156"/>
      <c r="LIY7" s="148"/>
      <c r="LIZ7" s="156"/>
      <c r="LJA7" s="148"/>
      <c r="LJB7" s="156"/>
      <c r="LJC7" s="148"/>
      <c r="LJD7" s="156"/>
      <c r="LJE7" s="148"/>
      <c r="LJF7" s="156"/>
      <c r="LJG7" s="148"/>
      <c r="LJH7" s="156"/>
      <c r="LJI7" s="148"/>
      <c r="LJJ7" s="156"/>
      <c r="LJK7" s="148"/>
      <c r="LJL7" s="156"/>
      <c r="LJM7" s="148"/>
      <c r="LJN7" s="156"/>
      <c r="LJO7" s="148"/>
      <c r="LJP7" s="156"/>
      <c r="LJQ7" s="148"/>
      <c r="LJR7" s="156"/>
      <c r="LJS7" s="148"/>
      <c r="LJT7" s="156"/>
      <c r="LJU7" s="148"/>
      <c r="LJV7" s="156"/>
      <c r="LJW7" s="148"/>
      <c r="LJX7" s="156"/>
      <c r="LJY7" s="148"/>
      <c r="LJZ7" s="156"/>
      <c r="LKA7" s="148"/>
      <c r="LKB7" s="156"/>
      <c r="LKC7" s="148"/>
      <c r="LKD7" s="156"/>
      <c r="LKE7" s="148"/>
      <c r="LKF7" s="156"/>
      <c r="LKG7" s="148"/>
      <c r="LKH7" s="156"/>
      <c r="LKI7" s="148"/>
      <c r="LKJ7" s="156"/>
      <c r="LKK7" s="148"/>
      <c r="LKL7" s="156"/>
      <c r="LKM7" s="148"/>
      <c r="LKN7" s="156"/>
      <c r="LKO7" s="148"/>
      <c r="LKP7" s="156"/>
      <c r="LKQ7" s="148"/>
      <c r="LKR7" s="156"/>
      <c r="LKS7" s="148"/>
      <c r="LKT7" s="156"/>
      <c r="LKU7" s="148"/>
      <c r="LKV7" s="156"/>
      <c r="LKW7" s="148"/>
      <c r="LKX7" s="156"/>
      <c r="LKY7" s="148"/>
      <c r="LKZ7" s="156"/>
      <c r="LLA7" s="148"/>
      <c r="LLB7" s="156"/>
      <c r="LLC7" s="148"/>
      <c r="LLD7" s="156"/>
      <c r="LLE7" s="148"/>
      <c r="LLF7" s="156"/>
      <c r="LLG7" s="148"/>
      <c r="LLH7" s="156"/>
      <c r="LLI7" s="148"/>
      <c r="LLJ7" s="156"/>
      <c r="LLK7" s="148"/>
      <c r="LLL7" s="156"/>
      <c r="LLM7" s="148"/>
      <c r="LLN7" s="156"/>
      <c r="LLO7" s="148"/>
      <c r="LLP7" s="156"/>
      <c r="LLQ7" s="148"/>
      <c r="LLR7" s="156"/>
      <c r="LLS7" s="148"/>
      <c r="LLT7" s="156"/>
      <c r="LLU7" s="148"/>
      <c r="LLV7" s="156"/>
      <c r="LLW7" s="148"/>
      <c r="LLX7" s="156"/>
      <c r="LLY7" s="148"/>
      <c r="LLZ7" s="156"/>
      <c r="LMA7" s="148"/>
      <c r="LMB7" s="156"/>
      <c r="LMC7" s="148"/>
      <c r="LMD7" s="156"/>
      <c r="LME7" s="148"/>
      <c r="LMF7" s="156"/>
      <c r="LMG7" s="148"/>
      <c r="LMH7" s="156"/>
      <c r="LMI7" s="148"/>
      <c r="LMJ7" s="156"/>
      <c r="LMK7" s="148"/>
      <c r="LML7" s="156"/>
      <c r="LMM7" s="148"/>
      <c r="LMN7" s="156"/>
      <c r="LMO7" s="148"/>
      <c r="LMP7" s="156"/>
      <c r="LMQ7" s="148"/>
      <c r="LMR7" s="156"/>
      <c r="LMS7" s="148"/>
      <c r="LMT7" s="156"/>
      <c r="LMU7" s="148"/>
      <c r="LMV7" s="156"/>
      <c r="LMW7" s="148"/>
      <c r="LMX7" s="156"/>
      <c r="LMY7" s="148"/>
      <c r="LMZ7" s="156"/>
      <c r="LNA7" s="148"/>
      <c r="LNB7" s="156"/>
      <c r="LNC7" s="148"/>
      <c r="LND7" s="156"/>
      <c r="LNE7" s="148"/>
      <c r="LNF7" s="156"/>
      <c r="LNG7" s="148"/>
      <c r="LNH7" s="156"/>
      <c r="LNI7" s="148"/>
      <c r="LNJ7" s="156"/>
      <c r="LNK7" s="148"/>
      <c r="LNL7" s="156"/>
      <c r="LNM7" s="148"/>
      <c r="LNN7" s="156"/>
      <c r="LNO7" s="148"/>
      <c r="LNP7" s="156"/>
      <c r="LNQ7" s="148"/>
      <c r="LNR7" s="156"/>
      <c r="LNS7" s="148"/>
      <c r="LNT7" s="156"/>
      <c r="LNU7" s="148"/>
      <c r="LNV7" s="156"/>
      <c r="LNW7" s="148"/>
      <c r="LNX7" s="156"/>
      <c r="LNY7" s="148"/>
      <c r="LNZ7" s="156"/>
      <c r="LOA7" s="148"/>
      <c r="LOB7" s="156"/>
      <c r="LOC7" s="148"/>
      <c r="LOD7" s="156"/>
      <c r="LOE7" s="148"/>
      <c r="LOF7" s="156"/>
      <c r="LOG7" s="148"/>
      <c r="LOH7" s="156"/>
      <c r="LOI7" s="148"/>
      <c r="LOJ7" s="156"/>
      <c r="LOK7" s="148"/>
      <c r="LOL7" s="156"/>
      <c r="LOM7" s="148"/>
      <c r="LON7" s="156"/>
      <c r="LOO7" s="148"/>
      <c r="LOP7" s="156"/>
      <c r="LOQ7" s="148"/>
      <c r="LOR7" s="156"/>
      <c r="LOS7" s="148"/>
      <c r="LOT7" s="156"/>
      <c r="LOU7" s="148"/>
      <c r="LOV7" s="156"/>
      <c r="LOW7" s="148"/>
      <c r="LOX7" s="156"/>
      <c r="LOY7" s="148"/>
      <c r="LOZ7" s="156"/>
      <c r="LPA7" s="148"/>
      <c r="LPB7" s="156"/>
      <c r="LPC7" s="148"/>
      <c r="LPD7" s="156"/>
      <c r="LPE7" s="148"/>
      <c r="LPF7" s="156"/>
      <c r="LPG7" s="148"/>
      <c r="LPH7" s="156"/>
      <c r="LPI7" s="148"/>
      <c r="LPJ7" s="156"/>
      <c r="LPK7" s="148"/>
      <c r="LPL7" s="156"/>
      <c r="LPM7" s="148"/>
      <c r="LPN7" s="156"/>
      <c r="LPO7" s="148"/>
      <c r="LPP7" s="156"/>
      <c r="LPQ7" s="148"/>
      <c r="LPR7" s="156"/>
      <c r="LPS7" s="148"/>
      <c r="LPT7" s="156"/>
      <c r="LPU7" s="148"/>
      <c r="LPV7" s="156"/>
      <c r="LPW7" s="148"/>
      <c r="LPX7" s="156"/>
      <c r="LPY7" s="148"/>
      <c r="LPZ7" s="156"/>
      <c r="LQA7" s="148"/>
      <c r="LQB7" s="156"/>
      <c r="LQC7" s="148"/>
      <c r="LQD7" s="156"/>
      <c r="LQE7" s="148"/>
      <c r="LQF7" s="156"/>
      <c r="LQG7" s="148"/>
      <c r="LQH7" s="156"/>
      <c r="LQI7" s="148"/>
      <c r="LQJ7" s="156"/>
      <c r="LQK7" s="148"/>
      <c r="LQL7" s="156"/>
      <c r="LQM7" s="148"/>
      <c r="LQN7" s="156"/>
      <c r="LQO7" s="148"/>
      <c r="LQP7" s="156"/>
      <c r="LQQ7" s="148"/>
      <c r="LQR7" s="156"/>
      <c r="LQS7" s="148"/>
      <c r="LQT7" s="156"/>
      <c r="LQU7" s="148"/>
      <c r="LQV7" s="156"/>
      <c r="LQW7" s="148"/>
      <c r="LQX7" s="156"/>
      <c r="LQY7" s="148"/>
      <c r="LQZ7" s="156"/>
      <c r="LRA7" s="148"/>
      <c r="LRB7" s="156"/>
      <c r="LRC7" s="148"/>
      <c r="LRD7" s="156"/>
      <c r="LRE7" s="148"/>
      <c r="LRF7" s="156"/>
      <c r="LRG7" s="148"/>
      <c r="LRH7" s="156"/>
      <c r="LRI7" s="148"/>
      <c r="LRJ7" s="156"/>
      <c r="LRK7" s="148"/>
      <c r="LRL7" s="156"/>
      <c r="LRM7" s="148"/>
      <c r="LRN7" s="156"/>
      <c r="LRO7" s="148"/>
      <c r="LRP7" s="156"/>
      <c r="LRQ7" s="148"/>
      <c r="LRR7" s="156"/>
      <c r="LRS7" s="148"/>
      <c r="LRT7" s="156"/>
      <c r="LRU7" s="148"/>
      <c r="LRV7" s="156"/>
      <c r="LRW7" s="148"/>
      <c r="LRX7" s="156"/>
      <c r="LRY7" s="148"/>
      <c r="LRZ7" s="156"/>
      <c r="LSA7" s="148"/>
      <c r="LSB7" s="156"/>
      <c r="LSC7" s="148"/>
      <c r="LSD7" s="156"/>
      <c r="LSE7" s="148"/>
      <c r="LSF7" s="156"/>
      <c r="LSG7" s="148"/>
      <c r="LSH7" s="156"/>
      <c r="LSI7" s="148"/>
      <c r="LSJ7" s="156"/>
      <c r="LSK7" s="148"/>
      <c r="LSL7" s="156"/>
      <c r="LSM7" s="148"/>
      <c r="LSN7" s="156"/>
      <c r="LSO7" s="148"/>
      <c r="LSP7" s="156"/>
      <c r="LSQ7" s="148"/>
      <c r="LSR7" s="156"/>
      <c r="LSS7" s="148"/>
      <c r="LST7" s="156"/>
      <c r="LSU7" s="148"/>
      <c r="LSV7" s="156"/>
      <c r="LSW7" s="148"/>
      <c r="LSX7" s="156"/>
      <c r="LSY7" s="148"/>
      <c r="LSZ7" s="156"/>
      <c r="LTA7" s="148"/>
      <c r="LTB7" s="156"/>
      <c r="LTC7" s="148"/>
      <c r="LTD7" s="156"/>
      <c r="LTE7" s="148"/>
      <c r="LTF7" s="156"/>
      <c r="LTG7" s="148"/>
      <c r="LTH7" s="156"/>
      <c r="LTI7" s="148"/>
      <c r="LTJ7" s="156"/>
      <c r="LTK7" s="148"/>
      <c r="LTL7" s="156"/>
      <c r="LTM7" s="148"/>
      <c r="LTN7" s="156"/>
      <c r="LTO7" s="148"/>
      <c r="LTP7" s="156"/>
      <c r="LTQ7" s="148"/>
      <c r="LTR7" s="156"/>
      <c r="LTS7" s="148"/>
      <c r="LTT7" s="156"/>
      <c r="LTU7" s="148"/>
      <c r="LTV7" s="156"/>
      <c r="LTW7" s="148"/>
      <c r="LTX7" s="156"/>
      <c r="LTY7" s="148"/>
      <c r="LTZ7" s="156"/>
      <c r="LUA7" s="148"/>
      <c r="LUB7" s="156"/>
      <c r="LUC7" s="148"/>
      <c r="LUD7" s="156"/>
      <c r="LUE7" s="148"/>
      <c r="LUF7" s="156"/>
      <c r="LUG7" s="148"/>
      <c r="LUH7" s="156"/>
      <c r="LUI7" s="148"/>
      <c r="LUJ7" s="156"/>
      <c r="LUK7" s="148"/>
      <c r="LUL7" s="156"/>
      <c r="LUM7" s="148"/>
      <c r="LUN7" s="156"/>
      <c r="LUO7" s="148"/>
      <c r="LUP7" s="156"/>
      <c r="LUQ7" s="148"/>
      <c r="LUR7" s="156"/>
      <c r="LUS7" s="148"/>
      <c r="LUT7" s="156"/>
      <c r="LUU7" s="148"/>
      <c r="LUV7" s="156"/>
      <c r="LUW7" s="148"/>
      <c r="LUX7" s="156"/>
      <c r="LUY7" s="148"/>
      <c r="LUZ7" s="156"/>
      <c r="LVA7" s="148"/>
      <c r="LVB7" s="156"/>
      <c r="LVC7" s="148"/>
      <c r="LVD7" s="156"/>
      <c r="LVE7" s="148"/>
      <c r="LVF7" s="156"/>
      <c r="LVG7" s="148"/>
      <c r="LVH7" s="156"/>
      <c r="LVI7" s="148"/>
      <c r="LVJ7" s="156"/>
      <c r="LVK7" s="148"/>
      <c r="LVL7" s="156"/>
      <c r="LVM7" s="148"/>
      <c r="LVN7" s="156"/>
      <c r="LVO7" s="148"/>
      <c r="LVP7" s="156"/>
      <c r="LVQ7" s="148"/>
      <c r="LVR7" s="156"/>
      <c r="LVS7" s="148"/>
      <c r="LVT7" s="156"/>
      <c r="LVU7" s="148"/>
      <c r="LVV7" s="156"/>
      <c r="LVW7" s="148"/>
      <c r="LVX7" s="156"/>
      <c r="LVY7" s="148"/>
      <c r="LVZ7" s="156"/>
      <c r="LWA7" s="148"/>
      <c r="LWB7" s="156"/>
      <c r="LWC7" s="148"/>
      <c r="LWD7" s="156"/>
      <c r="LWE7" s="148"/>
      <c r="LWF7" s="156"/>
      <c r="LWG7" s="148"/>
      <c r="LWH7" s="156"/>
      <c r="LWI7" s="148"/>
      <c r="LWJ7" s="156"/>
      <c r="LWK7" s="148"/>
      <c r="LWL7" s="156"/>
      <c r="LWM7" s="148"/>
      <c r="LWN7" s="156"/>
      <c r="LWO7" s="148"/>
      <c r="LWP7" s="156"/>
      <c r="LWQ7" s="148"/>
      <c r="LWR7" s="156"/>
      <c r="LWS7" s="148"/>
      <c r="LWT7" s="156"/>
      <c r="LWU7" s="148"/>
      <c r="LWV7" s="156"/>
      <c r="LWW7" s="148"/>
      <c r="LWX7" s="156"/>
      <c r="LWY7" s="148"/>
      <c r="LWZ7" s="156"/>
      <c r="LXA7" s="148"/>
      <c r="LXB7" s="156"/>
      <c r="LXC7" s="148"/>
      <c r="LXD7" s="156"/>
      <c r="LXE7" s="148"/>
      <c r="LXF7" s="156"/>
      <c r="LXG7" s="148"/>
      <c r="LXH7" s="156"/>
      <c r="LXI7" s="148"/>
      <c r="LXJ7" s="156"/>
      <c r="LXK7" s="148"/>
      <c r="LXL7" s="156"/>
      <c r="LXM7" s="148"/>
      <c r="LXN7" s="156"/>
      <c r="LXO7" s="148"/>
      <c r="LXP7" s="156"/>
      <c r="LXQ7" s="148"/>
      <c r="LXR7" s="156"/>
      <c r="LXS7" s="148"/>
      <c r="LXT7" s="156"/>
      <c r="LXU7" s="148"/>
      <c r="LXV7" s="156"/>
      <c r="LXW7" s="148"/>
      <c r="LXX7" s="156"/>
      <c r="LXY7" s="148"/>
      <c r="LXZ7" s="156"/>
      <c r="LYA7" s="148"/>
      <c r="LYB7" s="156"/>
      <c r="LYC7" s="148"/>
      <c r="LYD7" s="156"/>
      <c r="LYE7" s="148"/>
      <c r="LYF7" s="156"/>
      <c r="LYG7" s="148"/>
      <c r="LYH7" s="156"/>
      <c r="LYI7" s="148"/>
      <c r="LYJ7" s="156"/>
      <c r="LYK7" s="148"/>
      <c r="LYL7" s="156"/>
      <c r="LYM7" s="148"/>
      <c r="LYN7" s="156"/>
      <c r="LYO7" s="148"/>
      <c r="LYP7" s="156"/>
      <c r="LYQ7" s="148"/>
      <c r="LYR7" s="156"/>
      <c r="LYS7" s="148"/>
      <c r="LYT7" s="156"/>
      <c r="LYU7" s="148"/>
      <c r="LYV7" s="156"/>
      <c r="LYW7" s="148"/>
      <c r="LYX7" s="156"/>
      <c r="LYY7" s="148"/>
      <c r="LYZ7" s="156"/>
      <c r="LZA7" s="148"/>
      <c r="LZB7" s="156"/>
      <c r="LZC7" s="148"/>
      <c r="LZD7" s="156"/>
      <c r="LZE7" s="148"/>
      <c r="LZF7" s="156"/>
      <c r="LZG7" s="148"/>
      <c r="LZH7" s="156"/>
      <c r="LZI7" s="148"/>
      <c r="LZJ7" s="156"/>
      <c r="LZK7" s="148"/>
      <c r="LZL7" s="156"/>
      <c r="LZM7" s="148"/>
      <c r="LZN7" s="156"/>
      <c r="LZO7" s="148"/>
      <c r="LZP7" s="156"/>
      <c r="LZQ7" s="148"/>
      <c r="LZR7" s="156"/>
      <c r="LZS7" s="148"/>
      <c r="LZT7" s="156"/>
      <c r="LZU7" s="148"/>
      <c r="LZV7" s="156"/>
      <c r="LZW7" s="148"/>
      <c r="LZX7" s="156"/>
      <c r="LZY7" s="148"/>
      <c r="LZZ7" s="156"/>
      <c r="MAA7" s="148"/>
      <c r="MAB7" s="156"/>
      <c r="MAC7" s="148"/>
      <c r="MAD7" s="156"/>
      <c r="MAE7" s="148"/>
      <c r="MAF7" s="156"/>
      <c r="MAG7" s="148"/>
      <c r="MAH7" s="156"/>
      <c r="MAI7" s="148"/>
      <c r="MAJ7" s="156"/>
      <c r="MAK7" s="148"/>
      <c r="MAL7" s="156"/>
      <c r="MAM7" s="148"/>
      <c r="MAN7" s="156"/>
      <c r="MAO7" s="148"/>
      <c r="MAP7" s="156"/>
      <c r="MAQ7" s="148"/>
      <c r="MAR7" s="156"/>
      <c r="MAS7" s="148"/>
      <c r="MAT7" s="156"/>
      <c r="MAU7" s="148"/>
      <c r="MAV7" s="156"/>
      <c r="MAW7" s="148"/>
      <c r="MAX7" s="156"/>
      <c r="MAY7" s="148"/>
      <c r="MAZ7" s="156"/>
      <c r="MBA7" s="148"/>
      <c r="MBB7" s="156"/>
      <c r="MBC7" s="148"/>
      <c r="MBD7" s="156"/>
      <c r="MBE7" s="148"/>
      <c r="MBF7" s="156"/>
      <c r="MBG7" s="148"/>
      <c r="MBH7" s="156"/>
      <c r="MBI7" s="148"/>
      <c r="MBJ7" s="156"/>
      <c r="MBK7" s="148"/>
      <c r="MBL7" s="156"/>
      <c r="MBM7" s="148"/>
      <c r="MBN7" s="156"/>
      <c r="MBO7" s="148"/>
      <c r="MBP7" s="156"/>
      <c r="MBQ7" s="148"/>
      <c r="MBR7" s="156"/>
      <c r="MBS7" s="148"/>
      <c r="MBT7" s="156"/>
      <c r="MBU7" s="148"/>
      <c r="MBV7" s="156"/>
      <c r="MBW7" s="148"/>
      <c r="MBX7" s="156"/>
      <c r="MBY7" s="148"/>
      <c r="MBZ7" s="156"/>
      <c r="MCA7" s="148"/>
      <c r="MCB7" s="156"/>
      <c r="MCC7" s="148"/>
      <c r="MCD7" s="156"/>
      <c r="MCE7" s="148"/>
      <c r="MCF7" s="156"/>
      <c r="MCG7" s="148"/>
      <c r="MCH7" s="156"/>
      <c r="MCI7" s="148"/>
      <c r="MCJ7" s="156"/>
      <c r="MCK7" s="148"/>
      <c r="MCL7" s="156"/>
      <c r="MCM7" s="148"/>
      <c r="MCN7" s="156"/>
      <c r="MCO7" s="148"/>
      <c r="MCP7" s="156"/>
      <c r="MCQ7" s="148"/>
      <c r="MCR7" s="156"/>
      <c r="MCS7" s="148"/>
      <c r="MCT7" s="156"/>
      <c r="MCU7" s="148"/>
      <c r="MCV7" s="156"/>
      <c r="MCW7" s="148"/>
      <c r="MCX7" s="156"/>
      <c r="MCY7" s="148"/>
      <c r="MCZ7" s="156"/>
      <c r="MDA7" s="148"/>
      <c r="MDB7" s="156"/>
      <c r="MDC7" s="148"/>
      <c r="MDD7" s="156"/>
      <c r="MDE7" s="148"/>
      <c r="MDF7" s="156"/>
      <c r="MDG7" s="148"/>
      <c r="MDH7" s="156"/>
      <c r="MDI7" s="148"/>
      <c r="MDJ7" s="156"/>
      <c r="MDK7" s="148"/>
      <c r="MDL7" s="156"/>
      <c r="MDM7" s="148"/>
      <c r="MDN7" s="156"/>
      <c r="MDO7" s="148"/>
      <c r="MDP7" s="156"/>
      <c r="MDQ7" s="148"/>
      <c r="MDR7" s="156"/>
      <c r="MDS7" s="148"/>
      <c r="MDT7" s="156"/>
      <c r="MDU7" s="148"/>
      <c r="MDV7" s="156"/>
      <c r="MDW7" s="148"/>
      <c r="MDX7" s="156"/>
      <c r="MDY7" s="148"/>
      <c r="MDZ7" s="156"/>
      <c r="MEA7" s="148"/>
      <c r="MEB7" s="156"/>
      <c r="MEC7" s="148"/>
      <c r="MED7" s="156"/>
      <c r="MEE7" s="148"/>
      <c r="MEF7" s="156"/>
      <c r="MEG7" s="148"/>
      <c r="MEH7" s="156"/>
      <c r="MEI7" s="148"/>
      <c r="MEJ7" s="156"/>
      <c r="MEK7" s="148"/>
      <c r="MEL7" s="156"/>
      <c r="MEM7" s="148"/>
      <c r="MEN7" s="156"/>
      <c r="MEO7" s="148"/>
      <c r="MEP7" s="156"/>
      <c r="MEQ7" s="148"/>
      <c r="MER7" s="156"/>
      <c r="MES7" s="148"/>
      <c r="MET7" s="156"/>
      <c r="MEU7" s="148"/>
      <c r="MEV7" s="156"/>
      <c r="MEW7" s="148"/>
      <c r="MEX7" s="156"/>
      <c r="MEY7" s="148"/>
      <c r="MEZ7" s="156"/>
      <c r="MFA7" s="148"/>
      <c r="MFB7" s="156"/>
      <c r="MFC7" s="148"/>
      <c r="MFD7" s="156"/>
      <c r="MFE7" s="148"/>
      <c r="MFF7" s="156"/>
      <c r="MFG7" s="148"/>
      <c r="MFH7" s="156"/>
      <c r="MFI7" s="148"/>
      <c r="MFJ7" s="156"/>
      <c r="MFK7" s="148"/>
      <c r="MFL7" s="156"/>
      <c r="MFM7" s="148"/>
      <c r="MFN7" s="156"/>
      <c r="MFO7" s="148"/>
      <c r="MFP7" s="156"/>
      <c r="MFQ7" s="148"/>
      <c r="MFR7" s="156"/>
      <c r="MFS7" s="148"/>
      <c r="MFT7" s="156"/>
      <c r="MFU7" s="148"/>
      <c r="MFV7" s="156"/>
      <c r="MFW7" s="148"/>
      <c r="MFX7" s="156"/>
      <c r="MFY7" s="148"/>
      <c r="MFZ7" s="156"/>
      <c r="MGA7" s="148"/>
      <c r="MGB7" s="156"/>
      <c r="MGC7" s="148"/>
      <c r="MGD7" s="156"/>
      <c r="MGE7" s="148"/>
      <c r="MGF7" s="156"/>
      <c r="MGG7" s="148"/>
      <c r="MGH7" s="156"/>
      <c r="MGI7" s="148"/>
      <c r="MGJ7" s="156"/>
      <c r="MGK7" s="148"/>
      <c r="MGL7" s="156"/>
      <c r="MGM7" s="148"/>
      <c r="MGN7" s="156"/>
      <c r="MGO7" s="148"/>
      <c r="MGP7" s="156"/>
      <c r="MGQ7" s="148"/>
      <c r="MGR7" s="156"/>
      <c r="MGS7" s="148"/>
      <c r="MGT7" s="156"/>
      <c r="MGU7" s="148"/>
      <c r="MGV7" s="156"/>
      <c r="MGW7" s="148"/>
      <c r="MGX7" s="156"/>
      <c r="MGY7" s="148"/>
      <c r="MGZ7" s="156"/>
      <c r="MHA7" s="148"/>
      <c r="MHB7" s="156"/>
      <c r="MHC7" s="148"/>
      <c r="MHD7" s="156"/>
      <c r="MHE7" s="148"/>
      <c r="MHF7" s="156"/>
      <c r="MHG7" s="148"/>
      <c r="MHH7" s="156"/>
      <c r="MHI7" s="148"/>
      <c r="MHJ7" s="156"/>
      <c r="MHK7" s="148"/>
      <c r="MHL7" s="156"/>
      <c r="MHM7" s="148"/>
      <c r="MHN7" s="156"/>
      <c r="MHO7" s="148"/>
      <c r="MHP7" s="156"/>
      <c r="MHQ7" s="148"/>
      <c r="MHR7" s="156"/>
      <c r="MHS7" s="148"/>
      <c r="MHT7" s="156"/>
      <c r="MHU7" s="148"/>
      <c r="MHV7" s="156"/>
      <c r="MHW7" s="148"/>
      <c r="MHX7" s="156"/>
      <c r="MHY7" s="148"/>
      <c r="MHZ7" s="156"/>
      <c r="MIA7" s="148"/>
      <c r="MIB7" s="156"/>
      <c r="MIC7" s="148"/>
      <c r="MID7" s="156"/>
      <c r="MIE7" s="148"/>
      <c r="MIF7" s="156"/>
      <c r="MIG7" s="148"/>
      <c r="MIH7" s="156"/>
      <c r="MII7" s="148"/>
      <c r="MIJ7" s="156"/>
      <c r="MIK7" s="148"/>
      <c r="MIL7" s="156"/>
      <c r="MIM7" s="148"/>
      <c r="MIN7" s="156"/>
      <c r="MIO7" s="148"/>
      <c r="MIP7" s="156"/>
      <c r="MIQ7" s="148"/>
      <c r="MIR7" s="156"/>
      <c r="MIS7" s="148"/>
      <c r="MIT7" s="156"/>
      <c r="MIU7" s="148"/>
      <c r="MIV7" s="156"/>
      <c r="MIW7" s="148"/>
      <c r="MIX7" s="156"/>
      <c r="MIY7" s="148"/>
      <c r="MIZ7" s="156"/>
      <c r="MJA7" s="148"/>
      <c r="MJB7" s="156"/>
      <c r="MJC7" s="148"/>
      <c r="MJD7" s="156"/>
      <c r="MJE7" s="148"/>
      <c r="MJF7" s="156"/>
      <c r="MJG7" s="148"/>
      <c r="MJH7" s="156"/>
      <c r="MJI7" s="148"/>
      <c r="MJJ7" s="156"/>
      <c r="MJK7" s="148"/>
      <c r="MJL7" s="156"/>
      <c r="MJM7" s="148"/>
      <c r="MJN7" s="156"/>
      <c r="MJO7" s="148"/>
      <c r="MJP7" s="156"/>
      <c r="MJQ7" s="148"/>
      <c r="MJR7" s="156"/>
      <c r="MJS7" s="148"/>
      <c r="MJT7" s="156"/>
      <c r="MJU7" s="148"/>
      <c r="MJV7" s="156"/>
      <c r="MJW7" s="148"/>
      <c r="MJX7" s="156"/>
      <c r="MJY7" s="148"/>
      <c r="MJZ7" s="156"/>
      <c r="MKA7" s="148"/>
      <c r="MKB7" s="156"/>
      <c r="MKC7" s="148"/>
      <c r="MKD7" s="156"/>
      <c r="MKE7" s="148"/>
      <c r="MKF7" s="156"/>
      <c r="MKG7" s="148"/>
      <c r="MKH7" s="156"/>
      <c r="MKI7" s="148"/>
      <c r="MKJ7" s="156"/>
      <c r="MKK7" s="148"/>
      <c r="MKL7" s="156"/>
      <c r="MKM7" s="148"/>
      <c r="MKN7" s="156"/>
      <c r="MKO7" s="148"/>
      <c r="MKP7" s="156"/>
      <c r="MKQ7" s="148"/>
      <c r="MKR7" s="156"/>
      <c r="MKS7" s="148"/>
      <c r="MKT7" s="156"/>
      <c r="MKU7" s="148"/>
      <c r="MKV7" s="156"/>
      <c r="MKW7" s="148"/>
      <c r="MKX7" s="156"/>
      <c r="MKY7" s="148"/>
      <c r="MKZ7" s="156"/>
      <c r="MLA7" s="148"/>
      <c r="MLB7" s="156"/>
      <c r="MLC7" s="148"/>
      <c r="MLD7" s="156"/>
      <c r="MLE7" s="148"/>
      <c r="MLF7" s="156"/>
      <c r="MLG7" s="148"/>
      <c r="MLH7" s="156"/>
      <c r="MLI7" s="148"/>
      <c r="MLJ7" s="156"/>
      <c r="MLK7" s="148"/>
      <c r="MLL7" s="156"/>
      <c r="MLM7" s="148"/>
      <c r="MLN7" s="156"/>
      <c r="MLO7" s="148"/>
      <c r="MLP7" s="156"/>
      <c r="MLQ7" s="148"/>
      <c r="MLR7" s="156"/>
      <c r="MLS7" s="148"/>
      <c r="MLT7" s="156"/>
      <c r="MLU7" s="148"/>
      <c r="MLV7" s="156"/>
      <c r="MLW7" s="148"/>
      <c r="MLX7" s="156"/>
      <c r="MLY7" s="148"/>
      <c r="MLZ7" s="156"/>
      <c r="MMA7" s="148"/>
      <c r="MMB7" s="156"/>
      <c r="MMC7" s="148"/>
      <c r="MMD7" s="156"/>
      <c r="MME7" s="148"/>
      <c r="MMF7" s="156"/>
      <c r="MMG7" s="148"/>
      <c r="MMH7" s="156"/>
      <c r="MMI7" s="148"/>
      <c r="MMJ7" s="156"/>
      <c r="MMK7" s="148"/>
      <c r="MML7" s="156"/>
      <c r="MMM7" s="148"/>
      <c r="MMN7" s="156"/>
      <c r="MMO7" s="148"/>
      <c r="MMP7" s="156"/>
      <c r="MMQ7" s="148"/>
      <c r="MMR7" s="156"/>
      <c r="MMS7" s="148"/>
      <c r="MMT7" s="156"/>
      <c r="MMU7" s="148"/>
      <c r="MMV7" s="156"/>
      <c r="MMW7" s="148"/>
      <c r="MMX7" s="156"/>
      <c r="MMY7" s="148"/>
      <c r="MMZ7" s="156"/>
      <c r="MNA7" s="148"/>
      <c r="MNB7" s="156"/>
      <c r="MNC7" s="148"/>
      <c r="MND7" s="156"/>
      <c r="MNE7" s="148"/>
      <c r="MNF7" s="156"/>
      <c r="MNG7" s="148"/>
      <c r="MNH7" s="156"/>
      <c r="MNI7" s="148"/>
      <c r="MNJ7" s="156"/>
      <c r="MNK7" s="148"/>
      <c r="MNL7" s="156"/>
      <c r="MNM7" s="148"/>
      <c r="MNN7" s="156"/>
      <c r="MNO7" s="148"/>
      <c r="MNP7" s="156"/>
      <c r="MNQ7" s="148"/>
      <c r="MNR7" s="156"/>
      <c r="MNS7" s="148"/>
      <c r="MNT7" s="156"/>
      <c r="MNU7" s="148"/>
      <c r="MNV7" s="156"/>
      <c r="MNW7" s="148"/>
      <c r="MNX7" s="156"/>
      <c r="MNY7" s="148"/>
      <c r="MNZ7" s="156"/>
      <c r="MOA7" s="148"/>
      <c r="MOB7" s="156"/>
      <c r="MOC7" s="148"/>
      <c r="MOD7" s="156"/>
      <c r="MOE7" s="148"/>
      <c r="MOF7" s="156"/>
      <c r="MOG7" s="148"/>
      <c r="MOH7" s="156"/>
      <c r="MOI7" s="148"/>
      <c r="MOJ7" s="156"/>
      <c r="MOK7" s="148"/>
      <c r="MOL7" s="156"/>
      <c r="MOM7" s="148"/>
      <c r="MON7" s="156"/>
      <c r="MOO7" s="148"/>
      <c r="MOP7" s="156"/>
      <c r="MOQ7" s="148"/>
      <c r="MOR7" s="156"/>
      <c r="MOS7" s="148"/>
      <c r="MOT7" s="156"/>
      <c r="MOU7" s="148"/>
      <c r="MOV7" s="156"/>
      <c r="MOW7" s="148"/>
      <c r="MOX7" s="156"/>
      <c r="MOY7" s="148"/>
      <c r="MOZ7" s="156"/>
      <c r="MPA7" s="148"/>
      <c r="MPB7" s="156"/>
      <c r="MPC7" s="148"/>
      <c r="MPD7" s="156"/>
      <c r="MPE7" s="148"/>
      <c r="MPF7" s="156"/>
      <c r="MPG7" s="148"/>
      <c r="MPH7" s="156"/>
      <c r="MPI7" s="148"/>
      <c r="MPJ7" s="156"/>
      <c r="MPK7" s="148"/>
      <c r="MPL7" s="156"/>
      <c r="MPM7" s="148"/>
      <c r="MPN7" s="156"/>
      <c r="MPO7" s="148"/>
      <c r="MPP7" s="156"/>
      <c r="MPQ7" s="148"/>
      <c r="MPR7" s="156"/>
      <c r="MPS7" s="148"/>
      <c r="MPT7" s="156"/>
      <c r="MPU7" s="148"/>
      <c r="MPV7" s="156"/>
      <c r="MPW7" s="148"/>
      <c r="MPX7" s="156"/>
      <c r="MPY7" s="148"/>
      <c r="MPZ7" s="156"/>
      <c r="MQA7" s="148"/>
      <c r="MQB7" s="156"/>
      <c r="MQC7" s="148"/>
      <c r="MQD7" s="156"/>
      <c r="MQE7" s="148"/>
      <c r="MQF7" s="156"/>
      <c r="MQG7" s="148"/>
      <c r="MQH7" s="156"/>
      <c r="MQI7" s="148"/>
      <c r="MQJ7" s="156"/>
      <c r="MQK7" s="148"/>
      <c r="MQL7" s="156"/>
      <c r="MQM7" s="148"/>
      <c r="MQN7" s="156"/>
      <c r="MQO7" s="148"/>
      <c r="MQP7" s="156"/>
      <c r="MQQ7" s="148"/>
      <c r="MQR7" s="156"/>
      <c r="MQS7" s="148"/>
      <c r="MQT7" s="156"/>
      <c r="MQU7" s="148"/>
      <c r="MQV7" s="156"/>
      <c r="MQW7" s="148"/>
      <c r="MQX7" s="156"/>
      <c r="MQY7" s="148"/>
      <c r="MQZ7" s="156"/>
      <c r="MRA7" s="148"/>
      <c r="MRB7" s="156"/>
      <c r="MRC7" s="148"/>
      <c r="MRD7" s="156"/>
      <c r="MRE7" s="148"/>
      <c r="MRF7" s="156"/>
      <c r="MRG7" s="148"/>
      <c r="MRH7" s="156"/>
      <c r="MRI7" s="148"/>
      <c r="MRJ7" s="156"/>
      <c r="MRK7" s="148"/>
      <c r="MRL7" s="156"/>
      <c r="MRM7" s="148"/>
      <c r="MRN7" s="156"/>
      <c r="MRO7" s="148"/>
      <c r="MRP7" s="156"/>
      <c r="MRQ7" s="148"/>
      <c r="MRR7" s="156"/>
      <c r="MRS7" s="148"/>
      <c r="MRT7" s="156"/>
      <c r="MRU7" s="148"/>
      <c r="MRV7" s="156"/>
      <c r="MRW7" s="148"/>
      <c r="MRX7" s="156"/>
      <c r="MRY7" s="148"/>
      <c r="MRZ7" s="156"/>
      <c r="MSA7" s="148"/>
      <c r="MSB7" s="156"/>
      <c r="MSC7" s="148"/>
      <c r="MSD7" s="156"/>
      <c r="MSE7" s="148"/>
      <c r="MSF7" s="156"/>
      <c r="MSG7" s="148"/>
      <c r="MSH7" s="156"/>
      <c r="MSI7" s="148"/>
      <c r="MSJ7" s="156"/>
      <c r="MSK7" s="148"/>
      <c r="MSL7" s="156"/>
      <c r="MSM7" s="148"/>
      <c r="MSN7" s="156"/>
      <c r="MSO7" s="148"/>
      <c r="MSP7" s="156"/>
      <c r="MSQ7" s="148"/>
      <c r="MSR7" s="156"/>
      <c r="MSS7" s="148"/>
      <c r="MST7" s="156"/>
      <c r="MSU7" s="148"/>
      <c r="MSV7" s="156"/>
      <c r="MSW7" s="148"/>
      <c r="MSX7" s="156"/>
      <c r="MSY7" s="148"/>
      <c r="MSZ7" s="156"/>
      <c r="MTA7" s="148"/>
      <c r="MTB7" s="156"/>
      <c r="MTC7" s="148"/>
      <c r="MTD7" s="156"/>
      <c r="MTE7" s="148"/>
      <c r="MTF7" s="156"/>
      <c r="MTG7" s="148"/>
      <c r="MTH7" s="156"/>
      <c r="MTI7" s="148"/>
      <c r="MTJ7" s="156"/>
      <c r="MTK7" s="148"/>
      <c r="MTL7" s="156"/>
      <c r="MTM7" s="148"/>
      <c r="MTN7" s="156"/>
      <c r="MTO7" s="148"/>
      <c r="MTP7" s="156"/>
      <c r="MTQ7" s="148"/>
      <c r="MTR7" s="156"/>
      <c r="MTS7" s="148"/>
      <c r="MTT7" s="156"/>
      <c r="MTU7" s="148"/>
      <c r="MTV7" s="156"/>
      <c r="MTW7" s="148"/>
      <c r="MTX7" s="156"/>
      <c r="MTY7" s="148"/>
      <c r="MTZ7" s="156"/>
      <c r="MUA7" s="148"/>
      <c r="MUB7" s="156"/>
      <c r="MUC7" s="148"/>
      <c r="MUD7" s="156"/>
      <c r="MUE7" s="148"/>
      <c r="MUF7" s="156"/>
      <c r="MUG7" s="148"/>
      <c r="MUH7" s="156"/>
      <c r="MUI7" s="148"/>
      <c r="MUJ7" s="156"/>
      <c r="MUK7" s="148"/>
      <c r="MUL7" s="156"/>
      <c r="MUM7" s="148"/>
      <c r="MUN7" s="156"/>
      <c r="MUO7" s="148"/>
      <c r="MUP7" s="156"/>
      <c r="MUQ7" s="148"/>
      <c r="MUR7" s="156"/>
      <c r="MUS7" s="148"/>
      <c r="MUT7" s="156"/>
      <c r="MUU7" s="148"/>
      <c r="MUV7" s="156"/>
      <c r="MUW7" s="148"/>
      <c r="MUX7" s="156"/>
      <c r="MUY7" s="148"/>
      <c r="MUZ7" s="156"/>
      <c r="MVA7" s="148"/>
      <c r="MVB7" s="156"/>
      <c r="MVC7" s="148"/>
      <c r="MVD7" s="156"/>
      <c r="MVE7" s="148"/>
      <c r="MVF7" s="156"/>
      <c r="MVG7" s="148"/>
      <c r="MVH7" s="156"/>
      <c r="MVI7" s="148"/>
      <c r="MVJ7" s="156"/>
      <c r="MVK7" s="148"/>
      <c r="MVL7" s="156"/>
      <c r="MVM7" s="148"/>
      <c r="MVN7" s="156"/>
      <c r="MVO7" s="148"/>
      <c r="MVP7" s="156"/>
      <c r="MVQ7" s="148"/>
      <c r="MVR7" s="156"/>
      <c r="MVS7" s="148"/>
      <c r="MVT7" s="156"/>
      <c r="MVU7" s="148"/>
      <c r="MVV7" s="156"/>
      <c r="MVW7" s="148"/>
      <c r="MVX7" s="156"/>
      <c r="MVY7" s="148"/>
      <c r="MVZ7" s="156"/>
      <c r="MWA7" s="148"/>
      <c r="MWB7" s="156"/>
      <c r="MWC7" s="148"/>
      <c r="MWD7" s="156"/>
      <c r="MWE7" s="148"/>
      <c r="MWF7" s="156"/>
      <c r="MWG7" s="148"/>
      <c r="MWH7" s="156"/>
      <c r="MWI7" s="148"/>
      <c r="MWJ7" s="156"/>
      <c r="MWK7" s="148"/>
      <c r="MWL7" s="156"/>
      <c r="MWM7" s="148"/>
      <c r="MWN7" s="156"/>
      <c r="MWO7" s="148"/>
      <c r="MWP7" s="156"/>
      <c r="MWQ7" s="148"/>
      <c r="MWR7" s="156"/>
      <c r="MWS7" s="148"/>
      <c r="MWT7" s="156"/>
      <c r="MWU7" s="148"/>
      <c r="MWV7" s="156"/>
      <c r="MWW7" s="148"/>
      <c r="MWX7" s="156"/>
      <c r="MWY7" s="148"/>
      <c r="MWZ7" s="156"/>
      <c r="MXA7" s="148"/>
      <c r="MXB7" s="156"/>
      <c r="MXC7" s="148"/>
      <c r="MXD7" s="156"/>
      <c r="MXE7" s="148"/>
      <c r="MXF7" s="156"/>
      <c r="MXG7" s="148"/>
      <c r="MXH7" s="156"/>
      <c r="MXI7" s="148"/>
      <c r="MXJ7" s="156"/>
      <c r="MXK7" s="148"/>
      <c r="MXL7" s="156"/>
      <c r="MXM7" s="148"/>
      <c r="MXN7" s="156"/>
      <c r="MXO7" s="148"/>
      <c r="MXP7" s="156"/>
      <c r="MXQ7" s="148"/>
      <c r="MXR7" s="156"/>
      <c r="MXS7" s="148"/>
      <c r="MXT7" s="156"/>
      <c r="MXU7" s="148"/>
      <c r="MXV7" s="156"/>
      <c r="MXW7" s="148"/>
      <c r="MXX7" s="156"/>
      <c r="MXY7" s="148"/>
      <c r="MXZ7" s="156"/>
      <c r="MYA7" s="148"/>
      <c r="MYB7" s="156"/>
      <c r="MYC7" s="148"/>
      <c r="MYD7" s="156"/>
      <c r="MYE7" s="148"/>
      <c r="MYF7" s="156"/>
      <c r="MYG7" s="148"/>
      <c r="MYH7" s="156"/>
      <c r="MYI7" s="148"/>
      <c r="MYJ7" s="156"/>
      <c r="MYK7" s="148"/>
      <c r="MYL7" s="156"/>
      <c r="MYM7" s="148"/>
      <c r="MYN7" s="156"/>
      <c r="MYO7" s="148"/>
      <c r="MYP7" s="156"/>
      <c r="MYQ7" s="148"/>
      <c r="MYR7" s="156"/>
      <c r="MYS7" s="148"/>
      <c r="MYT7" s="156"/>
      <c r="MYU7" s="148"/>
      <c r="MYV7" s="156"/>
      <c r="MYW7" s="148"/>
      <c r="MYX7" s="156"/>
      <c r="MYY7" s="148"/>
      <c r="MYZ7" s="156"/>
      <c r="MZA7" s="148"/>
      <c r="MZB7" s="156"/>
      <c r="MZC7" s="148"/>
      <c r="MZD7" s="156"/>
      <c r="MZE7" s="148"/>
      <c r="MZF7" s="156"/>
      <c r="MZG7" s="148"/>
      <c r="MZH7" s="156"/>
      <c r="MZI7" s="148"/>
      <c r="MZJ7" s="156"/>
      <c r="MZK7" s="148"/>
      <c r="MZL7" s="156"/>
      <c r="MZM7" s="148"/>
      <c r="MZN7" s="156"/>
      <c r="MZO7" s="148"/>
      <c r="MZP7" s="156"/>
      <c r="MZQ7" s="148"/>
      <c r="MZR7" s="156"/>
      <c r="MZS7" s="148"/>
      <c r="MZT7" s="156"/>
      <c r="MZU7" s="148"/>
      <c r="MZV7" s="156"/>
      <c r="MZW7" s="148"/>
      <c r="MZX7" s="156"/>
      <c r="MZY7" s="148"/>
      <c r="MZZ7" s="156"/>
      <c r="NAA7" s="148"/>
      <c r="NAB7" s="156"/>
      <c r="NAC7" s="148"/>
      <c r="NAD7" s="156"/>
      <c r="NAE7" s="148"/>
      <c r="NAF7" s="156"/>
      <c r="NAG7" s="148"/>
      <c r="NAH7" s="156"/>
      <c r="NAI7" s="148"/>
      <c r="NAJ7" s="156"/>
      <c r="NAK7" s="148"/>
      <c r="NAL7" s="156"/>
      <c r="NAM7" s="148"/>
      <c r="NAN7" s="156"/>
      <c r="NAO7" s="148"/>
      <c r="NAP7" s="156"/>
      <c r="NAQ7" s="148"/>
      <c r="NAR7" s="156"/>
      <c r="NAS7" s="148"/>
      <c r="NAT7" s="156"/>
      <c r="NAU7" s="148"/>
      <c r="NAV7" s="156"/>
      <c r="NAW7" s="148"/>
      <c r="NAX7" s="156"/>
      <c r="NAY7" s="148"/>
      <c r="NAZ7" s="156"/>
      <c r="NBA7" s="148"/>
      <c r="NBB7" s="156"/>
      <c r="NBC7" s="148"/>
      <c r="NBD7" s="156"/>
      <c r="NBE7" s="148"/>
      <c r="NBF7" s="156"/>
      <c r="NBG7" s="148"/>
      <c r="NBH7" s="156"/>
      <c r="NBI7" s="148"/>
      <c r="NBJ7" s="156"/>
      <c r="NBK7" s="148"/>
      <c r="NBL7" s="156"/>
      <c r="NBM7" s="148"/>
      <c r="NBN7" s="156"/>
      <c r="NBO7" s="148"/>
      <c r="NBP7" s="156"/>
      <c r="NBQ7" s="148"/>
      <c r="NBR7" s="156"/>
      <c r="NBS7" s="148"/>
      <c r="NBT7" s="156"/>
      <c r="NBU7" s="148"/>
      <c r="NBV7" s="156"/>
      <c r="NBW7" s="148"/>
      <c r="NBX7" s="156"/>
      <c r="NBY7" s="148"/>
      <c r="NBZ7" s="156"/>
      <c r="NCA7" s="148"/>
      <c r="NCB7" s="156"/>
      <c r="NCC7" s="148"/>
      <c r="NCD7" s="156"/>
      <c r="NCE7" s="148"/>
      <c r="NCF7" s="156"/>
      <c r="NCG7" s="148"/>
      <c r="NCH7" s="156"/>
      <c r="NCI7" s="148"/>
      <c r="NCJ7" s="156"/>
      <c r="NCK7" s="148"/>
      <c r="NCL7" s="156"/>
      <c r="NCM7" s="148"/>
      <c r="NCN7" s="156"/>
      <c r="NCO7" s="148"/>
      <c r="NCP7" s="156"/>
      <c r="NCQ7" s="148"/>
      <c r="NCR7" s="156"/>
      <c r="NCS7" s="148"/>
      <c r="NCT7" s="156"/>
      <c r="NCU7" s="148"/>
      <c r="NCV7" s="156"/>
      <c r="NCW7" s="148"/>
      <c r="NCX7" s="156"/>
      <c r="NCY7" s="148"/>
      <c r="NCZ7" s="156"/>
      <c r="NDA7" s="148"/>
      <c r="NDB7" s="156"/>
      <c r="NDC7" s="148"/>
      <c r="NDD7" s="156"/>
      <c r="NDE7" s="148"/>
      <c r="NDF7" s="156"/>
      <c r="NDG7" s="148"/>
      <c r="NDH7" s="156"/>
      <c r="NDI7" s="148"/>
      <c r="NDJ7" s="156"/>
      <c r="NDK7" s="148"/>
      <c r="NDL7" s="156"/>
      <c r="NDM7" s="148"/>
      <c r="NDN7" s="156"/>
      <c r="NDO7" s="148"/>
      <c r="NDP7" s="156"/>
      <c r="NDQ7" s="148"/>
      <c r="NDR7" s="156"/>
      <c r="NDS7" s="148"/>
      <c r="NDT7" s="156"/>
      <c r="NDU7" s="148"/>
      <c r="NDV7" s="156"/>
      <c r="NDW7" s="148"/>
      <c r="NDX7" s="156"/>
      <c r="NDY7" s="148"/>
      <c r="NDZ7" s="156"/>
      <c r="NEA7" s="148"/>
      <c r="NEB7" s="156"/>
      <c r="NEC7" s="148"/>
      <c r="NED7" s="156"/>
      <c r="NEE7" s="148"/>
      <c r="NEF7" s="156"/>
      <c r="NEG7" s="148"/>
      <c r="NEH7" s="156"/>
      <c r="NEI7" s="148"/>
      <c r="NEJ7" s="156"/>
      <c r="NEK7" s="148"/>
      <c r="NEL7" s="156"/>
      <c r="NEM7" s="148"/>
      <c r="NEN7" s="156"/>
      <c r="NEO7" s="148"/>
      <c r="NEP7" s="156"/>
      <c r="NEQ7" s="148"/>
      <c r="NER7" s="156"/>
      <c r="NES7" s="148"/>
      <c r="NET7" s="156"/>
      <c r="NEU7" s="148"/>
      <c r="NEV7" s="156"/>
      <c r="NEW7" s="148"/>
      <c r="NEX7" s="156"/>
      <c r="NEY7" s="148"/>
      <c r="NEZ7" s="156"/>
      <c r="NFA7" s="148"/>
      <c r="NFB7" s="156"/>
      <c r="NFC7" s="148"/>
      <c r="NFD7" s="156"/>
      <c r="NFE7" s="148"/>
      <c r="NFF7" s="156"/>
      <c r="NFG7" s="148"/>
      <c r="NFH7" s="156"/>
      <c r="NFI7" s="148"/>
      <c r="NFJ7" s="156"/>
      <c r="NFK7" s="148"/>
      <c r="NFL7" s="156"/>
      <c r="NFM7" s="148"/>
      <c r="NFN7" s="156"/>
      <c r="NFO7" s="148"/>
      <c r="NFP7" s="156"/>
      <c r="NFQ7" s="148"/>
      <c r="NFR7" s="156"/>
      <c r="NFS7" s="148"/>
      <c r="NFT7" s="156"/>
      <c r="NFU7" s="148"/>
      <c r="NFV7" s="156"/>
      <c r="NFW7" s="148"/>
      <c r="NFX7" s="156"/>
      <c r="NFY7" s="148"/>
      <c r="NFZ7" s="156"/>
      <c r="NGA7" s="148"/>
      <c r="NGB7" s="156"/>
      <c r="NGC7" s="148"/>
      <c r="NGD7" s="156"/>
      <c r="NGE7" s="148"/>
      <c r="NGF7" s="156"/>
      <c r="NGG7" s="148"/>
      <c r="NGH7" s="156"/>
      <c r="NGI7" s="148"/>
      <c r="NGJ7" s="156"/>
      <c r="NGK7" s="148"/>
      <c r="NGL7" s="156"/>
      <c r="NGM7" s="148"/>
      <c r="NGN7" s="156"/>
      <c r="NGO7" s="148"/>
      <c r="NGP7" s="156"/>
      <c r="NGQ7" s="148"/>
      <c r="NGR7" s="156"/>
      <c r="NGS7" s="148"/>
      <c r="NGT7" s="156"/>
      <c r="NGU7" s="148"/>
      <c r="NGV7" s="156"/>
      <c r="NGW7" s="148"/>
      <c r="NGX7" s="156"/>
      <c r="NGY7" s="148"/>
      <c r="NGZ7" s="156"/>
      <c r="NHA7" s="148"/>
      <c r="NHB7" s="156"/>
      <c r="NHC7" s="148"/>
      <c r="NHD7" s="156"/>
      <c r="NHE7" s="148"/>
      <c r="NHF7" s="156"/>
      <c r="NHG7" s="148"/>
      <c r="NHH7" s="156"/>
      <c r="NHI7" s="148"/>
      <c r="NHJ7" s="156"/>
      <c r="NHK7" s="148"/>
      <c r="NHL7" s="156"/>
      <c r="NHM7" s="148"/>
      <c r="NHN7" s="156"/>
      <c r="NHO7" s="148"/>
      <c r="NHP7" s="156"/>
      <c r="NHQ7" s="148"/>
      <c r="NHR7" s="156"/>
      <c r="NHS7" s="148"/>
      <c r="NHT7" s="156"/>
      <c r="NHU7" s="148"/>
      <c r="NHV7" s="156"/>
      <c r="NHW7" s="148"/>
      <c r="NHX7" s="156"/>
      <c r="NHY7" s="148"/>
      <c r="NHZ7" s="156"/>
      <c r="NIA7" s="148"/>
      <c r="NIB7" s="156"/>
      <c r="NIC7" s="148"/>
      <c r="NID7" s="156"/>
      <c r="NIE7" s="148"/>
      <c r="NIF7" s="156"/>
      <c r="NIG7" s="148"/>
      <c r="NIH7" s="156"/>
      <c r="NII7" s="148"/>
      <c r="NIJ7" s="156"/>
      <c r="NIK7" s="148"/>
      <c r="NIL7" s="156"/>
      <c r="NIM7" s="148"/>
      <c r="NIN7" s="156"/>
      <c r="NIO7" s="148"/>
      <c r="NIP7" s="156"/>
      <c r="NIQ7" s="148"/>
      <c r="NIR7" s="156"/>
      <c r="NIS7" s="148"/>
      <c r="NIT7" s="156"/>
      <c r="NIU7" s="148"/>
      <c r="NIV7" s="156"/>
      <c r="NIW7" s="148"/>
      <c r="NIX7" s="156"/>
      <c r="NIY7" s="148"/>
      <c r="NIZ7" s="156"/>
      <c r="NJA7" s="148"/>
      <c r="NJB7" s="156"/>
      <c r="NJC7" s="148"/>
      <c r="NJD7" s="156"/>
      <c r="NJE7" s="148"/>
      <c r="NJF7" s="156"/>
      <c r="NJG7" s="148"/>
      <c r="NJH7" s="156"/>
      <c r="NJI7" s="148"/>
      <c r="NJJ7" s="156"/>
      <c r="NJK7" s="148"/>
      <c r="NJL7" s="156"/>
      <c r="NJM7" s="148"/>
      <c r="NJN7" s="156"/>
      <c r="NJO7" s="148"/>
      <c r="NJP7" s="156"/>
      <c r="NJQ7" s="148"/>
      <c r="NJR7" s="156"/>
      <c r="NJS7" s="148"/>
      <c r="NJT7" s="156"/>
      <c r="NJU7" s="148"/>
      <c r="NJV7" s="156"/>
      <c r="NJW7" s="148"/>
      <c r="NJX7" s="156"/>
      <c r="NJY7" s="148"/>
      <c r="NJZ7" s="156"/>
      <c r="NKA7" s="148"/>
      <c r="NKB7" s="156"/>
      <c r="NKC7" s="148"/>
      <c r="NKD7" s="156"/>
      <c r="NKE7" s="148"/>
      <c r="NKF7" s="156"/>
      <c r="NKG7" s="148"/>
      <c r="NKH7" s="156"/>
      <c r="NKI7" s="148"/>
      <c r="NKJ7" s="156"/>
      <c r="NKK7" s="148"/>
      <c r="NKL7" s="156"/>
      <c r="NKM7" s="148"/>
      <c r="NKN7" s="156"/>
      <c r="NKO7" s="148"/>
      <c r="NKP7" s="156"/>
      <c r="NKQ7" s="148"/>
      <c r="NKR7" s="156"/>
      <c r="NKS7" s="148"/>
      <c r="NKT7" s="156"/>
      <c r="NKU7" s="148"/>
      <c r="NKV7" s="156"/>
      <c r="NKW7" s="148"/>
      <c r="NKX7" s="156"/>
      <c r="NKY7" s="148"/>
      <c r="NKZ7" s="156"/>
      <c r="NLA7" s="148"/>
      <c r="NLB7" s="156"/>
      <c r="NLC7" s="148"/>
      <c r="NLD7" s="156"/>
      <c r="NLE7" s="148"/>
      <c r="NLF7" s="156"/>
      <c r="NLG7" s="148"/>
      <c r="NLH7" s="156"/>
      <c r="NLI7" s="148"/>
      <c r="NLJ7" s="156"/>
      <c r="NLK7" s="148"/>
      <c r="NLL7" s="156"/>
      <c r="NLM7" s="148"/>
      <c r="NLN7" s="156"/>
      <c r="NLO7" s="148"/>
      <c r="NLP7" s="156"/>
      <c r="NLQ7" s="148"/>
      <c r="NLR7" s="156"/>
      <c r="NLS7" s="148"/>
      <c r="NLT7" s="156"/>
      <c r="NLU7" s="148"/>
      <c r="NLV7" s="156"/>
      <c r="NLW7" s="148"/>
      <c r="NLX7" s="156"/>
      <c r="NLY7" s="148"/>
      <c r="NLZ7" s="156"/>
      <c r="NMA7" s="148"/>
      <c r="NMB7" s="156"/>
      <c r="NMC7" s="148"/>
      <c r="NMD7" s="156"/>
      <c r="NME7" s="148"/>
      <c r="NMF7" s="156"/>
      <c r="NMG7" s="148"/>
      <c r="NMH7" s="156"/>
      <c r="NMI7" s="148"/>
      <c r="NMJ7" s="156"/>
      <c r="NMK7" s="148"/>
      <c r="NML7" s="156"/>
      <c r="NMM7" s="148"/>
      <c r="NMN7" s="156"/>
      <c r="NMO7" s="148"/>
      <c r="NMP7" s="156"/>
      <c r="NMQ7" s="148"/>
      <c r="NMR7" s="156"/>
      <c r="NMS7" s="148"/>
      <c r="NMT7" s="156"/>
      <c r="NMU7" s="148"/>
      <c r="NMV7" s="156"/>
      <c r="NMW7" s="148"/>
      <c r="NMX7" s="156"/>
      <c r="NMY7" s="148"/>
      <c r="NMZ7" s="156"/>
      <c r="NNA7" s="148"/>
      <c r="NNB7" s="156"/>
      <c r="NNC7" s="148"/>
      <c r="NND7" s="156"/>
      <c r="NNE7" s="148"/>
      <c r="NNF7" s="156"/>
      <c r="NNG7" s="148"/>
      <c r="NNH7" s="156"/>
      <c r="NNI7" s="148"/>
      <c r="NNJ7" s="156"/>
      <c r="NNK7" s="148"/>
      <c r="NNL7" s="156"/>
      <c r="NNM7" s="148"/>
      <c r="NNN7" s="156"/>
      <c r="NNO7" s="148"/>
      <c r="NNP7" s="156"/>
      <c r="NNQ7" s="148"/>
      <c r="NNR7" s="156"/>
      <c r="NNS7" s="148"/>
      <c r="NNT7" s="156"/>
      <c r="NNU7" s="148"/>
      <c r="NNV7" s="156"/>
      <c r="NNW7" s="148"/>
      <c r="NNX7" s="156"/>
      <c r="NNY7" s="148"/>
      <c r="NNZ7" s="156"/>
      <c r="NOA7" s="148"/>
      <c r="NOB7" s="156"/>
      <c r="NOC7" s="148"/>
      <c r="NOD7" s="156"/>
      <c r="NOE7" s="148"/>
      <c r="NOF7" s="156"/>
      <c r="NOG7" s="148"/>
      <c r="NOH7" s="156"/>
      <c r="NOI7" s="148"/>
      <c r="NOJ7" s="156"/>
      <c r="NOK7" s="148"/>
      <c r="NOL7" s="156"/>
      <c r="NOM7" s="148"/>
      <c r="NON7" s="156"/>
      <c r="NOO7" s="148"/>
      <c r="NOP7" s="156"/>
      <c r="NOQ7" s="148"/>
      <c r="NOR7" s="156"/>
      <c r="NOS7" s="148"/>
      <c r="NOT7" s="156"/>
      <c r="NOU7" s="148"/>
      <c r="NOV7" s="156"/>
      <c r="NOW7" s="148"/>
      <c r="NOX7" s="156"/>
      <c r="NOY7" s="148"/>
      <c r="NOZ7" s="156"/>
      <c r="NPA7" s="148"/>
      <c r="NPB7" s="156"/>
      <c r="NPC7" s="148"/>
      <c r="NPD7" s="156"/>
      <c r="NPE7" s="148"/>
      <c r="NPF7" s="156"/>
      <c r="NPG7" s="148"/>
      <c r="NPH7" s="156"/>
      <c r="NPI7" s="148"/>
      <c r="NPJ7" s="156"/>
      <c r="NPK7" s="148"/>
      <c r="NPL7" s="156"/>
      <c r="NPM7" s="148"/>
      <c r="NPN7" s="156"/>
      <c r="NPO7" s="148"/>
      <c r="NPP7" s="156"/>
      <c r="NPQ7" s="148"/>
      <c r="NPR7" s="156"/>
      <c r="NPS7" s="148"/>
      <c r="NPT7" s="156"/>
      <c r="NPU7" s="148"/>
      <c r="NPV7" s="156"/>
      <c r="NPW7" s="148"/>
      <c r="NPX7" s="156"/>
      <c r="NPY7" s="148"/>
      <c r="NPZ7" s="156"/>
      <c r="NQA7" s="148"/>
      <c r="NQB7" s="156"/>
      <c r="NQC7" s="148"/>
      <c r="NQD7" s="156"/>
      <c r="NQE7" s="148"/>
      <c r="NQF7" s="156"/>
      <c r="NQG7" s="148"/>
      <c r="NQH7" s="156"/>
      <c r="NQI7" s="148"/>
      <c r="NQJ7" s="156"/>
      <c r="NQK7" s="148"/>
      <c r="NQL7" s="156"/>
      <c r="NQM7" s="148"/>
      <c r="NQN7" s="156"/>
      <c r="NQO7" s="148"/>
      <c r="NQP7" s="156"/>
      <c r="NQQ7" s="148"/>
      <c r="NQR7" s="156"/>
      <c r="NQS7" s="148"/>
      <c r="NQT7" s="156"/>
      <c r="NQU7" s="148"/>
      <c r="NQV7" s="156"/>
      <c r="NQW7" s="148"/>
      <c r="NQX7" s="156"/>
      <c r="NQY7" s="148"/>
      <c r="NQZ7" s="156"/>
      <c r="NRA7" s="148"/>
      <c r="NRB7" s="156"/>
      <c r="NRC7" s="148"/>
      <c r="NRD7" s="156"/>
      <c r="NRE7" s="148"/>
      <c r="NRF7" s="156"/>
      <c r="NRG7" s="148"/>
      <c r="NRH7" s="156"/>
      <c r="NRI7" s="148"/>
      <c r="NRJ7" s="156"/>
      <c r="NRK7" s="148"/>
      <c r="NRL7" s="156"/>
      <c r="NRM7" s="148"/>
      <c r="NRN7" s="156"/>
      <c r="NRO7" s="148"/>
      <c r="NRP7" s="156"/>
      <c r="NRQ7" s="148"/>
      <c r="NRR7" s="156"/>
      <c r="NRS7" s="148"/>
      <c r="NRT7" s="156"/>
      <c r="NRU7" s="148"/>
      <c r="NRV7" s="156"/>
      <c r="NRW7" s="148"/>
      <c r="NRX7" s="156"/>
      <c r="NRY7" s="148"/>
      <c r="NRZ7" s="156"/>
      <c r="NSA7" s="148"/>
      <c r="NSB7" s="156"/>
      <c r="NSC7" s="148"/>
      <c r="NSD7" s="156"/>
      <c r="NSE7" s="148"/>
      <c r="NSF7" s="156"/>
      <c r="NSG7" s="148"/>
      <c r="NSH7" s="156"/>
      <c r="NSI7" s="148"/>
      <c r="NSJ7" s="156"/>
      <c r="NSK7" s="148"/>
      <c r="NSL7" s="156"/>
      <c r="NSM7" s="148"/>
      <c r="NSN7" s="156"/>
      <c r="NSO7" s="148"/>
      <c r="NSP7" s="156"/>
      <c r="NSQ7" s="148"/>
      <c r="NSR7" s="156"/>
      <c r="NSS7" s="148"/>
      <c r="NST7" s="156"/>
      <c r="NSU7" s="148"/>
      <c r="NSV7" s="156"/>
      <c r="NSW7" s="148"/>
      <c r="NSX7" s="156"/>
      <c r="NSY7" s="148"/>
      <c r="NSZ7" s="156"/>
      <c r="NTA7" s="148"/>
      <c r="NTB7" s="156"/>
      <c r="NTC7" s="148"/>
      <c r="NTD7" s="156"/>
      <c r="NTE7" s="148"/>
      <c r="NTF7" s="156"/>
      <c r="NTG7" s="148"/>
      <c r="NTH7" s="156"/>
      <c r="NTI7" s="148"/>
      <c r="NTJ7" s="156"/>
      <c r="NTK7" s="148"/>
      <c r="NTL7" s="156"/>
      <c r="NTM7" s="148"/>
      <c r="NTN7" s="156"/>
      <c r="NTO7" s="148"/>
      <c r="NTP7" s="156"/>
      <c r="NTQ7" s="148"/>
      <c r="NTR7" s="156"/>
      <c r="NTS7" s="148"/>
      <c r="NTT7" s="156"/>
      <c r="NTU7" s="148"/>
      <c r="NTV7" s="156"/>
      <c r="NTW7" s="148"/>
      <c r="NTX7" s="156"/>
      <c r="NTY7" s="148"/>
      <c r="NTZ7" s="156"/>
      <c r="NUA7" s="148"/>
      <c r="NUB7" s="156"/>
      <c r="NUC7" s="148"/>
      <c r="NUD7" s="156"/>
      <c r="NUE7" s="148"/>
      <c r="NUF7" s="156"/>
      <c r="NUG7" s="148"/>
      <c r="NUH7" s="156"/>
      <c r="NUI7" s="148"/>
      <c r="NUJ7" s="156"/>
      <c r="NUK7" s="148"/>
      <c r="NUL7" s="156"/>
      <c r="NUM7" s="148"/>
      <c r="NUN7" s="156"/>
      <c r="NUO7" s="148"/>
      <c r="NUP7" s="156"/>
      <c r="NUQ7" s="148"/>
      <c r="NUR7" s="156"/>
      <c r="NUS7" s="148"/>
      <c r="NUT7" s="156"/>
      <c r="NUU7" s="148"/>
      <c r="NUV7" s="156"/>
      <c r="NUW7" s="148"/>
      <c r="NUX7" s="156"/>
      <c r="NUY7" s="148"/>
      <c r="NUZ7" s="156"/>
      <c r="NVA7" s="148"/>
      <c r="NVB7" s="156"/>
      <c r="NVC7" s="148"/>
      <c r="NVD7" s="156"/>
      <c r="NVE7" s="148"/>
      <c r="NVF7" s="156"/>
      <c r="NVG7" s="148"/>
      <c r="NVH7" s="156"/>
      <c r="NVI7" s="148"/>
      <c r="NVJ7" s="156"/>
      <c r="NVK7" s="148"/>
      <c r="NVL7" s="156"/>
      <c r="NVM7" s="148"/>
      <c r="NVN7" s="156"/>
      <c r="NVO7" s="148"/>
      <c r="NVP7" s="156"/>
      <c r="NVQ7" s="148"/>
      <c r="NVR7" s="156"/>
      <c r="NVS7" s="148"/>
      <c r="NVT7" s="156"/>
      <c r="NVU7" s="148"/>
      <c r="NVV7" s="156"/>
      <c r="NVW7" s="148"/>
      <c r="NVX7" s="156"/>
      <c r="NVY7" s="148"/>
      <c r="NVZ7" s="156"/>
      <c r="NWA7" s="148"/>
      <c r="NWB7" s="156"/>
      <c r="NWC7" s="148"/>
      <c r="NWD7" s="156"/>
      <c r="NWE7" s="148"/>
      <c r="NWF7" s="156"/>
      <c r="NWG7" s="148"/>
      <c r="NWH7" s="156"/>
      <c r="NWI7" s="148"/>
      <c r="NWJ7" s="156"/>
      <c r="NWK7" s="148"/>
      <c r="NWL7" s="156"/>
      <c r="NWM7" s="148"/>
      <c r="NWN7" s="156"/>
      <c r="NWO7" s="148"/>
      <c r="NWP7" s="156"/>
      <c r="NWQ7" s="148"/>
      <c r="NWR7" s="156"/>
      <c r="NWS7" s="148"/>
      <c r="NWT7" s="156"/>
      <c r="NWU7" s="148"/>
      <c r="NWV7" s="156"/>
      <c r="NWW7" s="148"/>
      <c r="NWX7" s="156"/>
      <c r="NWY7" s="148"/>
      <c r="NWZ7" s="156"/>
      <c r="NXA7" s="148"/>
      <c r="NXB7" s="156"/>
      <c r="NXC7" s="148"/>
      <c r="NXD7" s="156"/>
      <c r="NXE7" s="148"/>
      <c r="NXF7" s="156"/>
      <c r="NXG7" s="148"/>
      <c r="NXH7" s="156"/>
      <c r="NXI7" s="148"/>
      <c r="NXJ7" s="156"/>
      <c r="NXK7" s="148"/>
      <c r="NXL7" s="156"/>
      <c r="NXM7" s="148"/>
      <c r="NXN7" s="156"/>
      <c r="NXO7" s="148"/>
      <c r="NXP7" s="156"/>
      <c r="NXQ7" s="148"/>
      <c r="NXR7" s="156"/>
      <c r="NXS7" s="148"/>
      <c r="NXT7" s="156"/>
      <c r="NXU7" s="148"/>
      <c r="NXV7" s="156"/>
      <c r="NXW7" s="148"/>
      <c r="NXX7" s="156"/>
      <c r="NXY7" s="148"/>
      <c r="NXZ7" s="156"/>
      <c r="NYA7" s="148"/>
      <c r="NYB7" s="156"/>
      <c r="NYC7" s="148"/>
      <c r="NYD7" s="156"/>
      <c r="NYE7" s="148"/>
      <c r="NYF7" s="156"/>
      <c r="NYG7" s="148"/>
      <c r="NYH7" s="156"/>
      <c r="NYI7" s="148"/>
      <c r="NYJ7" s="156"/>
      <c r="NYK7" s="148"/>
      <c r="NYL7" s="156"/>
      <c r="NYM7" s="148"/>
      <c r="NYN7" s="156"/>
      <c r="NYO7" s="148"/>
      <c r="NYP7" s="156"/>
      <c r="NYQ7" s="148"/>
      <c r="NYR7" s="156"/>
      <c r="NYS7" s="148"/>
      <c r="NYT7" s="156"/>
      <c r="NYU7" s="148"/>
      <c r="NYV7" s="156"/>
      <c r="NYW7" s="148"/>
      <c r="NYX7" s="156"/>
      <c r="NYY7" s="148"/>
      <c r="NYZ7" s="156"/>
      <c r="NZA7" s="148"/>
      <c r="NZB7" s="156"/>
      <c r="NZC7" s="148"/>
      <c r="NZD7" s="156"/>
      <c r="NZE7" s="148"/>
      <c r="NZF7" s="156"/>
      <c r="NZG7" s="148"/>
      <c r="NZH7" s="156"/>
      <c r="NZI7" s="148"/>
      <c r="NZJ7" s="156"/>
      <c r="NZK7" s="148"/>
      <c r="NZL7" s="156"/>
      <c r="NZM7" s="148"/>
      <c r="NZN7" s="156"/>
      <c r="NZO7" s="148"/>
      <c r="NZP7" s="156"/>
      <c r="NZQ7" s="148"/>
      <c r="NZR7" s="156"/>
      <c r="NZS7" s="148"/>
      <c r="NZT7" s="156"/>
      <c r="NZU7" s="148"/>
      <c r="NZV7" s="156"/>
      <c r="NZW7" s="148"/>
      <c r="NZX7" s="156"/>
      <c r="NZY7" s="148"/>
      <c r="NZZ7" s="156"/>
      <c r="OAA7" s="148"/>
      <c r="OAB7" s="156"/>
      <c r="OAC7" s="148"/>
      <c r="OAD7" s="156"/>
      <c r="OAE7" s="148"/>
      <c r="OAF7" s="156"/>
      <c r="OAG7" s="148"/>
      <c r="OAH7" s="156"/>
      <c r="OAI7" s="148"/>
      <c r="OAJ7" s="156"/>
      <c r="OAK7" s="148"/>
      <c r="OAL7" s="156"/>
      <c r="OAM7" s="148"/>
      <c r="OAN7" s="156"/>
      <c r="OAO7" s="148"/>
      <c r="OAP7" s="156"/>
      <c r="OAQ7" s="148"/>
      <c r="OAR7" s="156"/>
      <c r="OAS7" s="148"/>
      <c r="OAT7" s="156"/>
      <c r="OAU7" s="148"/>
      <c r="OAV7" s="156"/>
      <c r="OAW7" s="148"/>
      <c r="OAX7" s="156"/>
      <c r="OAY7" s="148"/>
      <c r="OAZ7" s="156"/>
      <c r="OBA7" s="148"/>
      <c r="OBB7" s="156"/>
      <c r="OBC7" s="148"/>
      <c r="OBD7" s="156"/>
      <c r="OBE7" s="148"/>
      <c r="OBF7" s="156"/>
      <c r="OBG7" s="148"/>
      <c r="OBH7" s="156"/>
      <c r="OBI7" s="148"/>
      <c r="OBJ7" s="156"/>
      <c r="OBK7" s="148"/>
      <c r="OBL7" s="156"/>
      <c r="OBM7" s="148"/>
      <c r="OBN7" s="156"/>
      <c r="OBO7" s="148"/>
      <c r="OBP7" s="156"/>
      <c r="OBQ7" s="148"/>
      <c r="OBR7" s="156"/>
      <c r="OBS7" s="148"/>
      <c r="OBT7" s="156"/>
      <c r="OBU7" s="148"/>
      <c r="OBV7" s="156"/>
      <c r="OBW7" s="148"/>
      <c r="OBX7" s="156"/>
      <c r="OBY7" s="148"/>
      <c r="OBZ7" s="156"/>
      <c r="OCA7" s="148"/>
      <c r="OCB7" s="156"/>
      <c r="OCC7" s="148"/>
      <c r="OCD7" s="156"/>
      <c r="OCE7" s="148"/>
      <c r="OCF7" s="156"/>
      <c r="OCG7" s="148"/>
      <c r="OCH7" s="156"/>
      <c r="OCI7" s="148"/>
      <c r="OCJ7" s="156"/>
      <c r="OCK7" s="148"/>
      <c r="OCL7" s="156"/>
      <c r="OCM7" s="148"/>
      <c r="OCN7" s="156"/>
      <c r="OCO7" s="148"/>
      <c r="OCP7" s="156"/>
      <c r="OCQ7" s="148"/>
      <c r="OCR7" s="156"/>
      <c r="OCS7" s="148"/>
      <c r="OCT7" s="156"/>
      <c r="OCU7" s="148"/>
      <c r="OCV7" s="156"/>
      <c r="OCW7" s="148"/>
      <c r="OCX7" s="156"/>
      <c r="OCY7" s="148"/>
      <c r="OCZ7" s="156"/>
      <c r="ODA7" s="148"/>
      <c r="ODB7" s="156"/>
      <c r="ODC7" s="148"/>
      <c r="ODD7" s="156"/>
      <c r="ODE7" s="148"/>
      <c r="ODF7" s="156"/>
      <c r="ODG7" s="148"/>
      <c r="ODH7" s="156"/>
      <c r="ODI7" s="148"/>
      <c r="ODJ7" s="156"/>
      <c r="ODK7" s="148"/>
      <c r="ODL7" s="156"/>
      <c r="ODM7" s="148"/>
      <c r="ODN7" s="156"/>
      <c r="ODO7" s="148"/>
      <c r="ODP7" s="156"/>
      <c r="ODQ7" s="148"/>
      <c r="ODR7" s="156"/>
      <c r="ODS7" s="148"/>
      <c r="ODT7" s="156"/>
      <c r="ODU7" s="148"/>
      <c r="ODV7" s="156"/>
      <c r="ODW7" s="148"/>
      <c r="ODX7" s="156"/>
      <c r="ODY7" s="148"/>
      <c r="ODZ7" s="156"/>
      <c r="OEA7" s="148"/>
      <c r="OEB7" s="156"/>
      <c r="OEC7" s="148"/>
      <c r="OED7" s="156"/>
      <c r="OEE7" s="148"/>
      <c r="OEF7" s="156"/>
      <c r="OEG7" s="148"/>
      <c r="OEH7" s="156"/>
      <c r="OEI7" s="148"/>
      <c r="OEJ7" s="156"/>
      <c r="OEK7" s="148"/>
      <c r="OEL7" s="156"/>
      <c r="OEM7" s="148"/>
      <c r="OEN7" s="156"/>
      <c r="OEO7" s="148"/>
      <c r="OEP7" s="156"/>
      <c r="OEQ7" s="148"/>
      <c r="OER7" s="156"/>
      <c r="OES7" s="148"/>
      <c r="OET7" s="156"/>
      <c r="OEU7" s="148"/>
      <c r="OEV7" s="156"/>
      <c r="OEW7" s="148"/>
      <c r="OEX7" s="156"/>
      <c r="OEY7" s="148"/>
      <c r="OEZ7" s="156"/>
      <c r="OFA7" s="148"/>
      <c r="OFB7" s="156"/>
      <c r="OFC7" s="148"/>
      <c r="OFD7" s="156"/>
      <c r="OFE7" s="148"/>
      <c r="OFF7" s="156"/>
      <c r="OFG7" s="148"/>
      <c r="OFH7" s="156"/>
      <c r="OFI7" s="148"/>
      <c r="OFJ7" s="156"/>
      <c r="OFK7" s="148"/>
      <c r="OFL7" s="156"/>
      <c r="OFM7" s="148"/>
      <c r="OFN7" s="156"/>
      <c r="OFO7" s="148"/>
      <c r="OFP7" s="156"/>
      <c r="OFQ7" s="148"/>
      <c r="OFR7" s="156"/>
      <c r="OFS7" s="148"/>
      <c r="OFT7" s="156"/>
      <c r="OFU7" s="148"/>
      <c r="OFV7" s="156"/>
      <c r="OFW7" s="148"/>
      <c r="OFX7" s="156"/>
      <c r="OFY7" s="148"/>
      <c r="OFZ7" s="156"/>
      <c r="OGA7" s="148"/>
      <c r="OGB7" s="156"/>
      <c r="OGC7" s="148"/>
      <c r="OGD7" s="156"/>
      <c r="OGE7" s="148"/>
      <c r="OGF7" s="156"/>
      <c r="OGG7" s="148"/>
      <c r="OGH7" s="156"/>
      <c r="OGI7" s="148"/>
      <c r="OGJ7" s="156"/>
      <c r="OGK7" s="148"/>
      <c r="OGL7" s="156"/>
      <c r="OGM7" s="148"/>
      <c r="OGN7" s="156"/>
      <c r="OGO7" s="148"/>
      <c r="OGP7" s="156"/>
      <c r="OGQ7" s="148"/>
      <c r="OGR7" s="156"/>
      <c r="OGS7" s="148"/>
      <c r="OGT7" s="156"/>
      <c r="OGU7" s="148"/>
      <c r="OGV7" s="156"/>
      <c r="OGW7" s="148"/>
      <c r="OGX7" s="156"/>
      <c r="OGY7" s="148"/>
      <c r="OGZ7" s="156"/>
      <c r="OHA7" s="148"/>
      <c r="OHB7" s="156"/>
      <c r="OHC7" s="148"/>
      <c r="OHD7" s="156"/>
      <c r="OHE7" s="148"/>
      <c r="OHF7" s="156"/>
      <c r="OHG7" s="148"/>
      <c r="OHH7" s="156"/>
      <c r="OHI7" s="148"/>
      <c r="OHJ7" s="156"/>
      <c r="OHK7" s="148"/>
      <c r="OHL7" s="156"/>
      <c r="OHM7" s="148"/>
      <c r="OHN7" s="156"/>
      <c r="OHO7" s="148"/>
      <c r="OHP7" s="156"/>
      <c r="OHQ7" s="148"/>
      <c r="OHR7" s="156"/>
      <c r="OHS7" s="148"/>
      <c r="OHT7" s="156"/>
      <c r="OHU7" s="148"/>
      <c r="OHV7" s="156"/>
      <c r="OHW7" s="148"/>
      <c r="OHX7" s="156"/>
      <c r="OHY7" s="148"/>
      <c r="OHZ7" s="156"/>
      <c r="OIA7" s="148"/>
      <c r="OIB7" s="156"/>
      <c r="OIC7" s="148"/>
      <c r="OID7" s="156"/>
      <c r="OIE7" s="148"/>
      <c r="OIF7" s="156"/>
      <c r="OIG7" s="148"/>
      <c r="OIH7" s="156"/>
      <c r="OII7" s="148"/>
      <c r="OIJ7" s="156"/>
      <c r="OIK7" s="148"/>
      <c r="OIL7" s="156"/>
      <c r="OIM7" s="148"/>
      <c r="OIN7" s="156"/>
      <c r="OIO7" s="148"/>
      <c r="OIP7" s="156"/>
      <c r="OIQ7" s="148"/>
      <c r="OIR7" s="156"/>
      <c r="OIS7" s="148"/>
      <c r="OIT7" s="156"/>
      <c r="OIU7" s="148"/>
      <c r="OIV7" s="156"/>
      <c r="OIW7" s="148"/>
      <c r="OIX7" s="156"/>
      <c r="OIY7" s="148"/>
      <c r="OIZ7" s="156"/>
      <c r="OJA7" s="148"/>
      <c r="OJB7" s="156"/>
      <c r="OJC7" s="148"/>
      <c r="OJD7" s="156"/>
      <c r="OJE7" s="148"/>
      <c r="OJF7" s="156"/>
      <c r="OJG7" s="148"/>
      <c r="OJH7" s="156"/>
      <c r="OJI7" s="148"/>
      <c r="OJJ7" s="156"/>
      <c r="OJK7" s="148"/>
      <c r="OJL7" s="156"/>
      <c r="OJM7" s="148"/>
      <c r="OJN7" s="156"/>
      <c r="OJO7" s="148"/>
      <c r="OJP7" s="156"/>
      <c r="OJQ7" s="148"/>
      <c r="OJR7" s="156"/>
      <c r="OJS7" s="148"/>
      <c r="OJT7" s="156"/>
      <c r="OJU7" s="148"/>
      <c r="OJV7" s="156"/>
      <c r="OJW7" s="148"/>
      <c r="OJX7" s="156"/>
      <c r="OJY7" s="148"/>
      <c r="OJZ7" s="156"/>
      <c r="OKA7" s="148"/>
      <c r="OKB7" s="156"/>
      <c r="OKC7" s="148"/>
      <c r="OKD7" s="156"/>
      <c r="OKE7" s="148"/>
      <c r="OKF7" s="156"/>
      <c r="OKG7" s="148"/>
      <c r="OKH7" s="156"/>
      <c r="OKI7" s="148"/>
      <c r="OKJ7" s="156"/>
      <c r="OKK7" s="148"/>
      <c r="OKL7" s="156"/>
      <c r="OKM7" s="148"/>
      <c r="OKN7" s="156"/>
      <c r="OKO7" s="148"/>
      <c r="OKP7" s="156"/>
      <c r="OKQ7" s="148"/>
      <c r="OKR7" s="156"/>
      <c r="OKS7" s="148"/>
      <c r="OKT7" s="156"/>
      <c r="OKU7" s="148"/>
      <c r="OKV7" s="156"/>
      <c r="OKW7" s="148"/>
      <c r="OKX7" s="156"/>
      <c r="OKY7" s="148"/>
      <c r="OKZ7" s="156"/>
      <c r="OLA7" s="148"/>
      <c r="OLB7" s="156"/>
      <c r="OLC7" s="148"/>
      <c r="OLD7" s="156"/>
      <c r="OLE7" s="148"/>
      <c r="OLF7" s="156"/>
      <c r="OLG7" s="148"/>
      <c r="OLH7" s="156"/>
      <c r="OLI7" s="148"/>
      <c r="OLJ7" s="156"/>
      <c r="OLK7" s="148"/>
      <c r="OLL7" s="156"/>
      <c r="OLM7" s="148"/>
      <c r="OLN7" s="156"/>
      <c r="OLO7" s="148"/>
      <c r="OLP7" s="156"/>
      <c r="OLQ7" s="148"/>
      <c r="OLR7" s="156"/>
      <c r="OLS7" s="148"/>
      <c r="OLT7" s="156"/>
      <c r="OLU7" s="148"/>
      <c r="OLV7" s="156"/>
      <c r="OLW7" s="148"/>
      <c r="OLX7" s="156"/>
      <c r="OLY7" s="148"/>
      <c r="OLZ7" s="156"/>
      <c r="OMA7" s="148"/>
      <c r="OMB7" s="156"/>
      <c r="OMC7" s="148"/>
      <c r="OMD7" s="156"/>
      <c r="OME7" s="148"/>
      <c r="OMF7" s="156"/>
      <c r="OMG7" s="148"/>
      <c r="OMH7" s="156"/>
      <c r="OMI7" s="148"/>
      <c r="OMJ7" s="156"/>
      <c r="OMK7" s="148"/>
      <c r="OML7" s="156"/>
      <c r="OMM7" s="148"/>
      <c r="OMN7" s="156"/>
      <c r="OMO7" s="148"/>
      <c r="OMP7" s="156"/>
      <c r="OMQ7" s="148"/>
      <c r="OMR7" s="156"/>
      <c r="OMS7" s="148"/>
      <c r="OMT7" s="156"/>
      <c r="OMU7" s="148"/>
      <c r="OMV7" s="156"/>
      <c r="OMW7" s="148"/>
      <c r="OMX7" s="156"/>
      <c r="OMY7" s="148"/>
      <c r="OMZ7" s="156"/>
      <c r="ONA7" s="148"/>
      <c r="ONB7" s="156"/>
      <c r="ONC7" s="148"/>
      <c r="OND7" s="156"/>
      <c r="ONE7" s="148"/>
      <c r="ONF7" s="156"/>
      <c r="ONG7" s="148"/>
      <c r="ONH7" s="156"/>
      <c r="ONI7" s="148"/>
      <c r="ONJ7" s="156"/>
      <c r="ONK7" s="148"/>
      <c r="ONL7" s="156"/>
      <c r="ONM7" s="148"/>
      <c r="ONN7" s="156"/>
      <c r="ONO7" s="148"/>
      <c r="ONP7" s="156"/>
      <c r="ONQ7" s="148"/>
      <c r="ONR7" s="156"/>
      <c r="ONS7" s="148"/>
      <c r="ONT7" s="156"/>
      <c r="ONU7" s="148"/>
      <c r="ONV7" s="156"/>
      <c r="ONW7" s="148"/>
      <c r="ONX7" s="156"/>
      <c r="ONY7" s="148"/>
      <c r="ONZ7" s="156"/>
      <c r="OOA7" s="148"/>
      <c r="OOB7" s="156"/>
      <c r="OOC7" s="148"/>
      <c r="OOD7" s="156"/>
      <c r="OOE7" s="148"/>
      <c r="OOF7" s="156"/>
      <c r="OOG7" s="148"/>
      <c r="OOH7" s="156"/>
      <c r="OOI7" s="148"/>
      <c r="OOJ7" s="156"/>
      <c r="OOK7" s="148"/>
      <c r="OOL7" s="156"/>
      <c r="OOM7" s="148"/>
      <c r="OON7" s="156"/>
      <c r="OOO7" s="148"/>
      <c r="OOP7" s="156"/>
      <c r="OOQ7" s="148"/>
      <c r="OOR7" s="156"/>
      <c r="OOS7" s="148"/>
      <c r="OOT7" s="156"/>
      <c r="OOU7" s="148"/>
      <c r="OOV7" s="156"/>
      <c r="OOW7" s="148"/>
      <c r="OOX7" s="156"/>
      <c r="OOY7" s="148"/>
      <c r="OOZ7" s="156"/>
      <c r="OPA7" s="148"/>
      <c r="OPB7" s="156"/>
      <c r="OPC7" s="148"/>
      <c r="OPD7" s="156"/>
      <c r="OPE7" s="148"/>
      <c r="OPF7" s="156"/>
      <c r="OPG7" s="148"/>
      <c r="OPH7" s="156"/>
      <c r="OPI7" s="148"/>
      <c r="OPJ7" s="156"/>
      <c r="OPK7" s="148"/>
      <c r="OPL7" s="156"/>
      <c r="OPM7" s="148"/>
      <c r="OPN7" s="156"/>
      <c r="OPO7" s="148"/>
      <c r="OPP7" s="156"/>
      <c r="OPQ7" s="148"/>
      <c r="OPR7" s="156"/>
      <c r="OPS7" s="148"/>
      <c r="OPT7" s="156"/>
      <c r="OPU7" s="148"/>
      <c r="OPV7" s="156"/>
      <c r="OPW7" s="148"/>
      <c r="OPX7" s="156"/>
      <c r="OPY7" s="148"/>
      <c r="OPZ7" s="156"/>
      <c r="OQA7" s="148"/>
      <c r="OQB7" s="156"/>
      <c r="OQC7" s="148"/>
      <c r="OQD7" s="156"/>
      <c r="OQE7" s="148"/>
      <c r="OQF7" s="156"/>
      <c r="OQG7" s="148"/>
      <c r="OQH7" s="156"/>
      <c r="OQI7" s="148"/>
      <c r="OQJ7" s="156"/>
      <c r="OQK7" s="148"/>
      <c r="OQL7" s="156"/>
      <c r="OQM7" s="148"/>
      <c r="OQN7" s="156"/>
      <c r="OQO7" s="148"/>
      <c r="OQP7" s="156"/>
      <c r="OQQ7" s="148"/>
      <c r="OQR7" s="156"/>
      <c r="OQS7" s="148"/>
      <c r="OQT7" s="156"/>
      <c r="OQU7" s="148"/>
      <c r="OQV7" s="156"/>
      <c r="OQW7" s="148"/>
      <c r="OQX7" s="156"/>
      <c r="OQY7" s="148"/>
      <c r="OQZ7" s="156"/>
      <c r="ORA7" s="148"/>
      <c r="ORB7" s="156"/>
      <c r="ORC7" s="148"/>
      <c r="ORD7" s="156"/>
      <c r="ORE7" s="148"/>
      <c r="ORF7" s="156"/>
      <c r="ORG7" s="148"/>
      <c r="ORH7" s="156"/>
      <c r="ORI7" s="148"/>
      <c r="ORJ7" s="156"/>
      <c r="ORK7" s="148"/>
      <c r="ORL7" s="156"/>
      <c r="ORM7" s="148"/>
      <c r="ORN7" s="156"/>
      <c r="ORO7" s="148"/>
      <c r="ORP7" s="156"/>
      <c r="ORQ7" s="148"/>
      <c r="ORR7" s="156"/>
      <c r="ORS7" s="148"/>
      <c r="ORT7" s="156"/>
      <c r="ORU7" s="148"/>
      <c r="ORV7" s="156"/>
      <c r="ORW7" s="148"/>
      <c r="ORX7" s="156"/>
      <c r="ORY7" s="148"/>
      <c r="ORZ7" s="156"/>
      <c r="OSA7" s="148"/>
      <c r="OSB7" s="156"/>
      <c r="OSC7" s="148"/>
      <c r="OSD7" s="156"/>
      <c r="OSE7" s="148"/>
      <c r="OSF7" s="156"/>
      <c r="OSG7" s="148"/>
      <c r="OSH7" s="156"/>
      <c r="OSI7" s="148"/>
      <c r="OSJ7" s="156"/>
      <c r="OSK7" s="148"/>
      <c r="OSL7" s="156"/>
      <c r="OSM7" s="148"/>
      <c r="OSN7" s="156"/>
      <c r="OSO7" s="148"/>
      <c r="OSP7" s="156"/>
      <c r="OSQ7" s="148"/>
      <c r="OSR7" s="156"/>
      <c r="OSS7" s="148"/>
      <c r="OST7" s="156"/>
      <c r="OSU7" s="148"/>
      <c r="OSV7" s="156"/>
      <c r="OSW7" s="148"/>
      <c r="OSX7" s="156"/>
      <c r="OSY7" s="148"/>
      <c r="OSZ7" s="156"/>
      <c r="OTA7" s="148"/>
      <c r="OTB7" s="156"/>
      <c r="OTC7" s="148"/>
      <c r="OTD7" s="156"/>
      <c r="OTE7" s="148"/>
      <c r="OTF7" s="156"/>
      <c r="OTG7" s="148"/>
      <c r="OTH7" s="156"/>
      <c r="OTI7" s="148"/>
      <c r="OTJ7" s="156"/>
      <c r="OTK7" s="148"/>
      <c r="OTL7" s="156"/>
      <c r="OTM7" s="148"/>
      <c r="OTN7" s="156"/>
      <c r="OTO7" s="148"/>
      <c r="OTP7" s="156"/>
      <c r="OTQ7" s="148"/>
      <c r="OTR7" s="156"/>
      <c r="OTS7" s="148"/>
      <c r="OTT7" s="156"/>
      <c r="OTU7" s="148"/>
      <c r="OTV7" s="156"/>
      <c r="OTW7" s="148"/>
      <c r="OTX7" s="156"/>
      <c r="OTY7" s="148"/>
      <c r="OTZ7" s="156"/>
      <c r="OUA7" s="148"/>
      <c r="OUB7" s="156"/>
      <c r="OUC7" s="148"/>
      <c r="OUD7" s="156"/>
      <c r="OUE7" s="148"/>
      <c r="OUF7" s="156"/>
      <c r="OUG7" s="148"/>
      <c r="OUH7" s="156"/>
      <c r="OUI7" s="148"/>
      <c r="OUJ7" s="156"/>
      <c r="OUK7" s="148"/>
      <c r="OUL7" s="156"/>
      <c r="OUM7" s="148"/>
      <c r="OUN7" s="156"/>
      <c r="OUO7" s="148"/>
      <c r="OUP7" s="156"/>
      <c r="OUQ7" s="148"/>
      <c r="OUR7" s="156"/>
      <c r="OUS7" s="148"/>
      <c r="OUT7" s="156"/>
      <c r="OUU7" s="148"/>
      <c r="OUV7" s="156"/>
      <c r="OUW7" s="148"/>
      <c r="OUX7" s="156"/>
      <c r="OUY7" s="148"/>
      <c r="OUZ7" s="156"/>
      <c r="OVA7" s="148"/>
      <c r="OVB7" s="156"/>
      <c r="OVC7" s="148"/>
      <c r="OVD7" s="156"/>
      <c r="OVE7" s="148"/>
      <c r="OVF7" s="156"/>
      <c r="OVG7" s="148"/>
      <c r="OVH7" s="156"/>
      <c r="OVI7" s="148"/>
      <c r="OVJ7" s="156"/>
      <c r="OVK7" s="148"/>
      <c r="OVL7" s="156"/>
      <c r="OVM7" s="148"/>
      <c r="OVN7" s="156"/>
      <c r="OVO7" s="148"/>
      <c r="OVP7" s="156"/>
      <c r="OVQ7" s="148"/>
      <c r="OVR7" s="156"/>
      <c r="OVS7" s="148"/>
      <c r="OVT7" s="156"/>
      <c r="OVU7" s="148"/>
      <c r="OVV7" s="156"/>
      <c r="OVW7" s="148"/>
      <c r="OVX7" s="156"/>
      <c r="OVY7" s="148"/>
      <c r="OVZ7" s="156"/>
      <c r="OWA7" s="148"/>
      <c r="OWB7" s="156"/>
      <c r="OWC7" s="148"/>
      <c r="OWD7" s="156"/>
      <c r="OWE7" s="148"/>
      <c r="OWF7" s="156"/>
      <c r="OWG7" s="148"/>
      <c r="OWH7" s="156"/>
      <c r="OWI7" s="148"/>
      <c r="OWJ7" s="156"/>
      <c r="OWK7" s="148"/>
      <c r="OWL7" s="156"/>
      <c r="OWM7" s="148"/>
      <c r="OWN7" s="156"/>
      <c r="OWO7" s="148"/>
      <c r="OWP7" s="156"/>
      <c r="OWQ7" s="148"/>
      <c r="OWR7" s="156"/>
      <c r="OWS7" s="148"/>
      <c r="OWT7" s="156"/>
      <c r="OWU7" s="148"/>
      <c r="OWV7" s="156"/>
      <c r="OWW7" s="148"/>
      <c r="OWX7" s="156"/>
      <c r="OWY7" s="148"/>
      <c r="OWZ7" s="156"/>
      <c r="OXA7" s="148"/>
      <c r="OXB7" s="156"/>
      <c r="OXC7" s="148"/>
      <c r="OXD7" s="156"/>
      <c r="OXE7" s="148"/>
      <c r="OXF7" s="156"/>
      <c r="OXG7" s="148"/>
      <c r="OXH7" s="156"/>
      <c r="OXI7" s="148"/>
      <c r="OXJ7" s="156"/>
      <c r="OXK7" s="148"/>
      <c r="OXL7" s="156"/>
      <c r="OXM7" s="148"/>
      <c r="OXN7" s="156"/>
      <c r="OXO7" s="148"/>
      <c r="OXP7" s="156"/>
      <c r="OXQ7" s="148"/>
      <c r="OXR7" s="156"/>
      <c r="OXS7" s="148"/>
      <c r="OXT7" s="156"/>
      <c r="OXU7" s="148"/>
      <c r="OXV7" s="156"/>
      <c r="OXW7" s="148"/>
      <c r="OXX7" s="156"/>
      <c r="OXY7" s="148"/>
      <c r="OXZ7" s="156"/>
      <c r="OYA7" s="148"/>
      <c r="OYB7" s="156"/>
      <c r="OYC7" s="148"/>
      <c r="OYD7" s="156"/>
      <c r="OYE7" s="148"/>
      <c r="OYF7" s="156"/>
      <c r="OYG7" s="148"/>
      <c r="OYH7" s="156"/>
      <c r="OYI7" s="148"/>
      <c r="OYJ7" s="156"/>
      <c r="OYK7" s="148"/>
      <c r="OYL7" s="156"/>
      <c r="OYM7" s="148"/>
      <c r="OYN7" s="156"/>
      <c r="OYO7" s="148"/>
      <c r="OYP7" s="156"/>
      <c r="OYQ7" s="148"/>
      <c r="OYR7" s="156"/>
      <c r="OYS7" s="148"/>
      <c r="OYT7" s="156"/>
      <c r="OYU7" s="148"/>
      <c r="OYV7" s="156"/>
      <c r="OYW7" s="148"/>
      <c r="OYX7" s="156"/>
      <c r="OYY7" s="148"/>
      <c r="OYZ7" s="156"/>
      <c r="OZA7" s="148"/>
      <c r="OZB7" s="156"/>
      <c r="OZC7" s="148"/>
      <c r="OZD7" s="156"/>
      <c r="OZE7" s="148"/>
      <c r="OZF7" s="156"/>
      <c r="OZG7" s="148"/>
      <c r="OZH7" s="156"/>
      <c r="OZI7" s="148"/>
      <c r="OZJ7" s="156"/>
      <c r="OZK7" s="148"/>
      <c r="OZL7" s="156"/>
      <c r="OZM7" s="148"/>
      <c r="OZN7" s="156"/>
      <c r="OZO7" s="148"/>
      <c r="OZP7" s="156"/>
      <c r="OZQ7" s="148"/>
      <c r="OZR7" s="156"/>
      <c r="OZS7" s="148"/>
      <c r="OZT7" s="156"/>
      <c r="OZU7" s="148"/>
      <c r="OZV7" s="156"/>
      <c r="OZW7" s="148"/>
      <c r="OZX7" s="156"/>
      <c r="OZY7" s="148"/>
      <c r="OZZ7" s="156"/>
      <c r="PAA7" s="148"/>
      <c r="PAB7" s="156"/>
      <c r="PAC7" s="148"/>
      <c r="PAD7" s="156"/>
      <c r="PAE7" s="148"/>
      <c r="PAF7" s="156"/>
      <c r="PAG7" s="148"/>
      <c r="PAH7" s="156"/>
      <c r="PAI7" s="148"/>
      <c r="PAJ7" s="156"/>
      <c r="PAK7" s="148"/>
      <c r="PAL7" s="156"/>
      <c r="PAM7" s="148"/>
      <c r="PAN7" s="156"/>
      <c r="PAO7" s="148"/>
      <c r="PAP7" s="156"/>
      <c r="PAQ7" s="148"/>
      <c r="PAR7" s="156"/>
      <c r="PAS7" s="148"/>
      <c r="PAT7" s="156"/>
      <c r="PAU7" s="148"/>
      <c r="PAV7" s="156"/>
      <c r="PAW7" s="148"/>
      <c r="PAX7" s="156"/>
      <c r="PAY7" s="148"/>
      <c r="PAZ7" s="156"/>
      <c r="PBA7" s="148"/>
      <c r="PBB7" s="156"/>
      <c r="PBC7" s="148"/>
      <c r="PBD7" s="156"/>
      <c r="PBE7" s="148"/>
      <c r="PBF7" s="156"/>
      <c r="PBG7" s="148"/>
      <c r="PBH7" s="156"/>
      <c r="PBI7" s="148"/>
      <c r="PBJ7" s="156"/>
      <c r="PBK7" s="148"/>
      <c r="PBL7" s="156"/>
      <c r="PBM7" s="148"/>
      <c r="PBN7" s="156"/>
      <c r="PBO7" s="148"/>
      <c r="PBP7" s="156"/>
      <c r="PBQ7" s="148"/>
      <c r="PBR7" s="156"/>
      <c r="PBS7" s="148"/>
      <c r="PBT7" s="156"/>
      <c r="PBU7" s="148"/>
      <c r="PBV7" s="156"/>
      <c r="PBW7" s="148"/>
      <c r="PBX7" s="156"/>
      <c r="PBY7" s="148"/>
      <c r="PBZ7" s="156"/>
      <c r="PCA7" s="148"/>
      <c r="PCB7" s="156"/>
      <c r="PCC7" s="148"/>
      <c r="PCD7" s="156"/>
      <c r="PCE7" s="148"/>
      <c r="PCF7" s="156"/>
      <c r="PCG7" s="148"/>
      <c r="PCH7" s="156"/>
      <c r="PCI7" s="148"/>
      <c r="PCJ7" s="156"/>
      <c r="PCK7" s="148"/>
      <c r="PCL7" s="156"/>
      <c r="PCM7" s="148"/>
      <c r="PCN7" s="156"/>
      <c r="PCO7" s="148"/>
      <c r="PCP7" s="156"/>
      <c r="PCQ7" s="148"/>
      <c r="PCR7" s="156"/>
      <c r="PCS7" s="148"/>
      <c r="PCT7" s="156"/>
      <c r="PCU7" s="148"/>
      <c r="PCV7" s="156"/>
      <c r="PCW7" s="148"/>
      <c r="PCX7" s="156"/>
      <c r="PCY7" s="148"/>
      <c r="PCZ7" s="156"/>
      <c r="PDA7" s="148"/>
      <c r="PDB7" s="156"/>
      <c r="PDC7" s="148"/>
      <c r="PDD7" s="156"/>
      <c r="PDE7" s="148"/>
      <c r="PDF7" s="156"/>
      <c r="PDG7" s="148"/>
      <c r="PDH7" s="156"/>
      <c r="PDI7" s="148"/>
      <c r="PDJ7" s="156"/>
      <c r="PDK7" s="148"/>
      <c r="PDL7" s="156"/>
      <c r="PDM7" s="148"/>
      <c r="PDN7" s="156"/>
      <c r="PDO7" s="148"/>
      <c r="PDP7" s="156"/>
      <c r="PDQ7" s="148"/>
      <c r="PDR7" s="156"/>
      <c r="PDS7" s="148"/>
      <c r="PDT7" s="156"/>
      <c r="PDU7" s="148"/>
      <c r="PDV7" s="156"/>
      <c r="PDW7" s="148"/>
      <c r="PDX7" s="156"/>
      <c r="PDY7" s="148"/>
      <c r="PDZ7" s="156"/>
      <c r="PEA7" s="148"/>
      <c r="PEB7" s="156"/>
      <c r="PEC7" s="148"/>
      <c r="PED7" s="156"/>
      <c r="PEE7" s="148"/>
      <c r="PEF7" s="156"/>
      <c r="PEG7" s="148"/>
      <c r="PEH7" s="156"/>
      <c r="PEI7" s="148"/>
      <c r="PEJ7" s="156"/>
      <c r="PEK7" s="148"/>
      <c r="PEL7" s="156"/>
      <c r="PEM7" s="148"/>
      <c r="PEN7" s="156"/>
      <c r="PEO7" s="148"/>
      <c r="PEP7" s="156"/>
      <c r="PEQ7" s="148"/>
      <c r="PER7" s="156"/>
      <c r="PES7" s="148"/>
      <c r="PET7" s="156"/>
      <c r="PEU7" s="148"/>
      <c r="PEV7" s="156"/>
      <c r="PEW7" s="148"/>
      <c r="PEX7" s="156"/>
      <c r="PEY7" s="148"/>
      <c r="PEZ7" s="156"/>
      <c r="PFA7" s="148"/>
      <c r="PFB7" s="156"/>
      <c r="PFC7" s="148"/>
      <c r="PFD7" s="156"/>
      <c r="PFE7" s="148"/>
      <c r="PFF7" s="156"/>
      <c r="PFG7" s="148"/>
      <c r="PFH7" s="156"/>
      <c r="PFI7" s="148"/>
      <c r="PFJ7" s="156"/>
      <c r="PFK7" s="148"/>
      <c r="PFL7" s="156"/>
      <c r="PFM7" s="148"/>
      <c r="PFN7" s="156"/>
      <c r="PFO7" s="148"/>
      <c r="PFP7" s="156"/>
      <c r="PFQ7" s="148"/>
      <c r="PFR7" s="156"/>
      <c r="PFS7" s="148"/>
      <c r="PFT7" s="156"/>
      <c r="PFU7" s="148"/>
      <c r="PFV7" s="156"/>
      <c r="PFW7" s="148"/>
      <c r="PFX7" s="156"/>
      <c r="PFY7" s="148"/>
      <c r="PFZ7" s="156"/>
      <c r="PGA7" s="148"/>
      <c r="PGB7" s="156"/>
      <c r="PGC7" s="148"/>
      <c r="PGD7" s="156"/>
      <c r="PGE7" s="148"/>
      <c r="PGF7" s="156"/>
      <c r="PGG7" s="148"/>
      <c r="PGH7" s="156"/>
      <c r="PGI7" s="148"/>
      <c r="PGJ7" s="156"/>
      <c r="PGK7" s="148"/>
      <c r="PGL7" s="156"/>
      <c r="PGM7" s="148"/>
      <c r="PGN7" s="156"/>
      <c r="PGO7" s="148"/>
      <c r="PGP7" s="156"/>
      <c r="PGQ7" s="148"/>
      <c r="PGR7" s="156"/>
      <c r="PGS7" s="148"/>
      <c r="PGT7" s="156"/>
      <c r="PGU7" s="148"/>
      <c r="PGV7" s="156"/>
      <c r="PGW7" s="148"/>
      <c r="PGX7" s="156"/>
      <c r="PGY7" s="148"/>
      <c r="PGZ7" s="156"/>
      <c r="PHA7" s="148"/>
      <c r="PHB7" s="156"/>
      <c r="PHC7" s="148"/>
      <c r="PHD7" s="156"/>
      <c r="PHE7" s="148"/>
      <c r="PHF7" s="156"/>
      <c r="PHG7" s="148"/>
      <c r="PHH7" s="156"/>
      <c r="PHI7" s="148"/>
      <c r="PHJ7" s="156"/>
      <c r="PHK7" s="148"/>
      <c r="PHL7" s="156"/>
      <c r="PHM7" s="148"/>
      <c r="PHN7" s="156"/>
      <c r="PHO7" s="148"/>
      <c r="PHP7" s="156"/>
      <c r="PHQ7" s="148"/>
      <c r="PHR7" s="156"/>
      <c r="PHS7" s="148"/>
      <c r="PHT7" s="156"/>
      <c r="PHU7" s="148"/>
      <c r="PHV7" s="156"/>
      <c r="PHW7" s="148"/>
      <c r="PHX7" s="156"/>
      <c r="PHY7" s="148"/>
      <c r="PHZ7" s="156"/>
      <c r="PIA7" s="148"/>
      <c r="PIB7" s="156"/>
      <c r="PIC7" s="148"/>
      <c r="PID7" s="156"/>
      <c r="PIE7" s="148"/>
      <c r="PIF7" s="156"/>
      <c r="PIG7" s="148"/>
      <c r="PIH7" s="156"/>
      <c r="PII7" s="148"/>
      <c r="PIJ7" s="156"/>
      <c r="PIK7" s="148"/>
      <c r="PIL7" s="156"/>
      <c r="PIM7" s="148"/>
      <c r="PIN7" s="156"/>
      <c r="PIO7" s="148"/>
      <c r="PIP7" s="156"/>
      <c r="PIQ7" s="148"/>
      <c r="PIR7" s="156"/>
      <c r="PIS7" s="148"/>
      <c r="PIT7" s="156"/>
      <c r="PIU7" s="148"/>
      <c r="PIV7" s="156"/>
      <c r="PIW7" s="148"/>
      <c r="PIX7" s="156"/>
      <c r="PIY7" s="148"/>
      <c r="PIZ7" s="156"/>
      <c r="PJA7" s="148"/>
      <c r="PJB7" s="156"/>
      <c r="PJC7" s="148"/>
      <c r="PJD7" s="156"/>
      <c r="PJE7" s="148"/>
      <c r="PJF7" s="156"/>
      <c r="PJG7" s="148"/>
      <c r="PJH7" s="156"/>
      <c r="PJI7" s="148"/>
      <c r="PJJ7" s="156"/>
      <c r="PJK7" s="148"/>
      <c r="PJL7" s="156"/>
      <c r="PJM7" s="148"/>
      <c r="PJN7" s="156"/>
      <c r="PJO7" s="148"/>
      <c r="PJP7" s="156"/>
      <c r="PJQ7" s="148"/>
      <c r="PJR7" s="156"/>
      <c r="PJS7" s="148"/>
      <c r="PJT7" s="156"/>
      <c r="PJU7" s="148"/>
      <c r="PJV7" s="156"/>
      <c r="PJW7" s="148"/>
      <c r="PJX7" s="156"/>
      <c r="PJY7" s="148"/>
      <c r="PJZ7" s="156"/>
      <c r="PKA7" s="148"/>
      <c r="PKB7" s="156"/>
      <c r="PKC7" s="148"/>
      <c r="PKD7" s="156"/>
      <c r="PKE7" s="148"/>
      <c r="PKF7" s="156"/>
      <c r="PKG7" s="148"/>
      <c r="PKH7" s="156"/>
      <c r="PKI7" s="148"/>
      <c r="PKJ7" s="156"/>
      <c r="PKK7" s="148"/>
      <c r="PKL7" s="156"/>
      <c r="PKM7" s="148"/>
      <c r="PKN7" s="156"/>
      <c r="PKO7" s="148"/>
      <c r="PKP7" s="156"/>
      <c r="PKQ7" s="148"/>
      <c r="PKR7" s="156"/>
      <c r="PKS7" s="148"/>
      <c r="PKT7" s="156"/>
      <c r="PKU7" s="148"/>
      <c r="PKV7" s="156"/>
      <c r="PKW7" s="148"/>
      <c r="PKX7" s="156"/>
      <c r="PKY7" s="148"/>
      <c r="PKZ7" s="156"/>
      <c r="PLA7" s="148"/>
      <c r="PLB7" s="156"/>
      <c r="PLC7" s="148"/>
      <c r="PLD7" s="156"/>
      <c r="PLE7" s="148"/>
      <c r="PLF7" s="156"/>
      <c r="PLG7" s="148"/>
      <c r="PLH7" s="156"/>
      <c r="PLI7" s="148"/>
      <c r="PLJ7" s="156"/>
      <c r="PLK7" s="148"/>
      <c r="PLL7" s="156"/>
      <c r="PLM7" s="148"/>
      <c r="PLN7" s="156"/>
      <c r="PLO7" s="148"/>
      <c r="PLP7" s="156"/>
      <c r="PLQ7" s="148"/>
      <c r="PLR7" s="156"/>
      <c r="PLS7" s="148"/>
      <c r="PLT7" s="156"/>
      <c r="PLU7" s="148"/>
      <c r="PLV7" s="156"/>
      <c r="PLW7" s="148"/>
      <c r="PLX7" s="156"/>
      <c r="PLY7" s="148"/>
      <c r="PLZ7" s="156"/>
      <c r="PMA7" s="148"/>
      <c r="PMB7" s="156"/>
      <c r="PMC7" s="148"/>
      <c r="PMD7" s="156"/>
      <c r="PME7" s="148"/>
      <c r="PMF7" s="156"/>
      <c r="PMG7" s="148"/>
      <c r="PMH7" s="156"/>
      <c r="PMI7" s="148"/>
      <c r="PMJ7" s="156"/>
      <c r="PMK7" s="148"/>
      <c r="PML7" s="156"/>
      <c r="PMM7" s="148"/>
      <c r="PMN7" s="156"/>
      <c r="PMO7" s="148"/>
      <c r="PMP7" s="156"/>
      <c r="PMQ7" s="148"/>
      <c r="PMR7" s="156"/>
      <c r="PMS7" s="148"/>
      <c r="PMT7" s="156"/>
      <c r="PMU7" s="148"/>
      <c r="PMV7" s="156"/>
      <c r="PMW7" s="148"/>
      <c r="PMX7" s="156"/>
      <c r="PMY7" s="148"/>
      <c r="PMZ7" s="156"/>
      <c r="PNA7" s="148"/>
      <c r="PNB7" s="156"/>
      <c r="PNC7" s="148"/>
      <c r="PND7" s="156"/>
      <c r="PNE7" s="148"/>
      <c r="PNF7" s="156"/>
      <c r="PNG7" s="148"/>
      <c r="PNH7" s="156"/>
      <c r="PNI7" s="148"/>
      <c r="PNJ7" s="156"/>
      <c r="PNK7" s="148"/>
      <c r="PNL7" s="156"/>
      <c r="PNM7" s="148"/>
      <c r="PNN7" s="156"/>
      <c r="PNO7" s="148"/>
      <c r="PNP7" s="156"/>
      <c r="PNQ7" s="148"/>
      <c r="PNR7" s="156"/>
      <c r="PNS7" s="148"/>
      <c r="PNT7" s="156"/>
      <c r="PNU7" s="148"/>
      <c r="PNV7" s="156"/>
      <c r="PNW7" s="148"/>
      <c r="PNX7" s="156"/>
      <c r="PNY7" s="148"/>
      <c r="PNZ7" s="156"/>
      <c r="POA7" s="148"/>
      <c r="POB7" s="156"/>
      <c r="POC7" s="148"/>
      <c r="POD7" s="156"/>
      <c r="POE7" s="148"/>
      <c r="POF7" s="156"/>
      <c r="POG7" s="148"/>
      <c r="POH7" s="156"/>
      <c r="POI7" s="148"/>
      <c r="POJ7" s="156"/>
      <c r="POK7" s="148"/>
      <c r="POL7" s="156"/>
      <c r="POM7" s="148"/>
      <c r="PON7" s="156"/>
      <c r="POO7" s="148"/>
      <c r="POP7" s="156"/>
      <c r="POQ7" s="148"/>
      <c r="POR7" s="156"/>
      <c r="POS7" s="148"/>
      <c r="POT7" s="156"/>
      <c r="POU7" s="148"/>
      <c r="POV7" s="156"/>
      <c r="POW7" s="148"/>
      <c r="POX7" s="156"/>
      <c r="POY7" s="148"/>
      <c r="POZ7" s="156"/>
      <c r="PPA7" s="148"/>
      <c r="PPB7" s="156"/>
      <c r="PPC7" s="148"/>
      <c r="PPD7" s="156"/>
      <c r="PPE7" s="148"/>
      <c r="PPF7" s="156"/>
      <c r="PPG7" s="148"/>
      <c r="PPH7" s="156"/>
      <c r="PPI7" s="148"/>
      <c r="PPJ7" s="156"/>
      <c r="PPK7" s="148"/>
      <c r="PPL7" s="156"/>
      <c r="PPM7" s="148"/>
      <c r="PPN7" s="156"/>
      <c r="PPO7" s="148"/>
      <c r="PPP7" s="156"/>
      <c r="PPQ7" s="148"/>
      <c r="PPR7" s="156"/>
      <c r="PPS7" s="148"/>
      <c r="PPT7" s="156"/>
      <c r="PPU7" s="148"/>
      <c r="PPV7" s="156"/>
      <c r="PPW7" s="148"/>
      <c r="PPX7" s="156"/>
      <c r="PPY7" s="148"/>
      <c r="PPZ7" s="156"/>
      <c r="PQA7" s="148"/>
      <c r="PQB7" s="156"/>
      <c r="PQC7" s="148"/>
      <c r="PQD7" s="156"/>
      <c r="PQE7" s="148"/>
      <c r="PQF7" s="156"/>
      <c r="PQG7" s="148"/>
      <c r="PQH7" s="156"/>
      <c r="PQI7" s="148"/>
      <c r="PQJ7" s="156"/>
      <c r="PQK7" s="148"/>
      <c r="PQL7" s="156"/>
      <c r="PQM7" s="148"/>
      <c r="PQN7" s="156"/>
      <c r="PQO7" s="148"/>
      <c r="PQP7" s="156"/>
      <c r="PQQ7" s="148"/>
      <c r="PQR7" s="156"/>
      <c r="PQS7" s="148"/>
      <c r="PQT7" s="156"/>
      <c r="PQU7" s="148"/>
      <c r="PQV7" s="156"/>
      <c r="PQW7" s="148"/>
      <c r="PQX7" s="156"/>
      <c r="PQY7" s="148"/>
      <c r="PQZ7" s="156"/>
      <c r="PRA7" s="148"/>
      <c r="PRB7" s="156"/>
      <c r="PRC7" s="148"/>
      <c r="PRD7" s="156"/>
      <c r="PRE7" s="148"/>
      <c r="PRF7" s="156"/>
      <c r="PRG7" s="148"/>
      <c r="PRH7" s="156"/>
      <c r="PRI7" s="148"/>
      <c r="PRJ7" s="156"/>
      <c r="PRK7" s="148"/>
      <c r="PRL7" s="156"/>
      <c r="PRM7" s="148"/>
      <c r="PRN7" s="156"/>
      <c r="PRO7" s="148"/>
      <c r="PRP7" s="156"/>
      <c r="PRQ7" s="148"/>
      <c r="PRR7" s="156"/>
      <c r="PRS7" s="148"/>
      <c r="PRT7" s="156"/>
      <c r="PRU7" s="148"/>
      <c r="PRV7" s="156"/>
      <c r="PRW7" s="148"/>
      <c r="PRX7" s="156"/>
      <c r="PRY7" s="148"/>
      <c r="PRZ7" s="156"/>
      <c r="PSA7" s="148"/>
      <c r="PSB7" s="156"/>
      <c r="PSC7" s="148"/>
      <c r="PSD7" s="156"/>
      <c r="PSE7" s="148"/>
      <c r="PSF7" s="156"/>
      <c r="PSG7" s="148"/>
      <c r="PSH7" s="156"/>
      <c r="PSI7" s="148"/>
      <c r="PSJ7" s="156"/>
      <c r="PSK7" s="148"/>
      <c r="PSL7" s="156"/>
      <c r="PSM7" s="148"/>
      <c r="PSN7" s="156"/>
      <c r="PSO7" s="148"/>
      <c r="PSP7" s="156"/>
      <c r="PSQ7" s="148"/>
      <c r="PSR7" s="156"/>
      <c r="PSS7" s="148"/>
      <c r="PST7" s="156"/>
      <c r="PSU7" s="148"/>
      <c r="PSV7" s="156"/>
      <c r="PSW7" s="148"/>
      <c r="PSX7" s="156"/>
      <c r="PSY7" s="148"/>
      <c r="PSZ7" s="156"/>
      <c r="PTA7" s="148"/>
      <c r="PTB7" s="156"/>
      <c r="PTC7" s="148"/>
      <c r="PTD7" s="156"/>
      <c r="PTE7" s="148"/>
      <c r="PTF7" s="156"/>
      <c r="PTG7" s="148"/>
      <c r="PTH7" s="156"/>
      <c r="PTI7" s="148"/>
      <c r="PTJ7" s="156"/>
      <c r="PTK7" s="148"/>
      <c r="PTL7" s="156"/>
      <c r="PTM7" s="148"/>
      <c r="PTN7" s="156"/>
      <c r="PTO7" s="148"/>
      <c r="PTP7" s="156"/>
      <c r="PTQ7" s="148"/>
      <c r="PTR7" s="156"/>
      <c r="PTS7" s="148"/>
      <c r="PTT7" s="156"/>
      <c r="PTU7" s="148"/>
      <c r="PTV7" s="156"/>
      <c r="PTW7" s="148"/>
      <c r="PTX7" s="156"/>
      <c r="PTY7" s="148"/>
      <c r="PTZ7" s="156"/>
      <c r="PUA7" s="148"/>
      <c r="PUB7" s="156"/>
      <c r="PUC7" s="148"/>
      <c r="PUD7" s="156"/>
      <c r="PUE7" s="148"/>
      <c r="PUF7" s="156"/>
      <c r="PUG7" s="148"/>
      <c r="PUH7" s="156"/>
      <c r="PUI7" s="148"/>
      <c r="PUJ7" s="156"/>
      <c r="PUK7" s="148"/>
      <c r="PUL7" s="156"/>
      <c r="PUM7" s="148"/>
      <c r="PUN7" s="156"/>
      <c r="PUO7" s="148"/>
      <c r="PUP7" s="156"/>
      <c r="PUQ7" s="148"/>
      <c r="PUR7" s="156"/>
      <c r="PUS7" s="148"/>
      <c r="PUT7" s="156"/>
      <c r="PUU7" s="148"/>
      <c r="PUV7" s="156"/>
      <c r="PUW7" s="148"/>
      <c r="PUX7" s="156"/>
      <c r="PUY7" s="148"/>
      <c r="PUZ7" s="156"/>
      <c r="PVA7" s="148"/>
      <c r="PVB7" s="156"/>
      <c r="PVC7" s="148"/>
      <c r="PVD7" s="156"/>
      <c r="PVE7" s="148"/>
      <c r="PVF7" s="156"/>
      <c r="PVG7" s="148"/>
      <c r="PVH7" s="156"/>
      <c r="PVI7" s="148"/>
      <c r="PVJ7" s="156"/>
      <c r="PVK7" s="148"/>
      <c r="PVL7" s="156"/>
      <c r="PVM7" s="148"/>
      <c r="PVN7" s="156"/>
      <c r="PVO7" s="148"/>
      <c r="PVP7" s="156"/>
      <c r="PVQ7" s="148"/>
      <c r="PVR7" s="156"/>
      <c r="PVS7" s="148"/>
      <c r="PVT7" s="156"/>
      <c r="PVU7" s="148"/>
      <c r="PVV7" s="156"/>
      <c r="PVW7" s="148"/>
      <c r="PVX7" s="156"/>
      <c r="PVY7" s="148"/>
      <c r="PVZ7" s="156"/>
      <c r="PWA7" s="148"/>
      <c r="PWB7" s="156"/>
      <c r="PWC7" s="148"/>
      <c r="PWD7" s="156"/>
      <c r="PWE7" s="148"/>
      <c r="PWF7" s="156"/>
      <c r="PWG7" s="148"/>
      <c r="PWH7" s="156"/>
      <c r="PWI7" s="148"/>
      <c r="PWJ7" s="156"/>
      <c r="PWK7" s="148"/>
      <c r="PWL7" s="156"/>
      <c r="PWM7" s="148"/>
      <c r="PWN7" s="156"/>
      <c r="PWO7" s="148"/>
      <c r="PWP7" s="156"/>
      <c r="PWQ7" s="148"/>
      <c r="PWR7" s="156"/>
      <c r="PWS7" s="148"/>
      <c r="PWT7" s="156"/>
      <c r="PWU7" s="148"/>
      <c r="PWV7" s="156"/>
      <c r="PWW7" s="148"/>
      <c r="PWX7" s="156"/>
      <c r="PWY7" s="148"/>
      <c r="PWZ7" s="156"/>
      <c r="PXA7" s="148"/>
      <c r="PXB7" s="156"/>
      <c r="PXC7" s="148"/>
      <c r="PXD7" s="156"/>
      <c r="PXE7" s="148"/>
      <c r="PXF7" s="156"/>
      <c r="PXG7" s="148"/>
      <c r="PXH7" s="156"/>
      <c r="PXI7" s="148"/>
      <c r="PXJ7" s="156"/>
      <c r="PXK7" s="148"/>
      <c r="PXL7" s="156"/>
      <c r="PXM7" s="148"/>
      <c r="PXN7" s="156"/>
      <c r="PXO7" s="148"/>
      <c r="PXP7" s="156"/>
      <c r="PXQ7" s="148"/>
      <c r="PXR7" s="156"/>
      <c r="PXS7" s="148"/>
      <c r="PXT7" s="156"/>
      <c r="PXU7" s="148"/>
      <c r="PXV7" s="156"/>
      <c r="PXW7" s="148"/>
      <c r="PXX7" s="156"/>
      <c r="PXY7" s="148"/>
      <c r="PXZ7" s="156"/>
      <c r="PYA7" s="148"/>
      <c r="PYB7" s="156"/>
      <c r="PYC7" s="148"/>
      <c r="PYD7" s="156"/>
      <c r="PYE7" s="148"/>
      <c r="PYF7" s="156"/>
      <c r="PYG7" s="148"/>
      <c r="PYH7" s="156"/>
      <c r="PYI7" s="148"/>
      <c r="PYJ7" s="156"/>
      <c r="PYK7" s="148"/>
      <c r="PYL7" s="156"/>
      <c r="PYM7" s="148"/>
      <c r="PYN7" s="156"/>
      <c r="PYO7" s="148"/>
      <c r="PYP7" s="156"/>
      <c r="PYQ7" s="148"/>
      <c r="PYR7" s="156"/>
      <c r="PYS7" s="148"/>
      <c r="PYT7" s="156"/>
      <c r="PYU7" s="148"/>
      <c r="PYV7" s="156"/>
      <c r="PYW7" s="148"/>
      <c r="PYX7" s="156"/>
      <c r="PYY7" s="148"/>
      <c r="PYZ7" s="156"/>
      <c r="PZA7" s="148"/>
      <c r="PZB7" s="156"/>
      <c r="PZC7" s="148"/>
      <c r="PZD7" s="156"/>
      <c r="PZE7" s="148"/>
      <c r="PZF7" s="156"/>
      <c r="PZG7" s="148"/>
      <c r="PZH7" s="156"/>
      <c r="PZI7" s="148"/>
      <c r="PZJ7" s="156"/>
      <c r="PZK7" s="148"/>
      <c r="PZL7" s="156"/>
      <c r="PZM7" s="148"/>
      <c r="PZN7" s="156"/>
      <c r="PZO7" s="148"/>
      <c r="PZP7" s="156"/>
      <c r="PZQ7" s="148"/>
      <c r="PZR7" s="156"/>
      <c r="PZS7" s="148"/>
      <c r="PZT7" s="156"/>
      <c r="PZU7" s="148"/>
      <c r="PZV7" s="156"/>
      <c r="PZW7" s="148"/>
      <c r="PZX7" s="156"/>
      <c r="PZY7" s="148"/>
      <c r="PZZ7" s="156"/>
      <c r="QAA7" s="148"/>
      <c r="QAB7" s="156"/>
      <c r="QAC7" s="148"/>
      <c r="QAD7" s="156"/>
      <c r="QAE7" s="148"/>
      <c r="QAF7" s="156"/>
      <c r="QAG7" s="148"/>
      <c r="QAH7" s="156"/>
      <c r="QAI7" s="148"/>
      <c r="QAJ7" s="156"/>
      <c r="QAK7" s="148"/>
      <c r="QAL7" s="156"/>
      <c r="QAM7" s="148"/>
      <c r="QAN7" s="156"/>
      <c r="QAO7" s="148"/>
      <c r="QAP7" s="156"/>
      <c r="QAQ7" s="148"/>
      <c r="QAR7" s="156"/>
      <c r="QAS7" s="148"/>
      <c r="QAT7" s="156"/>
      <c r="QAU7" s="148"/>
      <c r="QAV7" s="156"/>
      <c r="QAW7" s="148"/>
      <c r="QAX7" s="156"/>
      <c r="QAY7" s="148"/>
      <c r="QAZ7" s="156"/>
      <c r="QBA7" s="148"/>
      <c r="QBB7" s="156"/>
      <c r="QBC7" s="148"/>
      <c r="QBD7" s="156"/>
      <c r="QBE7" s="148"/>
      <c r="QBF7" s="156"/>
      <c r="QBG7" s="148"/>
      <c r="QBH7" s="156"/>
      <c r="QBI7" s="148"/>
      <c r="QBJ7" s="156"/>
      <c r="QBK7" s="148"/>
      <c r="QBL7" s="156"/>
      <c r="QBM7" s="148"/>
      <c r="QBN7" s="156"/>
      <c r="QBO7" s="148"/>
      <c r="QBP7" s="156"/>
      <c r="QBQ7" s="148"/>
      <c r="QBR7" s="156"/>
      <c r="QBS7" s="148"/>
      <c r="QBT7" s="156"/>
      <c r="QBU7" s="148"/>
      <c r="QBV7" s="156"/>
      <c r="QBW7" s="148"/>
      <c r="QBX7" s="156"/>
      <c r="QBY7" s="148"/>
      <c r="QBZ7" s="156"/>
      <c r="QCA7" s="148"/>
      <c r="QCB7" s="156"/>
      <c r="QCC7" s="148"/>
      <c r="QCD7" s="156"/>
      <c r="QCE7" s="148"/>
      <c r="QCF7" s="156"/>
      <c r="QCG7" s="148"/>
      <c r="QCH7" s="156"/>
      <c r="QCI7" s="148"/>
      <c r="QCJ7" s="156"/>
      <c r="QCK7" s="148"/>
      <c r="QCL7" s="156"/>
      <c r="QCM7" s="148"/>
      <c r="QCN7" s="156"/>
      <c r="QCO7" s="148"/>
      <c r="QCP7" s="156"/>
      <c r="QCQ7" s="148"/>
      <c r="QCR7" s="156"/>
      <c r="QCS7" s="148"/>
      <c r="QCT7" s="156"/>
      <c r="QCU7" s="148"/>
      <c r="QCV7" s="156"/>
      <c r="QCW7" s="148"/>
      <c r="QCX7" s="156"/>
      <c r="QCY7" s="148"/>
      <c r="QCZ7" s="156"/>
      <c r="QDA7" s="148"/>
      <c r="QDB7" s="156"/>
      <c r="QDC7" s="148"/>
      <c r="QDD7" s="156"/>
      <c r="QDE7" s="148"/>
      <c r="QDF7" s="156"/>
      <c r="QDG7" s="148"/>
      <c r="QDH7" s="156"/>
      <c r="QDI7" s="148"/>
      <c r="QDJ7" s="156"/>
      <c r="QDK7" s="148"/>
      <c r="QDL7" s="156"/>
      <c r="QDM7" s="148"/>
      <c r="QDN7" s="156"/>
      <c r="QDO7" s="148"/>
      <c r="QDP7" s="156"/>
      <c r="QDQ7" s="148"/>
      <c r="QDR7" s="156"/>
      <c r="QDS7" s="148"/>
      <c r="QDT7" s="156"/>
      <c r="QDU7" s="148"/>
      <c r="QDV7" s="156"/>
      <c r="QDW7" s="148"/>
      <c r="QDX7" s="156"/>
      <c r="QDY7" s="148"/>
      <c r="QDZ7" s="156"/>
      <c r="QEA7" s="148"/>
      <c r="QEB7" s="156"/>
      <c r="QEC7" s="148"/>
      <c r="QED7" s="156"/>
      <c r="QEE7" s="148"/>
      <c r="QEF7" s="156"/>
      <c r="QEG7" s="148"/>
      <c r="QEH7" s="156"/>
      <c r="QEI7" s="148"/>
      <c r="QEJ7" s="156"/>
      <c r="QEK7" s="148"/>
      <c r="QEL7" s="156"/>
      <c r="QEM7" s="148"/>
      <c r="QEN7" s="156"/>
      <c r="QEO7" s="148"/>
      <c r="QEP7" s="156"/>
      <c r="QEQ7" s="148"/>
      <c r="QER7" s="156"/>
      <c r="QES7" s="148"/>
      <c r="QET7" s="156"/>
      <c r="QEU7" s="148"/>
      <c r="QEV7" s="156"/>
      <c r="QEW7" s="148"/>
      <c r="QEX7" s="156"/>
      <c r="QEY7" s="148"/>
      <c r="QEZ7" s="156"/>
      <c r="QFA7" s="148"/>
      <c r="QFB7" s="156"/>
      <c r="QFC7" s="148"/>
      <c r="QFD7" s="156"/>
      <c r="QFE7" s="148"/>
      <c r="QFF7" s="156"/>
      <c r="QFG7" s="148"/>
      <c r="QFH7" s="156"/>
      <c r="QFI7" s="148"/>
      <c r="QFJ7" s="156"/>
      <c r="QFK7" s="148"/>
      <c r="QFL7" s="156"/>
      <c r="QFM7" s="148"/>
      <c r="QFN7" s="156"/>
      <c r="QFO7" s="148"/>
      <c r="QFP7" s="156"/>
      <c r="QFQ7" s="148"/>
      <c r="QFR7" s="156"/>
      <c r="QFS7" s="148"/>
      <c r="QFT7" s="156"/>
      <c r="QFU7" s="148"/>
      <c r="QFV7" s="156"/>
      <c r="QFW7" s="148"/>
      <c r="QFX7" s="156"/>
      <c r="QFY7" s="148"/>
      <c r="QFZ7" s="156"/>
      <c r="QGA7" s="148"/>
      <c r="QGB7" s="156"/>
      <c r="QGC7" s="148"/>
      <c r="QGD7" s="156"/>
      <c r="QGE7" s="148"/>
      <c r="QGF7" s="156"/>
      <c r="QGG7" s="148"/>
      <c r="QGH7" s="156"/>
      <c r="QGI7" s="148"/>
      <c r="QGJ7" s="156"/>
      <c r="QGK7" s="148"/>
      <c r="QGL7" s="156"/>
      <c r="QGM7" s="148"/>
      <c r="QGN7" s="156"/>
      <c r="QGO7" s="148"/>
      <c r="QGP7" s="156"/>
      <c r="QGQ7" s="148"/>
      <c r="QGR7" s="156"/>
      <c r="QGS7" s="148"/>
      <c r="QGT7" s="156"/>
      <c r="QGU7" s="148"/>
      <c r="QGV7" s="156"/>
      <c r="QGW7" s="148"/>
      <c r="QGX7" s="156"/>
      <c r="QGY7" s="148"/>
      <c r="QGZ7" s="156"/>
      <c r="QHA7" s="148"/>
      <c r="QHB7" s="156"/>
      <c r="QHC7" s="148"/>
      <c r="QHD7" s="156"/>
      <c r="QHE7" s="148"/>
      <c r="QHF7" s="156"/>
      <c r="QHG7" s="148"/>
      <c r="QHH7" s="156"/>
      <c r="QHI7" s="148"/>
      <c r="QHJ7" s="156"/>
      <c r="QHK7" s="148"/>
      <c r="QHL7" s="156"/>
      <c r="QHM7" s="148"/>
      <c r="QHN7" s="156"/>
      <c r="QHO7" s="148"/>
      <c r="QHP7" s="156"/>
      <c r="QHQ7" s="148"/>
      <c r="QHR7" s="156"/>
      <c r="QHS7" s="148"/>
      <c r="QHT7" s="156"/>
      <c r="QHU7" s="148"/>
      <c r="QHV7" s="156"/>
      <c r="QHW7" s="148"/>
      <c r="QHX7" s="156"/>
      <c r="QHY7" s="148"/>
      <c r="QHZ7" s="156"/>
      <c r="QIA7" s="148"/>
      <c r="QIB7" s="156"/>
      <c r="QIC7" s="148"/>
      <c r="QID7" s="156"/>
      <c r="QIE7" s="148"/>
      <c r="QIF7" s="156"/>
      <c r="QIG7" s="148"/>
      <c r="QIH7" s="156"/>
      <c r="QII7" s="148"/>
      <c r="QIJ7" s="156"/>
      <c r="QIK7" s="148"/>
      <c r="QIL7" s="156"/>
      <c r="QIM7" s="148"/>
      <c r="QIN7" s="156"/>
      <c r="QIO7" s="148"/>
      <c r="QIP7" s="156"/>
      <c r="QIQ7" s="148"/>
      <c r="QIR7" s="156"/>
      <c r="QIS7" s="148"/>
      <c r="QIT7" s="156"/>
      <c r="QIU7" s="148"/>
      <c r="QIV7" s="156"/>
      <c r="QIW7" s="148"/>
      <c r="QIX7" s="156"/>
      <c r="QIY7" s="148"/>
      <c r="QIZ7" s="156"/>
      <c r="QJA7" s="148"/>
      <c r="QJB7" s="156"/>
      <c r="QJC7" s="148"/>
      <c r="QJD7" s="156"/>
      <c r="QJE7" s="148"/>
      <c r="QJF7" s="156"/>
      <c r="QJG7" s="148"/>
      <c r="QJH7" s="156"/>
      <c r="QJI7" s="148"/>
      <c r="QJJ7" s="156"/>
      <c r="QJK7" s="148"/>
      <c r="QJL7" s="156"/>
      <c r="QJM7" s="148"/>
      <c r="QJN7" s="156"/>
      <c r="QJO7" s="148"/>
      <c r="QJP7" s="156"/>
      <c r="QJQ7" s="148"/>
      <c r="QJR7" s="156"/>
      <c r="QJS7" s="148"/>
      <c r="QJT7" s="156"/>
      <c r="QJU7" s="148"/>
      <c r="QJV7" s="156"/>
      <c r="QJW7" s="148"/>
      <c r="QJX7" s="156"/>
      <c r="QJY7" s="148"/>
      <c r="QJZ7" s="156"/>
      <c r="QKA7" s="148"/>
      <c r="QKB7" s="156"/>
      <c r="QKC7" s="148"/>
      <c r="QKD7" s="156"/>
      <c r="QKE7" s="148"/>
      <c r="QKF7" s="156"/>
      <c r="QKG7" s="148"/>
      <c r="QKH7" s="156"/>
      <c r="QKI7" s="148"/>
      <c r="QKJ7" s="156"/>
      <c r="QKK7" s="148"/>
      <c r="QKL7" s="156"/>
      <c r="QKM7" s="148"/>
      <c r="QKN7" s="156"/>
      <c r="QKO7" s="148"/>
      <c r="QKP7" s="156"/>
      <c r="QKQ7" s="148"/>
      <c r="QKR7" s="156"/>
      <c r="QKS7" s="148"/>
      <c r="QKT7" s="156"/>
      <c r="QKU7" s="148"/>
      <c r="QKV7" s="156"/>
      <c r="QKW7" s="148"/>
      <c r="QKX7" s="156"/>
      <c r="QKY7" s="148"/>
      <c r="QKZ7" s="156"/>
      <c r="QLA7" s="148"/>
      <c r="QLB7" s="156"/>
      <c r="QLC7" s="148"/>
      <c r="QLD7" s="156"/>
      <c r="QLE7" s="148"/>
      <c r="QLF7" s="156"/>
      <c r="QLG7" s="148"/>
      <c r="QLH7" s="156"/>
      <c r="QLI7" s="148"/>
      <c r="QLJ7" s="156"/>
      <c r="QLK7" s="148"/>
      <c r="QLL7" s="156"/>
      <c r="QLM7" s="148"/>
      <c r="QLN7" s="156"/>
      <c r="QLO7" s="148"/>
      <c r="QLP7" s="156"/>
      <c r="QLQ7" s="148"/>
      <c r="QLR7" s="156"/>
      <c r="QLS7" s="148"/>
      <c r="QLT7" s="156"/>
      <c r="QLU7" s="148"/>
      <c r="QLV7" s="156"/>
      <c r="QLW7" s="148"/>
      <c r="QLX7" s="156"/>
      <c r="QLY7" s="148"/>
      <c r="QLZ7" s="156"/>
      <c r="QMA7" s="148"/>
      <c r="QMB7" s="156"/>
      <c r="QMC7" s="148"/>
      <c r="QMD7" s="156"/>
      <c r="QME7" s="148"/>
      <c r="QMF7" s="156"/>
      <c r="QMG7" s="148"/>
      <c r="QMH7" s="156"/>
      <c r="QMI7" s="148"/>
      <c r="QMJ7" s="156"/>
      <c r="QMK7" s="148"/>
      <c r="QML7" s="156"/>
      <c r="QMM7" s="148"/>
      <c r="QMN7" s="156"/>
      <c r="QMO7" s="148"/>
      <c r="QMP7" s="156"/>
      <c r="QMQ7" s="148"/>
      <c r="QMR7" s="156"/>
      <c r="QMS7" s="148"/>
      <c r="QMT7" s="156"/>
      <c r="QMU7" s="148"/>
      <c r="QMV7" s="156"/>
      <c r="QMW7" s="148"/>
      <c r="QMX7" s="156"/>
      <c r="QMY7" s="148"/>
      <c r="QMZ7" s="156"/>
      <c r="QNA7" s="148"/>
      <c r="QNB7" s="156"/>
      <c r="QNC7" s="148"/>
      <c r="QND7" s="156"/>
      <c r="QNE7" s="148"/>
      <c r="QNF7" s="156"/>
      <c r="QNG7" s="148"/>
      <c r="QNH7" s="156"/>
      <c r="QNI7" s="148"/>
      <c r="QNJ7" s="156"/>
      <c r="QNK7" s="148"/>
      <c r="QNL7" s="156"/>
      <c r="QNM7" s="148"/>
      <c r="QNN7" s="156"/>
      <c r="QNO7" s="148"/>
      <c r="QNP7" s="156"/>
      <c r="QNQ7" s="148"/>
      <c r="QNR7" s="156"/>
      <c r="QNS7" s="148"/>
      <c r="QNT7" s="156"/>
      <c r="QNU7" s="148"/>
      <c r="QNV7" s="156"/>
      <c r="QNW7" s="148"/>
      <c r="QNX7" s="156"/>
      <c r="QNY7" s="148"/>
      <c r="QNZ7" s="156"/>
      <c r="QOA7" s="148"/>
      <c r="QOB7" s="156"/>
      <c r="QOC7" s="148"/>
      <c r="QOD7" s="156"/>
      <c r="QOE7" s="148"/>
      <c r="QOF7" s="156"/>
      <c r="QOG7" s="148"/>
      <c r="QOH7" s="156"/>
      <c r="QOI7" s="148"/>
      <c r="QOJ7" s="156"/>
      <c r="QOK7" s="148"/>
      <c r="QOL7" s="156"/>
      <c r="QOM7" s="148"/>
      <c r="QON7" s="156"/>
      <c r="QOO7" s="148"/>
      <c r="QOP7" s="156"/>
      <c r="QOQ7" s="148"/>
      <c r="QOR7" s="156"/>
      <c r="QOS7" s="148"/>
      <c r="QOT7" s="156"/>
      <c r="QOU7" s="148"/>
      <c r="QOV7" s="156"/>
      <c r="QOW7" s="148"/>
      <c r="QOX7" s="156"/>
      <c r="QOY7" s="148"/>
      <c r="QOZ7" s="156"/>
      <c r="QPA7" s="148"/>
      <c r="QPB7" s="156"/>
      <c r="QPC7" s="148"/>
      <c r="QPD7" s="156"/>
      <c r="QPE7" s="148"/>
      <c r="QPF7" s="156"/>
      <c r="QPG7" s="148"/>
      <c r="QPH7" s="156"/>
      <c r="QPI7" s="148"/>
      <c r="QPJ7" s="156"/>
      <c r="QPK7" s="148"/>
      <c r="QPL7" s="156"/>
      <c r="QPM7" s="148"/>
      <c r="QPN7" s="156"/>
      <c r="QPO7" s="148"/>
      <c r="QPP7" s="156"/>
      <c r="QPQ7" s="148"/>
      <c r="QPR7" s="156"/>
      <c r="QPS7" s="148"/>
      <c r="QPT7" s="156"/>
      <c r="QPU7" s="148"/>
      <c r="QPV7" s="156"/>
      <c r="QPW7" s="148"/>
      <c r="QPX7" s="156"/>
      <c r="QPY7" s="148"/>
      <c r="QPZ7" s="156"/>
      <c r="QQA7" s="148"/>
      <c r="QQB7" s="156"/>
      <c r="QQC7" s="148"/>
      <c r="QQD7" s="156"/>
      <c r="QQE7" s="148"/>
      <c r="QQF7" s="156"/>
      <c r="QQG7" s="148"/>
      <c r="QQH7" s="156"/>
      <c r="QQI7" s="148"/>
      <c r="QQJ7" s="156"/>
      <c r="QQK7" s="148"/>
      <c r="QQL7" s="156"/>
      <c r="QQM7" s="148"/>
      <c r="QQN7" s="156"/>
      <c r="QQO7" s="148"/>
      <c r="QQP7" s="156"/>
      <c r="QQQ7" s="148"/>
      <c r="QQR7" s="156"/>
      <c r="QQS7" s="148"/>
      <c r="QQT7" s="156"/>
      <c r="QQU7" s="148"/>
      <c r="QQV7" s="156"/>
      <c r="QQW7" s="148"/>
      <c r="QQX7" s="156"/>
      <c r="QQY7" s="148"/>
      <c r="QQZ7" s="156"/>
      <c r="QRA7" s="148"/>
      <c r="QRB7" s="156"/>
      <c r="QRC7" s="148"/>
      <c r="QRD7" s="156"/>
      <c r="QRE7" s="148"/>
      <c r="QRF7" s="156"/>
      <c r="QRG7" s="148"/>
      <c r="QRH7" s="156"/>
      <c r="QRI7" s="148"/>
      <c r="QRJ7" s="156"/>
      <c r="QRK7" s="148"/>
      <c r="QRL7" s="156"/>
      <c r="QRM7" s="148"/>
      <c r="QRN7" s="156"/>
      <c r="QRO7" s="148"/>
      <c r="QRP7" s="156"/>
      <c r="QRQ7" s="148"/>
      <c r="QRR7" s="156"/>
      <c r="QRS7" s="148"/>
      <c r="QRT7" s="156"/>
      <c r="QRU7" s="148"/>
      <c r="QRV7" s="156"/>
      <c r="QRW7" s="148"/>
      <c r="QRX7" s="156"/>
      <c r="QRY7" s="148"/>
      <c r="QRZ7" s="156"/>
      <c r="QSA7" s="148"/>
      <c r="QSB7" s="156"/>
      <c r="QSC7" s="148"/>
      <c r="QSD7" s="156"/>
      <c r="QSE7" s="148"/>
      <c r="QSF7" s="156"/>
      <c r="QSG7" s="148"/>
      <c r="QSH7" s="156"/>
      <c r="QSI7" s="148"/>
      <c r="QSJ7" s="156"/>
      <c r="QSK7" s="148"/>
      <c r="QSL7" s="156"/>
      <c r="QSM7" s="148"/>
      <c r="QSN7" s="156"/>
      <c r="QSO7" s="148"/>
      <c r="QSP7" s="156"/>
      <c r="QSQ7" s="148"/>
      <c r="QSR7" s="156"/>
      <c r="QSS7" s="148"/>
      <c r="QST7" s="156"/>
      <c r="QSU7" s="148"/>
      <c r="QSV7" s="156"/>
      <c r="QSW7" s="148"/>
      <c r="QSX7" s="156"/>
      <c r="QSY7" s="148"/>
      <c r="QSZ7" s="156"/>
      <c r="QTA7" s="148"/>
      <c r="QTB7" s="156"/>
      <c r="QTC7" s="148"/>
      <c r="QTD7" s="156"/>
      <c r="QTE7" s="148"/>
      <c r="QTF7" s="156"/>
      <c r="QTG7" s="148"/>
      <c r="QTH7" s="156"/>
      <c r="QTI7" s="148"/>
      <c r="QTJ7" s="156"/>
      <c r="QTK7" s="148"/>
      <c r="QTL7" s="156"/>
      <c r="QTM7" s="148"/>
      <c r="QTN7" s="156"/>
      <c r="QTO7" s="148"/>
      <c r="QTP7" s="156"/>
      <c r="QTQ7" s="148"/>
      <c r="QTR7" s="156"/>
      <c r="QTS7" s="148"/>
      <c r="QTT7" s="156"/>
      <c r="QTU7" s="148"/>
      <c r="QTV7" s="156"/>
      <c r="QTW7" s="148"/>
      <c r="QTX7" s="156"/>
      <c r="QTY7" s="148"/>
      <c r="QTZ7" s="156"/>
      <c r="QUA7" s="148"/>
      <c r="QUB7" s="156"/>
      <c r="QUC7" s="148"/>
      <c r="QUD7" s="156"/>
      <c r="QUE7" s="148"/>
      <c r="QUF7" s="156"/>
      <c r="QUG7" s="148"/>
      <c r="QUH7" s="156"/>
      <c r="QUI7" s="148"/>
      <c r="QUJ7" s="156"/>
      <c r="QUK7" s="148"/>
      <c r="QUL7" s="156"/>
      <c r="QUM7" s="148"/>
      <c r="QUN7" s="156"/>
      <c r="QUO7" s="148"/>
      <c r="QUP7" s="156"/>
      <c r="QUQ7" s="148"/>
      <c r="QUR7" s="156"/>
      <c r="QUS7" s="148"/>
      <c r="QUT7" s="156"/>
      <c r="QUU7" s="148"/>
      <c r="QUV7" s="156"/>
      <c r="QUW7" s="148"/>
      <c r="QUX7" s="156"/>
      <c r="QUY7" s="148"/>
      <c r="QUZ7" s="156"/>
      <c r="QVA7" s="148"/>
      <c r="QVB7" s="156"/>
      <c r="QVC7" s="148"/>
      <c r="QVD7" s="156"/>
      <c r="QVE7" s="148"/>
      <c r="QVF7" s="156"/>
      <c r="QVG7" s="148"/>
      <c r="QVH7" s="156"/>
      <c r="QVI7" s="148"/>
      <c r="QVJ7" s="156"/>
      <c r="QVK7" s="148"/>
      <c r="QVL7" s="156"/>
      <c r="QVM7" s="148"/>
      <c r="QVN7" s="156"/>
      <c r="QVO7" s="148"/>
      <c r="QVP7" s="156"/>
      <c r="QVQ7" s="148"/>
      <c r="QVR7" s="156"/>
      <c r="QVS7" s="148"/>
      <c r="QVT7" s="156"/>
      <c r="QVU7" s="148"/>
      <c r="QVV7" s="156"/>
      <c r="QVW7" s="148"/>
      <c r="QVX7" s="156"/>
      <c r="QVY7" s="148"/>
      <c r="QVZ7" s="156"/>
      <c r="QWA7" s="148"/>
      <c r="QWB7" s="156"/>
      <c r="QWC7" s="148"/>
      <c r="QWD7" s="156"/>
      <c r="QWE7" s="148"/>
      <c r="QWF7" s="156"/>
      <c r="QWG7" s="148"/>
      <c r="QWH7" s="156"/>
      <c r="QWI7" s="148"/>
      <c r="QWJ7" s="156"/>
      <c r="QWK7" s="148"/>
      <c r="QWL7" s="156"/>
      <c r="QWM7" s="148"/>
      <c r="QWN7" s="156"/>
      <c r="QWO7" s="148"/>
      <c r="QWP7" s="156"/>
      <c r="QWQ7" s="148"/>
      <c r="QWR7" s="156"/>
      <c r="QWS7" s="148"/>
      <c r="QWT7" s="156"/>
      <c r="QWU7" s="148"/>
      <c r="QWV7" s="156"/>
      <c r="QWW7" s="148"/>
      <c r="QWX7" s="156"/>
      <c r="QWY7" s="148"/>
      <c r="QWZ7" s="156"/>
      <c r="QXA7" s="148"/>
      <c r="QXB7" s="156"/>
      <c r="QXC7" s="148"/>
      <c r="QXD7" s="156"/>
      <c r="QXE7" s="148"/>
      <c r="QXF7" s="156"/>
      <c r="QXG7" s="148"/>
      <c r="QXH7" s="156"/>
      <c r="QXI7" s="148"/>
      <c r="QXJ7" s="156"/>
      <c r="QXK7" s="148"/>
      <c r="QXL7" s="156"/>
      <c r="QXM7" s="148"/>
      <c r="QXN7" s="156"/>
      <c r="QXO7" s="148"/>
      <c r="QXP7" s="156"/>
      <c r="QXQ7" s="148"/>
      <c r="QXR7" s="156"/>
      <c r="QXS7" s="148"/>
      <c r="QXT7" s="156"/>
      <c r="QXU7" s="148"/>
      <c r="QXV7" s="156"/>
      <c r="QXW7" s="148"/>
      <c r="QXX7" s="156"/>
      <c r="QXY7" s="148"/>
      <c r="QXZ7" s="156"/>
      <c r="QYA7" s="148"/>
      <c r="QYB7" s="156"/>
      <c r="QYC7" s="148"/>
      <c r="QYD7" s="156"/>
      <c r="QYE7" s="148"/>
      <c r="QYF7" s="156"/>
      <c r="QYG7" s="148"/>
      <c r="QYH7" s="156"/>
      <c r="QYI7" s="148"/>
      <c r="QYJ7" s="156"/>
      <c r="QYK7" s="148"/>
      <c r="QYL7" s="156"/>
      <c r="QYM7" s="148"/>
      <c r="QYN7" s="156"/>
      <c r="QYO7" s="148"/>
      <c r="QYP7" s="156"/>
      <c r="QYQ7" s="148"/>
      <c r="QYR7" s="156"/>
      <c r="QYS7" s="148"/>
      <c r="QYT7" s="156"/>
      <c r="QYU7" s="148"/>
      <c r="QYV7" s="156"/>
      <c r="QYW7" s="148"/>
      <c r="QYX7" s="156"/>
      <c r="QYY7" s="148"/>
      <c r="QYZ7" s="156"/>
      <c r="QZA7" s="148"/>
      <c r="QZB7" s="156"/>
      <c r="QZC7" s="148"/>
      <c r="QZD7" s="156"/>
      <c r="QZE7" s="148"/>
      <c r="QZF7" s="156"/>
      <c r="QZG7" s="148"/>
      <c r="QZH7" s="156"/>
      <c r="QZI7" s="148"/>
      <c r="QZJ7" s="156"/>
      <c r="QZK7" s="148"/>
      <c r="QZL7" s="156"/>
      <c r="QZM7" s="148"/>
      <c r="QZN7" s="156"/>
      <c r="QZO7" s="148"/>
      <c r="QZP7" s="156"/>
      <c r="QZQ7" s="148"/>
      <c r="QZR7" s="156"/>
      <c r="QZS7" s="148"/>
      <c r="QZT7" s="156"/>
      <c r="QZU7" s="148"/>
      <c r="QZV7" s="156"/>
      <c r="QZW7" s="148"/>
      <c r="QZX7" s="156"/>
      <c r="QZY7" s="148"/>
      <c r="QZZ7" s="156"/>
      <c r="RAA7" s="148"/>
      <c r="RAB7" s="156"/>
      <c r="RAC7" s="148"/>
      <c r="RAD7" s="156"/>
      <c r="RAE7" s="148"/>
      <c r="RAF7" s="156"/>
      <c r="RAG7" s="148"/>
      <c r="RAH7" s="156"/>
      <c r="RAI7" s="148"/>
      <c r="RAJ7" s="156"/>
      <c r="RAK7" s="148"/>
      <c r="RAL7" s="156"/>
      <c r="RAM7" s="148"/>
      <c r="RAN7" s="156"/>
      <c r="RAO7" s="148"/>
      <c r="RAP7" s="156"/>
      <c r="RAQ7" s="148"/>
      <c r="RAR7" s="156"/>
      <c r="RAS7" s="148"/>
      <c r="RAT7" s="156"/>
      <c r="RAU7" s="148"/>
      <c r="RAV7" s="156"/>
      <c r="RAW7" s="148"/>
      <c r="RAX7" s="156"/>
      <c r="RAY7" s="148"/>
      <c r="RAZ7" s="156"/>
      <c r="RBA7" s="148"/>
      <c r="RBB7" s="156"/>
      <c r="RBC7" s="148"/>
      <c r="RBD7" s="156"/>
      <c r="RBE7" s="148"/>
      <c r="RBF7" s="156"/>
      <c r="RBG7" s="148"/>
      <c r="RBH7" s="156"/>
      <c r="RBI7" s="148"/>
      <c r="RBJ7" s="156"/>
      <c r="RBK7" s="148"/>
      <c r="RBL7" s="156"/>
      <c r="RBM7" s="148"/>
      <c r="RBN7" s="156"/>
      <c r="RBO7" s="148"/>
      <c r="RBP7" s="156"/>
      <c r="RBQ7" s="148"/>
      <c r="RBR7" s="156"/>
      <c r="RBS7" s="148"/>
      <c r="RBT7" s="156"/>
      <c r="RBU7" s="148"/>
      <c r="RBV7" s="156"/>
      <c r="RBW7" s="148"/>
      <c r="RBX7" s="156"/>
      <c r="RBY7" s="148"/>
      <c r="RBZ7" s="156"/>
      <c r="RCA7" s="148"/>
      <c r="RCB7" s="156"/>
      <c r="RCC7" s="148"/>
      <c r="RCD7" s="156"/>
      <c r="RCE7" s="148"/>
      <c r="RCF7" s="156"/>
      <c r="RCG7" s="148"/>
      <c r="RCH7" s="156"/>
      <c r="RCI7" s="148"/>
      <c r="RCJ7" s="156"/>
      <c r="RCK7" s="148"/>
      <c r="RCL7" s="156"/>
      <c r="RCM7" s="148"/>
      <c r="RCN7" s="156"/>
      <c r="RCO7" s="148"/>
      <c r="RCP7" s="156"/>
      <c r="RCQ7" s="148"/>
      <c r="RCR7" s="156"/>
      <c r="RCS7" s="148"/>
      <c r="RCT7" s="156"/>
      <c r="RCU7" s="148"/>
      <c r="RCV7" s="156"/>
      <c r="RCW7" s="148"/>
      <c r="RCX7" s="156"/>
      <c r="RCY7" s="148"/>
      <c r="RCZ7" s="156"/>
      <c r="RDA7" s="148"/>
      <c r="RDB7" s="156"/>
      <c r="RDC7" s="148"/>
      <c r="RDD7" s="156"/>
      <c r="RDE7" s="148"/>
      <c r="RDF7" s="156"/>
      <c r="RDG7" s="148"/>
      <c r="RDH7" s="156"/>
      <c r="RDI7" s="148"/>
      <c r="RDJ7" s="156"/>
      <c r="RDK7" s="148"/>
      <c r="RDL7" s="156"/>
      <c r="RDM7" s="148"/>
      <c r="RDN7" s="156"/>
      <c r="RDO7" s="148"/>
      <c r="RDP7" s="156"/>
      <c r="RDQ7" s="148"/>
      <c r="RDR7" s="156"/>
      <c r="RDS7" s="148"/>
      <c r="RDT7" s="156"/>
      <c r="RDU7" s="148"/>
      <c r="RDV7" s="156"/>
      <c r="RDW7" s="148"/>
      <c r="RDX7" s="156"/>
      <c r="RDY7" s="148"/>
      <c r="RDZ7" s="156"/>
      <c r="REA7" s="148"/>
      <c r="REB7" s="156"/>
      <c r="REC7" s="148"/>
      <c r="RED7" s="156"/>
      <c r="REE7" s="148"/>
      <c r="REF7" s="156"/>
      <c r="REG7" s="148"/>
      <c r="REH7" s="156"/>
      <c r="REI7" s="148"/>
      <c r="REJ7" s="156"/>
      <c r="REK7" s="148"/>
      <c r="REL7" s="156"/>
      <c r="REM7" s="148"/>
      <c r="REN7" s="156"/>
      <c r="REO7" s="148"/>
      <c r="REP7" s="156"/>
      <c r="REQ7" s="148"/>
      <c r="RER7" s="156"/>
      <c r="RES7" s="148"/>
      <c r="RET7" s="156"/>
      <c r="REU7" s="148"/>
      <c r="REV7" s="156"/>
      <c r="REW7" s="148"/>
      <c r="REX7" s="156"/>
      <c r="REY7" s="148"/>
      <c r="REZ7" s="156"/>
      <c r="RFA7" s="148"/>
      <c r="RFB7" s="156"/>
      <c r="RFC7" s="148"/>
      <c r="RFD7" s="156"/>
      <c r="RFE7" s="148"/>
      <c r="RFF7" s="156"/>
      <c r="RFG7" s="148"/>
      <c r="RFH7" s="156"/>
      <c r="RFI7" s="148"/>
      <c r="RFJ7" s="156"/>
      <c r="RFK7" s="148"/>
      <c r="RFL7" s="156"/>
      <c r="RFM7" s="148"/>
      <c r="RFN7" s="156"/>
      <c r="RFO7" s="148"/>
      <c r="RFP7" s="156"/>
      <c r="RFQ7" s="148"/>
      <c r="RFR7" s="156"/>
      <c r="RFS7" s="148"/>
      <c r="RFT7" s="156"/>
      <c r="RFU7" s="148"/>
      <c r="RFV7" s="156"/>
      <c r="RFW7" s="148"/>
      <c r="RFX7" s="156"/>
      <c r="RFY7" s="148"/>
      <c r="RFZ7" s="156"/>
      <c r="RGA7" s="148"/>
      <c r="RGB7" s="156"/>
      <c r="RGC7" s="148"/>
      <c r="RGD7" s="156"/>
      <c r="RGE7" s="148"/>
      <c r="RGF7" s="156"/>
      <c r="RGG7" s="148"/>
      <c r="RGH7" s="156"/>
      <c r="RGI7" s="148"/>
      <c r="RGJ7" s="156"/>
      <c r="RGK7" s="148"/>
      <c r="RGL7" s="156"/>
      <c r="RGM7" s="148"/>
      <c r="RGN7" s="156"/>
      <c r="RGO7" s="148"/>
      <c r="RGP7" s="156"/>
      <c r="RGQ7" s="148"/>
      <c r="RGR7" s="156"/>
      <c r="RGS7" s="148"/>
      <c r="RGT7" s="156"/>
      <c r="RGU7" s="148"/>
      <c r="RGV7" s="156"/>
      <c r="RGW7" s="148"/>
      <c r="RGX7" s="156"/>
      <c r="RGY7" s="148"/>
      <c r="RGZ7" s="156"/>
      <c r="RHA7" s="148"/>
      <c r="RHB7" s="156"/>
      <c r="RHC7" s="148"/>
      <c r="RHD7" s="156"/>
      <c r="RHE7" s="148"/>
      <c r="RHF7" s="156"/>
      <c r="RHG7" s="148"/>
      <c r="RHH7" s="156"/>
      <c r="RHI7" s="148"/>
      <c r="RHJ7" s="156"/>
      <c r="RHK7" s="148"/>
      <c r="RHL7" s="156"/>
      <c r="RHM7" s="148"/>
      <c r="RHN7" s="156"/>
      <c r="RHO7" s="148"/>
      <c r="RHP7" s="156"/>
      <c r="RHQ7" s="148"/>
      <c r="RHR7" s="156"/>
      <c r="RHS7" s="148"/>
      <c r="RHT7" s="156"/>
      <c r="RHU7" s="148"/>
      <c r="RHV7" s="156"/>
      <c r="RHW7" s="148"/>
      <c r="RHX7" s="156"/>
      <c r="RHY7" s="148"/>
      <c r="RHZ7" s="156"/>
      <c r="RIA7" s="148"/>
      <c r="RIB7" s="156"/>
      <c r="RIC7" s="148"/>
      <c r="RID7" s="156"/>
      <c r="RIE7" s="148"/>
      <c r="RIF7" s="156"/>
      <c r="RIG7" s="148"/>
      <c r="RIH7" s="156"/>
      <c r="RII7" s="148"/>
      <c r="RIJ7" s="156"/>
      <c r="RIK7" s="148"/>
      <c r="RIL7" s="156"/>
      <c r="RIM7" s="148"/>
      <c r="RIN7" s="156"/>
      <c r="RIO7" s="148"/>
      <c r="RIP7" s="156"/>
      <c r="RIQ7" s="148"/>
      <c r="RIR7" s="156"/>
      <c r="RIS7" s="148"/>
      <c r="RIT7" s="156"/>
      <c r="RIU7" s="148"/>
      <c r="RIV7" s="156"/>
      <c r="RIW7" s="148"/>
      <c r="RIX7" s="156"/>
      <c r="RIY7" s="148"/>
      <c r="RIZ7" s="156"/>
      <c r="RJA7" s="148"/>
      <c r="RJB7" s="156"/>
      <c r="RJC7" s="148"/>
      <c r="RJD7" s="156"/>
      <c r="RJE7" s="148"/>
      <c r="RJF7" s="156"/>
      <c r="RJG7" s="148"/>
      <c r="RJH7" s="156"/>
      <c r="RJI7" s="148"/>
      <c r="RJJ7" s="156"/>
      <c r="RJK7" s="148"/>
      <c r="RJL7" s="156"/>
      <c r="RJM7" s="148"/>
      <c r="RJN7" s="156"/>
      <c r="RJO7" s="148"/>
      <c r="RJP7" s="156"/>
      <c r="RJQ7" s="148"/>
      <c r="RJR7" s="156"/>
      <c r="RJS7" s="148"/>
      <c r="RJT7" s="156"/>
      <c r="RJU7" s="148"/>
      <c r="RJV7" s="156"/>
      <c r="RJW7" s="148"/>
      <c r="RJX7" s="156"/>
      <c r="RJY7" s="148"/>
      <c r="RJZ7" s="156"/>
      <c r="RKA7" s="148"/>
      <c r="RKB7" s="156"/>
      <c r="RKC7" s="148"/>
      <c r="RKD7" s="156"/>
      <c r="RKE7" s="148"/>
      <c r="RKF7" s="156"/>
      <c r="RKG7" s="148"/>
      <c r="RKH7" s="156"/>
      <c r="RKI7" s="148"/>
      <c r="RKJ7" s="156"/>
      <c r="RKK7" s="148"/>
      <c r="RKL7" s="156"/>
      <c r="RKM7" s="148"/>
      <c r="RKN7" s="156"/>
      <c r="RKO7" s="148"/>
      <c r="RKP7" s="156"/>
      <c r="RKQ7" s="148"/>
      <c r="RKR7" s="156"/>
      <c r="RKS7" s="148"/>
      <c r="RKT7" s="156"/>
      <c r="RKU7" s="148"/>
      <c r="RKV7" s="156"/>
      <c r="RKW7" s="148"/>
      <c r="RKX7" s="156"/>
      <c r="RKY7" s="148"/>
      <c r="RKZ7" s="156"/>
      <c r="RLA7" s="148"/>
      <c r="RLB7" s="156"/>
      <c r="RLC7" s="148"/>
      <c r="RLD7" s="156"/>
      <c r="RLE7" s="148"/>
      <c r="RLF7" s="156"/>
      <c r="RLG7" s="148"/>
      <c r="RLH7" s="156"/>
      <c r="RLI7" s="148"/>
      <c r="RLJ7" s="156"/>
      <c r="RLK7" s="148"/>
      <c r="RLL7" s="156"/>
      <c r="RLM7" s="148"/>
      <c r="RLN7" s="156"/>
      <c r="RLO7" s="148"/>
      <c r="RLP7" s="156"/>
      <c r="RLQ7" s="148"/>
      <c r="RLR7" s="156"/>
      <c r="RLS7" s="148"/>
      <c r="RLT7" s="156"/>
      <c r="RLU7" s="148"/>
      <c r="RLV7" s="156"/>
      <c r="RLW7" s="148"/>
      <c r="RLX7" s="156"/>
      <c r="RLY7" s="148"/>
      <c r="RLZ7" s="156"/>
      <c r="RMA7" s="148"/>
      <c r="RMB7" s="156"/>
      <c r="RMC7" s="148"/>
      <c r="RMD7" s="156"/>
      <c r="RME7" s="148"/>
      <c r="RMF7" s="156"/>
      <c r="RMG7" s="148"/>
      <c r="RMH7" s="156"/>
      <c r="RMI7" s="148"/>
      <c r="RMJ7" s="156"/>
      <c r="RMK7" s="148"/>
      <c r="RML7" s="156"/>
      <c r="RMM7" s="148"/>
      <c r="RMN7" s="156"/>
      <c r="RMO7" s="148"/>
      <c r="RMP7" s="156"/>
      <c r="RMQ7" s="148"/>
      <c r="RMR7" s="156"/>
      <c r="RMS7" s="148"/>
      <c r="RMT7" s="156"/>
      <c r="RMU7" s="148"/>
      <c r="RMV7" s="156"/>
      <c r="RMW7" s="148"/>
      <c r="RMX7" s="156"/>
      <c r="RMY7" s="148"/>
      <c r="RMZ7" s="156"/>
      <c r="RNA7" s="148"/>
      <c r="RNB7" s="156"/>
      <c r="RNC7" s="148"/>
      <c r="RND7" s="156"/>
      <c r="RNE7" s="148"/>
      <c r="RNF7" s="156"/>
      <c r="RNG7" s="148"/>
      <c r="RNH7" s="156"/>
      <c r="RNI7" s="148"/>
      <c r="RNJ7" s="156"/>
      <c r="RNK7" s="148"/>
      <c r="RNL7" s="156"/>
      <c r="RNM7" s="148"/>
      <c r="RNN7" s="156"/>
      <c r="RNO7" s="148"/>
      <c r="RNP7" s="156"/>
      <c r="RNQ7" s="148"/>
      <c r="RNR7" s="156"/>
      <c r="RNS7" s="148"/>
      <c r="RNT7" s="156"/>
      <c r="RNU7" s="148"/>
      <c r="RNV7" s="156"/>
      <c r="RNW7" s="148"/>
      <c r="RNX7" s="156"/>
      <c r="RNY7" s="148"/>
      <c r="RNZ7" s="156"/>
      <c r="ROA7" s="148"/>
      <c r="ROB7" s="156"/>
      <c r="ROC7" s="148"/>
      <c r="ROD7" s="156"/>
      <c r="ROE7" s="148"/>
      <c r="ROF7" s="156"/>
      <c r="ROG7" s="148"/>
      <c r="ROH7" s="156"/>
      <c r="ROI7" s="148"/>
      <c r="ROJ7" s="156"/>
      <c r="ROK7" s="148"/>
      <c r="ROL7" s="156"/>
      <c r="ROM7" s="148"/>
      <c r="RON7" s="156"/>
      <c r="ROO7" s="148"/>
      <c r="ROP7" s="156"/>
      <c r="ROQ7" s="148"/>
      <c r="ROR7" s="156"/>
      <c r="ROS7" s="148"/>
      <c r="ROT7" s="156"/>
      <c r="ROU7" s="148"/>
      <c r="ROV7" s="156"/>
      <c r="ROW7" s="148"/>
      <c r="ROX7" s="156"/>
      <c r="ROY7" s="148"/>
      <c r="ROZ7" s="156"/>
      <c r="RPA7" s="148"/>
      <c r="RPB7" s="156"/>
      <c r="RPC7" s="148"/>
      <c r="RPD7" s="156"/>
      <c r="RPE7" s="148"/>
      <c r="RPF7" s="156"/>
      <c r="RPG7" s="148"/>
      <c r="RPH7" s="156"/>
      <c r="RPI7" s="148"/>
      <c r="RPJ7" s="156"/>
      <c r="RPK7" s="148"/>
      <c r="RPL7" s="156"/>
      <c r="RPM7" s="148"/>
      <c r="RPN7" s="156"/>
      <c r="RPO7" s="148"/>
      <c r="RPP7" s="156"/>
      <c r="RPQ7" s="148"/>
      <c r="RPR7" s="156"/>
      <c r="RPS7" s="148"/>
      <c r="RPT7" s="156"/>
      <c r="RPU7" s="148"/>
      <c r="RPV7" s="156"/>
      <c r="RPW7" s="148"/>
      <c r="RPX7" s="156"/>
      <c r="RPY7" s="148"/>
      <c r="RPZ7" s="156"/>
      <c r="RQA7" s="148"/>
      <c r="RQB7" s="156"/>
      <c r="RQC7" s="148"/>
      <c r="RQD7" s="156"/>
      <c r="RQE7" s="148"/>
      <c r="RQF7" s="156"/>
      <c r="RQG7" s="148"/>
      <c r="RQH7" s="156"/>
      <c r="RQI7" s="148"/>
      <c r="RQJ7" s="156"/>
      <c r="RQK7" s="148"/>
      <c r="RQL7" s="156"/>
      <c r="RQM7" s="148"/>
      <c r="RQN7" s="156"/>
      <c r="RQO7" s="148"/>
      <c r="RQP7" s="156"/>
      <c r="RQQ7" s="148"/>
      <c r="RQR7" s="156"/>
      <c r="RQS7" s="148"/>
      <c r="RQT7" s="156"/>
      <c r="RQU7" s="148"/>
      <c r="RQV7" s="156"/>
      <c r="RQW7" s="148"/>
      <c r="RQX7" s="156"/>
      <c r="RQY7" s="148"/>
      <c r="RQZ7" s="156"/>
      <c r="RRA7" s="148"/>
      <c r="RRB7" s="156"/>
      <c r="RRC7" s="148"/>
      <c r="RRD7" s="156"/>
      <c r="RRE7" s="148"/>
      <c r="RRF7" s="156"/>
      <c r="RRG7" s="148"/>
      <c r="RRH7" s="156"/>
      <c r="RRI7" s="148"/>
      <c r="RRJ7" s="156"/>
      <c r="RRK7" s="148"/>
      <c r="RRL7" s="156"/>
      <c r="RRM7" s="148"/>
      <c r="RRN7" s="156"/>
      <c r="RRO7" s="148"/>
      <c r="RRP7" s="156"/>
      <c r="RRQ7" s="148"/>
      <c r="RRR7" s="156"/>
      <c r="RRS7" s="148"/>
      <c r="RRT7" s="156"/>
      <c r="RRU7" s="148"/>
      <c r="RRV7" s="156"/>
      <c r="RRW7" s="148"/>
      <c r="RRX7" s="156"/>
      <c r="RRY7" s="148"/>
      <c r="RRZ7" s="156"/>
      <c r="RSA7" s="148"/>
      <c r="RSB7" s="156"/>
      <c r="RSC7" s="148"/>
      <c r="RSD7" s="156"/>
      <c r="RSE7" s="148"/>
      <c r="RSF7" s="156"/>
      <c r="RSG7" s="148"/>
      <c r="RSH7" s="156"/>
      <c r="RSI7" s="148"/>
      <c r="RSJ7" s="156"/>
      <c r="RSK7" s="148"/>
      <c r="RSL7" s="156"/>
      <c r="RSM7" s="148"/>
      <c r="RSN7" s="156"/>
      <c r="RSO7" s="148"/>
      <c r="RSP7" s="156"/>
      <c r="RSQ7" s="148"/>
      <c r="RSR7" s="156"/>
      <c r="RSS7" s="148"/>
      <c r="RST7" s="156"/>
      <c r="RSU7" s="148"/>
      <c r="RSV7" s="156"/>
      <c r="RSW7" s="148"/>
      <c r="RSX7" s="156"/>
      <c r="RSY7" s="148"/>
      <c r="RSZ7" s="156"/>
      <c r="RTA7" s="148"/>
      <c r="RTB7" s="156"/>
      <c r="RTC7" s="148"/>
      <c r="RTD7" s="156"/>
      <c r="RTE7" s="148"/>
      <c r="RTF7" s="156"/>
      <c r="RTG7" s="148"/>
      <c r="RTH7" s="156"/>
      <c r="RTI7" s="148"/>
      <c r="RTJ7" s="156"/>
      <c r="RTK7" s="148"/>
      <c r="RTL7" s="156"/>
      <c r="RTM7" s="148"/>
      <c r="RTN7" s="156"/>
      <c r="RTO7" s="148"/>
      <c r="RTP7" s="156"/>
      <c r="RTQ7" s="148"/>
      <c r="RTR7" s="156"/>
      <c r="RTS7" s="148"/>
      <c r="RTT7" s="156"/>
      <c r="RTU7" s="148"/>
      <c r="RTV7" s="156"/>
      <c r="RTW7" s="148"/>
      <c r="RTX7" s="156"/>
      <c r="RTY7" s="148"/>
      <c r="RTZ7" s="156"/>
      <c r="RUA7" s="148"/>
      <c r="RUB7" s="156"/>
      <c r="RUC7" s="148"/>
      <c r="RUD7" s="156"/>
      <c r="RUE7" s="148"/>
      <c r="RUF7" s="156"/>
      <c r="RUG7" s="148"/>
      <c r="RUH7" s="156"/>
      <c r="RUI7" s="148"/>
      <c r="RUJ7" s="156"/>
      <c r="RUK7" s="148"/>
      <c r="RUL7" s="156"/>
      <c r="RUM7" s="148"/>
      <c r="RUN7" s="156"/>
      <c r="RUO7" s="148"/>
      <c r="RUP7" s="156"/>
      <c r="RUQ7" s="148"/>
      <c r="RUR7" s="156"/>
      <c r="RUS7" s="148"/>
      <c r="RUT7" s="156"/>
      <c r="RUU7" s="148"/>
      <c r="RUV7" s="156"/>
      <c r="RUW7" s="148"/>
      <c r="RUX7" s="156"/>
      <c r="RUY7" s="148"/>
      <c r="RUZ7" s="156"/>
      <c r="RVA7" s="148"/>
      <c r="RVB7" s="156"/>
      <c r="RVC7" s="148"/>
      <c r="RVD7" s="156"/>
      <c r="RVE7" s="148"/>
      <c r="RVF7" s="156"/>
      <c r="RVG7" s="148"/>
      <c r="RVH7" s="156"/>
      <c r="RVI7" s="148"/>
      <c r="RVJ7" s="156"/>
      <c r="RVK7" s="148"/>
      <c r="RVL7" s="156"/>
      <c r="RVM7" s="148"/>
      <c r="RVN7" s="156"/>
      <c r="RVO7" s="148"/>
      <c r="RVP7" s="156"/>
      <c r="RVQ7" s="148"/>
      <c r="RVR7" s="156"/>
      <c r="RVS7" s="148"/>
      <c r="RVT7" s="156"/>
      <c r="RVU7" s="148"/>
      <c r="RVV7" s="156"/>
      <c r="RVW7" s="148"/>
      <c r="RVX7" s="156"/>
      <c r="RVY7" s="148"/>
      <c r="RVZ7" s="156"/>
      <c r="RWA7" s="148"/>
      <c r="RWB7" s="156"/>
      <c r="RWC7" s="148"/>
      <c r="RWD7" s="156"/>
      <c r="RWE7" s="148"/>
      <c r="RWF7" s="156"/>
      <c r="RWG7" s="148"/>
      <c r="RWH7" s="156"/>
      <c r="RWI7" s="148"/>
      <c r="RWJ7" s="156"/>
      <c r="RWK7" s="148"/>
      <c r="RWL7" s="156"/>
      <c r="RWM7" s="148"/>
      <c r="RWN7" s="156"/>
      <c r="RWO7" s="148"/>
      <c r="RWP7" s="156"/>
      <c r="RWQ7" s="148"/>
      <c r="RWR7" s="156"/>
      <c r="RWS7" s="148"/>
      <c r="RWT7" s="156"/>
      <c r="RWU7" s="148"/>
      <c r="RWV7" s="156"/>
      <c r="RWW7" s="148"/>
      <c r="RWX7" s="156"/>
      <c r="RWY7" s="148"/>
      <c r="RWZ7" s="156"/>
      <c r="RXA7" s="148"/>
      <c r="RXB7" s="156"/>
      <c r="RXC7" s="148"/>
      <c r="RXD7" s="156"/>
      <c r="RXE7" s="148"/>
      <c r="RXF7" s="156"/>
      <c r="RXG7" s="148"/>
      <c r="RXH7" s="156"/>
      <c r="RXI7" s="148"/>
      <c r="RXJ7" s="156"/>
      <c r="RXK7" s="148"/>
      <c r="RXL7" s="156"/>
      <c r="RXM7" s="148"/>
      <c r="RXN7" s="156"/>
      <c r="RXO7" s="148"/>
      <c r="RXP7" s="156"/>
      <c r="RXQ7" s="148"/>
      <c r="RXR7" s="156"/>
      <c r="RXS7" s="148"/>
      <c r="RXT7" s="156"/>
      <c r="RXU7" s="148"/>
      <c r="RXV7" s="156"/>
      <c r="RXW7" s="148"/>
      <c r="RXX7" s="156"/>
      <c r="RXY7" s="148"/>
      <c r="RXZ7" s="156"/>
      <c r="RYA7" s="148"/>
      <c r="RYB7" s="156"/>
      <c r="RYC7" s="148"/>
      <c r="RYD7" s="156"/>
      <c r="RYE7" s="148"/>
      <c r="RYF7" s="156"/>
      <c r="RYG7" s="148"/>
      <c r="RYH7" s="156"/>
      <c r="RYI7" s="148"/>
      <c r="RYJ7" s="156"/>
      <c r="RYK7" s="148"/>
      <c r="RYL7" s="156"/>
      <c r="RYM7" s="148"/>
      <c r="RYN7" s="156"/>
      <c r="RYO7" s="148"/>
      <c r="RYP7" s="156"/>
      <c r="RYQ7" s="148"/>
      <c r="RYR7" s="156"/>
      <c r="RYS7" s="148"/>
      <c r="RYT7" s="156"/>
      <c r="RYU7" s="148"/>
      <c r="RYV7" s="156"/>
      <c r="RYW7" s="148"/>
      <c r="RYX7" s="156"/>
      <c r="RYY7" s="148"/>
      <c r="RYZ7" s="156"/>
      <c r="RZA7" s="148"/>
      <c r="RZB7" s="156"/>
      <c r="RZC7" s="148"/>
      <c r="RZD7" s="156"/>
      <c r="RZE7" s="148"/>
      <c r="RZF7" s="156"/>
      <c r="RZG7" s="148"/>
      <c r="RZH7" s="156"/>
      <c r="RZI7" s="148"/>
      <c r="RZJ7" s="156"/>
      <c r="RZK7" s="148"/>
      <c r="RZL7" s="156"/>
      <c r="RZM7" s="148"/>
      <c r="RZN7" s="156"/>
      <c r="RZO7" s="148"/>
      <c r="RZP7" s="156"/>
      <c r="RZQ7" s="148"/>
      <c r="RZR7" s="156"/>
      <c r="RZS7" s="148"/>
      <c r="RZT7" s="156"/>
      <c r="RZU7" s="148"/>
      <c r="RZV7" s="156"/>
      <c r="RZW7" s="148"/>
      <c r="RZX7" s="156"/>
      <c r="RZY7" s="148"/>
      <c r="RZZ7" s="156"/>
      <c r="SAA7" s="148"/>
      <c r="SAB7" s="156"/>
      <c r="SAC7" s="148"/>
      <c r="SAD7" s="156"/>
      <c r="SAE7" s="148"/>
      <c r="SAF7" s="156"/>
      <c r="SAG7" s="148"/>
      <c r="SAH7" s="156"/>
      <c r="SAI7" s="148"/>
      <c r="SAJ7" s="156"/>
      <c r="SAK7" s="148"/>
      <c r="SAL7" s="156"/>
      <c r="SAM7" s="148"/>
      <c r="SAN7" s="156"/>
      <c r="SAO7" s="148"/>
      <c r="SAP7" s="156"/>
      <c r="SAQ7" s="148"/>
      <c r="SAR7" s="156"/>
      <c r="SAS7" s="148"/>
      <c r="SAT7" s="156"/>
      <c r="SAU7" s="148"/>
      <c r="SAV7" s="156"/>
      <c r="SAW7" s="148"/>
      <c r="SAX7" s="156"/>
      <c r="SAY7" s="148"/>
      <c r="SAZ7" s="156"/>
      <c r="SBA7" s="148"/>
      <c r="SBB7" s="156"/>
      <c r="SBC7" s="148"/>
      <c r="SBD7" s="156"/>
      <c r="SBE7" s="148"/>
      <c r="SBF7" s="156"/>
      <c r="SBG7" s="148"/>
      <c r="SBH7" s="156"/>
      <c r="SBI7" s="148"/>
      <c r="SBJ7" s="156"/>
      <c r="SBK7" s="148"/>
      <c r="SBL7" s="156"/>
      <c r="SBM7" s="148"/>
      <c r="SBN7" s="156"/>
      <c r="SBO7" s="148"/>
      <c r="SBP7" s="156"/>
      <c r="SBQ7" s="148"/>
      <c r="SBR7" s="156"/>
      <c r="SBS7" s="148"/>
      <c r="SBT7" s="156"/>
      <c r="SBU7" s="148"/>
      <c r="SBV7" s="156"/>
      <c r="SBW7" s="148"/>
      <c r="SBX7" s="156"/>
      <c r="SBY7" s="148"/>
      <c r="SBZ7" s="156"/>
      <c r="SCA7" s="148"/>
      <c r="SCB7" s="156"/>
      <c r="SCC7" s="148"/>
      <c r="SCD7" s="156"/>
      <c r="SCE7" s="148"/>
      <c r="SCF7" s="156"/>
      <c r="SCG7" s="148"/>
      <c r="SCH7" s="156"/>
      <c r="SCI7" s="148"/>
      <c r="SCJ7" s="156"/>
      <c r="SCK7" s="148"/>
      <c r="SCL7" s="156"/>
      <c r="SCM7" s="148"/>
      <c r="SCN7" s="156"/>
      <c r="SCO7" s="148"/>
      <c r="SCP7" s="156"/>
      <c r="SCQ7" s="148"/>
      <c r="SCR7" s="156"/>
      <c r="SCS7" s="148"/>
      <c r="SCT7" s="156"/>
      <c r="SCU7" s="148"/>
      <c r="SCV7" s="156"/>
      <c r="SCW7" s="148"/>
      <c r="SCX7" s="156"/>
      <c r="SCY7" s="148"/>
      <c r="SCZ7" s="156"/>
      <c r="SDA7" s="148"/>
      <c r="SDB7" s="156"/>
      <c r="SDC7" s="148"/>
      <c r="SDD7" s="156"/>
      <c r="SDE7" s="148"/>
      <c r="SDF7" s="156"/>
      <c r="SDG7" s="148"/>
      <c r="SDH7" s="156"/>
      <c r="SDI7" s="148"/>
      <c r="SDJ7" s="156"/>
      <c r="SDK7" s="148"/>
      <c r="SDL7" s="156"/>
      <c r="SDM7" s="148"/>
      <c r="SDN7" s="156"/>
      <c r="SDO7" s="148"/>
      <c r="SDP7" s="156"/>
      <c r="SDQ7" s="148"/>
      <c r="SDR7" s="156"/>
      <c r="SDS7" s="148"/>
      <c r="SDT7" s="156"/>
      <c r="SDU7" s="148"/>
      <c r="SDV7" s="156"/>
      <c r="SDW7" s="148"/>
      <c r="SDX7" s="156"/>
      <c r="SDY7" s="148"/>
      <c r="SDZ7" s="156"/>
      <c r="SEA7" s="148"/>
      <c r="SEB7" s="156"/>
      <c r="SEC7" s="148"/>
      <c r="SED7" s="156"/>
      <c r="SEE7" s="148"/>
      <c r="SEF7" s="156"/>
      <c r="SEG7" s="148"/>
      <c r="SEH7" s="156"/>
      <c r="SEI7" s="148"/>
      <c r="SEJ7" s="156"/>
      <c r="SEK7" s="148"/>
      <c r="SEL7" s="156"/>
      <c r="SEM7" s="148"/>
      <c r="SEN7" s="156"/>
      <c r="SEO7" s="148"/>
      <c r="SEP7" s="156"/>
      <c r="SEQ7" s="148"/>
      <c r="SER7" s="156"/>
      <c r="SES7" s="148"/>
      <c r="SET7" s="156"/>
      <c r="SEU7" s="148"/>
      <c r="SEV7" s="156"/>
      <c r="SEW7" s="148"/>
      <c r="SEX7" s="156"/>
      <c r="SEY7" s="148"/>
      <c r="SEZ7" s="156"/>
      <c r="SFA7" s="148"/>
      <c r="SFB7" s="156"/>
      <c r="SFC7" s="148"/>
      <c r="SFD7" s="156"/>
      <c r="SFE7" s="148"/>
      <c r="SFF7" s="156"/>
      <c r="SFG7" s="148"/>
      <c r="SFH7" s="156"/>
      <c r="SFI7" s="148"/>
      <c r="SFJ7" s="156"/>
      <c r="SFK7" s="148"/>
      <c r="SFL7" s="156"/>
      <c r="SFM7" s="148"/>
      <c r="SFN7" s="156"/>
      <c r="SFO7" s="148"/>
      <c r="SFP7" s="156"/>
      <c r="SFQ7" s="148"/>
      <c r="SFR7" s="156"/>
      <c r="SFS7" s="148"/>
      <c r="SFT7" s="156"/>
      <c r="SFU7" s="148"/>
      <c r="SFV7" s="156"/>
      <c r="SFW7" s="148"/>
      <c r="SFX7" s="156"/>
      <c r="SFY7" s="148"/>
      <c r="SFZ7" s="156"/>
      <c r="SGA7" s="148"/>
      <c r="SGB7" s="156"/>
      <c r="SGC7" s="148"/>
      <c r="SGD7" s="156"/>
      <c r="SGE7" s="148"/>
      <c r="SGF7" s="156"/>
      <c r="SGG7" s="148"/>
      <c r="SGH7" s="156"/>
      <c r="SGI7" s="148"/>
      <c r="SGJ7" s="156"/>
      <c r="SGK7" s="148"/>
      <c r="SGL7" s="156"/>
      <c r="SGM7" s="148"/>
      <c r="SGN7" s="156"/>
      <c r="SGO7" s="148"/>
      <c r="SGP7" s="156"/>
      <c r="SGQ7" s="148"/>
      <c r="SGR7" s="156"/>
      <c r="SGS7" s="148"/>
      <c r="SGT7" s="156"/>
      <c r="SGU7" s="148"/>
      <c r="SGV7" s="156"/>
      <c r="SGW7" s="148"/>
      <c r="SGX7" s="156"/>
      <c r="SGY7" s="148"/>
      <c r="SGZ7" s="156"/>
      <c r="SHA7" s="148"/>
      <c r="SHB7" s="156"/>
      <c r="SHC7" s="148"/>
      <c r="SHD7" s="156"/>
      <c r="SHE7" s="148"/>
      <c r="SHF7" s="156"/>
      <c r="SHG7" s="148"/>
      <c r="SHH7" s="156"/>
      <c r="SHI7" s="148"/>
      <c r="SHJ7" s="156"/>
      <c r="SHK7" s="148"/>
      <c r="SHL7" s="156"/>
      <c r="SHM7" s="148"/>
      <c r="SHN7" s="156"/>
      <c r="SHO7" s="148"/>
      <c r="SHP7" s="156"/>
      <c r="SHQ7" s="148"/>
      <c r="SHR7" s="156"/>
      <c r="SHS7" s="148"/>
      <c r="SHT7" s="156"/>
      <c r="SHU7" s="148"/>
      <c r="SHV7" s="156"/>
      <c r="SHW7" s="148"/>
      <c r="SHX7" s="156"/>
      <c r="SHY7" s="148"/>
      <c r="SHZ7" s="156"/>
      <c r="SIA7" s="148"/>
      <c r="SIB7" s="156"/>
      <c r="SIC7" s="148"/>
      <c r="SID7" s="156"/>
      <c r="SIE7" s="148"/>
      <c r="SIF7" s="156"/>
      <c r="SIG7" s="148"/>
      <c r="SIH7" s="156"/>
      <c r="SII7" s="148"/>
      <c r="SIJ7" s="156"/>
      <c r="SIK7" s="148"/>
      <c r="SIL7" s="156"/>
      <c r="SIM7" s="148"/>
      <c r="SIN7" s="156"/>
      <c r="SIO7" s="148"/>
      <c r="SIP7" s="156"/>
      <c r="SIQ7" s="148"/>
      <c r="SIR7" s="156"/>
      <c r="SIS7" s="148"/>
      <c r="SIT7" s="156"/>
      <c r="SIU7" s="148"/>
      <c r="SIV7" s="156"/>
      <c r="SIW7" s="148"/>
      <c r="SIX7" s="156"/>
      <c r="SIY7" s="148"/>
      <c r="SIZ7" s="156"/>
      <c r="SJA7" s="148"/>
      <c r="SJB7" s="156"/>
      <c r="SJC7" s="148"/>
      <c r="SJD7" s="156"/>
      <c r="SJE7" s="148"/>
      <c r="SJF7" s="156"/>
      <c r="SJG7" s="148"/>
      <c r="SJH7" s="156"/>
      <c r="SJI7" s="148"/>
      <c r="SJJ7" s="156"/>
      <c r="SJK7" s="148"/>
      <c r="SJL7" s="156"/>
      <c r="SJM7" s="148"/>
      <c r="SJN7" s="156"/>
      <c r="SJO7" s="148"/>
      <c r="SJP7" s="156"/>
      <c r="SJQ7" s="148"/>
      <c r="SJR7" s="156"/>
      <c r="SJS7" s="148"/>
      <c r="SJT7" s="156"/>
      <c r="SJU7" s="148"/>
      <c r="SJV7" s="156"/>
      <c r="SJW7" s="148"/>
      <c r="SJX7" s="156"/>
      <c r="SJY7" s="148"/>
      <c r="SJZ7" s="156"/>
      <c r="SKA7" s="148"/>
      <c r="SKB7" s="156"/>
      <c r="SKC7" s="148"/>
      <c r="SKD7" s="156"/>
      <c r="SKE7" s="148"/>
      <c r="SKF7" s="156"/>
      <c r="SKG7" s="148"/>
      <c r="SKH7" s="156"/>
      <c r="SKI7" s="148"/>
      <c r="SKJ7" s="156"/>
      <c r="SKK7" s="148"/>
      <c r="SKL7" s="156"/>
      <c r="SKM7" s="148"/>
      <c r="SKN7" s="156"/>
      <c r="SKO7" s="148"/>
      <c r="SKP7" s="156"/>
      <c r="SKQ7" s="148"/>
      <c r="SKR7" s="156"/>
      <c r="SKS7" s="148"/>
      <c r="SKT7" s="156"/>
      <c r="SKU7" s="148"/>
      <c r="SKV7" s="156"/>
      <c r="SKW7" s="148"/>
      <c r="SKX7" s="156"/>
      <c r="SKY7" s="148"/>
      <c r="SKZ7" s="156"/>
      <c r="SLA7" s="148"/>
      <c r="SLB7" s="156"/>
      <c r="SLC7" s="148"/>
      <c r="SLD7" s="156"/>
      <c r="SLE7" s="148"/>
      <c r="SLF7" s="156"/>
      <c r="SLG7" s="148"/>
      <c r="SLH7" s="156"/>
      <c r="SLI7" s="148"/>
      <c r="SLJ7" s="156"/>
      <c r="SLK7" s="148"/>
      <c r="SLL7" s="156"/>
      <c r="SLM7" s="148"/>
      <c r="SLN7" s="156"/>
      <c r="SLO7" s="148"/>
      <c r="SLP7" s="156"/>
      <c r="SLQ7" s="148"/>
      <c r="SLR7" s="156"/>
      <c r="SLS7" s="148"/>
      <c r="SLT7" s="156"/>
      <c r="SLU7" s="148"/>
      <c r="SLV7" s="156"/>
      <c r="SLW7" s="148"/>
      <c r="SLX7" s="156"/>
      <c r="SLY7" s="148"/>
      <c r="SLZ7" s="156"/>
      <c r="SMA7" s="148"/>
      <c r="SMB7" s="156"/>
      <c r="SMC7" s="148"/>
      <c r="SMD7" s="156"/>
      <c r="SME7" s="148"/>
      <c r="SMF7" s="156"/>
      <c r="SMG7" s="148"/>
      <c r="SMH7" s="156"/>
      <c r="SMI7" s="148"/>
      <c r="SMJ7" s="156"/>
      <c r="SMK7" s="148"/>
      <c r="SML7" s="156"/>
      <c r="SMM7" s="148"/>
      <c r="SMN7" s="156"/>
      <c r="SMO7" s="148"/>
      <c r="SMP7" s="156"/>
      <c r="SMQ7" s="148"/>
      <c r="SMR7" s="156"/>
      <c r="SMS7" s="148"/>
      <c r="SMT7" s="156"/>
      <c r="SMU7" s="148"/>
      <c r="SMV7" s="156"/>
      <c r="SMW7" s="148"/>
      <c r="SMX7" s="156"/>
      <c r="SMY7" s="148"/>
      <c r="SMZ7" s="156"/>
      <c r="SNA7" s="148"/>
      <c r="SNB7" s="156"/>
      <c r="SNC7" s="148"/>
      <c r="SND7" s="156"/>
      <c r="SNE7" s="148"/>
      <c r="SNF7" s="156"/>
      <c r="SNG7" s="148"/>
      <c r="SNH7" s="156"/>
      <c r="SNI7" s="148"/>
      <c r="SNJ7" s="156"/>
      <c r="SNK7" s="148"/>
      <c r="SNL7" s="156"/>
      <c r="SNM7" s="148"/>
      <c r="SNN7" s="156"/>
      <c r="SNO7" s="148"/>
      <c r="SNP7" s="156"/>
      <c r="SNQ7" s="148"/>
      <c r="SNR7" s="156"/>
      <c r="SNS7" s="148"/>
      <c r="SNT7" s="156"/>
      <c r="SNU7" s="148"/>
      <c r="SNV7" s="156"/>
      <c r="SNW7" s="148"/>
      <c r="SNX7" s="156"/>
      <c r="SNY7" s="148"/>
      <c r="SNZ7" s="156"/>
      <c r="SOA7" s="148"/>
      <c r="SOB7" s="156"/>
      <c r="SOC7" s="148"/>
      <c r="SOD7" s="156"/>
      <c r="SOE7" s="148"/>
      <c r="SOF7" s="156"/>
      <c r="SOG7" s="148"/>
      <c r="SOH7" s="156"/>
      <c r="SOI7" s="148"/>
      <c r="SOJ7" s="156"/>
      <c r="SOK7" s="148"/>
      <c r="SOL7" s="156"/>
      <c r="SOM7" s="148"/>
      <c r="SON7" s="156"/>
      <c r="SOO7" s="148"/>
      <c r="SOP7" s="156"/>
      <c r="SOQ7" s="148"/>
      <c r="SOR7" s="156"/>
      <c r="SOS7" s="148"/>
      <c r="SOT7" s="156"/>
      <c r="SOU7" s="148"/>
      <c r="SOV7" s="156"/>
      <c r="SOW7" s="148"/>
      <c r="SOX7" s="156"/>
      <c r="SOY7" s="148"/>
      <c r="SOZ7" s="156"/>
      <c r="SPA7" s="148"/>
      <c r="SPB7" s="156"/>
      <c r="SPC7" s="148"/>
      <c r="SPD7" s="156"/>
      <c r="SPE7" s="148"/>
      <c r="SPF7" s="156"/>
      <c r="SPG7" s="148"/>
      <c r="SPH7" s="156"/>
      <c r="SPI7" s="148"/>
      <c r="SPJ7" s="156"/>
      <c r="SPK7" s="148"/>
      <c r="SPL7" s="156"/>
      <c r="SPM7" s="148"/>
      <c r="SPN7" s="156"/>
      <c r="SPO7" s="148"/>
      <c r="SPP7" s="156"/>
      <c r="SPQ7" s="148"/>
      <c r="SPR7" s="156"/>
      <c r="SPS7" s="148"/>
      <c r="SPT7" s="156"/>
      <c r="SPU7" s="148"/>
      <c r="SPV7" s="156"/>
      <c r="SPW7" s="148"/>
      <c r="SPX7" s="156"/>
      <c r="SPY7" s="148"/>
      <c r="SPZ7" s="156"/>
      <c r="SQA7" s="148"/>
      <c r="SQB7" s="156"/>
      <c r="SQC7" s="148"/>
      <c r="SQD7" s="156"/>
      <c r="SQE7" s="148"/>
      <c r="SQF7" s="156"/>
      <c r="SQG7" s="148"/>
      <c r="SQH7" s="156"/>
      <c r="SQI7" s="148"/>
      <c r="SQJ7" s="156"/>
      <c r="SQK7" s="148"/>
      <c r="SQL7" s="156"/>
      <c r="SQM7" s="148"/>
      <c r="SQN7" s="156"/>
      <c r="SQO7" s="148"/>
      <c r="SQP7" s="156"/>
      <c r="SQQ7" s="148"/>
      <c r="SQR7" s="156"/>
      <c r="SQS7" s="148"/>
      <c r="SQT7" s="156"/>
      <c r="SQU7" s="148"/>
      <c r="SQV7" s="156"/>
      <c r="SQW7" s="148"/>
      <c r="SQX7" s="156"/>
      <c r="SQY7" s="148"/>
      <c r="SQZ7" s="156"/>
      <c r="SRA7" s="148"/>
      <c r="SRB7" s="156"/>
      <c r="SRC7" s="148"/>
      <c r="SRD7" s="156"/>
      <c r="SRE7" s="148"/>
      <c r="SRF7" s="156"/>
      <c r="SRG7" s="148"/>
      <c r="SRH7" s="156"/>
      <c r="SRI7" s="148"/>
      <c r="SRJ7" s="156"/>
      <c r="SRK7" s="148"/>
      <c r="SRL7" s="156"/>
      <c r="SRM7" s="148"/>
      <c r="SRN7" s="156"/>
      <c r="SRO7" s="148"/>
      <c r="SRP7" s="156"/>
      <c r="SRQ7" s="148"/>
      <c r="SRR7" s="156"/>
      <c r="SRS7" s="148"/>
      <c r="SRT7" s="156"/>
      <c r="SRU7" s="148"/>
      <c r="SRV7" s="156"/>
      <c r="SRW7" s="148"/>
      <c r="SRX7" s="156"/>
      <c r="SRY7" s="148"/>
      <c r="SRZ7" s="156"/>
      <c r="SSA7" s="148"/>
      <c r="SSB7" s="156"/>
      <c r="SSC7" s="148"/>
      <c r="SSD7" s="156"/>
      <c r="SSE7" s="148"/>
      <c r="SSF7" s="156"/>
      <c r="SSG7" s="148"/>
      <c r="SSH7" s="156"/>
      <c r="SSI7" s="148"/>
      <c r="SSJ7" s="156"/>
      <c r="SSK7" s="148"/>
      <c r="SSL7" s="156"/>
      <c r="SSM7" s="148"/>
      <c r="SSN7" s="156"/>
      <c r="SSO7" s="148"/>
      <c r="SSP7" s="156"/>
      <c r="SSQ7" s="148"/>
      <c r="SSR7" s="156"/>
      <c r="SSS7" s="148"/>
      <c r="SST7" s="156"/>
      <c r="SSU7" s="148"/>
      <c r="SSV7" s="156"/>
      <c r="SSW7" s="148"/>
      <c r="SSX7" s="156"/>
      <c r="SSY7" s="148"/>
      <c r="SSZ7" s="156"/>
      <c r="STA7" s="148"/>
      <c r="STB7" s="156"/>
      <c r="STC7" s="148"/>
      <c r="STD7" s="156"/>
      <c r="STE7" s="148"/>
      <c r="STF7" s="156"/>
      <c r="STG7" s="148"/>
      <c r="STH7" s="156"/>
      <c r="STI7" s="148"/>
      <c r="STJ7" s="156"/>
      <c r="STK7" s="148"/>
      <c r="STL7" s="156"/>
      <c r="STM7" s="148"/>
      <c r="STN7" s="156"/>
      <c r="STO7" s="148"/>
      <c r="STP7" s="156"/>
      <c r="STQ7" s="148"/>
      <c r="STR7" s="156"/>
      <c r="STS7" s="148"/>
      <c r="STT7" s="156"/>
      <c r="STU7" s="148"/>
      <c r="STV7" s="156"/>
      <c r="STW7" s="148"/>
      <c r="STX7" s="156"/>
      <c r="STY7" s="148"/>
      <c r="STZ7" s="156"/>
      <c r="SUA7" s="148"/>
      <c r="SUB7" s="156"/>
      <c r="SUC7" s="148"/>
      <c r="SUD7" s="156"/>
      <c r="SUE7" s="148"/>
      <c r="SUF7" s="156"/>
      <c r="SUG7" s="148"/>
      <c r="SUH7" s="156"/>
      <c r="SUI7" s="148"/>
      <c r="SUJ7" s="156"/>
      <c r="SUK7" s="148"/>
      <c r="SUL7" s="156"/>
      <c r="SUM7" s="148"/>
      <c r="SUN7" s="156"/>
      <c r="SUO7" s="148"/>
      <c r="SUP7" s="156"/>
      <c r="SUQ7" s="148"/>
      <c r="SUR7" s="156"/>
      <c r="SUS7" s="148"/>
      <c r="SUT7" s="156"/>
      <c r="SUU7" s="148"/>
      <c r="SUV7" s="156"/>
      <c r="SUW7" s="148"/>
      <c r="SUX7" s="156"/>
      <c r="SUY7" s="148"/>
      <c r="SUZ7" s="156"/>
      <c r="SVA7" s="148"/>
      <c r="SVB7" s="156"/>
      <c r="SVC7" s="148"/>
      <c r="SVD7" s="156"/>
      <c r="SVE7" s="148"/>
      <c r="SVF7" s="156"/>
      <c r="SVG7" s="148"/>
      <c r="SVH7" s="156"/>
      <c r="SVI7" s="148"/>
      <c r="SVJ7" s="156"/>
      <c r="SVK7" s="148"/>
      <c r="SVL7" s="156"/>
      <c r="SVM7" s="148"/>
      <c r="SVN7" s="156"/>
      <c r="SVO7" s="148"/>
      <c r="SVP7" s="156"/>
      <c r="SVQ7" s="148"/>
      <c r="SVR7" s="156"/>
      <c r="SVS7" s="148"/>
      <c r="SVT7" s="156"/>
      <c r="SVU7" s="148"/>
      <c r="SVV7" s="156"/>
      <c r="SVW7" s="148"/>
      <c r="SVX7" s="156"/>
      <c r="SVY7" s="148"/>
      <c r="SVZ7" s="156"/>
      <c r="SWA7" s="148"/>
      <c r="SWB7" s="156"/>
      <c r="SWC7" s="148"/>
      <c r="SWD7" s="156"/>
      <c r="SWE7" s="148"/>
      <c r="SWF7" s="156"/>
      <c r="SWG7" s="148"/>
      <c r="SWH7" s="156"/>
      <c r="SWI7" s="148"/>
      <c r="SWJ7" s="156"/>
      <c r="SWK7" s="148"/>
      <c r="SWL7" s="156"/>
      <c r="SWM7" s="148"/>
      <c r="SWN7" s="156"/>
      <c r="SWO7" s="148"/>
      <c r="SWP7" s="156"/>
      <c r="SWQ7" s="148"/>
      <c r="SWR7" s="156"/>
      <c r="SWS7" s="148"/>
      <c r="SWT7" s="156"/>
      <c r="SWU7" s="148"/>
      <c r="SWV7" s="156"/>
      <c r="SWW7" s="148"/>
      <c r="SWX7" s="156"/>
      <c r="SWY7" s="148"/>
      <c r="SWZ7" s="156"/>
      <c r="SXA7" s="148"/>
      <c r="SXB7" s="156"/>
      <c r="SXC7" s="148"/>
      <c r="SXD7" s="156"/>
      <c r="SXE7" s="148"/>
      <c r="SXF7" s="156"/>
      <c r="SXG7" s="148"/>
      <c r="SXH7" s="156"/>
      <c r="SXI7" s="148"/>
      <c r="SXJ7" s="156"/>
      <c r="SXK7" s="148"/>
      <c r="SXL7" s="156"/>
      <c r="SXM7" s="148"/>
      <c r="SXN7" s="156"/>
      <c r="SXO7" s="148"/>
      <c r="SXP7" s="156"/>
      <c r="SXQ7" s="148"/>
      <c r="SXR7" s="156"/>
      <c r="SXS7" s="148"/>
      <c r="SXT7" s="156"/>
      <c r="SXU7" s="148"/>
      <c r="SXV7" s="156"/>
      <c r="SXW7" s="148"/>
      <c r="SXX7" s="156"/>
      <c r="SXY7" s="148"/>
      <c r="SXZ7" s="156"/>
      <c r="SYA7" s="148"/>
      <c r="SYB7" s="156"/>
      <c r="SYC7" s="148"/>
      <c r="SYD7" s="156"/>
      <c r="SYE7" s="148"/>
      <c r="SYF7" s="156"/>
      <c r="SYG7" s="148"/>
      <c r="SYH7" s="156"/>
      <c r="SYI7" s="148"/>
      <c r="SYJ7" s="156"/>
      <c r="SYK7" s="148"/>
      <c r="SYL7" s="156"/>
      <c r="SYM7" s="148"/>
      <c r="SYN7" s="156"/>
      <c r="SYO7" s="148"/>
      <c r="SYP7" s="156"/>
      <c r="SYQ7" s="148"/>
      <c r="SYR7" s="156"/>
      <c r="SYS7" s="148"/>
      <c r="SYT7" s="156"/>
      <c r="SYU7" s="148"/>
      <c r="SYV7" s="156"/>
      <c r="SYW7" s="148"/>
      <c r="SYX7" s="156"/>
      <c r="SYY7" s="148"/>
      <c r="SYZ7" s="156"/>
      <c r="SZA7" s="148"/>
      <c r="SZB7" s="156"/>
      <c r="SZC7" s="148"/>
      <c r="SZD7" s="156"/>
      <c r="SZE7" s="148"/>
      <c r="SZF7" s="156"/>
      <c r="SZG7" s="148"/>
      <c r="SZH7" s="156"/>
      <c r="SZI7" s="148"/>
      <c r="SZJ7" s="156"/>
      <c r="SZK7" s="148"/>
      <c r="SZL7" s="156"/>
      <c r="SZM7" s="148"/>
      <c r="SZN7" s="156"/>
      <c r="SZO7" s="148"/>
      <c r="SZP7" s="156"/>
      <c r="SZQ7" s="148"/>
      <c r="SZR7" s="156"/>
      <c r="SZS7" s="148"/>
      <c r="SZT7" s="156"/>
      <c r="SZU7" s="148"/>
      <c r="SZV7" s="156"/>
      <c r="SZW7" s="148"/>
      <c r="SZX7" s="156"/>
      <c r="SZY7" s="148"/>
      <c r="SZZ7" s="156"/>
      <c r="TAA7" s="148"/>
      <c r="TAB7" s="156"/>
      <c r="TAC7" s="148"/>
      <c r="TAD7" s="156"/>
      <c r="TAE7" s="148"/>
      <c r="TAF7" s="156"/>
      <c r="TAG7" s="148"/>
      <c r="TAH7" s="156"/>
      <c r="TAI7" s="148"/>
      <c r="TAJ7" s="156"/>
      <c r="TAK7" s="148"/>
      <c r="TAL7" s="156"/>
      <c r="TAM7" s="148"/>
      <c r="TAN7" s="156"/>
      <c r="TAO7" s="148"/>
      <c r="TAP7" s="156"/>
      <c r="TAQ7" s="148"/>
      <c r="TAR7" s="156"/>
      <c r="TAS7" s="148"/>
      <c r="TAT7" s="156"/>
      <c r="TAU7" s="148"/>
      <c r="TAV7" s="156"/>
      <c r="TAW7" s="148"/>
      <c r="TAX7" s="156"/>
      <c r="TAY7" s="148"/>
      <c r="TAZ7" s="156"/>
      <c r="TBA7" s="148"/>
      <c r="TBB7" s="156"/>
      <c r="TBC7" s="148"/>
      <c r="TBD7" s="156"/>
      <c r="TBE7" s="148"/>
      <c r="TBF7" s="156"/>
      <c r="TBG7" s="148"/>
      <c r="TBH7" s="156"/>
      <c r="TBI7" s="148"/>
      <c r="TBJ7" s="156"/>
      <c r="TBK7" s="148"/>
      <c r="TBL7" s="156"/>
      <c r="TBM7" s="148"/>
      <c r="TBN7" s="156"/>
      <c r="TBO7" s="148"/>
      <c r="TBP7" s="156"/>
      <c r="TBQ7" s="148"/>
      <c r="TBR7" s="156"/>
      <c r="TBS7" s="148"/>
      <c r="TBT7" s="156"/>
      <c r="TBU7" s="148"/>
      <c r="TBV7" s="156"/>
      <c r="TBW7" s="148"/>
      <c r="TBX7" s="156"/>
      <c r="TBY7" s="148"/>
      <c r="TBZ7" s="156"/>
      <c r="TCA7" s="148"/>
      <c r="TCB7" s="156"/>
      <c r="TCC7" s="148"/>
      <c r="TCD7" s="156"/>
      <c r="TCE7" s="148"/>
      <c r="TCF7" s="156"/>
      <c r="TCG7" s="148"/>
      <c r="TCH7" s="156"/>
      <c r="TCI7" s="148"/>
      <c r="TCJ7" s="156"/>
      <c r="TCK7" s="148"/>
      <c r="TCL7" s="156"/>
      <c r="TCM7" s="148"/>
      <c r="TCN7" s="156"/>
      <c r="TCO7" s="148"/>
      <c r="TCP7" s="156"/>
      <c r="TCQ7" s="148"/>
      <c r="TCR7" s="156"/>
      <c r="TCS7" s="148"/>
      <c r="TCT7" s="156"/>
      <c r="TCU7" s="148"/>
      <c r="TCV7" s="156"/>
      <c r="TCW7" s="148"/>
      <c r="TCX7" s="156"/>
      <c r="TCY7" s="148"/>
      <c r="TCZ7" s="156"/>
      <c r="TDA7" s="148"/>
      <c r="TDB7" s="156"/>
      <c r="TDC7" s="148"/>
      <c r="TDD7" s="156"/>
      <c r="TDE7" s="148"/>
      <c r="TDF7" s="156"/>
      <c r="TDG7" s="148"/>
      <c r="TDH7" s="156"/>
      <c r="TDI7" s="148"/>
      <c r="TDJ7" s="156"/>
      <c r="TDK7" s="148"/>
      <c r="TDL7" s="156"/>
      <c r="TDM7" s="148"/>
      <c r="TDN7" s="156"/>
      <c r="TDO7" s="148"/>
      <c r="TDP7" s="156"/>
      <c r="TDQ7" s="148"/>
      <c r="TDR7" s="156"/>
      <c r="TDS7" s="148"/>
      <c r="TDT7" s="156"/>
      <c r="TDU7" s="148"/>
      <c r="TDV7" s="156"/>
      <c r="TDW7" s="148"/>
      <c r="TDX7" s="156"/>
      <c r="TDY7" s="148"/>
      <c r="TDZ7" s="156"/>
      <c r="TEA7" s="148"/>
      <c r="TEB7" s="156"/>
      <c r="TEC7" s="148"/>
      <c r="TED7" s="156"/>
      <c r="TEE7" s="148"/>
      <c r="TEF7" s="156"/>
      <c r="TEG7" s="148"/>
      <c r="TEH7" s="156"/>
      <c r="TEI7" s="148"/>
      <c r="TEJ7" s="156"/>
      <c r="TEK7" s="148"/>
      <c r="TEL7" s="156"/>
      <c r="TEM7" s="148"/>
      <c r="TEN7" s="156"/>
      <c r="TEO7" s="148"/>
      <c r="TEP7" s="156"/>
      <c r="TEQ7" s="148"/>
      <c r="TER7" s="156"/>
      <c r="TES7" s="148"/>
      <c r="TET7" s="156"/>
      <c r="TEU7" s="148"/>
      <c r="TEV7" s="156"/>
      <c r="TEW7" s="148"/>
      <c r="TEX7" s="156"/>
      <c r="TEY7" s="148"/>
      <c r="TEZ7" s="156"/>
      <c r="TFA7" s="148"/>
      <c r="TFB7" s="156"/>
      <c r="TFC7" s="148"/>
      <c r="TFD7" s="156"/>
      <c r="TFE7" s="148"/>
      <c r="TFF7" s="156"/>
      <c r="TFG7" s="148"/>
      <c r="TFH7" s="156"/>
      <c r="TFI7" s="148"/>
      <c r="TFJ7" s="156"/>
      <c r="TFK7" s="148"/>
      <c r="TFL7" s="156"/>
      <c r="TFM7" s="148"/>
      <c r="TFN7" s="156"/>
      <c r="TFO7" s="148"/>
      <c r="TFP7" s="156"/>
      <c r="TFQ7" s="148"/>
      <c r="TFR7" s="156"/>
      <c r="TFS7" s="148"/>
      <c r="TFT7" s="156"/>
      <c r="TFU7" s="148"/>
      <c r="TFV7" s="156"/>
      <c r="TFW7" s="148"/>
      <c r="TFX7" s="156"/>
      <c r="TFY7" s="148"/>
      <c r="TFZ7" s="156"/>
      <c r="TGA7" s="148"/>
      <c r="TGB7" s="156"/>
      <c r="TGC7" s="148"/>
      <c r="TGD7" s="156"/>
      <c r="TGE7" s="148"/>
      <c r="TGF7" s="156"/>
      <c r="TGG7" s="148"/>
      <c r="TGH7" s="156"/>
      <c r="TGI7" s="148"/>
      <c r="TGJ7" s="156"/>
      <c r="TGK7" s="148"/>
      <c r="TGL7" s="156"/>
      <c r="TGM7" s="148"/>
      <c r="TGN7" s="156"/>
      <c r="TGO7" s="148"/>
      <c r="TGP7" s="156"/>
      <c r="TGQ7" s="148"/>
      <c r="TGR7" s="156"/>
      <c r="TGS7" s="148"/>
      <c r="TGT7" s="156"/>
      <c r="TGU7" s="148"/>
      <c r="TGV7" s="156"/>
      <c r="TGW7" s="148"/>
      <c r="TGX7" s="156"/>
      <c r="TGY7" s="148"/>
      <c r="TGZ7" s="156"/>
      <c r="THA7" s="148"/>
      <c r="THB7" s="156"/>
      <c r="THC7" s="148"/>
      <c r="THD7" s="156"/>
      <c r="THE7" s="148"/>
      <c r="THF7" s="156"/>
      <c r="THG7" s="148"/>
      <c r="THH7" s="156"/>
      <c r="THI7" s="148"/>
      <c r="THJ7" s="156"/>
      <c r="THK7" s="148"/>
      <c r="THL7" s="156"/>
      <c r="THM7" s="148"/>
      <c r="THN7" s="156"/>
      <c r="THO7" s="148"/>
      <c r="THP7" s="156"/>
      <c r="THQ7" s="148"/>
      <c r="THR7" s="156"/>
      <c r="THS7" s="148"/>
      <c r="THT7" s="156"/>
      <c r="THU7" s="148"/>
      <c r="THV7" s="156"/>
      <c r="THW7" s="148"/>
      <c r="THX7" s="156"/>
      <c r="THY7" s="148"/>
      <c r="THZ7" s="156"/>
      <c r="TIA7" s="148"/>
      <c r="TIB7" s="156"/>
      <c r="TIC7" s="148"/>
      <c r="TID7" s="156"/>
      <c r="TIE7" s="148"/>
      <c r="TIF7" s="156"/>
      <c r="TIG7" s="148"/>
      <c r="TIH7" s="156"/>
      <c r="TII7" s="148"/>
      <c r="TIJ7" s="156"/>
      <c r="TIK7" s="148"/>
      <c r="TIL7" s="156"/>
      <c r="TIM7" s="148"/>
      <c r="TIN7" s="156"/>
      <c r="TIO7" s="148"/>
      <c r="TIP7" s="156"/>
      <c r="TIQ7" s="148"/>
      <c r="TIR7" s="156"/>
      <c r="TIS7" s="148"/>
      <c r="TIT7" s="156"/>
      <c r="TIU7" s="148"/>
      <c r="TIV7" s="156"/>
      <c r="TIW7" s="148"/>
      <c r="TIX7" s="156"/>
      <c r="TIY7" s="148"/>
      <c r="TIZ7" s="156"/>
      <c r="TJA7" s="148"/>
      <c r="TJB7" s="156"/>
      <c r="TJC7" s="148"/>
      <c r="TJD7" s="156"/>
      <c r="TJE7" s="148"/>
      <c r="TJF7" s="156"/>
      <c r="TJG7" s="148"/>
      <c r="TJH7" s="156"/>
      <c r="TJI7" s="148"/>
      <c r="TJJ7" s="156"/>
      <c r="TJK7" s="148"/>
      <c r="TJL7" s="156"/>
      <c r="TJM7" s="148"/>
      <c r="TJN7" s="156"/>
      <c r="TJO7" s="148"/>
      <c r="TJP7" s="156"/>
      <c r="TJQ7" s="148"/>
      <c r="TJR7" s="156"/>
      <c r="TJS7" s="148"/>
      <c r="TJT7" s="156"/>
      <c r="TJU7" s="148"/>
      <c r="TJV7" s="156"/>
      <c r="TJW7" s="148"/>
      <c r="TJX7" s="156"/>
      <c r="TJY7" s="148"/>
      <c r="TJZ7" s="156"/>
      <c r="TKA7" s="148"/>
      <c r="TKB7" s="156"/>
      <c r="TKC7" s="148"/>
      <c r="TKD7" s="156"/>
      <c r="TKE7" s="148"/>
      <c r="TKF7" s="156"/>
      <c r="TKG7" s="148"/>
      <c r="TKH7" s="156"/>
      <c r="TKI7" s="148"/>
      <c r="TKJ7" s="156"/>
      <c r="TKK7" s="148"/>
      <c r="TKL7" s="156"/>
      <c r="TKM7" s="148"/>
      <c r="TKN7" s="156"/>
      <c r="TKO7" s="148"/>
      <c r="TKP7" s="156"/>
      <c r="TKQ7" s="148"/>
      <c r="TKR7" s="156"/>
      <c r="TKS7" s="148"/>
      <c r="TKT7" s="156"/>
      <c r="TKU7" s="148"/>
      <c r="TKV7" s="156"/>
      <c r="TKW7" s="148"/>
      <c r="TKX7" s="156"/>
      <c r="TKY7" s="148"/>
      <c r="TKZ7" s="156"/>
      <c r="TLA7" s="148"/>
      <c r="TLB7" s="156"/>
      <c r="TLC7" s="148"/>
      <c r="TLD7" s="156"/>
      <c r="TLE7" s="148"/>
      <c r="TLF7" s="156"/>
      <c r="TLG7" s="148"/>
      <c r="TLH7" s="156"/>
      <c r="TLI7" s="148"/>
      <c r="TLJ7" s="156"/>
      <c r="TLK7" s="148"/>
      <c r="TLL7" s="156"/>
      <c r="TLM7" s="148"/>
      <c r="TLN7" s="156"/>
      <c r="TLO7" s="148"/>
      <c r="TLP7" s="156"/>
      <c r="TLQ7" s="148"/>
      <c r="TLR7" s="156"/>
      <c r="TLS7" s="148"/>
      <c r="TLT7" s="156"/>
      <c r="TLU7" s="148"/>
      <c r="TLV7" s="156"/>
      <c r="TLW7" s="148"/>
      <c r="TLX7" s="156"/>
      <c r="TLY7" s="148"/>
      <c r="TLZ7" s="156"/>
      <c r="TMA7" s="148"/>
      <c r="TMB7" s="156"/>
      <c r="TMC7" s="148"/>
      <c r="TMD7" s="156"/>
      <c r="TME7" s="148"/>
      <c r="TMF7" s="156"/>
      <c r="TMG7" s="148"/>
      <c r="TMH7" s="156"/>
      <c r="TMI7" s="148"/>
      <c r="TMJ7" s="156"/>
      <c r="TMK7" s="148"/>
      <c r="TML7" s="156"/>
      <c r="TMM7" s="148"/>
      <c r="TMN7" s="156"/>
      <c r="TMO7" s="148"/>
      <c r="TMP7" s="156"/>
      <c r="TMQ7" s="148"/>
      <c r="TMR7" s="156"/>
      <c r="TMS7" s="148"/>
      <c r="TMT7" s="156"/>
      <c r="TMU7" s="148"/>
      <c r="TMV7" s="156"/>
      <c r="TMW7" s="148"/>
      <c r="TMX7" s="156"/>
      <c r="TMY7" s="148"/>
      <c r="TMZ7" s="156"/>
      <c r="TNA7" s="148"/>
      <c r="TNB7" s="156"/>
      <c r="TNC7" s="148"/>
      <c r="TND7" s="156"/>
      <c r="TNE7" s="148"/>
      <c r="TNF7" s="156"/>
      <c r="TNG7" s="148"/>
      <c r="TNH7" s="156"/>
      <c r="TNI7" s="148"/>
      <c r="TNJ7" s="156"/>
      <c r="TNK7" s="148"/>
      <c r="TNL7" s="156"/>
      <c r="TNM7" s="148"/>
      <c r="TNN7" s="156"/>
      <c r="TNO7" s="148"/>
      <c r="TNP7" s="156"/>
      <c r="TNQ7" s="148"/>
      <c r="TNR7" s="156"/>
      <c r="TNS7" s="148"/>
      <c r="TNT7" s="156"/>
      <c r="TNU7" s="148"/>
      <c r="TNV7" s="156"/>
      <c r="TNW7" s="148"/>
      <c r="TNX7" s="156"/>
      <c r="TNY7" s="148"/>
      <c r="TNZ7" s="156"/>
      <c r="TOA7" s="148"/>
      <c r="TOB7" s="156"/>
      <c r="TOC7" s="148"/>
      <c r="TOD7" s="156"/>
      <c r="TOE7" s="148"/>
      <c r="TOF7" s="156"/>
      <c r="TOG7" s="148"/>
      <c r="TOH7" s="156"/>
      <c r="TOI7" s="148"/>
      <c r="TOJ7" s="156"/>
      <c r="TOK7" s="148"/>
      <c r="TOL7" s="156"/>
      <c r="TOM7" s="148"/>
      <c r="TON7" s="156"/>
      <c r="TOO7" s="148"/>
      <c r="TOP7" s="156"/>
      <c r="TOQ7" s="148"/>
      <c r="TOR7" s="156"/>
      <c r="TOS7" s="148"/>
      <c r="TOT7" s="156"/>
      <c r="TOU7" s="148"/>
      <c r="TOV7" s="156"/>
      <c r="TOW7" s="148"/>
      <c r="TOX7" s="156"/>
      <c r="TOY7" s="148"/>
      <c r="TOZ7" s="156"/>
      <c r="TPA7" s="148"/>
      <c r="TPB7" s="156"/>
      <c r="TPC7" s="148"/>
      <c r="TPD7" s="156"/>
      <c r="TPE7" s="148"/>
      <c r="TPF7" s="156"/>
      <c r="TPG7" s="148"/>
      <c r="TPH7" s="156"/>
      <c r="TPI7" s="148"/>
      <c r="TPJ7" s="156"/>
      <c r="TPK7" s="148"/>
      <c r="TPL7" s="156"/>
      <c r="TPM7" s="148"/>
      <c r="TPN7" s="156"/>
      <c r="TPO7" s="148"/>
      <c r="TPP7" s="156"/>
      <c r="TPQ7" s="148"/>
      <c r="TPR7" s="156"/>
      <c r="TPS7" s="148"/>
      <c r="TPT7" s="156"/>
      <c r="TPU7" s="148"/>
      <c r="TPV7" s="156"/>
      <c r="TPW7" s="148"/>
      <c r="TPX7" s="156"/>
      <c r="TPY7" s="148"/>
      <c r="TPZ7" s="156"/>
      <c r="TQA7" s="148"/>
      <c r="TQB7" s="156"/>
      <c r="TQC7" s="148"/>
      <c r="TQD7" s="156"/>
      <c r="TQE7" s="148"/>
      <c r="TQF7" s="156"/>
      <c r="TQG7" s="148"/>
      <c r="TQH7" s="156"/>
      <c r="TQI7" s="148"/>
      <c r="TQJ7" s="156"/>
      <c r="TQK7" s="148"/>
      <c r="TQL7" s="156"/>
      <c r="TQM7" s="148"/>
      <c r="TQN7" s="156"/>
      <c r="TQO7" s="148"/>
      <c r="TQP7" s="156"/>
      <c r="TQQ7" s="148"/>
      <c r="TQR7" s="156"/>
      <c r="TQS7" s="148"/>
      <c r="TQT7" s="156"/>
      <c r="TQU7" s="148"/>
      <c r="TQV7" s="156"/>
      <c r="TQW7" s="148"/>
      <c r="TQX7" s="156"/>
      <c r="TQY7" s="148"/>
      <c r="TQZ7" s="156"/>
      <c r="TRA7" s="148"/>
      <c r="TRB7" s="156"/>
      <c r="TRC7" s="148"/>
      <c r="TRD7" s="156"/>
      <c r="TRE7" s="148"/>
      <c r="TRF7" s="156"/>
      <c r="TRG7" s="148"/>
      <c r="TRH7" s="156"/>
      <c r="TRI7" s="148"/>
      <c r="TRJ7" s="156"/>
      <c r="TRK7" s="148"/>
      <c r="TRL7" s="156"/>
      <c r="TRM7" s="148"/>
      <c r="TRN7" s="156"/>
      <c r="TRO7" s="148"/>
      <c r="TRP7" s="156"/>
      <c r="TRQ7" s="148"/>
      <c r="TRR7" s="156"/>
      <c r="TRS7" s="148"/>
      <c r="TRT7" s="156"/>
      <c r="TRU7" s="148"/>
      <c r="TRV7" s="156"/>
      <c r="TRW7" s="148"/>
      <c r="TRX7" s="156"/>
      <c r="TRY7" s="148"/>
      <c r="TRZ7" s="156"/>
      <c r="TSA7" s="148"/>
      <c r="TSB7" s="156"/>
      <c r="TSC7" s="148"/>
      <c r="TSD7" s="156"/>
      <c r="TSE7" s="148"/>
      <c r="TSF7" s="156"/>
      <c r="TSG7" s="148"/>
      <c r="TSH7" s="156"/>
      <c r="TSI7" s="148"/>
      <c r="TSJ7" s="156"/>
      <c r="TSK7" s="148"/>
      <c r="TSL7" s="156"/>
      <c r="TSM7" s="148"/>
      <c r="TSN7" s="156"/>
      <c r="TSO7" s="148"/>
      <c r="TSP7" s="156"/>
      <c r="TSQ7" s="148"/>
      <c r="TSR7" s="156"/>
      <c r="TSS7" s="148"/>
      <c r="TST7" s="156"/>
      <c r="TSU7" s="148"/>
      <c r="TSV7" s="156"/>
      <c r="TSW7" s="148"/>
      <c r="TSX7" s="156"/>
      <c r="TSY7" s="148"/>
      <c r="TSZ7" s="156"/>
      <c r="TTA7" s="148"/>
      <c r="TTB7" s="156"/>
      <c r="TTC7" s="148"/>
      <c r="TTD7" s="156"/>
      <c r="TTE7" s="148"/>
      <c r="TTF7" s="156"/>
      <c r="TTG7" s="148"/>
      <c r="TTH7" s="156"/>
      <c r="TTI7" s="148"/>
      <c r="TTJ7" s="156"/>
      <c r="TTK7" s="148"/>
      <c r="TTL7" s="156"/>
      <c r="TTM7" s="148"/>
      <c r="TTN7" s="156"/>
      <c r="TTO7" s="148"/>
      <c r="TTP7" s="156"/>
      <c r="TTQ7" s="148"/>
      <c r="TTR7" s="156"/>
      <c r="TTS7" s="148"/>
      <c r="TTT7" s="156"/>
      <c r="TTU7" s="148"/>
      <c r="TTV7" s="156"/>
      <c r="TTW7" s="148"/>
      <c r="TTX7" s="156"/>
      <c r="TTY7" s="148"/>
      <c r="TTZ7" s="156"/>
      <c r="TUA7" s="148"/>
      <c r="TUB7" s="156"/>
      <c r="TUC7" s="148"/>
      <c r="TUD7" s="156"/>
      <c r="TUE7" s="148"/>
      <c r="TUF7" s="156"/>
      <c r="TUG7" s="148"/>
      <c r="TUH7" s="156"/>
      <c r="TUI7" s="148"/>
      <c r="TUJ7" s="156"/>
      <c r="TUK7" s="148"/>
      <c r="TUL7" s="156"/>
      <c r="TUM7" s="148"/>
      <c r="TUN7" s="156"/>
      <c r="TUO7" s="148"/>
      <c r="TUP7" s="156"/>
      <c r="TUQ7" s="148"/>
      <c r="TUR7" s="156"/>
      <c r="TUS7" s="148"/>
      <c r="TUT7" s="156"/>
      <c r="TUU7" s="148"/>
      <c r="TUV7" s="156"/>
      <c r="TUW7" s="148"/>
      <c r="TUX7" s="156"/>
      <c r="TUY7" s="148"/>
      <c r="TUZ7" s="156"/>
      <c r="TVA7" s="148"/>
      <c r="TVB7" s="156"/>
      <c r="TVC7" s="148"/>
      <c r="TVD7" s="156"/>
      <c r="TVE7" s="148"/>
      <c r="TVF7" s="156"/>
      <c r="TVG7" s="148"/>
      <c r="TVH7" s="156"/>
      <c r="TVI7" s="148"/>
      <c r="TVJ7" s="156"/>
      <c r="TVK7" s="148"/>
      <c r="TVL7" s="156"/>
      <c r="TVM7" s="148"/>
      <c r="TVN7" s="156"/>
      <c r="TVO7" s="148"/>
      <c r="TVP7" s="156"/>
      <c r="TVQ7" s="148"/>
      <c r="TVR7" s="156"/>
      <c r="TVS7" s="148"/>
      <c r="TVT7" s="156"/>
      <c r="TVU7" s="148"/>
      <c r="TVV7" s="156"/>
      <c r="TVW7" s="148"/>
      <c r="TVX7" s="156"/>
      <c r="TVY7" s="148"/>
      <c r="TVZ7" s="156"/>
      <c r="TWA7" s="148"/>
      <c r="TWB7" s="156"/>
      <c r="TWC7" s="148"/>
      <c r="TWD7" s="156"/>
      <c r="TWE7" s="148"/>
      <c r="TWF7" s="156"/>
      <c r="TWG7" s="148"/>
      <c r="TWH7" s="156"/>
      <c r="TWI7" s="148"/>
      <c r="TWJ7" s="156"/>
      <c r="TWK7" s="148"/>
      <c r="TWL7" s="156"/>
      <c r="TWM7" s="148"/>
      <c r="TWN7" s="156"/>
      <c r="TWO7" s="148"/>
      <c r="TWP7" s="156"/>
      <c r="TWQ7" s="148"/>
      <c r="TWR7" s="156"/>
      <c r="TWS7" s="148"/>
      <c r="TWT7" s="156"/>
      <c r="TWU7" s="148"/>
      <c r="TWV7" s="156"/>
      <c r="TWW7" s="148"/>
      <c r="TWX7" s="156"/>
      <c r="TWY7" s="148"/>
      <c r="TWZ7" s="156"/>
      <c r="TXA7" s="148"/>
      <c r="TXB7" s="156"/>
      <c r="TXC7" s="148"/>
      <c r="TXD7" s="156"/>
      <c r="TXE7" s="148"/>
      <c r="TXF7" s="156"/>
      <c r="TXG7" s="148"/>
      <c r="TXH7" s="156"/>
      <c r="TXI7" s="148"/>
      <c r="TXJ7" s="156"/>
      <c r="TXK7" s="148"/>
      <c r="TXL7" s="156"/>
      <c r="TXM7" s="148"/>
      <c r="TXN7" s="156"/>
      <c r="TXO7" s="148"/>
      <c r="TXP7" s="156"/>
      <c r="TXQ7" s="148"/>
      <c r="TXR7" s="156"/>
      <c r="TXS7" s="148"/>
      <c r="TXT7" s="156"/>
      <c r="TXU7" s="148"/>
      <c r="TXV7" s="156"/>
      <c r="TXW7" s="148"/>
      <c r="TXX7" s="156"/>
      <c r="TXY7" s="148"/>
      <c r="TXZ7" s="156"/>
      <c r="TYA7" s="148"/>
      <c r="TYB7" s="156"/>
      <c r="TYC7" s="148"/>
      <c r="TYD7" s="156"/>
      <c r="TYE7" s="148"/>
      <c r="TYF7" s="156"/>
      <c r="TYG7" s="148"/>
      <c r="TYH7" s="156"/>
      <c r="TYI7" s="148"/>
      <c r="TYJ7" s="156"/>
      <c r="TYK7" s="148"/>
      <c r="TYL7" s="156"/>
      <c r="TYM7" s="148"/>
      <c r="TYN7" s="156"/>
      <c r="TYO7" s="148"/>
      <c r="TYP7" s="156"/>
      <c r="TYQ7" s="148"/>
      <c r="TYR7" s="156"/>
      <c r="TYS7" s="148"/>
      <c r="TYT7" s="156"/>
      <c r="TYU7" s="148"/>
      <c r="TYV7" s="156"/>
      <c r="TYW7" s="148"/>
      <c r="TYX7" s="156"/>
      <c r="TYY7" s="148"/>
      <c r="TYZ7" s="156"/>
      <c r="TZA7" s="148"/>
      <c r="TZB7" s="156"/>
      <c r="TZC7" s="148"/>
      <c r="TZD7" s="156"/>
      <c r="TZE7" s="148"/>
      <c r="TZF7" s="156"/>
      <c r="TZG7" s="148"/>
      <c r="TZH7" s="156"/>
      <c r="TZI7" s="148"/>
      <c r="TZJ7" s="156"/>
      <c r="TZK7" s="148"/>
      <c r="TZL7" s="156"/>
      <c r="TZM7" s="148"/>
      <c r="TZN7" s="156"/>
      <c r="TZO7" s="148"/>
      <c r="TZP7" s="156"/>
      <c r="TZQ7" s="148"/>
      <c r="TZR7" s="156"/>
      <c r="TZS7" s="148"/>
      <c r="TZT7" s="156"/>
      <c r="TZU7" s="148"/>
      <c r="TZV7" s="156"/>
      <c r="TZW7" s="148"/>
      <c r="TZX7" s="156"/>
      <c r="TZY7" s="148"/>
      <c r="TZZ7" s="156"/>
      <c r="UAA7" s="148"/>
      <c r="UAB7" s="156"/>
      <c r="UAC7" s="148"/>
      <c r="UAD7" s="156"/>
      <c r="UAE7" s="148"/>
      <c r="UAF7" s="156"/>
      <c r="UAG7" s="148"/>
      <c r="UAH7" s="156"/>
      <c r="UAI7" s="148"/>
      <c r="UAJ7" s="156"/>
      <c r="UAK7" s="148"/>
      <c r="UAL7" s="156"/>
      <c r="UAM7" s="148"/>
      <c r="UAN7" s="156"/>
      <c r="UAO7" s="148"/>
      <c r="UAP7" s="156"/>
      <c r="UAQ7" s="148"/>
      <c r="UAR7" s="156"/>
      <c r="UAS7" s="148"/>
      <c r="UAT7" s="156"/>
      <c r="UAU7" s="148"/>
      <c r="UAV7" s="156"/>
      <c r="UAW7" s="148"/>
      <c r="UAX7" s="156"/>
      <c r="UAY7" s="148"/>
      <c r="UAZ7" s="156"/>
      <c r="UBA7" s="148"/>
      <c r="UBB7" s="156"/>
      <c r="UBC7" s="148"/>
      <c r="UBD7" s="156"/>
      <c r="UBE7" s="148"/>
      <c r="UBF7" s="156"/>
      <c r="UBG7" s="148"/>
      <c r="UBH7" s="156"/>
      <c r="UBI7" s="148"/>
      <c r="UBJ7" s="156"/>
      <c r="UBK7" s="148"/>
      <c r="UBL7" s="156"/>
      <c r="UBM7" s="148"/>
      <c r="UBN7" s="156"/>
      <c r="UBO7" s="148"/>
      <c r="UBP7" s="156"/>
      <c r="UBQ7" s="148"/>
      <c r="UBR7" s="156"/>
      <c r="UBS7" s="148"/>
      <c r="UBT7" s="156"/>
      <c r="UBU7" s="148"/>
      <c r="UBV7" s="156"/>
      <c r="UBW7" s="148"/>
      <c r="UBX7" s="156"/>
      <c r="UBY7" s="148"/>
      <c r="UBZ7" s="156"/>
      <c r="UCA7" s="148"/>
      <c r="UCB7" s="156"/>
      <c r="UCC7" s="148"/>
      <c r="UCD7" s="156"/>
      <c r="UCE7" s="148"/>
      <c r="UCF7" s="156"/>
      <c r="UCG7" s="148"/>
      <c r="UCH7" s="156"/>
      <c r="UCI7" s="148"/>
      <c r="UCJ7" s="156"/>
      <c r="UCK7" s="148"/>
      <c r="UCL7" s="156"/>
      <c r="UCM7" s="148"/>
      <c r="UCN7" s="156"/>
      <c r="UCO7" s="148"/>
      <c r="UCP7" s="156"/>
      <c r="UCQ7" s="148"/>
      <c r="UCR7" s="156"/>
      <c r="UCS7" s="148"/>
      <c r="UCT7" s="156"/>
      <c r="UCU7" s="148"/>
      <c r="UCV7" s="156"/>
      <c r="UCW7" s="148"/>
      <c r="UCX7" s="156"/>
      <c r="UCY7" s="148"/>
      <c r="UCZ7" s="156"/>
      <c r="UDA7" s="148"/>
      <c r="UDB7" s="156"/>
      <c r="UDC7" s="148"/>
      <c r="UDD7" s="156"/>
      <c r="UDE7" s="148"/>
      <c r="UDF7" s="156"/>
      <c r="UDG7" s="148"/>
      <c r="UDH7" s="156"/>
      <c r="UDI7" s="148"/>
      <c r="UDJ7" s="156"/>
      <c r="UDK7" s="148"/>
      <c r="UDL7" s="156"/>
      <c r="UDM7" s="148"/>
      <c r="UDN7" s="156"/>
      <c r="UDO7" s="148"/>
      <c r="UDP7" s="156"/>
      <c r="UDQ7" s="148"/>
      <c r="UDR7" s="156"/>
      <c r="UDS7" s="148"/>
      <c r="UDT7" s="156"/>
      <c r="UDU7" s="148"/>
      <c r="UDV7" s="156"/>
      <c r="UDW7" s="148"/>
      <c r="UDX7" s="156"/>
      <c r="UDY7" s="148"/>
      <c r="UDZ7" s="156"/>
      <c r="UEA7" s="148"/>
      <c r="UEB7" s="156"/>
      <c r="UEC7" s="148"/>
      <c r="UED7" s="156"/>
      <c r="UEE7" s="148"/>
      <c r="UEF7" s="156"/>
      <c r="UEG7" s="148"/>
      <c r="UEH7" s="156"/>
      <c r="UEI7" s="148"/>
      <c r="UEJ7" s="156"/>
      <c r="UEK7" s="148"/>
      <c r="UEL7" s="156"/>
      <c r="UEM7" s="148"/>
      <c r="UEN7" s="156"/>
      <c r="UEO7" s="148"/>
      <c r="UEP7" s="156"/>
      <c r="UEQ7" s="148"/>
      <c r="UER7" s="156"/>
      <c r="UES7" s="148"/>
      <c r="UET7" s="156"/>
      <c r="UEU7" s="148"/>
      <c r="UEV7" s="156"/>
      <c r="UEW7" s="148"/>
      <c r="UEX7" s="156"/>
      <c r="UEY7" s="148"/>
      <c r="UEZ7" s="156"/>
      <c r="UFA7" s="148"/>
      <c r="UFB7" s="156"/>
      <c r="UFC7" s="148"/>
      <c r="UFD7" s="156"/>
      <c r="UFE7" s="148"/>
      <c r="UFF7" s="156"/>
      <c r="UFG7" s="148"/>
      <c r="UFH7" s="156"/>
      <c r="UFI7" s="148"/>
      <c r="UFJ7" s="156"/>
      <c r="UFK7" s="148"/>
      <c r="UFL7" s="156"/>
      <c r="UFM7" s="148"/>
      <c r="UFN7" s="156"/>
      <c r="UFO7" s="148"/>
      <c r="UFP7" s="156"/>
      <c r="UFQ7" s="148"/>
      <c r="UFR7" s="156"/>
      <c r="UFS7" s="148"/>
      <c r="UFT7" s="156"/>
      <c r="UFU7" s="148"/>
      <c r="UFV7" s="156"/>
      <c r="UFW7" s="148"/>
      <c r="UFX7" s="156"/>
      <c r="UFY7" s="148"/>
      <c r="UFZ7" s="156"/>
      <c r="UGA7" s="148"/>
      <c r="UGB7" s="156"/>
      <c r="UGC7" s="148"/>
      <c r="UGD7" s="156"/>
      <c r="UGE7" s="148"/>
      <c r="UGF7" s="156"/>
      <c r="UGG7" s="148"/>
      <c r="UGH7" s="156"/>
      <c r="UGI7" s="148"/>
      <c r="UGJ7" s="156"/>
      <c r="UGK7" s="148"/>
      <c r="UGL7" s="156"/>
      <c r="UGM7" s="148"/>
      <c r="UGN7" s="156"/>
      <c r="UGO7" s="148"/>
      <c r="UGP7" s="156"/>
      <c r="UGQ7" s="148"/>
      <c r="UGR7" s="156"/>
      <c r="UGS7" s="148"/>
      <c r="UGT7" s="156"/>
      <c r="UGU7" s="148"/>
      <c r="UGV7" s="156"/>
      <c r="UGW7" s="148"/>
      <c r="UGX7" s="156"/>
      <c r="UGY7" s="148"/>
      <c r="UGZ7" s="156"/>
      <c r="UHA7" s="148"/>
      <c r="UHB7" s="156"/>
      <c r="UHC7" s="148"/>
      <c r="UHD7" s="156"/>
      <c r="UHE7" s="148"/>
      <c r="UHF7" s="156"/>
      <c r="UHG7" s="148"/>
      <c r="UHH7" s="156"/>
      <c r="UHI7" s="148"/>
      <c r="UHJ7" s="156"/>
      <c r="UHK7" s="148"/>
      <c r="UHL7" s="156"/>
      <c r="UHM7" s="148"/>
      <c r="UHN7" s="156"/>
      <c r="UHO7" s="148"/>
      <c r="UHP7" s="156"/>
      <c r="UHQ7" s="148"/>
      <c r="UHR7" s="156"/>
      <c r="UHS7" s="148"/>
      <c r="UHT7" s="156"/>
      <c r="UHU7" s="148"/>
      <c r="UHV7" s="156"/>
      <c r="UHW7" s="148"/>
      <c r="UHX7" s="156"/>
      <c r="UHY7" s="148"/>
      <c r="UHZ7" s="156"/>
      <c r="UIA7" s="148"/>
      <c r="UIB7" s="156"/>
      <c r="UIC7" s="148"/>
      <c r="UID7" s="156"/>
      <c r="UIE7" s="148"/>
      <c r="UIF7" s="156"/>
      <c r="UIG7" s="148"/>
      <c r="UIH7" s="156"/>
      <c r="UII7" s="148"/>
      <c r="UIJ7" s="156"/>
      <c r="UIK7" s="148"/>
      <c r="UIL7" s="156"/>
      <c r="UIM7" s="148"/>
      <c r="UIN7" s="156"/>
      <c r="UIO7" s="148"/>
      <c r="UIP7" s="156"/>
      <c r="UIQ7" s="148"/>
      <c r="UIR7" s="156"/>
      <c r="UIS7" s="148"/>
      <c r="UIT7" s="156"/>
      <c r="UIU7" s="148"/>
      <c r="UIV7" s="156"/>
      <c r="UIW7" s="148"/>
      <c r="UIX7" s="156"/>
      <c r="UIY7" s="148"/>
      <c r="UIZ7" s="156"/>
      <c r="UJA7" s="148"/>
      <c r="UJB7" s="156"/>
      <c r="UJC7" s="148"/>
      <c r="UJD7" s="156"/>
      <c r="UJE7" s="148"/>
      <c r="UJF7" s="156"/>
      <c r="UJG7" s="148"/>
      <c r="UJH7" s="156"/>
      <c r="UJI7" s="148"/>
      <c r="UJJ7" s="156"/>
      <c r="UJK7" s="148"/>
      <c r="UJL7" s="156"/>
      <c r="UJM7" s="148"/>
      <c r="UJN7" s="156"/>
      <c r="UJO7" s="148"/>
      <c r="UJP7" s="156"/>
      <c r="UJQ7" s="148"/>
      <c r="UJR7" s="156"/>
      <c r="UJS7" s="148"/>
      <c r="UJT7" s="156"/>
      <c r="UJU7" s="148"/>
      <c r="UJV7" s="156"/>
      <c r="UJW7" s="148"/>
      <c r="UJX7" s="156"/>
      <c r="UJY7" s="148"/>
      <c r="UJZ7" s="156"/>
      <c r="UKA7" s="148"/>
      <c r="UKB7" s="156"/>
      <c r="UKC7" s="148"/>
      <c r="UKD7" s="156"/>
      <c r="UKE7" s="148"/>
      <c r="UKF7" s="156"/>
      <c r="UKG7" s="148"/>
      <c r="UKH7" s="156"/>
      <c r="UKI7" s="148"/>
      <c r="UKJ7" s="156"/>
      <c r="UKK7" s="148"/>
      <c r="UKL7" s="156"/>
      <c r="UKM7" s="148"/>
      <c r="UKN7" s="156"/>
      <c r="UKO7" s="148"/>
      <c r="UKP7" s="156"/>
      <c r="UKQ7" s="148"/>
      <c r="UKR7" s="156"/>
      <c r="UKS7" s="148"/>
      <c r="UKT7" s="156"/>
      <c r="UKU7" s="148"/>
      <c r="UKV7" s="156"/>
      <c r="UKW7" s="148"/>
      <c r="UKX7" s="156"/>
      <c r="UKY7" s="148"/>
      <c r="UKZ7" s="156"/>
      <c r="ULA7" s="148"/>
      <c r="ULB7" s="156"/>
      <c r="ULC7" s="148"/>
      <c r="ULD7" s="156"/>
      <c r="ULE7" s="148"/>
      <c r="ULF7" s="156"/>
      <c r="ULG7" s="148"/>
      <c r="ULH7" s="156"/>
      <c r="ULI7" s="148"/>
      <c r="ULJ7" s="156"/>
      <c r="ULK7" s="148"/>
      <c r="ULL7" s="156"/>
      <c r="ULM7" s="148"/>
      <c r="ULN7" s="156"/>
      <c r="ULO7" s="148"/>
      <c r="ULP7" s="156"/>
      <c r="ULQ7" s="148"/>
      <c r="ULR7" s="156"/>
      <c r="ULS7" s="148"/>
      <c r="ULT7" s="156"/>
      <c r="ULU7" s="148"/>
      <c r="ULV7" s="156"/>
      <c r="ULW7" s="148"/>
      <c r="ULX7" s="156"/>
      <c r="ULY7" s="148"/>
      <c r="ULZ7" s="156"/>
      <c r="UMA7" s="148"/>
      <c r="UMB7" s="156"/>
      <c r="UMC7" s="148"/>
      <c r="UMD7" s="156"/>
      <c r="UME7" s="148"/>
      <c r="UMF7" s="156"/>
      <c r="UMG7" s="148"/>
      <c r="UMH7" s="156"/>
      <c r="UMI7" s="148"/>
      <c r="UMJ7" s="156"/>
      <c r="UMK7" s="148"/>
      <c r="UML7" s="156"/>
      <c r="UMM7" s="148"/>
      <c r="UMN7" s="156"/>
      <c r="UMO7" s="148"/>
      <c r="UMP7" s="156"/>
      <c r="UMQ7" s="148"/>
      <c r="UMR7" s="156"/>
      <c r="UMS7" s="148"/>
      <c r="UMT7" s="156"/>
      <c r="UMU7" s="148"/>
      <c r="UMV7" s="156"/>
      <c r="UMW7" s="148"/>
      <c r="UMX7" s="156"/>
      <c r="UMY7" s="148"/>
      <c r="UMZ7" s="156"/>
      <c r="UNA7" s="148"/>
      <c r="UNB7" s="156"/>
      <c r="UNC7" s="148"/>
      <c r="UND7" s="156"/>
      <c r="UNE7" s="148"/>
      <c r="UNF7" s="156"/>
      <c r="UNG7" s="148"/>
      <c r="UNH7" s="156"/>
      <c r="UNI7" s="148"/>
      <c r="UNJ7" s="156"/>
      <c r="UNK7" s="148"/>
      <c r="UNL7" s="156"/>
      <c r="UNM7" s="148"/>
      <c r="UNN7" s="156"/>
      <c r="UNO7" s="148"/>
      <c r="UNP7" s="156"/>
      <c r="UNQ7" s="148"/>
      <c r="UNR7" s="156"/>
      <c r="UNS7" s="148"/>
      <c r="UNT7" s="156"/>
      <c r="UNU7" s="148"/>
      <c r="UNV7" s="156"/>
      <c r="UNW7" s="148"/>
      <c r="UNX7" s="156"/>
      <c r="UNY7" s="148"/>
      <c r="UNZ7" s="156"/>
      <c r="UOA7" s="148"/>
      <c r="UOB7" s="156"/>
      <c r="UOC7" s="148"/>
      <c r="UOD7" s="156"/>
      <c r="UOE7" s="148"/>
      <c r="UOF7" s="156"/>
      <c r="UOG7" s="148"/>
      <c r="UOH7" s="156"/>
      <c r="UOI7" s="148"/>
      <c r="UOJ7" s="156"/>
      <c r="UOK7" s="148"/>
      <c r="UOL7" s="156"/>
      <c r="UOM7" s="148"/>
      <c r="UON7" s="156"/>
      <c r="UOO7" s="148"/>
      <c r="UOP7" s="156"/>
      <c r="UOQ7" s="148"/>
      <c r="UOR7" s="156"/>
      <c r="UOS7" s="148"/>
      <c r="UOT7" s="156"/>
      <c r="UOU7" s="148"/>
      <c r="UOV7" s="156"/>
      <c r="UOW7" s="148"/>
      <c r="UOX7" s="156"/>
      <c r="UOY7" s="148"/>
      <c r="UOZ7" s="156"/>
      <c r="UPA7" s="148"/>
      <c r="UPB7" s="156"/>
      <c r="UPC7" s="148"/>
      <c r="UPD7" s="156"/>
      <c r="UPE7" s="148"/>
      <c r="UPF7" s="156"/>
      <c r="UPG7" s="148"/>
      <c r="UPH7" s="156"/>
      <c r="UPI7" s="148"/>
      <c r="UPJ7" s="156"/>
      <c r="UPK7" s="148"/>
      <c r="UPL7" s="156"/>
      <c r="UPM7" s="148"/>
      <c r="UPN7" s="156"/>
      <c r="UPO7" s="148"/>
      <c r="UPP7" s="156"/>
      <c r="UPQ7" s="148"/>
      <c r="UPR7" s="156"/>
      <c r="UPS7" s="148"/>
      <c r="UPT7" s="156"/>
      <c r="UPU7" s="148"/>
      <c r="UPV7" s="156"/>
      <c r="UPW7" s="148"/>
      <c r="UPX7" s="156"/>
      <c r="UPY7" s="148"/>
      <c r="UPZ7" s="156"/>
      <c r="UQA7" s="148"/>
      <c r="UQB7" s="156"/>
      <c r="UQC7" s="148"/>
      <c r="UQD7" s="156"/>
      <c r="UQE7" s="148"/>
      <c r="UQF7" s="156"/>
      <c r="UQG7" s="148"/>
      <c r="UQH7" s="156"/>
      <c r="UQI7" s="148"/>
      <c r="UQJ7" s="156"/>
      <c r="UQK7" s="148"/>
      <c r="UQL7" s="156"/>
      <c r="UQM7" s="148"/>
      <c r="UQN7" s="156"/>
      <c r="UQO7" s="148"/>
      <c r="UQP7" s="156"/>
      <c r="UQQ7" s="148"/>
      <c r="UQR7" s="156"/>
      <c r="UQS7" s="148"/>
      <c r="UQT7" s="156"/>
      <c r="UQU7" s="148"/>
      <c r="UQV7" s="156"/>
      <c r="UQW7" s="148"/>
      <c r="UQX7" s="156"/>
      <c r="UQY7" s="148"/>
      <c r="UQZ7" s="156"/>
      <c r="URA7" s="148"/>
      <c r="URB7" s="156"/>
      <c r="URC7" s="148"/>
      <c r="URD7" s="156"/>
      <c r="URE7" s="148"/>
      <c r="URF7" s="156"/>
      <c r="URG7" s="148"/>
      <c r="URH7" s="156"/>
      <c r="URI7" s="148"/>
      <c r="URJ7" s="156"/>
      <c r="URK7" s="148"/>
      <c r="URL7" s="156"/>
      <c r="URM7" s="148"/>
      <c r="URN7" s="156"/>
      <c r="URO7" s="148"/>
      <c r="URP7" s="156"/>
      <c r="URQ7" s="148"/>
      <c r="URR7" s="156"/>
      <c r="URS7" s="148"/>
      <c r="URT7" s="156"/>
      <c r="URU7" s="148"/>
      <c r="URV7" s="156"/>
      <c r="URW7" s="148"/>
      <c r="URX7" s="156"/>
      <c r="URY7" s="148"/>
      <c r="URZ7" s="156"/>
      <c r="USA7" s="148"/>
      <c r="USB7" s="156"/>
      <c r="USC7" s="148"/>
      <c r="USD7" s="156"/>
      <c r="USE7" s="148"/>
      <c r="USF7" s="156"/>
      <c r="USG7" s="148"/>
      <c r="USH7" s="156"/>
      <c r="USI7" s="148"/>
      <c r="USJ7" s="156"/>
      <c r="USK7" s="148"/>
      <c r="USL7" s="156"/>
      <c r="USM7" s="148"/>
      <c r="USN7" s="156"/>
      <c r="USO7" s="148"/>
      <c r="USP7" s="156"/>
      <c r="USQ7" s="148"/>
      <c r="USR7" s="156"/>
      <c r="USS7" s="148"/>
      <c r="UST7" s="156"/>
      <c r="USU7" s="148"/>
      <c r="USV7" s="156"/>
      <c r="USW7" s="148"/>
      <c r="USX7" s="156"/>
      <c r="USY7" s="148"/>
      <c r="USZ7" s="156"/>
      <c r="UTA7" s="148"/>
      <c r="UTB7" s="156"/>
      <c r="UTC7" s="148"/>
      <c r="UTD7" s="156"/>
      <c r="UTE7" s="148"/>
      <c r="UTF7" s="156"/>
      <c r="UTG7" s="148"/>
      <c r="UTH7" s="156"/>
      <c r="UTI7" s="148"/>
      <c r="UTJ7" s="156"/>
      <c r="UTK7" s="148"/>
      <c r="UTL7" s="156"/>
      <c r="UTM7" s="148"/>
      <c r="UTN7" s="156"/>
      <c r="UTO7" s="148"/>
      <c r="UTP7" s="156"/>
      <c r="UTQ7" s="148"/>
      <c r="UTR7" s="156"/>
      <c r="UTS7" s="148"/>
      <c r="UTT7" s="156"/>
      <c r="UTU7" s="148"/>
      <c r="UTV7" s="156"/>
      <c r="UTW7" s="148"/>
      <c r="UTX7" s="156"/>
      <c r="UTY7" s="148"/>
      <c r="UTZ7" s="156"/>
      <c r="UUA7" s="148"/>
      <c r="UUB7" s="156"/>
      <c r="UUC7" s="148"/>
      <c r="UUD7" s="156"/>
      <c r="UUE7" s="148"/>
      <c r="UUF7" s="156"/>
      <c r="UUG7" s="148"/>
      <c r="UUH7" s="156"/>
      <c r="UUI7" s="148"/>
      <c r="UUJ7" s="156"/>
      <c r="UUK7" s="148"/>
      <c r="UUL7" s="156"/>
      <c r="UUM7" s="148"/>
      <c r="UUN7" s="156"/>
      <c r="UUO7" s="148"/>
      <c r="UUP7" s="156"/>
      <c r="UUQ7" s="148"/>
      <c r="UUR7" s="156"/>
      <c r="UUS7" s="148"/>
      <c r="UUT7" s="156"/>
      <c r="UUU7" s="148"/>
      <c r="UUV7" s="156"/>
      <c r="UUW7" s="148"/>
      <c r="UUX7" s="156"/>
      <c r="UUY7" s="148"/>
      <c r="UUZ7" s="156"/>
      <c r="UVA7" s="148"/>
      <c r="UVB7" s="156"/>
      <c r="UVC7" s="148"/>
      <c r="UVD7" s="156"/>
      <c r="UVE7" s="148"/>
      <c r="UVF7" s="156"/>
      <c r="UVG7" s="148"/>
      <c r="UVH7" s="156"/>
      <c r="UVI7" s="148"/>
      <c r="UVJ7" s="156"/>
      <c r="UVK7" s="148"/>
      <c r="UVL7" s="156"/>
      <c r="UVM7" s="148"/>
      <c r="UVN7" s="156"/>
      <c r="UVO7" s="148"/>
      <c r="UVP7" s="156"/>
      <c r="UVQ7" s="148"/>
      <c r="UVR7" s="156"/>
      <c r="UVS7" s="148"/>
      <c r="UVT7" s="156"/>
      <c r="UVU7" s="148"/>
      <c r="UVV7" s="156"/>
      <c r="UVW7" s="148"/>
      <c r="UVX7" s="156"/>
      <c r="UVY7" s="148"/>
      <c r="UVZ7" s="156"/>
      <c r="UWA7" s="148"/>
      <c r="UWB7" s="156"/>
      <c r="UWC7" s="148"/>
      <c r="UWD7" s="156"/>
      <c r="UWE7" s="148"/>
      <c r="UWF7" s="156"/>
      <c r="UWG7" s="148"/>
      <c r="UWH7" s="156"/>
      <c r="UWI7" s="148"/>
      <c r="UWJ7" s="156"/>
      <c r="UWK7" s="148"/>
      <c r="UWL7" s="156"/>
      <c r="UWM7" s="148"/>
      <c r="UWN7" s="156"/>
      <c r="UWO7" s="148"/>
      <c r="UWP7" s="156"/>
      <c r="UWQ7" s="148"/>
      <c r="UWR7" s="156"/>
      <c r="UWS7" s="148"/>
      <c r="UWT7" s="156"/>
      <c r="UWU7" s="148"/>
      <c r="UWV7" s="156"/>
      <c r="UWW7" s="148"/>
      <c r="UWX7" s="156"/>
      <c r="UWY7" s="148"/>
      <c r="UWZ7" s="156"/>
      <c r="UXA7" s="148"/>
      <c r="UXB7" s="156"/>
      <c r="UXC7" s="148"/>
      <c r="UXD7" s="156"/>
      <c r="UXE7" s="148"/>
      <c r="UXF7" s="156"/>
      <c r="UXG7" s="148"/>
      <c r="UXH7" s="156"/>
      <c r="UXI7" s="148"/>
      <c r="UXJ7" s="156"/>
      <c r="UXK7" s="148"/>
      <c r="UXL7" s="156"/>
      <c r="UXM7" s="148"/>
      <c r="UXN7" s="156"/>
      <c r="UXO7" s="148"/>
      <c r="UXP7" s="156"/>
      <c r="UXQ7" s="148"/>
      <c r="UXR7" s="156"/>
      <c r="UXS7" s="148"/>
      <c r="UXT7" s="156"/>
      <c r="UXU7" s="148"/>
      <c r="UXV7" s="156"/>
      <c r="UXW7" s="148"/>
      <c r="UXX7" s="156"/>
      <c r="UXY7" s="148"/>
      <c r="UXZ7" s="156"/>
      <c r="UYA7" s="148"/>
      <c r="UYB7" s="156"/>
      <c r="UYC7" s="148"/>
      <c r="UYD7" s="156"/>
      <c r="UYE7" s="148"/>
      <c r="UYF7" s="156"/>
      <c r="UYG7" s="148"/>
      <c r="UYH7" s="156"/>
      <c r="UYI7" s="148"/>
      <c r="UYJ7" s="156"/>
      <c r="UYK7" s="148"/>
      <c r="UYL7" s="156"/>
      <c r="UYM7" s="148"/>
      <c r="UYN7" s="156"/>
      <c r="UYO7" s="148"/>
      <c r="UYP7" s="156"/>
      <c r="UYQ7" s="148"/>
      <c r="UYR7" s="156"/>
      <c r="UYS7" s="148"/>
      <c r="UYT7" s="156"/>
      <c r="UYU7" s="148"/>
      <c r="UYV7" s="156"/>
      <c r="UYW7" s="148"/>
      <c r="UYX7" s="156"/>
      <c r="UYY7" s="148"/>
      <c r="UYZ7" s="156"/>
      <c r="UZA7" s="148"/>
      <c r="UZB7" s="156"/>
      <c r="UZC7" s="148"/>
      <c r="UZD7" s="156"/>
      <c r="UZE7" s="148"/>
      <c r="UZF7" s="156"/>
      <c r="UZG7" s="148"/>
      <c r="UZH7" s="156"/>
      <c r="UZI7" s="148"/>
      <c r="UZJ7" s="156"/>
      <c r="UZK7" s="148"/>
      <c r="UZL7" s="156"/>
      <c r="UZM7" s="148"/>
      <c r="UZN7" s="156"/>
      <c r="UZO7" s="148"/>
      <c r="UZP7" s="156"/>
      <c r="UZQ7" s="148"/>
      <c r="UZR7" s="156"/>
      <c r="UZS7" s="148"/>
      <c r="UZT7" s="156"/>
      <c r="UZU7" s="148"/>
      <c r="UZV7" s="156"/>
      <c r="UZW7" s="148"/>
      <c r="UZX7" s="156"/>
      <c r="UZY7" s="148"/>
      <c r="UZZ7" s="156"/>
      <c r="VAA7" s="148"/>
      <c r="VAB7" s="156"/>
      <c r="VAC7" s="148"/>
      <c r="VAD7" s="156"/>
      <c r="VAE7" s="148"/>
      <c r="VAF7" s="156"/>
      <c r="VAG7" s="148"/>
      <c r="VAH7" s="156"/>
      <c r="VAI7" s="148"/>
      <c r="VAJ7" s="156"/>
      <c r="VAK7" s="148"/>
      <c r="VAL7" s="156"/>
      <c r="VAM7" s="148"/>
      <c r="VAN7" s="156"/>
      <c r="VAO7" s="148"/>
      <c r="VAP7" s="156"/>
      <c r="VAQ7" s="148"/>
      <c r="VAR7" s="156"/>
      <c r="VAS7" s="148"/>
      <c r="VAT7" s="156"/>
      <c r="VAU7" s="148"/>
      <c r="VAV7" s="156"/>
      <c r="VAW7" s="148"/>
      <c r="VAX7" s="156"/>
      <c r="VAY7" s="148"/>
      <c r="VAZ7" s="156"/>
      <c r="VBA7" s="148"/>
      <c r="VBB7" s="156"/>
      <c r="VBC7" s="148"/>
      <c r="VBD7" s="156"/>
      <c r="VBE7" s="148"/>
      <c r="VBF7" s="156"/>
      <c r="VBG7" s="148"/>
      <c r="VBH7" s="156"/>
      <c r="VBI7" s="148"/>
      <c r="VBJ7" s="156"/>
      <c r="VBK7" s="148"/>
      <c r="VBL7" s="156"/>
      <c r="VBM7" s="148"/>
      <c r="VBN7" s="156"/>
      <c r="VBO7" s="148"/>
      <c r="VBP7" s="156"/>
      <c r="VBQ7" s="148"/>
      <c r="VBR7" s="156"/>
      <c r="VBS7" s="148"/>
      <c r="VBT7" s="156"/>
      <c r="VBU7" s="148"/>
      <c r="VBV7" s="156"/>
      <c r="VBW7" s="148"/>
      <c r="VBX7" s="156"/>
      <c r="VBY7" s="148"/>
      <c r="VBZ7" s="156"/>
      <c r="VCA7" s="148"/>
      <c r="VCB7" s="156"/>
      <c r="VCC7" s="148"/>
      <c r="VCD7" s="156"/>
      <c r="VCE7" s="148"/>
      <c r="VCF7" s="156"/>
      <c r="VCG7" s="148"/>
      <c r="VCH7" s="156"/>
      <c r="VCI7" s="148"/>
      <c r="VCJ7" s="156"/>
      <c r="VCK7" s="148"/>
      <c r="VCL7" s="156"/>
      <c r="VCM7" s="148"/>
      <c r="VCN7" s="156"/>
      <c r="VCO7" s="148"/>
      <c r="VCP7" s="156"/>
      <c r="VCQ7" s="148"/>
      <c r="VCR7" s="156"/>
      <c r="VCS7" s="148"/>
      <c r="VCT7" s="156"/>
      <c r="VCU7" s="148"/>
      <c r="VCV7" s="156"/>
      <c r="VCW7" s="148"/>
      <c r="VCX7" s="156"/>
      <c r="VCY7" s="148"/>
      <c r="VCZ7" s="156"/>
      <c r="VDA7" s="148"/>
      <c r="VDB7" s="156"/>
      <c r="VDC7" s="148"/>
      <c r="VDD7" s="156"/>
      <c r="VDE7" s="148"/>
      <c r="VDF7" s="156"/>
      <c r="VDG7" s="148"/>
      <c r="VDH7" s="156"/>
      <c r="VDI7" s="148"/>
      <c r="VDJ7" s="156"/>
      <c r="VDK7" s="148"/>
      <c r="VDL7" s="156"/>
      <c r="VDM7" s="148"/>
      <c r="VDN7" s="156"/>
      <c r="VDO7" s="148"/>
      <c r="VDP7" s="156"/>
      <c r="VDQ7" s="148"/>
      <c r="VDR7" s="156"/>
      <c r="VDS7" s="148"/>
      <c r="VDT7" s="156"/>
      <c r="VDU7" s="148"/>
      <c r="VDV7" s="156"/>
      <c r="VDW7" s="148"/>
      <c r="VDX7" s="156"/>
      <c r="VDY7" s="148"/>
      <c r="VDZ7" s="156"/>
      <c r="VEA7" s="148"/>
      <c r="VEB7" s="156"/>
      <c r="VEC7" s="148"/>
      <c r="VED7" s="156"/>
      <c r="VEE7" s="148"/>
      <c r="VEF7" s="156"/>
      <c r="VEG7" s="148"/>
      <c r="VEH7" s="156"/>
      <c r="VEI7" s="148"/>
      <c r="VEJ7" s="156"/>
      <c r="VEK7" s="148"/>
      <c r="VEL7" s="156"/>
      <c r="VEM7" s="148"/>
      <c r="VEN7" s="156"/>
      <c r="VEO7" s="148"/>
      <c r="VEP7" s="156"/>
      <c r="VEQ7" s="148"/>
      <c r="VER7" s="156"/>
      <c r="VES7" s="148"/>
      <c r="VET7" s="156"/>
      <c r="VEU7" s="148"/>
      <c r="VEV7" s="156"/>
      <c r="VEW7" s="148"/>
      <c r="VEX7" s="156"/>
      <c r="VEY7" s="148"/>
      <c r="VEZ7" s="156"/>
      <c r="VFA7" s="148"/>
      <c r="VFB7" s="156"/>
      <c r="VFC7" s="148"/>
      <c r="VFD7" s="156"/>
      <c r="VFE7" s="148"/>
      <c r="VFF7" s="156"/>
      <c r="VFG7" s="148"/>
      <c r="VFH7" s="156"/>
      <c r="VFI7" s="148"/>
      <c r="VFJ7" s="156"/>
      <c r="VFK7" s="148"/>
      <c r="VFL7" s="156"/>
      <c r="VFM7" s="148"/>
      <c r="VFN7" s="156"/>
      <c r="VFO7" s="148"/>
      <c r="VFP7" s="156"/>
      <c r="VFQ7" s="148"/>
      <c r="VFR7" s="156"/>
      <c r="VFS7" s="148"/>
      <c r="VFT7" s="156"/>
      <c r="VFU7" s="148"/>
      <c r="VFV7" s="156"/>
      <c r="VFW7" s="148"/>
      <c r="VFX7" s="156"/>
      <c r="VFY7" s="148"/>
      <c r="VFZ7" s="156"/>
      <c r="VGA7" s="148"/>
      <c r="VGB7" s="156"/>
      <c r="VGC7" s="148"/>
      <c r="VGD7" s="156"/>
      <c r="VGE7" s="148"/>
      <c r="VGF7" s="156"/>
      <c r="VGG7" s="148"/>
      <c r="VGH7" s="156"/>
      <c r="VGI7" s="148"/>
      <c r="VGJ7" s="156"/>
      <c r="VGK7" s="148"/>
      <c r="VGL7" s="156"/>
      <c r="VGM7" s="148"/>
      <c r="VGN7" s="156"/>
      <c r="VGO7" s="148"/>
      <c r="VGP7" s="156"/>
      <c r="VGQ7" s="148"/>
      <c r="VGR7" s="156"/>
      <c r="VGS7" s="148"/>
      <c r="VGT7" s="156"/>
      <c r="VGU7" s="148"/>
      <c r="VGV7" s="156"/>
      <c r="VGW7" s="148"/>
      <c r="VGX7" s="156"/>
      <c r="VGY7" s="148"/>
      <c r="VGZ7" s="156"/>
      <c r="VHA7" s="148"/>
      <c r="VHB7" s="156"/>
      <c r="VHC7" s="148"/>
      <c r="VHD7" s="156"/>
      <c r="VHE7" s="148"/>
      <c r="VHF7" s="156"/>
      <c r="VHG7" s="148"/>
      <c r="VHH7" s="156"/>
      <c r="VHI7" s="148"/>
      <c r="VHJ7" s="156"/>
      <c r="VHK7" s="148"/>
      <c r="VHL7" s="156"/>
      <c r="VHM7" s="148"/>
      <c r="VHN7" s="156"/>
      <c r="VHO7" s="148"/>
      <c r="VHP7" s="156"/>
      <c r="VHQ7" s="148"/>
      <c r="VHR7" s="156"/>
      <c r="VHS7" s="148"/>
      <c r="VHT7" s="156"/>
      <c r="VHU7" s="148"/>
      <c r="VHV7" s="156"/>
      <c r="VHW7" s="148"/>
      <c r="VHX7" s="156"/>
      <c r="VHY7" s="148"/>
      <c r="VHZ7" s="156"/>
      <c r="VIA7" s="148"/>
      <c r="VIB7" s="156"/>
      <c r="VIC7" s="148"/>
      <c r="VID7" s="156"/>
      <c r="VIE7" s="148"/>
      <c r="VIF7" s="156"/>
      <c r="VIG7" s="148"/>
      <c r="VIH7" s="156"/>
      <c r="VII7" s="148"/>
      <c r="VIJ7" s="156"/>
      <c r="VIK7" s="148"/>
      <c r="VIL7" s="156"/>
      <c r="VIM7" s="148"/>
      <c r="VIN7" s="156"/>
      <c r="VIO7" s="148"/>
      <c r="VIP7" s="156"/>
      <c r="VIQ7" s="148"/>
      <c r="VIR7" s="156"/>
      <c r="VIS7" s="148"/>
      <c r="VIT7" s="156"/>
      <c r="VIU7" s="148"/>
      <c r="VIV7" s="156"/>
      <c r="VIW7" s="148"/>
      <c r="VIX7" s="156"/>
      <c r="VIY7" s="148"/>
      <c r="VIZ7" s="156"/>
      <c r="VJA7" s="148"/>
      <c r="VJB7" s="156"/>
      <c r="VJC7" s="148"/>
      <c r="VJD7" s="156"/>
      <c r="VJE7" s="148"/>
      <c r="VJF7" s="156"/>
      <c r="VJG7" s="148"/>
      <c r="VJH7" s="156"/>
      <c r="VJI7" s="148"/>
      <c r="VJJ7" s="156"/>
      <c r="VJK7" s="148"/>
      <c r="VJL7" s="156"/>
      <c r="VJM7" s="148"/>
      <c r="VJN7" s="156"/>
      <c r="VJO7" s="148"/>
      <c r="VJP7" s="156"/>
      <c r="VJQ7" s="148"/>
      <c r="VJR7" s="156"/>
      <c r="VJS7" s="148"/>
      <c r="VJT7" s="156"/>
      <c r="VJU7" s="148"/>
      <c r="VJV7" s="156"/>
      <c r="VJW7" s="148"/>
      <c r="VJX7" s="156"/>
      <c r="VJY7" s="148"/>
      <c r="VJZ7" s="156"/>
      <c r="VKA7" s="148"/>
      <c r="VKB7" s="156"/>
      <c r="VKC7" s="148"/>
      <c r="VKD7" s="156"/>
      <c r="VKE7" s="148"/>
      <c r="VKF7" s="156"/>
      <c r="VKG7" s="148"/>
      <c r="VKH7" s="156"/>
      <c r="VKI7" s="148"/>
      <c r="VKJ7" s="156"/>
      <c r="VKK7" s="148"/>
      <c r="VKL7" s="156"/>
      <c r="VKM7" s="148"/>
      <c r="VKN7" s="156"/>
      <c r="VKO7" s="148"/>
      <c r="VKP7" s="156"/>
      <c r="VKQ7" s="148"/>
      <c r="VKR7" s="156"/>
      <c r="VKS7" s="148"/>
      <c r="VKT7" s="156"/>
      <c r="VKU7" s="148"/>
      <c r="VKV7" s="156"/>
      <c r="VKW7" s="148"/>
      <c r="VKX7" s="156"/>
      <c r="VKY7" s="148"/>
      <c r="VKZ7" s="156"/>
      <c r="VLA7" s="148"/>
      <c r="VLB7" s="156"/>
      <c r="VLC7" s="148"/>
      <c r="VLD7" s="156"/>
      <c r="VLE7" s="148"/>
      <c r="VLF7" s="156"/>
      <c r="VLG7" s="148"/>
      <c r="VLH7" s="156"/>
      <c r="VLI7" s="148"/>
      <c r="VLJ7" s="156"/>
      <c r="VLK7" s="148"/>
      <c r="VLL7" s="156"/>
      <c r="VLM7" s="148"/>
      <c r="VLN7" s="156"/>
      <c r="VLO7" s="148"/>
      <c r="VLP7" s="156"/>
      <c r="VLQ7" s="148"/>
      <c r="VLR7" s="156"/>
      <c r="VLS7" s="148"/>
      <c r="VLT7" s="156"/>
      <c r="VLU7" s="148"/>
      <c r="VLV7" s="156"/>
      <c r="VLW7" s="148"/>
      <c r="VLX7" s="156"/>
      <c r="VLY7" s="148"/>
      <c r="VLZ7" s="156"/>
      <c r="VMA7" s="148"/>
      <c r="VMB7" s="156"/>
      <c r="VMC7" s="148"/>
      <c r="VMD7" s="156"/>
      <c r="VME7" s="148"/>
      <c r="VMF7" s="156"/>
      <c r="VMG7" s="148"/>
      <c r="VMH7" s="156"/>
      <c r="VMI7" s="148"/>
      <c r="VMJ7" s="156"/>
      <c r="VMK7" s="148"/>
      <c r="VML7" s="156"/>
      <c r="VMM7" s="148"/>
      <c r="VMN7" s="156"/>
      <c r="VMO7" s="148"/>
      <c r="VMP7" s="156"/>
      <c r="VMQ7" s="148"/>
      <c r="VMR7" s="156"/>
      <c r="VMS7" s="148"/>
      <c r="VMT7" s="156"/>
      <c r="VMU7" s="148"/>
      <c r="VMV7" s="156"/>
      <c r="VMW7" s="148"/>
      <c r="VMX7" s="156"/>
      <c r="VMY7" s="148"/>
      <c r="VMZ7" s="156"/>
      <c r="VNA7" s="148"/>
      <c r="VNB7" s="156"/>
      <c r="VNC7" s="148"/>
      <c r="VND7" s="156"/>
      <c r="VNE7" s="148"/>
      <c r="VNF7" s="156"/>
      <c r="VNG7" s="148"/>
      <c r="VNH7" s="156"/>
      <c r="VNI7" s="148"/>
      <c r="VNJ7" s="156"/>
      <c r="VNK7" s="148"/>
      <c r="VNL7" s="156"/>
      <c r="VNM7" s="148"/>
      <c r="VNN7" s="156"/>
      <c r="VNO7" s="148"/>
      <c r="VNP7" s="156"/>
      <c r="VNQ7" s="148"/>
      <c r="VNR7" s="156"/>
      <c r="VNS7" s="148"/>
      <c r="VNT7" s="156"/>
      <c r="VNU7" s="148"/>
      <c r="VNV7" s="156"/>
      <c r="VNW7" s="148"/>
      <c r="VNX7" s="156"/>
      <c r="VNY7" s="148"/>
      <c r="VNZ7" s="156"/>
      <c r="VOA7" s="148"/>
      <c r="VOB7" s="156"/>
      <c r="VOC7" s="148"/>
      <c r="VOD7" s="156"/>
      <c r="VOE7" s="148"/>
      <c r="VOF7" s="156"/>
      <c r="VOG7" s="148"/>
      <c r="VOH7" s="156"/>
      <c r="VOI7" s="148"/>
      <c r="VOJ7" s="156"/>
      <c r="VOK7" s="148"/>
      <c r="VOL7" s="156"/>
      <c r="VOM7" s="148"/>
      <c r="VON7" s="156"/>
      <c r="VOO7" s="148"/>
      <c r="VOP7" s="156"/>
      <c r="VOQ7" s="148"/>
      <c r="VOR7" s="156"/>
      <c r="VOS7" s="148"/>
      <c r="VOT7" s="156"/>
      <c r="VOU7" s="148"/>
      <c r="VOV7" s="156"/>
      <c r="VOW7" s="148"/>
      <c r="VOX7" s="156"/>
      <c r="VOY7" s="148"/>
      <c r="VOZ7" s="156"/>
      <c r="VPA7" s="148"/>
      <c r="VPB7" s="156"/>
      <c r="VPC7" s="148"/>
      <c r="VPD7" s="156"/>
      <c r="VPE7" s="148"/>
      <c r="VPF7" s="156"/>
      <c r="VPG7" s="148"/>
      <c r="VPH7" s="156"/>
      <c r="VPI7" s="148"/>
      <c r="VPJ7" s="156"/>
      <c r="VPK7" s="148"/>
      <c r="VPL7" s="156"/>
      <c r="VPM7" s="148"/>
      <c r="VPN7" s="156"/>
      <c r="VPO7" s="148"/>
      <c r="VPP7" s="156"/>
      <c r="VPQ7" s="148"/>
      <c r="VPR7" s="156"/>
      <c r="VPS7" s="148"/>
      <c r="VPT7" s="156"/>
      <c r="VPU7" s="148"/>
      <c r="VPV7" s="156"/>
      <c r="VPW7" s="148"/>
      <c r="VPX7" s="156"/>
      <c r="VPY7" s="148"/>
      <c r="VPZ7" s="156"/>
      <c r="VQA7" s="148"/>
      <c r="VQB7" s="156"/>
      <c r="VQC7" s="148"/>
      <c r="VQD7" s="156"/>
      <c r="VQE7" s="148"/>
      <c r="VQF7" s="156"/>
      <c r="VQG7" s="148"/>
      <c r="VQH7" s="156"/>
      <c r="VQI7" s="148"/>
      <c r="VQJ7" s="156"/>
      <c r="VQK7" s="148"/>
      <c r="VQL7" s="156"/>
      <c r="VQM7" s="148"/>
      <c r="VQN7" s="156"/>
      <c r="VQO7" s="148"/>
      <c r="VQP7" s="156"/>
      <c r="VQQ7" s="148"/>
      <c r="VQR7" s="156"/>
      <c r="VQS7" s="148"/>
      <c r="VQT7" s="156"/>
      <c r="VQU7" s="148"/>
      <c r="VQV7" s="156"/>
      <c r="VQW7" s="148"/>
      <c r="VQX7" s="156"/>
      <c r="VQY7" s="148"/>
      <c r="VQZ7" s="156"/>
      <c r="VRA7" s="148"/>
      <c r="VRB7" s="156"/>
      <c r="VRC7" s="148"/>
      <c r="VRD7" s="156"/>
      <c r="VRE7" s="148"/>
      <c r="VRF7" s="156"/>
      <c r="VRG7" s="148"/>
      <c r="VRH7" s="156"/>
      <c r="VRI7" s="148"/>
      <c r="VRJ7" s="156"/>
      <c r="VRK7" s="148"/>
      <c r="VRL7" s="156"/>
      <c r="VRM7" s="148"/>
      <c r="VRN7" s="156"/>
      <c r="VRO7" s="148"/>
      <c r="VRP7" s="156"/>
      <c r="VRQ7" s="148"/>
      <c r="VRR7" s="156"/>
      <c r="VRS7" s="148"/>
      <c r="VRT7" s="156"/>
      <c r="VRU7" s="148"/>
      <c r="VRV7" s="156"/>
      <c r="VRW7" s="148"/>
      <c r="VRX7" s="156"/>
      <c r="VRY7" s="148"/>
      <c r="VRZ7" s="156"/>
      <c r="VSA7" s="148"/>
      <c r="VSB7" s="156"/>
      <c r="VSC7" s="148"/>
      <c r="VSD7" s="156"/>
      <c r="VSE7" s="148"/>
      <c r="VSF7" s="156"/>
      <c r="VSG7" s="148"/>
      <c r="VSH7" s="156"/>
      <c r="VSI7" s="148"/>
      <c r="VSJ7" s="156"/>
      <c r="VSK7" s="148"/>
      <c r="VSL7" s="156"/>
      <c r="VSM7" s="148"/>
      <c r="VSN7" s="156"/>
      <c r="VSO7" s="148"/>
      <c r="VSP7" s="156"/>
      <c r="VSQ7" s="148"/>
      <c r="VSR7" s="156"/>
      <c r="VSS7" s="148"/>
      <c r="VST7" s="156"/>
      <c r="VSU7" s="148"/>
      <c r="VSV7" s="156"/>
      <c r="VSW7" s="148"/>
      <c r="VSX7" s="156"/>
      <c r="VSY7" s="148"/>
      <c r="VSZ7" s="156"/>
      <c r="VTA7" s="148"/>
      <c r="VTB7" s="156"/>
      <c r="VTC7" s="148"/>
      <c r="VTD7" s="156"/>
      <c r="VTE7" s="148"/>
      <c r="VTF7" s="156"/>
      <c r="VTG7" s="148"/>
      <c r="VTH7" s="156"/>
      <c r="VTI7" s="148"/>
      <c r="VTJ7" s="156"/>
      <c r="VTK7" s="148"/>
      <c r="VTL7" s="156"/>
      <c r="VTM7" s="148"/>
      <c r="VTN7" s="156"/>
      <c r="VTO7" s="148"/>
      <c r="VTP7" s="156"/>
      <c r="VTQ7" s="148"/>
      <c r="VTR7" s="156"/>
      <c r="VTS7" s="148"/>
      <c r="VTT7" s="156"/>
      <c r="VTU7" s="148"/>
      <c r="VTV7" s="156"/>
      <c r="VTW7" s="148"/>
      <c r="VTX7" s="156"/>
      <c r="VTY7" s="148"/>
      <c r="VTZ7" s="156"/>
      <c r="VUA7" s="148"/>
      <c r="VUB7" s="156"/>
      <c r="VUC7" s="148"/>
      <c r="VUD7" s="156"/>
      <c r="VUE7" s="148"/>
      <c r="VUF7" s="156"/>
      <c r="VUG7" s="148"/>
      <c r="VUH7" s="156"/>
      <c r="VUI7" s="148"/>
      <c r="VUJ7" s="156"/>
      <c r="VUK7" s="148"/>
      <c r="VUL7" s="156"/>
      <c r="VUM7" s="148"/>
      <c r="VUN7" s="156"/>
      <c r="VUO7" s="148"/>
      <c r="VUP7" s="156"/>
      <c r="VUQ7" s="148"/>
      <c r="VUR7" s="156"/>
      <c r="VUS7" s="148"/>
      <c r="VUT7" s="156"/>
      <c r="VUU7" s="148"/>
      <c r="VUV7" s="156"/>
      <c r="VUW7" s="148"/>
      <c r="VUX7" s="156"/>
      <c r="VUY7" s="148"/>
      <c r="VUZ7" s="156"/>
      <c r="VVA7" s="148"/>
      <c r="VVB7" s="156"/>
      <c r="VVC7" s="148"/>
      <c r="VVD7" s="156"/>
      <c r="VVE7" s="148"/>
      <c r="VVF7" s="156"/>
      <c r="VVG7" s="148"/>
      <c r="VVH7" s="156"/>
      <c r="VVI7" s="148"/>
      <c r="VVJ7" s="156"/>
      <c r="VVK7" s="148"/>
      <c r="VVL7" s="156"/>
      <c r="VVM7" s="148"/>
      <c r="VVN7" s="156"/>
      <c r="VVO7" s="148"/>
      <c r="VVP7" s="156"/>
      <c r="VVQ7" s="148"/>
      <c r="VVR7" s="156"/>
      <c r="VVS7" s="148"/>
      <c r="VVT7" s="156"/>
      <c r="VVU7" s="148"/>
      <c r="VVV7" s="156"/>
      <c r="VVW7" s="148"/>
      <c r="VVX7" s="156"/>
      <c r="VVY7" s="148"/>
      <c r="VVZ7" s="156"/>
      <c r="VWA7" s="148"/>
      <c r="VWB7" s="156"/>
      <c r="VWC7" s="148"/>
      <c r="VWD7" s="156"/>
      <c r="VWE7" s="148"/>
      <c r="VWF7" s="156"/>
      <c r="VWG7" s="148"/>
      <c r="VWH7" s="156"/>
      <c r="VWI7" s="148"/>
      <c r="VWJ7" s="156"/>
      <c r="VWK7" s="148"/>
      <c r="VWL7" s="156"/>
      <c r="VWM7" s="148"/>
      <c r="VWN7" s="156"/>
      <c r="VWO7" s="148"/>
      <c r="VWP7" s="156"/>
      <c r="VWQ7" s="148"/>
      <c r="VWR7" s="156"/>
      <c r="VWS7" s="148"/>
      <c r="VWT7" s="156"/>
      <c r="VWU7" s="148"/>
      <c r="VWV7" s="156"/>
      <c r="VWW7" s="148"/>
      <c r="VWX7" s="156"/>
      <c r="VWY7" s="148"/>
      <c r="VWZ7" s="156"/>
      <c r="VXA7" s="148"/>
      <c r="VXB7" s="156"/>
      <c r="VXC7" s="148"/>
      <c r="VXD7" s="156"/>
      <c r="VXE7" s="148"/>
      <c r="VXF7" s="156"/>
      <c r="VXG7" s="148"/>
      <c r="VXH7" s="156"/>
      <c r="VXI7" s="148"/>
      <c r="VXJ7" s="156"/>
      <c r="VXK7" s="148"/>
      <c r="VXL7" s="156"/>
      <c r="VXM7" s="148"/>
      <c r="VXN7" s="156"/>
      <c r="VXO7" s="148"/>
      <c r="VXP7" s="156"/>
      <c r="VXQ7" s="148"/>
      <c r="VXR7" s="156"/>
      <c r="VXS7" s="148"/>
      <c r="VXT7" s="156"/>
      <c r="VXU7" s="148"/>
      <c r="VXV7" s="156"/>
      <c r="VXW7" s="148"/>
      <c r="VXX7" s="156"/>
      <c r="VXY7" s="148"/>
      <c r="VXZ7" s="156"/>
      <c r="VYA7" s="148"/>
      <c r="VYB7" s="156"/>
      <c r="VYC7" s="148"/>
      <c r="VYD7" s="156"/>
      <c r="VYE7" s="148"/>
      <c r="VYF7" s="156"/>
      <c r="VYG7" s="148"/>
      <c r="VYH7" s="156"/>
      <c r="VYI7" s="148"/>
      <c r="VYJ7" s="156"/>
      <c r="VYK7" s="148"/>
      <c r="VYL7" s="156"/>
      <c r="VYM7" s="148"/>
      <c r="VYN7" s="156"/>
      <c r="VYO7" s="148"/>
      <c r="VYP7" s="156"/>
      <c r="VYQ7" s="148"/>
      <c r="VYR7" s="156"/>
      <c r="VYS7" s="148"/>
      <c r="VYT7" s="156"/>
      <c r="VYU7" s="148"/>
      <c r="VYV7" s="156"/>
      <c r="VYW7" s="148"/>
      <c r="VYX7" s="156"/>
      <c r="VYY7" s="148"/>
      <c r="VYZ7" s="156"/>
      <c r="VZA7" s="148"/>
      <c r="VZB7" s="156"/>
      <c r="VZC7" s="148"/>
      <c r="VZD7" s="156"/>
      <c r="VZE7" s="148"/>
      <c r="VZF7" s="156"/>
      <c r="VZG7" s="148"/>
      <c r="VZH7" s="156"/>
      <c r="VZI7" s="148"/>
      <c r="VZJ7" s="156"/>
      <c r="VZK7" s="148"/>
      <c r="VZL7" s="156"/>
      <c r="VZM7" s="148"/>
      <c r="VZN7" s="156"/>
      <c r="VZO7" s="148"/>
      <c r="VZP7" s="156"/>
      <c r="VZQ7" s="148"/>
      <c r="VZR7" s="156"/>
      <c r="VZS7" s="148"/>
      <c r="VZT7" s="156"/>
      <c r="VZU7" s="148"/>
      <c r="VZV7" s="156"/>
      <c r="VZW7" s="148"/>
      <c r="VZX7" s="156"/>
      <c r="VZY7" s="148"/>
      <c r="VZZ7" s="156"/>
      <c r="WAA7" s="148"/>
      <c r="WAB7" s="156"/>
      <c r="WAC7" s="148"/>
      <c r="WAD7" s="156"/>
      <c r="WAE7" s="148"/>
      <c r="WAF7" s="156"/>
      <c r="WAG7" s="148"/>
      <c r="WAH7" s="156"/>
      <c r="WAI7" s="148"/>
      <c r="WAJ7" s="156"/>
      <c r="WAK7" s="148"/>
      <c r="WAL7" s="156"/>
      <c r="WAM7" s="148"/>
      <c r="WAN7" s="156"/>
      <c r="WAO7" s="148"/>
      <c r="WAP7" s="156"/>
      <c r="WAQ7" s="148"/>
      <c r="WAR7" s="156"/>
      <c r="WAS7" s="148"/>
      <c r="WAT7" s="156"/>
      <c r="WAU7" s="148"/>
      <c r="WAV7" s="156"/>
      <c r="WAW7" s="148"/>
      <c r="WAX7" s="156"/>
      <c r="WAY7" s="148"/>
      <c r="WAZ7" s="156"/>
      <c r="WBA7" s="148"/>
      <c r="WBB7" s="156"/>
      <c r="WBC7" s="148"/>
      <c r="WBD7" s="156"/>
      <c r="WBE7" s="148"/>
      <c r="WBF7" s="156"/>
      <c r="WBG7" s="148"/>
      <c r="WBH7" s="156"/>
      <c r="WBI7" s="148"/>
      <c r="WBJ7" s="156"/>
      <c r="WBK7" s="148"/>
      <c r="WBL7" s="156"/>
      <c r="WBM7" s="148"/>
      <c r="WBN7" s="156"/>
      <c r="WBO7" s="148"/>
      <c r="WBP7" s="156"/>
      <c r="WBQ7" s="148"/>
      <c r="WBR7" s="156"/>
      <c r="WBS7" s="148"/>
      <c r="WBT7" s="156"/>
      <c r="WBU7" s="148"/>
      <c r="WBV7" s="156"/>
      <c r="WBW7" s="148"/>
      <c r="WBX7" s="156"/>
      <c r="WBY7" s="148"/>
      <c r="WBZ7" s="156"/>
      <c r="WCA7" s="148"/>
      <c r="WCB7" s="156"/>
      <c r="WCC7" s="148"/>
      <c r="WCD7" s="156"/>
      <c r="WCE7" s="148"/>
      <c r="WCF7" s="156"/>
      <c r="WCG7" s="148"/>
      <c r="WCH7" s="156"/>
      <c r="WCI7" s="148"/>
      <c r="WCJ7" s="156"/>
      <c r="WCK7" s="148"/>
      <c r="WCL7" s="156"/>
      <c r="WCM7" s="148"/>
      <c r="WCN7" s="156"/>
      <c r="WCO7" s="148"/>
      <c r="WCP7" s="156"/>
      <c r="WCQ7" s="148"/>
      <c r="WCR7" s="156"/>
      <c r="WCS7" s="148"/>
      <c r="WCT7" s="156"/>
      <c r="WCU7" s="148"/>
      <c r="WCV7" s="156"/>
      <c r="WCW7" s="148"/>
      <c r="WCX7" s="156"/>
      <c r="WCY7" s="148"/>
      <c r="WCZ7" s="156"/>
      <c r="WDA7" s="148"/>
      <c r="WDB7" s="156"/>
      <c r="WDC7" s="148"/>
      <c r="WDD7" s="156"/>
      <c r="WDE7" s="148"/>
      <c r="WDF7" s="156"/>
      <c r="WDG7" s="148"/>
      <c r="WDH7" s="156"/>
      <c r="WDI7" s="148"/>
      <c r="WDJ7" s="156"/>
      <c r="WDK7" s="148"/>
      <c r="WDL7" s="156"/>
      <c r="WDM7" s="148"/>
      <c r="WDN7" s="156"/>
      <c r="WDO7" s="148"/>
      <c r="WDP7" s="156"/>
      <c r="WDQ7" s="148"/>
      <c r="WDR7" s="156"/>
      <c r="WDS7" s="148"/>
      <c r="WDT7" s="156"/>
      <c r="WDU7" s="148"/>
      <c r="WDV7" s="156"/>
      <c r="WDW7" s="148"/>
      <c r="WDX7" s="156"/>
      <c r="WDY7" s="148"/>
      <c r="WDZ7" s="156"/>
      <c r="WEA7" s="148"/>
      <c r="WEB7" s="156"/>
      <c r="WEC7" s="148"/>
      <c r="WED7" s="156"/>
      <c r="WEE7" s="148"/>
      <c r="WEF7" s="156"/>
      <c r="WEG7" s="148"/>
      <c r="WEH7" s="156"/>
      <c r="WEI7" s="148"/>
      <c r="WEJ7" s="156"/>
      <c r="WEK7" s="148"/>
      <c r="WEL7" s="156"/>
      <c r="WEM7" s="148"/>
      <c r="WEN7" s="156"/>
      <c r="WEO7" s="148"/>
      <c r="WEP7" s="156"/>
      <c r="WEQ7" s="148"/>
      <c r="WER7" s="156"/>
      <c r="WES7" s="148"/>
      <c r="WET7" s="156"/>
      <c r="WEU7" s="148"/>
      <c r="WEV7" s="156"/>
      <c r="WEW7" s="148"/>
      <c r="WEX7" s="156"/>
      <c r="WEY7" s="148"/>
      <c r="WEZ7" s="156"/>
      <c r="WFA7" s="148"/>
      <c r="WFB7" s="156"/>
      <c r="WFC7" s="148"/>
      <c r="WFD7" s="156"/>
      <c r="WFE7" s="148"/>
      <c r="WFF7" s="156"/>
      <c r="WFG7" s="148"/>
      <c r="WFH7" s="156"/>
      <c r="WFI7" s="148"/>
      <c r="WFJ7" s="156"/>
      <c r="WFK7" s="148"/>
      <c r="WFL7" s="156"/>
      <c r="WFM7" s="148"/>
      <c r="WFN7" s="156"/>
      <c r="WFO7" s="148"/>
      <c r="WFP7" s="156"/>
      <c r="WFQ7" s="148"/>
      <c r="WFR7" s="156"/>
      <c r="WFS7" s="148"/>
      <c r="WFT7" s="156"/>
      <c r="WFU7" s="148"/>
      <c r="WFV7" s="156"/>
      <c r="WFW7" s="148"/>
      <c r="WFX7" s="156"/>
      <c r="WFY7" s="148"/>
      <c r="WFZ7" s="156"/>
      <c r="WGA7" s="148"/>
      <c r="WGB7" s="156"/>
      <c r="WGC7" s="148"/>
      <c r="WGD7" s="156"/>
      <c r="WGE7" s="148"/>
      <c r="WGF7" s="156"/>
      <c r="WGG7" s="148"/>
      <c r="WGH7" s="156"/>
      <c r="WGI7" s="148"/>
      <c r="WGJ7" s="156"/>
      <c r="WGK7" s="148"/>
      <c r="WGL7" s="156"/>
      <c r="WGM7" s="148"/>
      <c r="WGN7" s="156"/>
      <c r="WGO7" s="148"/>
      <c r="WGP7" s="156"/>
      <c r="WGQ7" s="148"/>
      <c r="WGR7" s="156"/>
      <c r="WGS7" s="148"/>
      <c r="WGT7" s="156"/>
      <c r="WGU7" s="148"/>
      <c r="WGV7" s="156"/>
      <c r="WGW7" s="148"/>
      <c r="WGX7" s="156"/>
      <c r="WGY7" s="148"/>
      <c r="WGZ7" s="156"/>
      <c r="WHA7" s="148"/>
      <c r="WHB7" s="156"/>
      <c r="WHC7" s="148"/>
      <c r="WHD7" s="156"/>
      <c r="WHE7" s="148"/>
      <c r="WHF7" s="156"/>
      <c r="WHG7" s="148"/>
      <c r="WHH7" s="156"/>
      <c r="WHI7" s="148"/>
      <c r="WHJ7" s="156"/>
      <c r="WHK7" s="148"/>
      <c r="WHL7" s="156"/>
      <c r="WHM7" s="148"/>
      <c r="WHN7" s="156"/>
      <c r="WHO7" s="148"/>
      <c r="WHP7" s="156"/>
      <c r="WHQ7" s="148"/>
      <c r="WHR7" s="156"/>
      <c r="WHS7" s="148"/>
      <c r="WHT7" s="156"/>
      <c r="WHU7" s="148"/>
      <c r="WHV7" s="156"/>
      <c r="WHW7" s="148"/>
      <c r="WHX7" s="156"/>
      <c r="WHY7" s="148"/>
      <c r="WHZ7" s="156"/>
      <c r="WIA7" s="148"/>
      <c r="WIB7" s="156"/>
      <c r="WIC7" s="148"/>
      <c r="WID7" s="156"/>
      <c r="WIE7" s="148"/>
      <c r="WIF7" s="156"/>
      <c r="WIG7" s="148"/>
      <c r="WIH7" s="156"/>
      <c r="WII7" s="148"/>
      <c r="WIJ7" s="156"/>
      <c r="WIK7" s="148"/>
      <c r="WIL7" s="156"/>
      <c r="WIM7" s="148"/>
      <c r="WIN7" s="156"/>
      <c r="WIO7" s="148"/>
      <c r="WIP7" s="156"/>
      <c r="WIQ7" s="148"/>
      <c r="WIR7" s="156"/>
      <c r="WIS7" s="148"/>
      <c r="WIT7" s="156"/>
      <c r="WIU7" s="148"/>
      <c r="WIV7" s="156"/>
      <c r="WIW7" s="148"/>
      <c r="WIX7" s="156"/>
      <c r="WIY7" s="148"/>
      <c r="WIZ7" s="156"/>
      <c r="WJA7" s="148"/>
      <c r="WJB7" s="156"/>
      <c r="WJC7" s="148"/>
      <c r="WJD7" s="156"/>
      <c r="WJE7" s="148"/>
      <c r="WJF7" s="156"/>
      <c r="WJG7" s="148"/>
      <c r="WJH7" s="156"/>
      <c r="WJI7" s="148"/>
      <c r="WJJ7" s="156"/>
      <c r="WJK7" s="148"/>
      <c r="WJL7" s="156"/>
      <c r="WJM7" s="148"/>
      <c r="WJN7" s="156"/>
      <c r="WJO7" s="148"/>
      <c r="WJP7" s="156"/>
      <c r="WJQ7" s="148"/>
      <c r="WJR7" s="156"/>
      <c r="WJS7" s="148"/>
      <c r="WJT7" s="156"/>
      <c r="WJU7" s="148"/>
      <c r="WJV7" s="156"/>
      <c r="WJW7" s="148"/>
      <c r="WJX7" s="156"/>
      <c r="WJY7" s="148"/>
      <c r="WJZ7" s="156"/>
      <c r="WKA7" s="148"/>
      <c r="WKB7" s="156"/>
      <c r="WKC7" s="148"/>
      <c r="WKD7" s="156"/>
      <c r="WKE7" s="148"/>
      <c r="WKF7" s="156"/>
      <c r="WKG7" s="148"/>
      <c r="WKH7" s="156"/>
      <c r="WKI7" s="148"/>
      <c r="WKJ7" s="156"/>
      <c r="WKK7" s="148"/>
      <c r="WKL7" s="156"/>
      <c r="WKM7" s="148"/>
      <c r="WKN7" s="156"/>
      <c r="WKO7" s="148"/>
      <c r="WKP7" s="156"/>
      <c r="WKQ7" s="148"/>
      <c r="WKR7" s="156"/>
      <c r="WKS7" s="148"/>
      <c r="WKT7" s="156"/>
      <c r="WKU7" s="148"/>
      <c r="WKV7" s="156"/>
      <c r="WKW7" s="148"/>
      <c r="WKX7" s="156"/>
      <c r="WKY7" s="148"/>
      <c r="WKZ7" s="156"/>
      <c r="WLA7" s="148"/>
      <c r="WLB7" s="156"/>
      <c r="WLC7" s="148"/>
      <c r="WLD7" s="156"/>
      <c r="WLE7" s="148"/>
      <c r="WLF7" s="156"/>
      <c r="WLG7" s="148"/>
      <c r="WLH7" s="156"/>
      <c r="WLI7" s="148"/>
      <c r="WLJ7" s="156"/>
      <c r="WLK7" s="148"/>
      <c r="WLL7" s="156"/>
      <c r="WLM7" s="148"/>
      <c r="WLN7" s="156"/>
      <c r="WLO7" s="148"/>
      <c r="WLP7" s="156"/>
      <c r="WLQ7" s="148"/>
      <c r="WLR7" s="156"/>
      <c r="WLS7" s="148"/>
      <c r="WLT7" s="156"/>
      <c r="WLU7" s="148"/>
      <c r="WLV7" s="156"/>
      <c r="WLW7" s="148"/>
      <c r="WLX7" s="156"/>
      <c r="WLY7" s="148"/>
      <c r="WLZ7" s="156"/>
      <c r="WMA7" s="148"/>
      <c r="WMB7" s="156"/>
      <c r="WMC7" s="148"/>
      <c r="WMD7" s="156"/>
      <c r="WME7" s="148"/>
      <c r="WMF7" s="156"/>
      <c r="WMG7" s="148"/>
      <c r="WMH7" s="156"/>
      <c r="WMI7" s="148"/>
      <c r="WMJ7" s="156"/>
      <c r="WMK7" s="148"/>
      <c r="WML7" s="156"/>
      <c r="WMM7" s="148"/>
      <c r="WMN7" s="156"/>
      <c r="WMO7" s="148"/>
      <c r="WMP7" s="156"/>
      <c r="WMQ7" s="148"/>
      <c r="WMR7" s="156"/>
      <c r="WMS7" s="148"/>
      <c r="WMT7" s="156"/>
      <c r="WMU7" s="148"/>
      <c r="WMV7" s="156"/>
      <c r="WMW7" s="148"/>
      <c r="WMX7" s="156"/>
      <c r="WMY7" s="148"/>
      <c r="WMZ7" s="156"/>
      <c r="WNA7" s="148"/>
      <c r="WNB7" s="156"/>
      <c r="WNC7" s="148"/>
      <c r="WND7" s="156"/>
      <c r="WNE7" s="148"/>
      <c r="WNF7" s="156"/>
      <c r="WNG7" s="148"/>
      <c r="WNH7" s="156"/>
      <c r="WNI7" s="148"/>
      <c r="WNJ7" s="156"/>
      <c r="WNK7" s="148"/>
      <c r="WNL7" s="156"/>
      <c r="WNM7" s="148"/>
      <c r="WNN7" s="156"/>
      <c r="WNO7" s="148"/>
      <c r="WNP7" s="156"/>
      <c r="WNQ7" s="148"/>
      <c r="WNR7" s="156"/>
      <c r="WNS7" s="148"/>
      <c r="WNT7" s="156"/>
      <c r="WNU7" s="148"/>
      <c r="WNV7" s="156"/>
      <c r="WNW7" s="148"/>
      <c r="WNX7" s="156"/>
      <c r="WNY7" s="148"/>
      <c r="WNZ7" s="156"/>
      <c r="WOA7" s="148"/>
      <c r="WOB7" s="156"/>
      <c r="WOC7" s="148"/>
      <c r="WOD7" s="156"/>
      <c r="WOE7" s="148"/>
      <c r="WOF7" s="156"/>
      <c r="WOG7" s="148"/>
      <c r="WOH7" s="156"/>
      <c r="WOI7" s="148"/>
      <c r="WOJ7" s="156"/>
      <c r="WOK7" s="148"/>
      <c r="WOL7" s="156"/>
      <c r="WOM7" s="148"/>
      <c r="WON7" s="156"/>
      <c r="WOO7" s="148"/>
      <c r="WOP7" s="156"/>
      <c r="WOQ7" s="148"/>
      <c r="WOR7" s="156"/>
      <c r="WOS7" s="148"/>
      <c r="WOT7" s="156"/>
      <c r="WOU7" s="148"/>
      <c r="WOV7" s="156"/>
      <c r="WOW7" s="148"/>
      <c r="WOX7" s="156"/>
      <c r="WOY7" s="148"/>
      <c r="WOZ7" s="156"/>
      <c r="WPA7" s="148"/>
      <c r="WPB7" s="156"/>
      <c r="WPC7" s="148"/>
      <c r="WPD7" s="156"/>
      <c r="WPE7" s="148"/>
      <c r="WPF7" s="156"/>
      <c r="WPG7" s="148"/>
      <c r="WPH7" s="156"/>
      <c r="WPI7" s="148"/>
      <c r="WPJ7" s="156"/>
      <c r="WPK7" s="148"/>
      <c r="WPL7" s="156"/>
      <c r="WPM7" s="148"/>
      <c r="WPN7" s="156"/>
      <c r="WPO7" s="148"/>
      <c r="WPP7" s="156"/>
      <c r="WPQ7" s="148"/>
      <c r="WPR7" s="156"/>
      <c r="WPS7" s="148"/>
      <c r="WPT7" s="156"/>
      <c r="WPU7" s="148"/>
      <c r="WPV7" s="156"/>
      <c r="WPW7" s="148"/>
      <c r="WPX7" s="156"/>
      <c r="WPY7" s="148"/>
      <c r="WPZ7" s="156"/>
      <c r="WQA7" s="148"/>
      <c r="WQB7" s="156"/>
      <c r="WQC7" s="148"/>
      <c r="WQD7" s="156"/>
      <c r="WQE7" s="148"/>
      <c r="WQF7" s="156"/>
      <c r="WQG7" s="148"/>
      <c r="WQH7" s="156"/>
      <c r="WQI7" s="148"/>
      <c r="WQJ7" s="156"/>
      <c r="WQK7" s="148"/>
      <c r="WQL7" s="156"/>
      <c r="WQM7" s="148"/>
      <c r="WQN7" s="156"/>
      <c r="WQO7" s="148"/>
      <c r="WQP7" s="156"/>
      <c r="WQQ7" s="148"/>
      <c r="WQR7" s="156"/>
      <c r="WQS7" s="148"/>
      <c r="WQT7" s="156"/>
      <c r="WQU7" s="148"/>
      <c r="WQV7" s="156"/>
      <c r="WQW7" s="148"/>
      <c r="WQX7" s="156"/>
      <c r="WQY7" s="148"/>
      <c r="WQZ7" s="156"/>
      <c r="WRA7" s="148"/>
      <c r="WRB7" s="156"/>
      <c r="WRC7" s="148"/>
      <c r="WRD7" s="156"/>
      <c r="WRE7" s="148"/>
      <c r="WRF7" s="156"/>
      <c r="WRG7" s="148"/>
      <c r="WRH7" s="156"/>
      <c r="WRI7" s="148"/>
      <c r="WRJ7" s="156"/>
      <c r="WRK7" s="148"/>
      <c r="WRL7" s="156"/>
      <c r="WRM7" s="148"/>
      <c r="WRN7" s="156"/>
      <c r="WRO7" s="148"/>
      <c r="WRP7" s="156"/>
      <c r="WRQ7" s="148"/>
      <c r="WRR7" s="156"/>
      <c r="WRS7" s="148"/>
      <c r="WRT7" s="156"/>
      <c r="WRU7" s="148"/>
      <c r="WRV7" s="156"/>
      <c r="WRW7" s="148"/>
      <c r="WRX7" s="156"/>
      <c r="WRY7" s="148"/>
      <c r="WRZ7" s="156"/>
      <c r="WSA7" s="148"/>
      <c r="WSB7" s="156"/>
      <c r="WSC7" s="148"/>
      <c r="WSD7" s="156"/>
      <c r="WSE7" s="148"/>
      <c r="WSF7" s="156"/>
      <c r="WSG7" s="148"/>
      <c r="WSH7" s="156"/>
      <c r="WSI7" s="148"/>
      <c r="WSJ7" s="156"/>
      <c r="WSK7" s="148"/>
      <c r="WSL7" s="156"/>
      <c r="WSM7" s="148"/>
      <c r="WSN7" s="156"/>
      <c r="WSO7" s="148"/>
      <c r="WSP7" s="156"/>
      <c r="WSQ7" s="148"/>
      <c r="WSR7" s="156"/>
      <c r="WSS7" s="148"/>
      <c r="WST7" s="156"/>
      <c r="WSU7" s="148"/>
      <c r="WSV7" s="156"/>
      <c r="WSW7" s="148"/>
      <c r="WSX7" s="156"/>
      <c r="WSY7" s="148"/>
      <c r="WSZ7" s="156"/>
      <c r="WTA7" s="148"/>
      <c r="WTB7" s="156"/>
      <c r="WTC7" s="148"/>
      <c r="WTD7" s="156"/>
      <c r="WTE7" s="148"/>
      <c r="WTF7" s="156"/>
      <c r="WTG7" s="148"/>
      <c r="WTH7" s="156"/>
      <c r="WTI7" s="148"/>
      <c r="WTJ7" s="156"/>
      <c r="WTK7" s="148"/>
      <c r="WTL7" s="156"/>
      <c r="WTM7" s="148"/>
      <c r="WTN7" s="156"/>
      <c r="WTO7" s="148"/>
      <c r="WTP7" s="156"/>
      <c r="WTQ7" s="148"/>
      <c r="WTR7" s="156"/>
      <c r="WTS7" s="148"/>
      <c r="WTT7" s="156"/>
      <c r="WTU7" s="148"/>
      <c r="WTV7" s="156"/>
      <c r="WTW7" s="148"/>
      <c r="WTX7" s="156"/>
      <c r="WTY7" s="148"/>
      <c r="WTZ7" s="156"/>
      <c r="WUA7" s="148"/>
      <c r="WUB7" s="156"/>
      <c r="WUC7" s="148"/>
      <c r="WUD7" s="156"/>
      <c r="WUE7" s="148"/>
      <c r="WUF7" s="156"/>
      <c r="WUG7" s="148"/>
      <c r="WUH7" s="156"/>
      <c r="WUI7" s="148"/>
      <c r="WUJ7" s="156"/>
      <c r="WUK7" s="148"/>
      <c r="WUL7" s="156"/>
      <c r="WUM7" s="148"/>
      <c r="WUN7" s="156"/>
      <c r="WUO7" s="148"/>
      <c r="WUP7" s="156"/>
      <c r="WUQ7" s="148"/>
      <c r="WUR7" s="156"/>
      <c r="WUS7" s="148"/>
      <c r="WUT7" s="156"/>
      <c r="WUU7" s="148"/>
      <c r="WUV7" s="156"/>
      <c r="WUW7" s="148"/>
      <c r="WUX7" s="156"/>
      <c r="WUY7" s="148"/>
      <c r="WUZ7" s="156"/>
      <c r="WVA7" s="148"/>
      <c r="WVB7" s="156"/>
      <c r="WVC7" s="148"/>
      <c r="WVD7" s="156"/>
      <c r="WVE7" s="148"/>
      <c r="WVF7" s="156"/>
      <c r="WVG7" s="148"/>
      <c r="WVH7" s="156"/>
      <c r="WVI7" s="148"/>
      <c r="WVJ7" s="156"/>
      <c r="WVK7" s="148"/>
      <c r="WVL7" s="156"/>
      <c r="WVM7" s="148"/>
      <c r="WVN7" s="156"/>
      <c r="WVO7" s="148"/>
      <c r="WVP7" s="156"/>
      <c r="WVQ7" s="148"/>
      <c r="WVR7" s="156"/>
      <c r="WVS7" s="148"/>
      <c r="WVT7" s="156"/>
      <c r="WVU7" s="148"/>
      <c r="WVV7" s="156"/>
      <c r="WVW7" s="148"/>
      <c r="WVX7" s="156"/>
      <c r="WVY7" s="148"/>
      <c r="WVZ7" s="156"/>
      <c r="WWA7" s="148"/>
      <c r="WWB7" s="156"/>
      <c r="WWC7" s="148"/>
      <c r="WWD7" s="156"/>
      <c r="WWE7" s="148"/>
      <c r="WWF7" s="156"/>
      <c r="WWG7" s="148"/>
      <c r="WWH7" s="156"/>
      <c r="WWI7" s="148"/>
      <c r="WWJ7" s="156"/>
      <c r="WWK7" s="148"/>
      <c r="WWL7" s="156"/>
      <c r="WWM7" s="148"/>
      <c r="WWN7" s="156"/>
      <c r="WWO7" s="148"/>
      <c r="WWP7" s="156"/>
      <c r="WWQ7" s="148"/>
      <c r="WWR7" s="156"/>
      <c r="WWS7" s="148"/>
      <c r="WWT7" s="156"/>
      <c r="WWU7" s="148"/>
      <c r="WWV7" s="156"/>
      <c r="WWW7" s="148"/>
      <c r="WWX7" s="156"/>
      <c r="WWY7" s="148"/>
      <c r="WWZ7" s="156"/>
      <c r="WXA7" s="148"/>
      <c r="WXB7" s="156"/>
      <c r="WXC7" s="148"/>
      <c r="WXD7" s="156"/>
      <c r="WXE7" s="148"/>
      <c r="WXF7" s="156"/>
      <c r="WXG7" s="148"/>
      <c r="WXH7" s="156"/>
      <c r="WXI7" s="148"/>
      <c r="WXJ7" s="156"/>
      <c r="WXK7" s="148"/>
      <c r="WXL7" s="156"/>
      <c r="WXM7" s="148"/>
      <c r="WXN7" s="156"/>
      <c r="WXO7" s="148"/>
      <c r="WXP7" s="156"/>
      <c r="WXQ7" s="148"/>
      <c r="WXR7" s="156"/>
      <c r="WXS7" s="148"/>
      <c r="WXT7" s="156"/>
      <c r="WXU7" s="148"/>
      <c r="WXV7" s="156"/>
      <c r="WXW7" s="148"/>
      <c r="WXX7" s="156"/>
      <c r="WXY7" s="148"/>
      <c r="WXZ7" s="156"/>
      <c r="WYA7" s="148"/>
      <c r="WYB7" s="156"/>
      <c r="WYC7" s="148"/>
      <c r="WYD7" s="156"/>
      <c r="WYE7" s="148"/>
      <c r="WYF7" s="156"/>
      <c r="WYG7" s="148"/>
      <c r="WYH7" s="156"/>
      <c r="WYI7" s="148"/>
      <c r="WYJ7" s="156"/>
      <c r="WYK7" s="148"/>
      <c r="WYL7" s="156"/>
      <c r="WYM7" s="148"/>
      <c r="WYN7" s="156"/>
      <c r="WYO7" s="148"/>
      <c r="WYP7" s="156"/>
      <c r="WYQ7" s="148"/>
      <c r="WYR7" s="156"/>
      <c r="WYS7" s="148"/>
      <c r="WYT7" s="156"/>
      <c r="WYU7" s="148"/>
      <c r="WYV7" s="156"/>
      <c r="WYW7" s="148"/>
      <c r="WYX7" s="156"/>
      <c r="WYY7" s="148"/>
      <c r="WYZ7" s="156"/>
      <c r="WZA7" s="148"/>
      <c r="WZB7" s="156"/>
      <c r="WZC7" s="148"/>
      <c r="WZD7" s="156"/>
      <c r="WZE7" s="148"/>
      <c r="WZF7" s="156"/>
      <c r="WZG7" s="148"/>
      <c r="WZH7" s="156"/>
      <c r="WZI7" s="148"/>
      <c r="WZJ7" s="156"/>
      <c r="WZK7" s="148"/>
      <c r="WZL7" s="156"/>
      <c r="WZM7" s="148"/>
      <c r="WZN7" s="156"/>
      <c r="WZO7" s="148"/>
      <c r="WZP7" s="156"/>
      <c r="WZQ7" s="148"/>
      <c r="WZR7" s="156"/>
      <c r="WZS7" s="148"/>
      <c r="WZT7" s="156"/>
      <c r="WZU7" s="148"/>
      <c r="WZV7" s="156"/>
      <c r="WZW7" s="148"/>
      <c r="WZX7" s="156"/>
      <c r="WZY7" s="148"/>
      <c r="WZZ7" s="156"/>
      <c r="XAA7" s="148"/>
      <c r="XAB7" s="156"/>
      <c r="XAC7" s="148"/>
      <c r="XAD7" s="156"/>
      <c r="XAE7" s="148"/>
      <c r="XAF7" s="156"/>
      <c r="XAG7" s="148"/>
      <c r="XAH7" s="156"/>
      <c r="XAI7" s="148"/>
      <c r="XAJ7" s="156"/>
      <c r="XAK7" s="148"/>
      <c r="XAL7" s="156"/>
      <c r="XAM7" s="148"/>
      <c r="XAN7" s="156"/>
      <c r="XAO7" s="148"/>
      <c r="XAP7" s="156"/>
      <c r="XAQ7" s="148"/>
      <c r="XAR7" s="156"/>
      <c r="XAS7" s="148"/>
      <c r="XAT7" s="156"/>
      <c r="XAU7" s="148"/>
      <c r="XAV7" s="156"/>
      <c r="XAW7" s="148"/>
      <c r="XAX7" s="156"/>
      <c r="XAY7" s="148"/>
      <c r="XAZ7" s="156"/>
      <c r="XBA7" s="148"/>
      <c r="XBB7" s="156"/>
      <c r="XBC7" s="148"/>
      <c r="XBD7" s="156"/>
      <c r="XBE7" s="148"/>
      <c r="XBF7" s="156"/>
      <c r="XBG7" s="148"/>
      <c r="XBH7" s="156"/>
      <c r="XBI7" s="148"/>
      <c r="XBJ7" s="156"/>
      <c r="XBK7" s="148"/>
      <c r="XBL7" s="156"/>
      <c r="XBM7" s="148"/>
      <c r="XBN7" s="156"/>
      <c r="XBO7" s="148"/>
      <c r="XBP7" s="156"/>
      <c r="XBQ7" s="148"/>
      <c r="XBR7" s="156"/>
      <c r="XBS7" s="148"/>
      <c r="XBT7" s="156"/>
      <c r="XBU7" s="148"/>
      <c r="XBV7" s="156"/>
      <c r="XBW7" s="148"/>
      <c r="XBX7" s="156"/>
      <c r="XBY7" s="148"/>
      <c r="XBZ7" s="156"/>
      <c r="XCA7" s="148"/>
      <c r="XCB7" s="156"/>
      <c r="XCC7" s="148"/>
      <c r="XCD7" s="156"/>
      <c r="XCE7" s="148"/>
      <c r="XCF7" s="156"/>
      <c r="XCG7" s="148"/>
      <c r="XCH7" s="156"/>
      <c r="XCI7" s="148"/>
      <c r="XCJ7" s="156"/>
      <c r="XCK7" s="148"/>
      <c r="XCL7" s="156"/>
      <c r="XCM7" s="148"/>
      <c r="XCN7" s="156"/>
      <c r="XCO7" s="148"/>
      <c r="XCP7" s="156"/>
      <c r="XCQ7" s="148"/>
      <c r="XCR7" s="156"/>
      <c r="XCS7" s="148"/>
      <c r="XCT7" s="156"/>
      <c r="XCU7" s="148"/>
      <c r="XCV7" s="156"/>
      <c r="XCW7" s="148"/>
      <c r="XCX7" s="156"/>
      <c r="XCY7" s="148"/>
      <c r="XCZ7" s="156"/>
      <c r="XDA7" s="148"/>
      <c r="XDB7" s="156"/>
      <c r="XDC7" s="148"/>
      <c r="XDD7" s="156"/>
      <c r="XDE7" s="148"/>
      <c r="XDF7" s="156"/>
      <c r="XDG7" s="148"/>
      <c r="XDH7" s="156"/>
      <c r="XDI7" s="148"/>
      <c r="XDJ7" s="156"/>
      <c r="XDK7" s="148"/>
      <c r="XDL7" s="156"/>
      <c r="XDM7" s="148"/>
      <c r="XDN7" s="156"/>
      <c r="XDO7" s="148"/>
      <c r="XDP7" s="156"/>
      <c r="XDQ7" s="148"/>
      <c r="XDR7" s="156"/>
      <c r="XDS7" s="148"/>
      <c r="XDT7" s="156"/>
      <c r="XDU7" s="148"/>
      <c r="XDV7" s="156"/>
      <c r="XDW7" s="148"/>
      <c r="XDX7" s="156"/>
      <c r="XDY7" s="148"/>
      <c r="XDZ7" s="156"/>
      <c r="XEA7" s="148"/>
      <c r="XEB7" s="156"/>
      <c r="XEC7" s="148"/>
      <c r="XED7" s="156"/>
      <c r="XEE7" s="148"/>
      <c r="XEF7" s="156"/>
      <c r="XEG7" s="148"/>
      <c r="XEH7" s="156"/>
      <c r="XEI7" s="148"/>
      <c r="XEJ7" s="156"/>
      <c r="XEK7" s="148"/>
      <c r="XEL7" s="156"/>
      <c r="XEM7" s="148"/>
      <c r="XEN7" s="156"/>
      <c r="XEO7" s="148"/>
      <c r="XEP7" s="156"/>
      <c r="XEQ7" s="148"/>
      <c r="XER7" s="156"/>
      <c r="XES7" s="148"/>
      <c r="XET7" s="156"/>
      <c r="XEU7" s="148"/>
      <c r="XEV7" s="156"/>
      <c r="XEW7" s="148"/>
      <c r="XEX7" s="156"/>
      <c r="XEY7" s="148"/>
      <c r="XEZ7" s="156"/>
      <c r="XFA7" s="148"/>
      <c r="XFB7" s="156"/>
      <c r="XFC7" s="148"/>
      <c r="XFD7" s="156"/>
    </row>
    <row r="8" s="150" customFormat="1" ht="15" customHeight="1">
      <c r="A8" s="153" t="s">
        <v>1039</v>
      </c>
      <c r="B8" s="157" t="s">
        <v>1040</v>
      </c>
    </row>
    <row r="9" s="150" customFormat="1" ht="15" customHeight="1">
      <c r="A9" s="148" t="s">
        <v>1041</v>
      </c>
      <c r="B9" s="149" t="s">
        <v>1042</v>
      </c>
    </row>
    <row r="10" s="150" customFormat="1" ht="15" customHeight="1">
      <c r="A10" s="153" t="s">
        <v>1043</v>
      </c>
      <c r="B10" s="158" t="s">
        <v>1044</v>
      </c>
    </row>
    <row r="11" s="150" customFormat="1" ht="15" customHeight="1">
      <c r="A11" s="148" t="s">
        <v>1045</v>
      </c>
      <c r="B11" s="149" t="s">
        <v>1046</v>
      </c>
    </row>
    <row r="12" s="150" customFormat="1" ht="15" customHeight="1">
      <c r="A12" s="153" t="s">
        <v>1047</v>
      </c>
      <c r="B12" s="157" t="s">
        <v>1048</v>
      </c>
    </row>
    <row r="13" s="150" customFormat="1" ht="15" customHeight="1">
      <c r="A13" s="148" t="s">
        <v>1049</v>
      </c>
      <c r="B13" s="149" t="s">
        <v>1050</v>
      </c>
    </row>
    <row r="14" s="150" customFormat="1" ht="15" customHeight="1">
      <c r="A14" s="153" t="s">
        <v>1051</v>
      </c>
      <c r="B14" s="157" t="s">
        <v>1052</v>
      </c>
    </row>
    <row r="15" s="150" customFormat="1" ht="15" customHeight="1">
      <c r="A15" s="148" t="s">
        <v>1053</v>
      </c>
      <c r="B15" s="149" t="s">
        <v>1054</v>
      </c>
    </row>
    <row r="16" s="150" customFormat="1" ht="15" customHeight="1">
      <c r="A16" s="153" t="s">
        <v>1055</v>
      </c>
      <c r="B16" s="158" t="s">
        <v>1056</v>
      </c>
    </row>
    <row r="17" s="150" customFormat="1" ht="15" customHeight="1">
      <c r="A17" s="148" t="s">
        <v>1057</v>
      </c>
      <c r="B17" s="149" t="s">
        <v>1058</v>
      </c>
    </row>
    <row r="18" s="150" customFormat="1" ht="15" customHeight="1">
      <c r="A18" s="148" t="s">
        <v>1059</v>
      </c>
      <c r="B18" s="149" t="s">
        <v>1060</v>
      </c>
    </row>
    <row r="19" s="150" customFormat="1" ht="15" customHeight="1">
      <c r="A19" s="148" t="s">
        <v>1061</v>
      </c>
      <c r="B19" s="149" t="s">
        <v>1062</v>
      </c>
    </row>
    <row r="20" s="150" customFormat="1" ht="15" customHeight="1">
      <c r="A20" s="148" t="s">
        <v>1063</v>
      </c>
      <c r="B20" s="149" t="s">
        <v>1064</v>
      </c>
    </row>
    <row r="21" s="150" customFormat="1" ht="15" customHeight="1">
      <c r="A21" s="148" t="s">
        <v>1065</v>
      </c>
      <c r="B21" s="151" t="s">
        <v>1066</v>
      </c>
    </row>
    <row r="22" s="150" customFormat="1" ht="15" customHeight="1">
      <c r="A22" s="148" t="s">
        <v>1067</v>
      </c>
      <c r="B22" s="149" t="s">
        <v>1068</v>
      </c>
    </row>
    <row r="23" s="150" customFormat="1" ht="15" customHeight="1">
      <c r="A23" s="148" t="s">
        <v>1069</v>
      </c>
      <c r="B23" s="151" t="s">
        <v>1070</v>
      </c>
    </row>
    <row r="24" s="150" customFormat="1" ht="15" customHeight="1">
      <c r="A24" s="153" t="s">
        <v>1071</v>
      </c>
      <c r="B24" s="157" t="s">
        <v>1072</v>
      </c>
    </row>
    <row r="25" s="150" customFormat="1" ht="15" customHeight="1">
      <c r="A25" s="148" t="s">
        <v>1073</v>
      </c>
      <c r="B25" s="149" t="s">
        <v>1074</v>
      </c>
    </row>
    <row r="26" s="150" customFormat="1" ht="15" customHeight="1">
      <c r="A26" s="153" t="s">
        <v>1075</v>
      </c>
      <c r="B26" s="157" t="s">
        <v>1076</v>
      </c>
    </row>
    <row r="27" s="150" customFormat="1" ht="15" customHeight="1">
      <c r="A27" s="148" t="s">
        <v>1077</v>
      </c>
      <c r="B27" s="149" t="s">
        <v>1078</v>
      </c>
    </row>
    <row r="28" s="150" customFormat="1" ht="15" customHeight="1">
      <c r="A28" s="153" t="s">
        <v>1079</v>
      </c>
      <c r="B28" s="158" t="s">
        <v>1080</v>
      </c>
    </row>
    <row r="29" s="150" customFormat="1" ht="15" customHeight="1">
      <c r="A29" s="148" t="s">
        <v>63</v>
      </c>
      <c r="B29" s="149" t="s">
        <v>62</v>
      </c>
    </row>
    <row r="30" s="150" customFormat="1" ht="15" customHeight="1">
      <c r="A30" s="148" t="s">
        <v>61</v>
      </c>
      <c r="B30" s="151" t="s">
        <v>60</v>
      </c>
    </row>
    <row r="31" s="150" customFormat="1" ht="15" customHeight="1">
      <c r="A31" s="148" t="s">
        <v>1081</v>
      </c>
      <c r="B31" s="149" t="s">
        <v>1082</v>
      </c>
    </row>
    <row r="32" s="150" customFormat="1" ht="15" customHeight="1">
      <c r="A32" s="153" t="s">
        <v>1083</v>
      </c>
      <c r="B32" s="158" t="s">
        <v>1084</v>
      </c>
    </row>
    <row r="33" s="150" customFormat="1" ht="15" customHeight="1">
      <c r="A33" s="148" t="s">
        <v>1085</v>
      </c>
      <c r="B33" s="149" t="s">
        <v>1086</v>
      </c>
    </row>
    <row r="34" s="150" customFormat="1" ht="15" customHeight="1">
      <c r="A34" s="148" t="s">
        <v>1087</v>
      </c>
      <c r="B34" s="149" t="s">
        <v>1088</v>
      </c>
    </row>
    <row r="35" s="150" customFormat="1" ht="15" customHeight="1">
      <c r="A35" s="148" t="s">
        <v>1089</v>
      </c>
      <c r="B35" s="149" t="s">
        <v>1090</v>
      </c>
    </row>
    <row r="36" s="150" customFormat="1" ht="15" customHeight="1">
      <c r="A36" s="148" t="s">
        <v>1091</v>
      </c>
      <c r="B36" s="149" t="s">
        <v>1092</v>
      </c>
    </row>
    <row r="37" s="150" customFormat="1" ht="15" customHeight="1">
      <c r="A37" s="148" t="s">
        <v>1093</v>
      </c>
      <c r="B37" s="149" t="s">
        <v>1094</v>
      </c>
    </row>
    <row r="38" s="150" customFormat="1" ht="30.75">
      <c r="A38" s="148" t="s">
        <v>1095</v>
      </c>
      <c r="B38" s="149" t="s">
        <v>1096</v>
      </c>
    </row>
    <row r="39" s="150" customFormat="1" ht="15" customHeight="1">
      <c r="A39" s="148" t="s">
        <v>1097</v>
      </c>
      <c r="B39" s="149" t="s">
        <v>1098</v>
      </c>
    </row>
    <row r="40" s="150" customFormat="1" ht="15" customHeight="1">
      <c r="A40" s="148" t="s">
        <v>1099</v>
      </c>
      <c r="B40" s="149" t="s">
        <v>1100</v>
      </c>
    </row>
    <row r="41" s="150" customFormat="1" ht="15" customHeight="1">
      <c r="A41" s="148" t="s">
        <v>1101</v>
      </c>
      <c r="B41" s="149" t="s">
        <v>1102</v>
      </c>
    </row>
    <row r="42" s="150" customFormat="1" ht="17.76" customHeight="1">
      <c r="A42" s="148" t="s">
        <v>1103</v>
      </c>
      <c r="B42" s="149" t="s">
        <v>1104</v>
      </c>
    </row>
    <row r="43" s="150" customFormat="1" ht="15">
      <c r="A43" s="148" t="s">
        <v>1105</v>
      </c>
      <c r="B43" s="149" t="s">
        <v>1106</v>
      </c>
    </row>
    <row r="44" s="150" customFormat="1" ht="15" customHeight="1">
      <c r="A44" s="148" t="s">
        <v>1107</v>
      </c>
      <c r="B44" s="149" t="s">
        <v>1108</v>
      </c>
    </row>
    <row r="45" s="150" customFormat="1" ht="15" customHeight="1">
      <c r="A45" s="148" t="s">
        <v>1109</v>
      </c>
      <c r="B45" s="149" t="s">
        <v>1110</v>
      </c>
    </row>
    <row r="46" s="150" customFormat="1" ht="15" customHeight="1">
      <c r="A46" s="153" t="s">
        <v>1111</v>
      </c>
      <c r="B46" s="149" t="s">
        <v>1112</v>
      </c>
    </row>
    <row r="47" s="150" customFormat="1" ht="15" customHeight="1">
      <c r="A47" s="148" t="s">
        <v>1113</v>
      </c>
      <c r="B47" s="149" t="s">
        <v>1114</v>
      </c>
    </row>
    <row r="48" s="150" customFormat="1" ht="15" customHeight="1">
      <c r="A48" s="148" t="s">
        <v>1115</v>
      </c>
      <c r="B48" s="149" t="s">
        <v>1116</v>
      </c>
    </row>
    <row r="49" s="150" customFormat="1" ht="15" customHeight="1">
      <c r="A49" s="148" t="s">
        <v>1117</v>
      </c>
      <c r="B49" s="149" t="s">
        <v>1118</v>
      </c>
    </row>
    <row r="50" s="150" customFormat="1" ht="15" customHeight="1">
      <c r="A50" s="148" t="s">
        <v>1119</v>
      </c>
      <c r="B50" s="151" t="s">
        <v>1120</v>
      </c>
    </row>
    <row r="51" s="150" customFormat="1" ht="14.75" customHeight="1">
      <c r="A51" s="148" t="s">
        <v>1121</v>
      </c>
      <c r="B51" s="151" t="s">
        <v>1122</v>
      </c>
    </row>
    <row r="52" s="150" customFormat="1" ht="15" customHeight="1">
      <c r="A52" s="148" t="s">
        <v>1123</v>
      </c>
      <c r="B52" s="151" t="s">
        <v>1124</v>
      </c>
    </row>
    <row r="53" s="150" customFormat="1" ht="15" customHeight="1">
      <c r="A53" s="148" t="s">
        <v>1125</v>
      </c>
      <c r="B53" s="149" t="s">
        <v>1126</v>
      </c>
    </row>
    <row r="54" s="150" customFormat="1" ht="15" customHeight="1">
      <c r="A54" s="148" t="s">
        <v>1127</v>
      </c>
      <c r="B54" s="149" t="s">
        <v>1128</v>
      </c>
    </row>
    <row r="55" s="150" customFormat="1" ht="15" customHeight="1">
      <c r="A55" s="148" t="s">
        <v>1129</v>
      </c>
      <c r="B55" s="149" t="s">
        <v>1130</v>
      </c>
    </row>
    <row r="56" s="150" customFormat="1" ht="15" customHeight="1">
      <c r="A56" s="148" t="s">
        <v>1131</v>
      </c>
      <c r="B56" s="149" t="s">
        <v>1132</v>
      </c>
    </row>
    <row r="57" s="150" customFormat="1" ht="15" customHeight="1">
      <c r="A57" s="148" t="s">
        <v>1133</v>
      </c>
      <c r="B57" s="149" t="s">
        <v>1134</v>
      </c>
    </row>
    <row r="58" s="150" customFormat="1" ht="15" customHeight="1">
      <c r="A58" s="148" t="s">
        <v>1135</v>
      </c>
      <c r="B58" s="149" t="s">
        <v>1136</v>
      </c>
    </row>
    <row r="59" s="150" customFormat="1" ht="15" customHeight="1">
      <c r="A59" s="148" t="s">
        <v>1137</v>
      </c>
      <c r="B59" s="149" t="s">
        <v>1138</v>
      </c>
    </row>
    <row r="60" s="150" customFormat="1" ht="15" customHeight="1">
      <c r="A60" s="148" t="s">
        <v>1139</v>
      </c>
      <c r="B60" s="149" t="s">
        <v>1140</v>
      </c>
    </row>
    <row r="61" s="150" customFormat="1" ht="15" customHeight="1">
      <c r="A61" s="148" t="s">
        <v>65</v>
      </c>
      <c r="B61" s="151" t="s">
        <v>64</v>
      </c>
    </row>
    <row r="62" s="150" customFormat="1" ht="15" customHeight="1">
      <c r="A62" s="148" t="s">
        <v>1141</v>
      </c>
      <c r="B62" s="149" t="s">
        <v>1142</v>
      </c>
    </row>
    <row r="63" s="150" customFormat="1" ht="15" customHeight="1">
      <c r="A63" s="148" t="s">
        <v>1143</v>
      </c>
      <c r="B63" s="149" t="s">
        <v>1144</v>
      </c>
    </row>
    <row r="64" s="150" customFormat="1" ht="15" customHeight="1">
      <c r="A64" s="148" t="s">
        <v>1145</v>
      </c>
      <c r="B64" s="149" t="s">
        <v>1146</v>
      </c>
    </row>
    <row r="65" s="150" customFormat="1" ht="15" customHeight="1">
      <c r="A65" s="148" t="s">
        <v>1147</v>
      </c>
      <c r="B65" s="149" t="s">
        <v>1148</v>
      </c>
    </row>
    <row r="66" s="150" customFormat="1" ht="15" customHeight="1">
      <c r="A66" s="148" t="s">
        <v>1149</v>
      </c>
      <c r="B66" s="149" t="s">
        <v>1150</v>
      </c>
    </row>
    <row r="67" s="150" customFormat="1" ht="15" customHeight="1">
      <c r="A67" s="148" t="s">
        <v>1151</v>
      </c>
      <c r="B67" s="149" t="s">
        <v>1152</v>
      </c>
    </row>
    <row r="68" s="150" customFormat="1" ht="15" customHeight="1">
      <c r="A68" s="148" t="s">
        <v>1153</v>
      </c>
      <c r="B68" s="149" t="s">
        <v>1154</v>
      </c>
    </row>
    <row r="69" s="159" customFormat="1" ht="15" customHeight="1">
      <c r="A69" s="159" t="s">
        <v>1155</v>
      </c>
      <c r="B69" s="149" t="s">
        <v>1156</v>
      </c>
      <c r="C69" s="160"/>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160"/>
      <c r="AB69" s="161"/>
    </row>
    <row r="70" s="150" customFormat="1" ht="15" customHeight="1">
      <c r="A70" s="148" t="s">
        <v>1157</v>
      </c>
      <c r="B70" s="149" t="s">
        <v>1158</v>
      </c>
    </row>
    <row r="71" s="159" customFormat="1" ht="15" customHeight="1">
      <c r="A71" s="159" t="s">
        <v>1159</v>
      </c>
      <c r="B71" s="149" t="s">
        <v>1160</v>
      </c>
      <c r="C71" s="160"/>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160"/>
      <c r="AB71" s="161"/>
    </row>
    <row r="72" s="150" customFormat="1" ht="15" customHeight="1">
      <c r="A72" s="148" t="s">
        <v>1161</v>
      </c>
      <c r="B72" s="151" t="s">
        <v>1162</v>
      </c>
    </row>
    <row r="73" s="159" customFormat="1" ht="15" customHeight="1">
      <c r="A73" s="159" t="s">
        <v>1163</v>
      </c>
      <c r="B73" s="149" t="s">
        <v>1164</v>
      </c>
      <c r="C73" s="160"/>
      <c r="D73" s="160"/>
      <c r="E73" s="160"/>
      <c r="F73" s="160"/>
      <c r="G73" s="160"/>
      <c r="H73" s="160"/>
      <c r="I73" s="160"/>
      <c r="J73" s="160"/>
      <c r="K73" s="160"/>
      <c r="L73" s="160"/>
      <c r="M73" s="160"/>
      <c r="N73" s="160"/>
      <c r="O73" s="160"/>
      <c r="P73" s="160"/>
      <c r="Q73" s="160"/>
      <c r="R73" s="160"/>
      <c r="S73" s="160"/>
      <c r="T73" s="160"/>
      <c r="U73" s="160"/>
      <c r="V73" s="160"/>
      <c r="W73" s="160"/>
      <c r="X73" s="160"/>
      <c r="Y73" s="160"/>
      <c r="Z73" s="160"/>
      <c r="AA73" s="160"/>
      <c r="AB73" s="161"/>
    </row>
    <row r="74" s="150" customFormat="1" ht="15" customHeight="1">
      <c r="A74" s="148" t="s">
        <v>1165</v>
      </c>
      <c r="B74" s="149" t="s">
        <v>1166</v>
      </c>
    </row>
    <row r="75" s="150" customFormat="1" ht="15" customHeight="1">
      <c r="A75" s="148" t="s">
        <v>1167</v>
      </c>
      <c r="B75" s="149" t="s">
        <v>1168</v>
      </c>
    </row>
    <row r="76" s="150" customFormat="1" ht="15" customHeight="1">
      <c r="A76" s="148" t="s">
        <v>1169</v>
      </c>
      <c r="B76" s="149" t="s">
        <v>1170</v>
      </c>
    </row>
    <row r="77" s="150" customFormat="1" ht="15" customHeight="1">
      <c r="A77" s="148" t="s">
        <v>1171</v>
      </c>
      <c r="B77" s="149" t="s">
        <v>1172</v>
      </c>
    </row>
    <row r="78" s="150" customFormat="1" ht="15" customHeight="1">
      <c r="A78" s="148" t="s">
        <v>1173</v>
      </c>
      <c r="B78" s="149" t="s">
        <v>1174</v>
      </c>
    </row>
    <row r="79" s="150" customFormat="1" ht="15" customHeight="1">
      <c r="A79" s="148" t="s">
        <v>1175</v>
      </c>
      <c r="B79" s="149" t="s">
        <v>1176</v>
      </c>
    </row>
    <row r="80" s="150" customFormat="1" ht="30.75">
      <c r="A80" s="148" t="s">
        <v>1177</v>
      </c>
      <c r="B80" s="149" t="s">
        <v>1178</v>
      </c>
    </row>
    <row r="81" s="150" customFormat="1" ht="15" customHeight="1">
      <c r="A81" s="148" t="s">
        <v>1179</v>
      </c>
      <c r="B81" s="149" t="s">
        <v>1180</v>
      </c>
    </row>
    <row r="82" s="150" customFormat="1" ht="15" customHeight="1">
      <c r="A82" s="148" t="s">
        <v>85</v>
      </c>
      <c r="B82" s="151" t="s">
        <v>1181</v>
      </c>
    </row>
    <row r="83" s="41" customFormat="1">
      <c r="A83" s="148" t="s">
        <v>79</v>
      </c>
      <c r="B83" s="151" t="s">
        <v>78</v>
      </c>
    </row>
    <row r="84" s="150" customFormat="1" ht="15" customHeight="1">
      <c r="A84" s="148" t="s">
        <v>77</v>
      </c>
      <c r="B84" s="151" t="s">
        <v>76</v>
      </c>
    </row>
    <row r="85" ht="15">
      <c r="A85" s="148" t="s">
        <v>1182</v>
      </c>
      <c r="B85" s="149" t="s">
        <v>1183</v>
      </c>
    </row>
    <row r="86" s="150" customFormat="1" ht="15" customHeight="1">
      <c r="A86" s="148" t="s">
        <v>1184</v>
      </c>
      <c r="B86" s="151" t="s">
        <v>1185</v>
      </c>
    </row>
    <row r="87" s="150" customFormat="1" ht="15" customHeight="1">
      <c r="A87" s="148" t="s">
        <v>81</v>
      </c>
      <c r="B87" s="149" t="s">
        <v>1186</v>
      </c>
    </row>
    <row r="88">
      <c r="A88" s="148" t="s">
        <v>1187</v>
      </c>
      <c r="B88" s="151" t="s">
        <v>1188</v>
      </c>
    </row>
    <row r="89" s="150" customFormat="1" ht="15" customHeight="1">
      <c r="A89" s="148" t="s">
        <v>1189</v>
      </c>
      <c r="B89" s="151" t="s">
        <v>1190</v>
      </c>
    </row>
    <row r="90" ht="15">
      <c r="A90" s="148" t="s">
        <v>1191</v>
      </c>
      <c r="B90" s="149" t="s">
        <v>1192</v>
      </c>
    </row>
    <row r="91" s="150" customFormat="1" ht="15" customHeight="1">
      <c r="A91" s="148" t="s">
        <v>1193</v>
      </c>
      <c r="B91" s="151" t="s">
        <v>1194</v>
      </c>
    </row>
    <row r="92" ht="15">
      <c r="A92" s="148" t="s">
        <v>1195</v>
      </c>
      <c r="B92" s="149" t="s">
        <v>1196</v>
      </c>
    </row>
    <row r="93" s="150" customFormat="1" ht="15" customHeight="1">
      <c r="A93" s="148" t="s">
        <v>1197</v>
      </c>
      <c r="B93" s="151" t="s">
        <v>1198</v>
      </c>
    </row>
    <row r="94" ht="15">
      <c r="A94" s="148" t="s">
        <v>1199</v>
      </c>
      <c r="B94" s="149" t="s">
        <v>1200</v>
      </c>
    </row>
    <row r="95" s="150" customFormat="1" ht="15" customHeight="1">
      <c r="A95" s="148" t="s">
        <v>1201</v>
      </c>
      <c r="B95" s="151" t="s">
        <v>1202</v>
      </c>
    </row>
    <row r="96">
      <c r="A96" s="148" t="s">
        <v>1203</v>
      </c>
      <c r="B96" s="151" t="s">
        <v>1204</v>
      </c>
    </row>
    <row r="97" ht="15">
      <c r="A97" s="148" t="s">
        <v>1205</v>
      </c>
      <c r="B97" s="149" t="s">
        <v>1206</v>
      </c>
    </row>
    <row r="98">
      <c r="A98" s="148" t="s">
        <v>127</v>
      </c>
      <c r="B98" s="151" t="s">
        <v>1207</v>
      </c>
    </row>
    <row r="99" s="150" customFormat="1" ht="15" customHeight="1">
      <c r="A99" s="148" t="s">
        <v>608</v>
      </c>
      <c r="B99" s="151" t="s">
        <v>1208</v>
      </c>
    </row>
    <row r="100">
      <c r="A100" s="148" t="s">
        <v>1209</v>
      </c>
      <c r="B100" s="151" t="s">
        <v>1210</v>
      </c>
    </row>
    <row r="101">
      <c r="A101" s="148" t="s">
        <v>1211</v>
      </c>
      <c r="B101" s="151" t="s">
        <v>1212</v>
      </c>
    </row>
    <row r="102">
      <c r="A102" s="148" t="s">
        <v>1213</v>
      </c>
      <c r="B102" s="151" t="s">
        <v>1214</v>
      </c>
    </row>
    <row r="103" s="150" customFormat="1" ht="15" customHeight="1">
      <c r="A103" s="148" t="s">
        <v>1215</v>
      </c>
      <c r="B103" s="151" t="s">
        <v>1216</v>
      </c>
    </row>
    <row r="104" ht="15">
      <c r="A104" s="148" t="s">
        <v>1217</v>
      </c>
      <c r="B104" s="149" t="s">
        <v>1218</v>
      </c>
    </row>
    <row r="105" s="150" customFormat="1" ht="15" customHeight="1">
      <c r="A105" s="148" t="s">
        <v>1219</v>
      </c>
      <c r="B105" s="151" t="s">
        <v>1220</v>
      </c>
    </row>
    <row r="106" ht="15">
      <c r="A106" s="148" t="s">
        <v>1221</v>
      </c>
      <c r="B106" s="149" t="s">
        <v>1222</v>
      </c>
    </row>
    <row r="107" ht="15">
      <c r="A107" s="148" t="s">
        <v>1223</v>
      </c>
      <c r="B107" s="149" t="s">
        <v>1224</v>
      </c>
    </row>
    <row r="108" ht="15">
      <c r="A108" s="148" t="s">
        <v>1225</v>
      </c>
      <c r="B108" s="149" t="s">
        <v>1226</v>
      </c>
    </row>
    <row r="109" s="150" customFormat="1" ht="15" customHeight="1">
      <c r="A109" s="148" t="s">
        <v>1227</v>
      </c>
      <c r="B109" s="151" t="s">
        <v>1228</v>
      </c>
    </row>
    <row r="110" ht="15">
      <c r="A110" s="148" t="s">
        <v>1229</v>
      </c>
      <c r="B110" s="149" t="s">
        <v>1230</v>
      </c>
    </row>
    <row r="111" ht="15">
      <c r="A111" s="148" t="s">
        <v>1231</v>
      </c>
      <c r="B111" s="149" t="s">
        <v>1232</v>
      </c>
    </row>
    <row r="112" ht="15">
      <c r="A112" s="148" t="s">
        <v>1233</v>
      </c>
      <c r="B112" s="149" t="s">
        <v>1234</v>
      </c>
    </row>
    <row r="113" s="150" customFormat="1" ht="15" customHeight="1">
      <c r="A113" s="148" t="s">
        <v>1235</v>
      </c>
      <c r="B113" s="151" t="s">
        <v>1236</v>
      </c>
    </row>
    <row r="114" s="150" customFormat="1" ht="15" customHeight="1">
      <c r="A114" s="148" t="s">
        <v>1237</v>
      </c>
      <c r="B114" s="151" t="s">
        <v>1238</v>
      </c>
    </row>
    <row r="115" ht="15">
      <c r="A115" s="148" t="s">
        <v>1239</v>
      </c>
      <c r="B115" s="149" t="s">
        <v>1240</v>
      </c>
    </row>
    <row r="116" s="150" customFormat="1" ht="15" customHeight="1">
      <c r="A116" s="148" t="s">
        <v>1241</v>
      </c>
      <c r="B116" s="151" t="s">
        <v>1242</v>
      </c>
    </row>
    <row r="117" ht="15">
      <c r="A117" s="148" t="s">
        <v>67</v>
      </c>
      <c r="B117" s="149" t="s">
        <v>66</v>
      </c>
    </row>
    <row r="118" ht="15">
      <c r="A118" s="148" t="s">
        <v>1243</v>
      </c>
      <c r="B118" s="149" t="s">
        <v>1244</v>
      </c>
    </row>
    <row r="119" ht="15">
      <c r="A119" s="148" t="s">
        <v>1245</v>
      </c>
      <c r="B119" s="149" t="s">
        <v>1246</v>
      </c>
    </row>
    <row r="120" ht="15">
      <c r="A120" s="148" t="s">
        <v>1247</v>
      </c>
      <c r="B120" s="149" t="s">
        <v>1248</v>
      </c>
    </row>
    <row r="121" ht="15">
      <c r="A121" s="148" t="s">
        <v>1249</v>
      </c>
      <c r="B121" s="149" t="s">
        <v>1250</v>
      </c>
    </row>
    <row r="122" ht="15" customHeight="1">
      <c r="A122" s="148" t="s">
        <v>1251</v>
      </c>
      <c r="B122" s="149" t="s">
        <v>1252</v>
      </c>
    </row>
    <row r="123" ht="15">
      <c r="A123" s="148" t="s">
        <v>1253</v>
      </c>
      <c r="B123" s="149" t="s">
        <v>1254</v>
      </c>
    </row>
    <row r="124" ht="15" customHeight="1">
      <c r="A124" s="148" t="s">
        <v>1255</v>
      </c>
      <c r="B124" s="149" t="s">
        <v>1256</v>
      </c>
    </row>
    <row r="125" ht="15">
      <c r="A125" s="148" t="s">
        <v>1257</v>
      </c>
      <c r="B125" s="149" t="s">
        <v>1258</v>
      </c>
    </row>
    <row r="126" ht="15">
      <c r="A126" s="148" t="s">
        <v>1259</v>
      </c>
      <c r="B126" s="149" t="s">
        <v>1260</v>
      </c>
    </row>
    <row r="127" ht="44.25">
      <c r="A127" s="148" t="s">
        <v>1261</v>
      </c>
      <c r="B127" s="149" t="s">
        <v>1262</v>
      </c>
    </row>
    <row r="128" ht="15" customHeight="1">
      <c r="A128" s="148" t="s">
        <v>1263</v>
      </c>
      <c r="B128" s="149" t="s">
        <v>1264</v>
      </c>
    </row>
    <row r="129" ht="15">
      <c r="A129" s="148" t="s">
        <v>1265</v>
      </c>
      <c r="B129" s="149" t="s">
        <v>1266</v>
      </c>
    </row>
    <row r="130" ht="15" customHeight="1">
      <c r="A130" s="148" t="s">
        <v>1267</v>
      </c>
      <c r="B130" s="149" t="s">
        <v>1268</v>
      </c>
    </row>
    <row r="131" ht="15">
      <c r="A131" s="148" t="s">
        <v>1269</v>
      </c>
      <c r="B131" s="149" t="s">
        <v>1270</v>
      </c>
    </row>
    <row r="132" ht="15">
      <c r="A132" s="148" t="s">
        <v>1271</v>
      </c>
      <c r="B132" s="149" t="s">
        <v>1272</v>
      </c>
    </row>
    <row r="133" ht="15">
      <c r="A133" s="148" t="s">
        <v>1273</v>
      </c>
      <c r="B133" s="149" t="s">
        <v>1274</v>
      </c>
    </row>
    <row r="134" ht="15">
      <c r="A134" s="153" t="s">
        <v>1275</v>
      </c>
      <c r="B134" s="157" t="s">
        <v>1276</v>
      </c>
    </row>
    <row r="135" ht="15">
      <c r="A135" s="148" t="s">
        <v>1277</v>
      </c>
      <c r="B135" s="149" t="s">
        <v>1278</v>
      </c>
    </row>
    <row r="136" ht="15">
      <c r="A136" s="153" t="s">
        <v>75</v>
      </c>
      <c r="B136" s="157" t="s">
        <v>74</v>
      </c>
    </row>
    <row r="137" s="159" customFormat="1" ht="15">
      <c r="A137" s="156" t="s">
        <v>1279</v>
      </c>
      <c r="B137" s="149" t="s">
        <v>1280</v>
      </c>
      <c r="C137" s="160"/>
      <c r="D137" s="160"/>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c r="AB137" s="161"/>
    </row>
    <row r="138" ht="15">
      <c r="A138" s="148" t="s">
        <v>1281</v>
      </c>
      <c r="B138" s="149" t="s">
        <v>1282</v>
      </c>
    </row>
    <row r="139" ht="30.75">
      <c r="A139" s="148" t="s">
        <v>1283</v>
      </c>
      <c r="B139" s="149" t="s">
        <v>1284</v>
      </c>
    </row>
    <row r="140" ht="15">
      <c r="A140" s="153" t="s">
        <v>1285</v>
      </c>
      <c r="B140" s="157" t="s">
        <v>1286</v>
      </c>
    </row>
    <row r="141" ht="15">
      <c r="A141" s="148" t="s">
        <v>1287</v>
      </c>
      <c r="B141" s="149" t="s">
        <v>1288</v>
      </c>
    </row>
    <row r="142">
      <c r="A142" s="148" t="s">
        <v>1289</v>
      </c>
      <c r="B142" s="151" t="s">
        <v>1290</v>
      </c>
    </row>
    <row r="143" s="159" customFormat="1" ht="15">
      <c r="A143" s="156" t="s">
        <v>1291</v>
      </c>
      <c r="B143" s="149" t="s">
        <v>1292</v>
      </c>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c r="AB143" s="161"/>
    </row>
    <row r="144" ht="17.76" customHeight="1">
      <c r="A144" s="148" t="s">
        <v>1293</v>
      </c>
      <c r="B144" s="149" t="s">
        <v>1294</v>
      </c>
    </row>
    <row r="145">
      <c r="A145" s="148" t="s">
        <v>69</v>
      </c>
      <c r="B145" s="151" t="s">
        <v>68</v>
      </c>
    </row>
    <row r="146" ht="15">
      <c r="A146" s="153" t="s">
        <v>1295</v>
      </c>
      <c r="B146" s="157" t="s">
        <v>1296</v>
      </c>
    </row>
    <row r="147" ht="15">
      <c r="A147" s="148" t="s">
        <v>1297</v>
      </c>
      <c r="B147" s="149" t="s">
        <v>1298</v>
      </c>
    </row>
    <row r="148" ht="15">
      <c r="A148" s="153" t="s">
        <v>1299</v>
      </c>
      <c r="B148" s="157" t="s">
        <v>1300</v>
      </c>
    </row>
    <row r="149" s="159" customFormat="1" ht="15">
      <c r="A149" s="156" t="s">
        <v>1301</v>
      </c>
      <c r="B149" s="149" t="s">
        <v>1302</v>
      </c>
      <c r="C149" s="160"/>
      <c r="D149" s="160"/>
      <c r="E149" s="160"/>
      <c r="F149" s="160"/>
      <c r="G149" s="160"/>
      <c r="H149" s="160"/>
      <c r="I149" s="160"/>
      <c r="J149" s="160"/>
      <c r="K149" s="160"/>
      <c r="L149" s="160"/>
      <c r="M149" s="160"/>
      <c r="N149" s="160"/>
      <c r="O149" s="160"/>
      <c r="P149" s="160"/>
      <c r="Q149" s="160"/>
      <c r="R149" s="160"/>
      <c r="S149" s="160"/>
      <c r="T149" s="160"/>
      <c r="U149" s="160"/>
      <c r="V149" s="160"/>
      <c r="W149" s="160"/>
      <c r="X149" s="160"/>
      <c r="Y149" s="160"/>
      <c r="Z149" s="160"/>
      <c r="AA149" s="160"/>
      <c r="AB149" s="161"/>
    </row>
    <row r="150" ht="15">
      <c r="A150" s="148" t="s">
        <v>1303</v>
      </c>
      <c r="B150" s="149" t="s">
        <v>1304</v>
      </c>
    </row>
    <row r="151" ht="15">
      <c r="A151" s="148" t="s">
        <v>1305</v>
      </c>
      <c r="B151" s="149" t="s">
        <v>1306</v>
      </c>
    </row>
    <row r="152">
      <c r="A152" s="148" t="s">
        <v>73</v>
      </c>
      <c r="B152" s="151" t="s">
        <v>1307</v>
      </c>
    </row>
    <row r="153" s="159" customFormat="1" ht="15">
      <c r="A153" s="156" t="s">
        <v>1308</v>
      </c>
      <c r="B153" s="149" t="s">
        <v>1309</v>
      </c>
      <c r="C153" s="160"/>
      <c r="D153" s="160"/>
      <c r="E153" s="160"/>
      <c r="F153" s="160"/>
      <c r="G153" s="160"/>
      <c r="H153" s="160"/>
      <c r="I153" s="160"/>
      <c r="J153" s="160"/>
      <c r="K153" s="160"/>
      <c r="L153" s="160"/>
      <c r="M153" s="160"/>
      <c r="N153" s="160"/>
      <c r="O153" s="160"/>
      <c r="P153" s="160"/>
      <c r="Q153" s="160"/>
      <c r="R153" s="160"/>
      <c r="S153" s="160"/>
      <c r="T153" s="160"/>
      <c r="U153" s="160"/>
      <c r="V153" s="160"/>
      <c r="W153" s="160"/>
      <c r="X153" s="160"/>
      <c r="Y153" s="160"/>
      <c r="Z153" s="160"/>
      <c r="AA153" s="160"/>
      <c r="AB153" s="161"/>
    </row>
    <row r="154" ht="15">
      <c r="A154" s="148" t="s">
        <v>1310</v>
      </c>
      <c r="B154" s="149" t="s">
        <v>1311</v>
      </c>
    </row>
    <row r="155" ht="15">
      <c r="A155" s="148" t="s">
        <v>1312</v>
      </c>
      <c r="B155" s="149" t="s">
        <v>1313</v>
      </c>
    </row>
    <row r="156" ht="15">
      <c r="A156" s="148" t="s">
        <v>1314</v>
      </c>
      <c r="B156" s="149" t="s">
        <v>1315</v>
      </c>
    </row>
    <row r="157" ht="15">
      <c r="A157" s="148" t="s">
        <v>1316</v>
      </c>
      <c r="B157" s="149" t="s">
        <v>1317</v>
      </c>
    </row>
    <row r="158" ht="15">
      <c r="A158" s="148" t="s">
        <v>1318</v>
      </c>
      <c r="B158" s="149" t="s">
        <v>1319</v>
      </c>
    </row>
    <row r="159" ht="15">
      <c r="A159" s="148" t="s">
        <v>1320</v>
      </c>
      <c r="B159" s="149" t="s">
        <v>1321</v>
      </c>
    </row>
    <row r="160" ht="15">
      <c r="A160" s="148" t="s">
        <v>1322</v>
      </c>
      <c r="B160" s="149" t="s">
        <v>1323</v>
      </c>
    </row>
    <row r="161" ht="15">
      <c r="A161" s="148" t="s">
        <v>1324</v>
      </c>
      <c r="B161" s="149" t="s">
        <v>1325</v>
      </c>
    </row>
    <row r="162" ht="15">
      <c r="A162" s="148" t="s">
        <v>1326</v>
      </c>
      <c r="B162" s="149" t="s">
        <v>1327</v>
      </c>
    </row>
    <row r="163" ht="15">
      <c r="A163" s="148" t="s">
        <v>1328</v>
      </c>
      <c r="B163" s="149" t="s">
        <v>1329</v>
      </c>
    </row>
    <row r="164" ht="15">
      <c r="A164" s="148" t="s">
        <v>1330</v>
      </c>
      <c r="B164" s="149" t="s">
        <v>1331</v>
      </c>
    </row>
    <row r="165" ht="15">
      <c r="A165" s="148" t="s">
        <v>1332</v>
      </c>
      <c r="B165" s="149" t="s">
        <v>1333</v>
      </c>
    </row>
    <row r="166" ht="15">
      <c r="A166" s="148" t="s">
        <v>71</v>
      </c>
      <c r="B166" s="149" t="s">
        <v>70</v>
      </c>
    </row>
    <row r="167" s="159" customFormat="1" ht="15">
      <c r="A167" s="156" t="s">
        <v>1334</v>
      </c>
      <c r="B167" s="149" t="s">
        <v>1335</v>
      </c>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c r="AB167" s="161"/>
    </row>
    <row r="168" s="159" customFormat="1" ht="15">
      <c r="A168" s="156" t="s">
        <v>1336</v>
      </c>
      <c r="B168" s="149" t="s">
        <v>1337</v>
      </c>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c r="AB168" s="161"/>
    </row>
    <row r="169" ht="15">
      <c r="A169" s="148" t="s">
        <v>1338</v>
      </c>
      <c r="B169" s="149" t="s">
        <v>1339</v>
      </c>
    </row>
    <row r="170" s="159" customFormat="1" ht="15">
      <c r="A170" s="156" t="s">
        <v>1340</v>
      </c>
      <c r="B170" s="149" t="s">
        <v>1341</v>
      </c>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c r="AB170" s="161"/>
    </row>
    <row r="171" ht="15">
      <c r="A171" s="148" t="s">
        <v>1342</v>
      </c>
      <c r="B171" s="149" t="s">
        <v>1343</v>
      </c>
    </row>
    <row r="172" ht="15">
      <c r="A172" s="148" t="s">
        <v>1344</v>
      </c>
      <c r="B172" s="149" t="s">
        <v>1345</v>
      </c>
    </row>
    <row r="173" ht="15">
      <c r="A173" s="148" t="s">
        <v>1346</v>
      </c>
      <c r="B173" s="149" t="s">
        <v>1347</v>
      </c>
    </row>
    <row r="174">
      <c r="A174" s="113"/>
      <c r="B174" s="113"/>
    </row>
    <row r="175">
      <c r="A175" s="113"/>
      <c r="B175" s="113"/>
    </row>
    <row r="176">
      <c r="A176" s="113"/>
      <c r="B176" s="113"/>
    </row>
    <row r="177">
      <c r="A177" s="113"/>
      <c r="B177" s="113"/>
    </row>
    <row r="178">
      <c r="A178" s="113"/>
      <c r="B178" s="113"/>
    </row>
    <row r="179">
      <c r="A179" s="113"/>
      <c r="B179" s="113"/>
    </row>
    <row r="180">
      <c r="A180" s="113"/>
      <c r="B180" s="113"/>
    </row>
    <row r="181">
      <c r="A181" s="113"/>
      <c r="B181" s="113"/>
    </row>
    <row r="182">
      <c r="A182" s="113"/>
      <c r="B182" s="113"/>
    </row>
    <row r="183">
      <c r="A183" s="113"/>
      <c r="B183" s="113"/>
    </row>
    <row r="184">
      <c r="A184" s="113"/>
      <c r="B184" s="113"/>
    </row>
    <row r="185">
      <c r="A185" s="113"/>
      <c r="B185" s="113"/>
    </row>
    <row r="186">
      <c r="A186" s="113"/>
      <c r="B186" s="113"/>
    </row>
    <row r="187">
      <c r="A187" s="113"/>
      <c r="B187" s="113"/>
    </row>
    <row r="188">
      <c r="A188" s="113"/>
      <c r="B188" s="113"/>
    </row>
    <row r="189">
      <c r="A189" s="113"/>
      <c r="B189" s="113"/>
    </row>
    <row r="190">
      <c r="A190" s="113"/>
      <c r="B190" s="113"/>
    </row>
    <row r="191">
      <c r="A191" s="113"/>
      <c r="B191" s="113"/>
    </row>
    <row r="192">
      <c r="A192" s="113"/>
      <c r="B192" s="113"/>
    </row>
    <row r="193">
      <c r="A193" s="113"/>
      <c r="B193" s="113"/>
    </row>
    <row r="194">
      <c r="A194" s="113"/>
      <c r="B194" s="113"/>
    </row>
    <row r="195">
      <c r="A195" s="113"/>
      <c r="B195" s="113"/>
    </row>
    <row r="196">
      <c r="A196" s="113"/>
      <c r="B196" s="113"/>
    </row>
    <row r="197">
      <c r="A197" s="113"/>
      <c r="B197" s="113"/>
    </row>
    <row r="198">
      <c r="A198" s="113"/>
      <c r="B198" s="113"/>
    </row>
    <row r="199">
      <c r="A199" s="113"/>
      <c r="B199" s="113"/>
    </row>
    <row r="200">
      <c r="A200" s="113"/>
      <c r="B200" s="113"/>
    </row>
    <row r="201">
      <c r="A201" s="113"/>
      <c r="B201" s="113"/>
    </row>
    <row r="202">
      <c r="A202" s="113"/>
      <c r="B202" s="113"/>
    </row>
    <row r="203">
      <c r="A203" s="113"/>
      <c r="B203" s="113"/>
    </row>
    <row r="204">
      <c r="A204" s="113"/>
      <c r="B204" s="113"/>
    </row>
    <row r="205">
      <c r="A205" s="113"/>
      <c r="B205" s="113"/>
    </row>
    <row r="206">
      <c r="A206" s="113"/>
      <c r="B206" s="113"/>
    </row>
    <row r="207">
      <c r="A207" s="113"/>
      <c r="B207" s="113"/>
    </row>
    <row r="208">
      <c r="A208" s="113"/>
      <c r="B208" s="113"/>
    </row>
    <row r="209">
      <c r="A209" s="113"/>
      <c r="B209" s="113"/>
    </row>
    <row r="210">
      <c r="A210" s="113"/>
      <c r="B210" s="113"/>
    </row>
    <row r="211">
      <c r="A211" s="113"/>
      <c r="B211" s="113"/>
    </row>
    <row r="212">
      <c r="A212" s="113"/>
      <c r="B212" s="113"/>
    </row>
    <row r="213">
      <c r="A213" s="113"/>
      <c r="B213" s="113"/>
    </row>
    <row r="214">
      <c r="A214" s="113"/>
      <c r="B214" s="113"/>
    </row>
    <row r="215">
      <c r="A215" s="113"/>
      <c r="B215" s="113"/>
    </row>
    <row r="216">
      <c r="A216" s="113"/>
      <c r="B216" s="113"/>
    </row>
    <row r="217">
      <c r="A217" s="113"/>
      <c r="B217" s="113"/>
    </row>
    <row r="218">
      <c r="A218" s="113"/>
      <c r="B218" s="113"/>
    </row>
    <row r="219">
      <c r="A219" s="113"/>
      <c r="B219" s="113"/>
    </row>
    <row r="220">
      <c r="A220" s="113"/>
      <c r="B220" s="113"/>
    </row>
    <row r="221">
      <c r="A221" s="113"/>
      <c r="B221" s="113"/>
    </row>
    <row r="222">
      <c r="A222" s="113"/>
      <c r="B222" s="113"/>
    </row>
    <row r="223">
      <c r="A223" s="113"/>
      <c r="B223" s="113"/>
    </row>
    <row r="224">
      <c r="A224" s="113"/>
      <c r="B224" s="113"/>
    </row>
    <row r="225">
      <c r="A225" s="113"/>
      <c r="B225" s="113"/>
    </row>
    <row r="226">
      <c r="A226" s="113"/>
      <c r="B226" s="113"/>
    </row>
    <row r="227">
      <c r="A227" s="113"/>
      <c r="B227" s="113"/>
    </row>
    <row r="228">
      <c r="A228" s="113"/>
      <c r="B228" s="113"/>
    </row>
    <row r="229">
      <c r="A229" s="113"/>
      <c r="B229" s="113"/>
    </row>
    <row r="230">
      <c r="A230" s="113"/>
      <c r="B230" s="113"/>
    </row>
    <row r="231">
      <c r="A231" s="113"/>
      <c r="B231" s="113"/>
    </row>
    <row r="232">
      <c r="A232" s="113"/>
      <c r="B232" s="113"/>
    </row>
    <row r="233">
      <c r="A233" s="113"/>
      <c r="B233" s="113"/>
    </row>
    <row r="234">
      <c r="A234" s="113"/>
      <c r="B234" s="113"/>
    </row>
    <row r="235">
      <c r="A235" s="113"/>
      <c r="B235" s="113"/>
    </row>
    <row r="236">
      <c r="A236" s="113"/>
      <c r="B236" s="113"/>
    </row>
    <row r="237">
      <c r="A237" s="113"/>
      <c r="B237" s="113"/>
    </row>
    <row r="238">
      <c r="A238" s="113"/>
      <c r="B238" s="113"/>
    </row>
    <row r="239">
      <c r="A239" s="113"/>
      <c r="B239" s="113"/>
    </row>
    <row r="240">
      <c r="A240" s="113"/>
      <c r="B240" s="113"/>
    </row>
    <row r="241">
      <c r="A241" s="113"/>
      <c r="B241" s="113"/>
    </row>
    <row r="242">
      <c r="A242" s="113"/>
      <c r="B242" s="113"/>
    </row>
    <row r="243">
      <c r="A243" s="113"/>
      <c r="B243" s="113"/>
    </row>
    <row r="244">
      <c r="A244" s="113"/>
      <c r="B244" s="113"/>
    </row>
    <row r="245">
      <c r="A245" s="113"/>
      <c r="B245" s="113"/>
    </row>
    <row r="246">
      <c r="A246" s="113"/>
      <c r="B246" s="113"/>
    </row>
    <row r="247">
      <c r="A247" s="113"/>
      <c r="B247" s="113"/>
    </row>
    <row r="248">
      <c r="A248" s="113"/>
      <c r="B248" s="113"/>
    </row>
    <row r="249">
      <c r="A249" s="113"/>
      <c r="B249" s="113"/>
    </row>
    <row r="250">
      <c r="A250" s="113"/>
      <c r="B250" s="113"/>
    </row>
    <row r="251">
      <c r="A251" s="113"/>
      <c r="B251" s="113"/>
    </row>
    <row r="252">
      <c r="A252" s="113"/>
      <c r="B252" s="113"/>
    </row>
    <row r="253">
      <c r="A253" s="113"/>
      <c r="B253" s="113"/>
    </row>
    <row r="254">
      <c r="A254" s="113"/>
      <c r="B254" s="113"/>
    </row>
    <row r="255">
      <c r="A255" s="113"/>
      <c r="B255" s="113"/>
    </row>
    <row r="256">
      <c r="A256" s="113"/>
      <c r="B256" s="113"/>
    </row>
    <row r="257">
      <c r="A257" s="113"/>
      <c r="B257" s="113"/>
    </row>
    <row r="258">
      <c r="A258" s="113"/>
      <c r="B258" s="113"/>
    </row>
    <row r="259">
      <c r="A259" s="113"/>
      <c r="B259" s="113"/>
    </row>
    <row r="260">
      <c r="A260" s="113"/>
      <c r="B260" s="113"/>
    </row>
    <row r="261">
      <c r="A261" s="113"/>
      <c r="B261" s="113"/>
    </row>
    <row r="262">
      <c r="A262" s="113"/>
      <c r="B262" s="113"/>
    </row>
    <row r="263">
      <c r="A263" s="113"/>
      <c r="B263" s="113"/>
    </row>
    <row r="264">
      <c r="A264" s="113"/>
      <c r="B264" s="113"/>
    </row>
    <row r="265">
      <c r="A265" s="113"/>
      <c r="B265" s="113"/>
    </row>
    <row r="266">
      <c r="A266" s="113"/>
      <c r="B266" s="113"/>
    </row>
    <row r="267">
      <c r="A267" s="113"/>
      <c r="B267" s="113"/>
    </row>
    <row r="268">
      <c r="A268" s="113"/>
      <c r="B268" s="113"/>
    </row>
    <row r="269">
      <c r="A269" s="113"/>
      <c r="B269" s="113"/>
    </row>
    <row r="270">
      <c r="A270" s="113"/>
      <c r="B270" s="113"/>
    </row>
    <row r="271">
      <c r="A271" s="113"/>
      <c r="B271" s="113"/>
    </row>
    <row r="272">
      <c r="A272" s="113"/>
      <c r="B272" s="113"/>
    </row>
    <row r="273">
      <c r="A273" s="113"/>
      <c r="B273" s="113"/>
    </row>
    <row r="274">
      <c r="A274" s="113"/>
      <c r="B274" s="113"/>
    </row>
    <row r="275">
      <c r="A275" s="113"/>
      <c r="B275" s="113"/>
    </row>
    <row r="276">
      <c r="A276" s="113"/>
      <c r="B276" s="113"/>
    </row>
    <row r="277">
      <c r="A277" s="113"/>
      <c r="B277" s="113"/>
    </row>
    <row r="278">
      <c r="A278" s="113"/>
      <c r="B278" s="113"/>
    </row>
    <row r="279">
      <c r="A279" s="113"/>
      <c r="B279" s="113"/>
    </row>
    <row r="280">
      <c r="A280" s="113"/>
      <c r="B280" s="113"/>
    </row>
    <row r="281">
      <c r="A281" s="113"/>
      <c r="B281" s="113"/>
    </row>
    <row r="282">
      <c r="A282" s="113"/>
      <c r="B282" s="113"/>
    </row>
    <row r="283">
      <c r="A283" s="113"/>
      <c r="B283" s="113"/>
    </row>
    <row r="284">
      <c r="A284" s="113"/>
      <c r="B284" s="113"/>
    </row>
    <row r="285">
      <c r="A285" s="113"/>
      <c r="B285" s="113"/>
    </row>
    <row r="286">
      <c r="A286" s="113"/>
      <c r="B286" s="113"/>
    </row>
    <row r="287">
      <c r="A287" s="113"/>
      <c r="B287" s="113"/>
    </row>
    <row r="288">
      <c r="A288" s="113"/>
      <c r="B288" s="113"/>
    </row>
    <row r="289">
      <c r="A289" s="113"/>
      <c r="B289" s="113"/>
    </row>
    <row r="290">
      <c r="A290" s="113"/>
      <c r="B290" s="113"/>
    </row>
    <row r="291">
      <c r="A291" s="113"/>
      <c r="B291" s="113"/>
    </row>
    <row r="292">
      <c r="A292" s="113"/>
      <c r="B292" s="113"/>
    </row>
    <row r="293">
      <c r="A293" s="113"/>
      <c r="B293" s="113"/>
    </row>
    <row r="294">
      <c r="A294" s="113"/>
      <c r="B294" s="113"/>
    </row>
    <row r="295">
      <c r="A295" s="113"/>
      <c r="B295" s="113"/>
    </row>
    <row r="296">
      <c r="A296" s="113"/>
      <c r="B296" s="113"/>
    </row>
    <row r="297">
      <c r="A297" s="113"/>
      <c r="B297" s="113"/>
    </row>
    <row r="298">
      <c r="A298" s="113"/>
      <c r="B298" s="113"/>
    </row>
    <row r="299">
      <c r="A299" s="113"/>
      <c r="B299" s="113"/>
    </row>
    <row r="300">
      <c r="A300" s="113"/>
      <c r="B300" s="113"/>
    </row>
    <row r="301">
      <c r="A301" s="113"/>
      <c r="B301" s="113"/>
    </row>
    <row r="302">
      <c r="A302" s="113"/>
      <c r="B302" s="113"/>
    </row>
    <row r="303">
      <c r="A303" s="113"/>
      <c r="B303" s="113"/>
    </row>
    <row r="304">
      <c r="A304" s="113"/>
      <c r="B304" s="113"/>
    </row>
    <row r="305">
      <c r="A305" s="113"/>
      <c r="B305" s="113"/>
    </row>
    <row r="306">
      <c r="A306" s="113"/>
      <c r="B306" s="113"/>
    </row>
    <row r="307">
      <c r="A307" s="113"/>
      <c r="B307" s="113"/>
    </row>
    <row r="308">
      <c r="A308" s="113"/>
      <c r="B308" s="113"/>
    </row>
    <row r="309">
      <c r="A309" s="113"/>
      <c r="B309" s="113"/>
    </row>
    <row r="310">
      <c r="A310" s="113"/>
      <c r="B310" s="113"/>
    </row>
    <row r="311">
      <c r="A311" s="113"/>
      <c r="B311" s="113"/>
    </row>
    <row r="312">
      <c r="A312" s="113"/>
      <c r="B312" s="113"/>
    </row>
    <row r="313">
      <c r="A313" s="113"/>
      <c r="B313" s="113"/>
    </row>
    <row r="314">
      <c r="A314" s="113"/>
      <c r="B314" s="113"/>
    </row>
    <row r="315">
      <c r="A315" s="113"/>
      <c r="B315" s="113"/>
    </row>
    <row r="316">
      <c r="A316" s="113"/>
      <c r="B316" s="113"/>
    </row>
    <row r="317">
      <c r="A317" s="113"/>
      <c r="B317" s="113"/>
    </row>
    <row r="318">
      <c r="A318" s="113"/>
      <c r="B318" s="113"/>
    </row>
    <row r="319">
      <c r="A319" s="113"/>
      <c r="B319" s="113"/>
    </row>
    <row r="320">
      <c r="A320" s="113"/>
      <c r="B320" s="113"/>
    </row>
    <row r="321">
      <c r="A321" s="113"/>
      <c r="B321" s="113"/>
    </row>
    <row r="322">
      <c r="A322" s="113"/>
      <c r="B322" s="113"/>
    </row>
    <row r="323">
      <c r="A323" s="113"/>
      <c r="B323" s="113"/>
    </row>
    <row r="324">
      <c r="A324" s="113"/>
      <c r="B324" s="113"/>
    </row>
    <row r="325">
      <c r="A325" s="113"/>
      <c r="B325" s="113"/>
    </row>
    <row r="326">
      <c r="A326" s="113"/>
      <c r="B326" s="113"/>
    </row>
    <row r="327">
      <c r="A327" s="113"/>
      <c r="B327" s="113"/>
    </row>
    <row r="328">
      <c r="A328" s="113"/>
      <c r="B328" s="113"/>
    </row>
    <row r="329">
      <c r="A329" s="113"/>
      <c r="B329" s="113"/>
    </row>
    <row r="330">
      <c r="A330" s="113"/>
      <c r="B330" s="113"/>
    </row>
    <row r="331">
      <c r="A331" s="113"/>
      <c r="B331" s="113"/>
    </row>
    <row r="332">
      <c r="A332" s="113"/>
      <c r="B332" s="113"/>
    </row>
    <row r="333">
      <c r="A333" s="113"/>
      <c r="B333" s="113"/>
    </row>
    <row r="334">
      <c r="A334" s="113"/>
      <c r="B334" s="113"/>
    </row>
    <row r="335">
      <c r="A335" s="113"/>
      <c r="B335" s="113"/>
    </row>
    <row r="336">
      <c r="A336" s="113"/>
      <c r="B336" s="113"/>
    </row>
    <row r="337">
      <c r="A337" s="113"/>
      <c r="B337" s="113"/>
    </row>
    <row r="338">
      <c r="A338" s="113"/>
      <c r="B338" s="113"/>
    </row>
    <row r="339">
      <c r="A339" s="113"/>
      <c r="B339" s="113"/>
    </row>
    <row r="340">
      <c r="A340" s="113"/>
      <c r="B340" s="113"/>
    </row>
    <row r="341">
      <c r="A341" s="113"/>
      <c r="B341" s="113"/>
    </row>
    <row r="342">
      <c r="A342" s="113"/>
      <c r="B342" s="113"/>
    </row>
    <row r="343">
      <c r="A343" s="113"/>
      <c r="B343" s="113"/>
    </row>
    <row r="344">
      <c r="A344" s="113"/>
      <c r="B344" s="113"/>
    </row>
    <row r="345">
      <c r="A345" s="113"/>
      <c r="B345" s="113"/>
    </row>
    <row r="346">
      <c r="A346" s="113"/>
      <c r="B346" s="113"/>
    </row>
    <row r="347">
      <c r="A347" s="113"/>
      <c r="B347" s="113"/>
    </row>
    <row r="348">
      <c r="A348" s="113"/>
      <c r="B348" s="113"/>
    </row>
    <row r="349">
      <c r="A349" s="113"/>
      <c r="B349" s="113"/>
    </row>
    <row r="350">
      <c r="A350" s="113"/>
      <c r="B350" s="113"/>
    </row>
    <row r="351">
      <c r="A351" s="113"/>
      <c r="B351" s="113"/>
    </row>
    <row r="352">
      <c r="A352" s="113"/>
      <c r="B352" s="113"/>
    </row>
    <row r="353">
      <c r="A353" s="113"/>
      <c r="B353" s="113"/>
    </row>
    <row r="354">
      <c r="A354" s="113"/>
      <c r="B354" s="113"/>
    </row>
    <row r="355">
      <c r="A355" s="113"/>
      <c r="B355" s="113"/>
    </row>
    <row r="356">
      <c r="A356" s="113"/>
      <c r="B356" s="113"/>
    </row>
    <row r="357">
      <c r="A357" s="113"/>
      <c r="B357" s="113"/>
    </row>
    <row r="358">
      <c r="A358" s="113"/>
      <c r="B358" s="113"/>
    </row>
    <row r="359">
      <c r="A359" s="113"/>
      <c r="B359" s="113"/>
    </row>
    <row r="360">
      <c r="A360" s="113"/>
      <c r="B360" s="113"/>
    </row>
    <row r="361">
      <c r="A361" s="113"/>
      <c r="B361" s="113"/>
    </row>
    <row r="362">
      <c r="A362" s="113"/>
      <c r="B362" s="113"/>
    </row>
    <row r="363">
      <c r="A363" s="113"/>
      <c r="B363" s="113"/>
    </row>
    <row r="364">
      <c r="A364" s="113"/>
      <c r="B364" s="113"/>
    </row>
    <row r="365">
      <c r="A365" s="113"/>
      <c r="B365" s="113"/>
    </row>
    <row r="366">
      <c r="A366" s="113"/>
      <c r="B366" s="113"/>
    </row>
    <row r="367">
      <c r="A367" s="113"/>
      <c r="B367" s="113"/>
    </row>
    <row r="368">
      <c r="A368" s="113"/>
      <c r="B368" s="113"/>
    </row>
    <row r="369">
      <c r="A369" s="113"/>
      <c r="B369" s="113"/>
    </row>
    <row r="370">
      <c r="A370" s="113"/>
      <c r="B370" s="113"/>
    </row>
    <row r="371">
      <c r="A371" s="113"/>
      <c r="B371" s="113"/>
    </row>
    <row r="372">
      <c r="A372" s="113"/>
      <c r="B372" s="113"/>
    </row>
    <row r="373">
      <c r="A373" s="113"/>
      <c r="B373" s="113"/>
    </row>
    <row r="374">
      <c r="A374" s="113"/>
      <c r="B374" s="113"/>
    </row>
    <row r="375">
      <c r="A375" s="113"/>
      <c r="B375" s="113"/>
    </row>
    <row r="376">
      <c r="A376" s="113"/>
      <c r="B376" s="113"/>
    </row>
    <row r="377">
      <c r="A377" s="113"/>
      <c r="B377" s="113"/>
    </row>
    <row r="378">
      <c r="A378" s="113"/>
      <c r="B378" s="113"/>
    </row>
    <row r="379">
      <c r="A379" s="113"/>
      <c r="B379" s="113"/>
    </row>
    <row r="380">
      <c r="A380" s="113"/>
      <c r="B380" s="113"/>
    </row>
    <row r="381">
      <c r="A381" s="113"/>
      <c r="B381" s="113"/>
    </row>
    <row r="382">
      <c r="A382" s="113"/>
      <c r="B382" s="113"/>
    </row>
    <row r="383">
      <c r="A383" s="113"/>
      <c r="B383" s="113"/>
    </row>
    <row r="384">
      <c r="A384" s="113"/>
      <c r="B384" s="113"/>
    </row>
    <row r="385">
      <c r="A385" s="113"/>
      <c r="B385" s="113"/>
    </row>
    <row r="386">
      <c r="A386" s="113"/>
      <c r="B386" s="113"/>
    </row>
    <row r="387">
      <c r="A387" s="113"/>
      <c r="B387" s="113"/>
    </row>
    <row r="388">
      <c r="A388" s="113"/>
      <c r="B388" s="113"/>
    </row>
    <row r="389">
      <c r="A389" s="113"/>
      <c r="B389" s="113"/>
    </row>
    <row r="390">
      <c r="A390" s="113"/>
      <c r="B390" s="113"/>
    </row>
    <row r="391">
      <c r="A391" s="113"/>
      <c r="B391" s="113"/>
    </row>
    <row r="392">
      <c r="A392" s="113"/>
      <c r="B392" s="113"/>
    </row>
    <row r="393">
      <c r="A393" s="113"/>
      <c r="B393" s="113"/>
    </row>
    <row r="394">
      <c r="A394" s="113"/>
      <c r="B394" s="113"/>
    </row>
    <row r="395">
      <c r="A395" s="113"/>
      <c r="B395" s="113"/>
    </row>
    <row r="396">
      <c r="A396" s="113"/>
      <c r="B396" s="113"/>
    </row>
    <row r="397">
      <c r="A397" s="113"/>
      <c r="B397" s="113"/>
    </row>
    <row r="398">
      <c r="A398" s="113"/>
      <c r="B398" s="113"/>
    </row>
    <row r="399">
      <c r="A399" s="113"/>
      <c r="B399" s="113"/>
    </row>
    <row r="400">
      <c r="A400" s="113"/>
      <c r="B400" s="113"/>
    </row>
    <row r="401">
      <c r="A401" s="113"/>
      <c r="B401" s="113"/>
    </row>
    <row r="402">
      <c r="A402" s="113"/>
      <c r="B402" s="113"/>
    </row>
    <row r="403">
      <c r="A403" s="113"/>
      <c r="B403" s="113"/>
    </row>
    <row r="404">
      <c r="A404" s="113"/>
      <c r="B404" s="113"/>
    </row>
    <row r="405">
      <c r="A405" s="113"/>
      <c r="B405" s="113"/>
    </row>
    <row r="406">
      <c r="A406" s="113"/>
      <c r="B406" s="113"/>
    </row>
    <row r="407">
      <c r="A407" s="113"/>
      <c r="B407" s="113"/>
    </row>
    <row r="408">
      <c r="A408" s="113"/>
      <c r="B408" s="113"/>
    </row>
    <row r="409">
      <c r="A409" s="113"/>
      <c r="B409" s="113"/>
    </row>
    <row r="410">
      <c r="A410" s="113"/>
      <c r="B410" s="113"/>
    </row>
    <row r="411">
      <c r="A411" s="113"/>
      <c r="B411" s="113"/>
    </row>
    <row r="412">
      <c r="A412" s="113"/>
      <c r="B412" s="113"/>
    </row>
    <row r="413">
      <c r="A413" s="113"/>
      <c r="B413" s="113"/>
    </row>
    <row r="414">
      <c r="A414" s="113"/>
      <c r="B414" s="113"/>
    </row>
    <row r="415">
      <c r="A415" s="113"/>
      <c r="B415" s="113"/>
    </row>
    <row r="416">
      <c r="A416" s="113"/>
      <c r="B416" s="113"/>
    </row>
    <row r="417">
      <c r="A417" s="113"/>
      <c r="B417" s="113"/>
    </row>
    <row r="418">
      <c r="A418" s="113"/>
      <c r="B418" s="113"/>
    </row>
    <row r="419">
      <c r="A419" s="113"/>
      <c r="B419" s="113"/>
    </row>
    <row r="420">
      <c r="A420" s="113"/>
      <c r="B420" s="113"/>
    </row>
    <row r="421">
      <c r="A421" s="113"/>
      <c r="B421" s="113"/>
    </row>
    <row r="422">
      <c r="A422" s="113"/>
      <c r="B422" s="113"/>
    </row>
    <row r="423">
      <c r="A423" s="113"/>
      <c r="B423" s="113"/>
    </row>
    <row r="424">
      <c r="A424" s="113"/>
      <c r="B424" s="113"/>
    </row>
    <row r="425">
      <c r="A425" s="113"/>
      <c r="B425" s="113"/>
    </row>
    <row r="426">
      <c r="A426" s="113"/>
      <c r="B426" s="113"/>
    </row>
    <row r="427">
      <c r="A427" s="113"/>
      <c r="B427" s="113"/>
    </row>
    <row r="428">
      <c r="A428" s="113"/>
      <c r="B428" s="113"/>
    </row>
    <row r="429">
      <c r="A429" s="113"/>
      <c r="B429" s="113"/>
    </row>
    <row r="430">
      <c r="A430" s="113"/>
      <c r="B430" s="113"/>
    </row>
    <row r="431">
      <c r="A431" s="113"/>
      <c r="B431" s="113"/>
    </row>
    <row r="432">
      <c r="A432" s="113"/>
      <c r="B432" s="113"/>
    </row>
    <row r="433">
      <c r="A433" s="113"/>
      <c r="B433" s="113"/>
    </row>
    <row r="434">
      <c r="A434" s="113"/>
      <c r="B434" s="113"/>
    </row>
    <row r="435">
      <c r="A435" s="113"/>
      <c r="B435" s="113"/>
    </row>
    <row r="436">
      <c r="A436" s="113"/>
      <c r="B436" s="113"/>
    </row>
    <row r="437">
      <c r="A437" s="113"/>
      <c r="B437" s="113"/>
    </row>
    <row r="438">
      <c r="A438" s="113"/>
      <c r="B438" s="113"/>
    </row>
    <row r="439">
      <c r="A439" s="113"/>
      <c r="B439" s="113"/>
    </row>
    <row r="440">
      <c r="A440" s="113"/>
      <c r="B440" s="113"/>
    </row>
    <row r="441">
      <c r="A441" s="113"/>
      <c r="B441" s="113"/>
    </row>
    <row r="442">
      <c r="A442" s="113"/>
      <c r="B442" s="113"/>
    </row>
    <row r="443">
      <c r="A443" s="113"/>
      <c r="B443" s="113"/>
    </row>
    <row r="444">
      <c r="A444" s="113"/>
      <c r="B444" s="113"/>
    </row>
    <row r="445">
      <c r="A445" s="113"/>
      <c r="B445" s="113"/>
    </row>
    <row r="446">
      <c r="A446" s="113"/>
      <c r="B446" s="113"/>
    </row>
    <row r="447">
      <c r="A447" s="113"/>
      <c r="B447" s="113"/>
    </row>
    <row r="448">
      <c r="A448" s="113"/>
      <c r="B448" s="113"/>
    </row>
    <row r="449">
      <c r="A449" s="113"/>
      <c r="B449" s="113"/>
    </row>
    <row r="450">
      <c r="A450" s="113"/>
      <c r="B450" s="113"/>
    </row>
    <row r="451">
      <c r="A451" s="113"/>
      <c r="B451" s="113"/>
    </row>
    <row r="452">
      <c r="A452" s="113"/>
      <c r="B452" s="113"/>
    </row>
    <row r="453">
      <c r="A453" s="113"/>
      <c r="B453" s="113"/>
    </row>
    <row r="454">
      <c r="A454" s="113"/>
      <c r="B454" s="113"/>
    </row>
    <row r="455">
      <c r="A455" s="113"/>
      <c r="B455" s="113"/>
    </row>
    <row r="456">
      <c r="A456" s="113"/>
      <c r="B456" s="113"/>
    </row>
    <row r="457">
      <c r="A457" s="113"/>
      <c r="B457" s="113"/>
    </row>
    <row r="458">
      <c r="A458" s="113"/>
      <c r="B458" s="113"/>
    </row>
    <row r="459">
      <c r="A459" s="113"/>
      <c r="B459" s="113"/>
    </row>
    <row r="460">
      <c r="A460" s="113"/>
      <c r="B460" s="113"/>
    </row>
    <row r="461">
      <c r="A461" s="113"/>
      <c r="B461" s="113"/>
    </row>
    <row r="462">
      <c r="A462" s="113"/>
      <c r="B462" s="113"/>
    </row>
    <row r="463">
      <c r="A463" s="113"/>
      <c r="B463" s="113"/>
    </row>
    <row r="464">
      <c r="A464" s="113"/>
      <c r="B464" s="113"/>
    </row>
    <row r="465">
      <c r="A465" s="113"/>
      <c r="B465" s="113"/>
    </row>
    <row r="466">
      <c r="A466" s="113"/>
      <c r="B466" s="113"/>
    </row>
    <row r="467">
      <c r="A467" s="113"/>
      <c r="B467" s="113"/>
    </row>
    <row r="468">
      <c r="A468" s="113"/>
      <c r="B468" s="113"/>
    </row>
    <row r="469">
      <c r="A469" s="113"/>
      <c r="B469" s="113"/>
    </row>
    <row r="470">
      <c r="A470" s="113"/>
      <c r="B470" s="113"/>
    </row>
    <row r="471">
      <c r="A471" s="113"/>
      <c r="B471" s="113"/>
    </row>
    <row r="472">
      <c r="A472" s="113"/>
      <c r="B472" s="113"/>
    </row>
    <row r="473">
      <c r="A473" s="113"/>
      <c r="B473" s="113"/>
    </row>
    <row r="474">
      <c r="A474" s="113"/>
      <c r="B474" s="113"/>
    </row>
    <row r="475">
      <c r="A475" s="113"/>
      <c r="B475" s="113"/>
    </row>
    <row r="476">
      <c r="A476" s="113"/>
      <c r="B476" s="113"/>
    </row>
    <row r="477">
      <c r="A477" s="113"/>
      <c r="B477" s="113"/>
    </row>
    <row r="478">
      <c r="A478" s="113"/>
      <c r="B478" s="113"/>
    </row>
    <row r="479">
      <c r="A479" s="113"/>
      <c r="B479" s="113"/>
    </row>
    <row r="480">
      <c r="A480" s="113"/>
      <c r="B480" s="113"/>
    </row>
    <row r="481">
      <c r="A481" s="113"/>
      <c r="B481" s="113"/>
    </row>
    <row r="482">
      <c r="A482" s="113"/>
      <c r="B482" s="113"/>
    </row>
    <row r="483">
      <c r="A483" s="113"/>
      <c r="B483" s="113"/>
    </row>
    <row r="484">
      <c r="A484" s="113"/>
      <c r="B484" s="113"/>
    </row>
    <row r="485">
      <c r="A485" s="113"/>
      <c r="B485" s="113"/>
    </row>
    <row r="486">
      <c r="A486" s="113"/>
      <c r="B486" s="113"/>
    </row>
    <row r="487">
      <c r="A487" s="113"/>
      <c r="B487" s="113"/>
    </row>
    <row r="488">
      <c r="A488" s="113"/>
      <c r="B488" s="113"/>
    </row>
    <row r="489">
      <c r="A489" s="113"/>
      <c r="B489" s="113"/>
    </row>
    <row r="490">
      <c r="A490" s="113"/>
      <c r="B490" s="113"/>
    </row>
    <row r="491">
      <c r="A491" s="113"/>
      <c r="B491" s="113"/>
    </row>
    <row r="492">
      <c r="A492" s="113"/>
      <c r="B492" s="113"/>
    </row>
    <row r="493">
      <c r="A493" s="113"/>
      <c r="B493" s="113"/>
    </row>
    <row r="494">
      <c r="A494" s="113"/>
      <c r="B494" s="113"/>
    </row>
    <row r="495">
      <c r="A495" s="113"/>
      <c r="B495" s="113"/>
    </row>
    <row r="496">
      <c r="A496" s="113"/>
      <c r="B496" s="113"/>
    </row>
    <row r="497">
      <c r="A497" s="113"/>
      <c r="B497" s="113"/>
    </row>
    <row r="498">
      <c r="A498" s="113"/>
      <c r="B498" s="113"/>
    </row>
    <row r="499">
      <c r="A499" s="113"/>
      <c r="B499" s="113"/>
    </row>
    <row r="500">
      <c r="A500" s="113"/>
      <c r="B500" s="113"/>
    </row>
    <row r="501">
      <c r="A501" s="113"/>
      <c r="B501" s="113"/>
    </row>
    <row r="502">
      <c r="A502" s="113"/>
      <c r="B502" s="113"/>
    </row>
    <row r="503">
      <c r="A503" s="113"/>
      <c r="B503" s="113"/>
    </row>
    <row r="504">
      <c r="A504" s="113"/>
      <c r="B504" s="113"/>
    </row>
    <row r="505">
      <c r="A505" s="113"/>
      <c r="B505" s="113"/>
    </row>
    <row r="506">
      <c r="A506" s="113"/>
      <c r="B506" s="113"/>
    </row>
    <row r="507">
      <c r="A507" s="113"/>
      <c r="B507" s="113"/>
    </row>
    <row r="508">
      <c r="A508" s="113"/>
      <c r="B508" s="113"/>
    </row>
    <row r="509">
      <c r="A509" s="113"/>
      <c r="B509" s="113"/>
    </row>
    <row r="510">
      <c r="A510" s="113"/>
      <c r="B510" s="113"/>
    </row>
    <row r="511">
      <c r="A511" s="113"/>
      <c r="B511" s="113"/>
    </row>
    <row r="512">
      <c r="A512" s="113"/>
      <c r="B512" s="113"/>
    </row>
    <row r="513">
      <c r="A513" s="113"/>
      <c r="B513" s="113"/>
    </row>
    <row r="514">
      <c r="A514" s="113"/>
      <c r="B514" s="113"/>
    </row>
    <row r="515">
      <c r="A515" s="113"/>
      <c r="B515" s="113"/>
    </row>
    <row r="516">
      <c r="A516" s="113"/>
      <c r="B516" s="113"/>
    </row>
    <row r="517">
      <c r="A517" s="113"/>
      <c r="B517" s="113"/>
    </row>
    <row r="518">
      <c r="A518" s="113"/>
      <c r="B518" s="113"/>
    </row>
    <row r="519">
      <c r="A519" s="113"/>
      <c r="B519" s="113"/>
    </row>
    <row r="520">
      <c r="A520" s="113"/>
      <c r="B520" s="113"/>
    </row>
    <row r="521">
      <c r="A521" s="113"/>
      <c r="B521" s="113"/>
    </row>
    <row r="522">
      <c r="A522" s="113"/>
      <c r="B522" s="113"/>
    </row>
    <row r="523">
      <c r="A523" s="113"/>
      <c r="B523" s="113"/>
    </row>
    <row r="524">
      <c r="A524" s="113"/>
      <c r="B524" s="113"/>
    </row>
    <row r="525">
      <c r="A525" s="113"/>
      <c r="B525" s="113"/>
    </row>
    <row r="526">
      <c r="A526" s="113"/>
      <c r="B526" s="113"/>
    </row>
    <row r="527">
      <c r="A527" s="113"/>
      <c r="B527" s="113"/>
    </row>
    <row r="528">
      <c r="A528" s="113"/>
      <c r="B528" s="113"/>
    </row>
    <row r="529">
      <c r="A529" s="113"/>
      <c r="B529" s="113"/>
    </row>
    <row r="530">
      <c r="A530" s="113"/>
      <c r="B530" s="113"/>
    </row>
    <row r="531">
      <c r="A531" s="113"/>
      <c r="B531" s="113"/>
    </row>
    <row r="532">
      <c r="A532" s="113"/>
      <c r="B532" s="113"/>
    </row>
    <row r="533">
      <c r="A533" s="113"/>
      <c r="B533" s="113"/>
    </row>
    <row r="534">
      <c r="A534" s="113"/>
      <c r="B534" s="113"/>
    </row>
    <row r="535">
      <c r="A535" s="113"/>
      <c r="B535" s="113"/>
    </row>
    <row r="536">
      <c r="A536" s="113"/>
      <c r="B536" s="113"/>
    </row>
    <row r="537">
      <c r="A537" s="113"/>
      <c r="B537" s="113"/>
    </row>
    <row r="538">
      <c r="A538" s="113"/>
      <c r="B538" s="113"/>
    </row>
    <row r="539">
      <c r="A539" s="113"/>
      <c r="B539" s="113"/>
    </row>
    <row r="540">
      <c r="A540" s="113"/>
      <c r="B540" s="113"/>
    </row>
    <row r="541">
      <c r="A541" s="113"/>
      <c r="B541" s="113"/>
    </row>
    <row r="542">
      <c r="A542" s="113"/>
      <c r="B542" s="113"/>
    </row>
    <row r="543">
      <c r="A543" s="113"/>
      <c r="B543" s="113"/>
    </row>
    <row r="544">
      <c r="A544" s="113"/>
      <c r="B544" s="113"/>
    </row>
    <row r="545">
      <c r="A545" s="113"/>
      <c r="B545" s="113"/>
    </row>
    <row r="546">
      <c r="A546" s="113"/>
      <c r="B546" s="113"/>
    </row>
    <row r="547">
      <c r="A547" s="113"/>
      <c r="B547" s="113"/>
    </row>
    <row r="548">
      <c r="A548" s="113"/>
      <c r="B548" s="113"/>
    </row>
    <row r="549">
      <c r="A549" s="113"/>
      <c r="B549" s="113"/>
    </row>
    <row r="550">
      <c r="A550" s="113"/>
      <c r="B550" s="113"/>
    </row>
    <row r="551">
      <c r="A551" s="113"/>
      <c r="B551" s="113"/>
    </row>
    <row r="552">
      <c r="A552" s="113"/>
      <c r="B552" s="113"/>
    </row>
    <row r="553">
      <c r="A553" s="113"/>
      <c r="B553" s="113"/>
    </row>
    <row r="554">
      <c r="A554" s="113"/>
      <c r="B554" s="113"/>
    </row>
    <row r="555">
      <c r="A555" s="113"/>
      <c r="B555" s="113"/>
    </row>
    <row r="556">
      <c r="A556" s="113"/>
      <c r="B556" s="113"/>
    </row>
    <row r="557">
      <c r="A557" s="113"/>
      <c r="B557" s="113"/>
    </row>
    <row r="558">
      <c r="A558" s="113"/>
      <c r="B558" s="113"/>
    </row>
    <row r="559">
      <c r="A559" s="113"/>
      <c r="B559" s="113"/>
    </row>
    <row r="560">
      <c r="A560" s="113"/>
      <c r="B560" s="113"/>
    </row>
    <row r="561">
      <c r="A561" s="113"/>
      <c r="B561" s="113"/>
    </row>
    <row r="562">
      <c r="A562" s="113"/>
      <c r="B562" s="113"/>
    </row>
    <row r="563">
      <c r="A563" s="113"/>
      <c r="B563" s="113"/>
    </row>
    <row r="564">
      <c r="A564" s="113"/>
      <c r="B564" s="113"/>
    </row>
    <row r="565">
      <c r="A565" s="113"/>
      <c r="B565" s="113"/>
    </row>
    <row r="566">
      <c r="A566" s="113"/>
      <c r="B566" s="113"/>
    </row>
    <row r="567">
      <c r="A567" s="113"/>
      <c r="B567" s="113"/>
    </row>
    <row r="568">
      <c r="A568" s="113"/>
      <c r="B568" s="113"/>
    </row>
    <row r="569">
      <c r="A569" s="113"/>
      <c r="B569" s="113"/>
    </row>
    <row r="570">
      <c r="A570" s="113"/>
      <c r="B570" s="113"/>
    </row>
    <row r="571">
      <c r="A571" s="113"/>
      <c r="B571" s="113"/>
    </row>
    <row r="572">
      <c r="A572" s="113"/>
      <c r="B572" s="113"/>
    </row>
    <row r="573">
      <c r="A573" s="113"/>
      <c r="B573" s="113"/>
    </row>
    <row r="574">
      <c r="A574" s="113"/>
      <c r="B574" s="113"/>
    </row>
    <row r="575">
      <c r="A575" s="113"/>
      <c r="B575" s="113"/>
    </row>
    <row r="576">
      <c r="A576" s="113"/>
      <c r="B576" s="113"/>
    </row>
    <row r="577">
      <c r="A577" s="113"/>
      <c r="B577" s="113"/>
    </row>
    <row r="578">
      <c r="A578" s="113"/>
      <c r="B578" s="113"/>
    </row>
    <row r="579">
      <c r="A579" s="113"/>
      <c r="B579" s="113"/>
    </row>
    <row r="580">
      <c r="A580" s="113"/>
      <c r="B580" s="113"/>
    </row>
    <row r="581">
      <c r="A581" s="113"/>
      <c r="B581" s="113"/>
    </row>
    <row r="582">
      <c r="A582" s="113"/>
      <c r="B582" s="113"/>
    </row>
    <row r="583">
      <c r="A583" s="113"/>
      <c r="B583" s="113"/>
    </row>
    <row r="584">
      <c r="A584" s="113"/>
      <c r="B584" s="113"/>
    </row>
    <row r="585">
      <c r="A585" s="113"/>
      <c r="B585" s="113"/>
    </row>
    <row r="586">
      <c r="A586" s="113"/>
      <c r="B586" s="113"/>
    </row>
    <row r="587">
      <c r="A587" s="113"/>
      <c r="B587" s="113"/>
    </row>
  </sheetData>
  <sheetProtection sheet="1" objects="1" scenarios="1" formatCells="0" formatColumns="0" formatRows="0" autoFilter="0" algorithmName="SHA-512" hashValue="4JeBNlGLjXHgyBMwaBlfhKz+YF1C5bQ1SGfzg6Z255G8mzstQPyPxFJkAo1KHg9OM/ZjCFqzlC6m7rXxaZzC0A==" saltValue="Weiwyp7xaK1G16hJxO7l0Q==" spinCount="100000"/>
  <pageMargins left="0.699999988079071" right="0.699999988079071" top="0.75" bottom="0.75" header="0.30000001192092896" footer="0.30000001192092896"/>
  <pageSetup paperSize="9" scale="10" fitToWidth="1" fitToHeight="1"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sheetPr>
    <tabColor rgb="FF568838"/>
  </sheetPr>
  <dimension ref="A1:C46"/>
  <sheetViews>
    <sheetView view="pageBreakPreview" zoomScale="130" zoomScaleNormal="130" workbookViewId="0">
      <selection activeCell="A3" sqref="A3"/>
    </sheetView>
  </sheetViews>
  <sheetFormatPr defaultColWidth="11.421875" defaultRowHeight="14.5" customHeight="1"/>
  <cols>
    <col min="2" max="2" width="15.421875" style="111" customWidth="1"/>
    <col min="3" max="3" width="70.57421875" style="12" customWidth="1"/>
  </cols>
  <sheetData>
    <row r="1" ht="54.75" customHeight="1">
      <c r="A1" t="s">
        <v>1348</v>
      </c>
      <c r="C1" s="12" t="s">
        <v>59</v>
      </c>
    </row>
    <row r="2" ht="117" customHeight="1">
      <c r="A2" t="s">
        <v>1024</v>
      </c>
      <c r="B2" s="112">
        <v>46281</v>
      </c>
      <c r="C2" s="12" t="s">
        <v>1349</v>
      </c>
    </row>
    <row r="3" ht="54.75" customHeight="1">
      <c r="A3" t="s">
        <v>1350</v>
      </c>
      <c r="B3" s="112">
        <v>46234</v>
      </c>
      <c r="C3" s="12" t="s">
        <v>1351</v>
      </c>
    </row>
    <row r="4" ht="54.75" customHeight="1">
      <c r="A4" t="s">
        <v>1352</v>
      </c>
      <c r="B4" s="112">
        <v>45987</v>
      </c>
      <c r="C4" s="12" t="s">
        <v>1353</v>
      </c>
    </row>
    <row r="5" ht="130.5" customHeight="1">
      <c r="A5" t="s">
        <v>1354</v>
      </c>
      <c r="B5" s="112">
        <v>45911</v>
      </c>
      <c r="C5" s="12" t="s">
        <v>1355</v>
      </c>
    </row>
    <row r="6" ht="81.56" customHeight="1">
      <c r="A6" t="s">
        <v>1356</v>
      </c>
      <c r="B6" s="112">
        <v>45737</v>
      </c>
      <c r="C6" s="12" t="s">
        <v>1357</v>
      </c>
    </row>
    <row r="7" ht="54.75" customHeight="1">
      <c r="A7" t="s">
        <v>1358</v>
      </c>
      <c r="B7" s="112">
        <v>45630</v>
      </c>
      <c r="C7" s="12" t="s">
        <v>1359</v>
      </c>
    </row>
    <row r="8" ht="68.8" customHeight="1">
      <c r="A8" t="s">
        <v>1360</v>
      </c>
      <c r="B8" s="112">
        <v>45495</v>
      </c>
      <c r="C8" s="12" t="s">
        <v>1361</v>
      </c>
    </row>
    <row r="9" ht="54.75" customHeight="1">
      <c r="A9" t="s">
        <v>1362</v>
      </c>
      <c r="B9" s="112">
        <v>45380</v>
      </c>
      <c r="C9" s="12" t="s">
        <v>1363</v>
      </c>
    </row>
    <row r="10" ht="54.75" customHeight="1">
      <c r="A10" t="s">
        <v>1364</v>
      </c>
      <c r="B10" s="112">
        <v>45364</v>
      </c>
      <c r="C10" s="12" t="s">
        <v>1365</v>
      </c>
    </row>
    <row r="11" ht="121.25" customHeight="1">
      <c r="A11" t="s">
        <v>1366</v>
      </c>
      <c r="B11" s="112">
        <v>45345</v>
      </c>
      <c r="C11" s="12" t="s">
        <v>1367</v>
      </c>
    </row>
    <row r="12" ht="290">
      <c r="A12" t="s">
        <v>1368</v>
      </c>
      <c r="B12" s="112">
        <v>45309</v>
      </c>
      <c r="C12" s="12" t="s">
        <v>1369</v>
      </c>
    </row>
    <row r="13" ht="54.75" customHeight="1">
      <c r="A13" t="s">
        <v>1370</v>
      </c>
      <c r="B13" s="112">
        <v>45245</v>
      </c>
      <c r="C13" s="12" t="s">
        <v>1371</v>
      </c>
    </row>
    <row r="14" ht="54.75" customHeight="1">
      <c r="A14" t="s">
        <v>1372</v>
      </c>
      <c r="B14" s="112">
        <v>45176</v>
      </c>
      <c r="C14" s="12" t="s">
        <v>1373</v>
      </c>
    </row>
    <row r="15" ht="54.75" customHeight="1">
      <c r="A15" t="s">
        <v>1374</v>
      </c>
      <c r="B15" s="112">
        <v>45110</v>
      </c>
      <c r="C15" s="12" t="s">
        <v>1375</v>
      </c>
    </row>
    <row r="16" ht="94.32" customHeight="1">
      <c r="A16" t="s">
        <v>1376</v>
      </c>
      <c r="B16" s="112">
        <v>45103</v>
      </c>
      <c r="C16" s="12" t="s">
        <v>1377</v>
      </c>
    </row>
    <row r="17" ht="94.32" customHeight="1">
      <c r="A17" t="s">
        <v>1376</v>
      </c>
      <c r="B17" s="112">
        <v>45093</v>
      </c>
      <c r="C17" s="12" t="s">
        <v>1378</v>
      </c>
    </row>
    <row r="18" ht="54.75" customHeight="1">
      <c r="A18" t="s">
        <v>1379</v>
      </c>
      <c r="B18" s="112">
        <v>44974</v>
      </c>
      <c r="C18" s="12" t="s">
        <v>1380</v>
      </c>
    </row>
    <row r="19" ht="54.75" customHeight="1">
      <c r="A19" t="s">
        <v>1379</v>
      </c>
      <c r="B19" s="111" t="s">
        <v>1381</v>
      </c>
      <c r="C19" s="145" t="s">
        <v>1382</v>
      </c>
    </row>
    <row r="20" ht="54.75" customHeight="1">
      <c r="A20" t="s">
        <v>1379</v>
      </c>
      <c r="B20" s="112">
        <v>44939</v>
      </c>
      <c r="C20" s="12" t="s">
        <v>1383</v>
      </c>
    </row>
    <row r="21" ht="54.75" customHeight="1">
      <c r="A21" t="s">
        <v>1379</v>
      </c>
      <c r="B21" s="112">
        <v>44931</v>
      </c>
      <c r="C21" s="12" t="s">
        <v>1384</v>
      </c>
    </row>
    <row r="22" ht="54.75" customHeight="1">
      <c r="A22" t="s">
        <v>1379</v>
      </c>
      <c r="B22" s="112">
        <v>44901</v>
      </c>
      <c r="C22" s="12" t="s">
        <v>1385</v>
      </c>
    </row>
    <row r="23" ht="54.75" customHeight="1">
      <c r="A23" t="s">
        <v>1386</v>
      </c>
      <c r="B23" s="112">
        <v>44847</v>
      </c>
      <c r="C23" s="12" t="s">
        <v>1387</v>
      </c>
    </row>
    <row r="24" ht="54.75" customHeight="1">
      <c r="A24" t="s">
        <v>1388</v>
      </c>
      <c r="B24" s="112">
        <v>44620</v>
      </c>
      <c r="C24" s="12" t="s">
        <v>1389</v>
      </c>
    </row>
    <row r="25" ht="72.5">
      <c r="A25" t="s">
        <v>1390</v>
      </c>
      <c r="B25" s="112">
        <v>44449</v>
      </c>
      <c r="C25" s="12" t="s">
        <v>1391</v>
      </c>
    </row>
    <row r="26" ht="15">
      <c r="A26" t="s">
        <v>1392</v>
      </c>
      <c r="B26" s="112">
        <v>44324</v>
      </c>
      <c r="C26" s="12" t="s">
        <v>1393</v>
      </c>
    </row>
    <row r="27" ht="15">
      <c r="A27" t="s">
        <v>1394</v>
      </c>
      <c r="B27" s="112">
        <v>44106</v>
      </c>
      <c r="C27" s="12" t="s">
        <v>1395</v>
      </c>
    </row>
    <row r="28" ht="15">
      <c r="A28" t="s">
        <v>1396</v>
      </c>
      <c r="B28" s="112">
        <v>44103</v>
      </c>
      <c r="C28" s="12" t="s">
        <v>1397</v>
      </c>
    </row>
    <row r="29" ht="15">
      <c r="A29" t="s">
        <v>1396</v>
      </c>
      <c r="B29" s="112">
        <v>44094</v>
      </c>
      <c r="C29" s="12" t="s">
        <v>1398</v>
      </c>
    </row>
    <row r="30" ht="44.25">
      <c r="A30" t="s">
        <v>1399</v>
      </c>
      <c r="B30" s="129" t="s">
        <v>1400</v>
      </c>
      <c r="C30" s="12" t="s">
        <v>1401</v>
      </c>
    </row>
    <row r="31" ht="15">
      <c r="A31" t="s">
        <v>1399</v>
      </c>
      <c r="B31" s="129" t="s">
        <v>1402</v>
      </c>
      <c r="C31" s="12" t="s">
        <v>1403</v>
      </c>
    </row>
    <row r="32" ht="15">
      <c r="B32" s="129" t="s">
        <v>1404</v>
      </c>
      <c r="C32" s="12" t="s">
        <v>1405</v>
      </c>
    </row>
    <row r="33" ht="30.75">
      <c r="B33" s="129" t="s">
        <v>1406</v>
      </c>
      <c r="C33" s="12" t="s">
        <v>1407</v>
      </c>
    </row>
    <row r="34" ht="15">
      <c r="B34" s="129" t="s">
        <v>1408</v>
      </c>
      <c r="C34" s="12" t="s">
        <v>1409</v>
      </c>
    </row>
    <row r="35" ht="30.75">
      <c r="B35" s="129" t="s">
        <v>1410</v>
      </c>
      <c r="C35" s="12" t="s">
        <v>1411</v>
      </c>
    </row>
    <row r="36" ht="15">
      <c r="B36" s="129" t="s">
        <v>1412</v>
      </c>
      <c r="C36" s="12" t="s">
        <v>1413</v>
      </c>
    </row>
    <row r="37" ht="15">
      <c r="B37" s="129" t="s">
        <v>1414</v>
      </c>
      <c r="C37" s="12" t="s">
        <v>1415</v>
      </c>
    </row>
    <row r="38" ht="15">
      <c r="B38" s="129" t="s">
        <v>1416</v>
      </c>
      <c r="C38" s="12" t="s">
        <v>1417</v>
      </c>
    </row>
    <row r="39" ht="15">
      <c r="B39" s="129" t="s">
        <v>1418</v>
      </c>
      <c r="C39" s="12" t="s">
        <v>1419</v>
      </c>
    </row>
    <row r="40" ht="30.52" customHeight="1">
      <c r="B40" s="129" t="s">
        <v>1420</v>
      </c>
      <c r="C40" s="12" t="s">
        <v>1421</v>
      </c>
    </row>
    <row r="41" ht="15">
      <c r="B41" s="129" t="s">
        <v>1422</v>
      </c>
      <c r="C41" s="12" t="s">
        <v>1423</v>
      </c>
    </row>
    <row r="42" ht="30.75">
      <c r="B42" s="129" t="s">
        <v>1424</v>
      </c>
      <c r="C42" s="12" t="s">
        <v>1425</v>
      </c>
    </row>
    <row r="43" ht="30.75">
      <c r="B43" s="129" t="s">
        <v>1426</v>
      </c>
      <c r="C43" s="12" t="s">
        <v>1427</v>
      </c>
    </row>
    <row r="44" ht="15">
      <c r="B44" s="129" t="s">
        <v>1428</v>
      </c>
      <c r="C44" s="12" t="s">
        <v>1429</v>
      </c>
    </row>
    <row r="45" ht="30.75">
      <c r="B45" s="129" t="s">
        <v>1430</v>
      </c>
      <c r="C45" s="12" t="s">
        <v>1431</v>
      </c>
    </row>
    <row r="46" ht="15">
      <c r="A46" t="s">
        <v>1432</v>
      </c>
      <c r="B46" s="129" t="s">
        <v>1433</v>
      </c>
      <c r="C46" s="12" t="s">
        <v>1434</v>
      </c>
    </row>
  </sheetData>
  <sheetProtection sheet="1" objects="1" scenarios="1" formatCells="0" formatColumns="0" formatRows="0" autoFilter="0" algorithmName="SHA-512" hashValue="Bx8yX4OsQAG1n4O1GMBt3BcfmDDDqy+zhEjAlB67vQizcZ/mtYxBOF5cEXHdwx4UbD0lAxJrxCJNQYSkXugjQQ==" saltValue="IpJddgAuw7Wdih8o8AmgWQ==" spinCount="100000"/>
  <pageMargins left="0.7086614370346069" right="0.7086614370346069" top="0.748031497001648" bottom="0.748031497001648" header="0.31496062874794006" footer="0.31496062874794006"/>
  <pageSetup paperSize="9" orientation="portrait" r:id="rId1"/>
  <drawing r:id="rId2"/>
</worksheet>
</file>

<file path=xl/worksheets/sheet14.xml><?xml version="1.0" encoding="utf-8"?>
<worksheet xmlns="http://schemas.openxmlformats.org/spreadsheetml/2006/main" xmlns:r="http://schemas.openxmlformats.org/officeDocument/2006/relationships">
  <dimension ref="A1:L55"/>
  <sheetViews>
    <sheetView workbookViewId="0">
      <selection activeCell="C10" sqref="C10"/>
    </sheetView>
  </sheetViews>
  <sheetFormatPr defaultColWidth="47.421875" defaultRowHeight="14.5" customHeight="1"/>
  <cols>
    <col min="1" max="1" width="47.421875" style="14"/>
  </cols>
  <sheetData>
    <row r="1" ht="15">
      <c r="A1" s="13" t="s">
        <v>1159</v>
      </c>
      <c r="B1" s="12" t="s">
        <v>607</v>
      </c>
      <c r="C1" s="12" t="s">
        <v>608</v>
      </c>
      <c r="D1" s="12" t="s">
        <v>609</v>
      </c>
      <c r="E1" s="63" t="s">
        <v>610</v>
      </c>
      <c r="F1" t="s">
        <v>611</v>
      </c>
      <c r="G1" t="s">
        <v>612</v>
      </c>
      <c r="H1" t="s">
        <v>613</v>
      </c>
      <c r="I1" t="s">
        <v>1435</v>
      </c>
      <c r="J1" s="12" t="s">
        <v>1436</v>
      </c>
      <c r="K1" s="12" t="s">
        <v>616</v>
      </c>
      <c r="L1" s="12" t="s">
        <v>1437</v>
      </c>
    </row>
    <row r="2" ht="81.56" customHeight="1">
      <c r="A2" s="13" t="s">
        <v>1438</v>
      </c>
      <c r="B2" s="12" t="s">
        <v>1439</v>
      </c>
      <c r="C2" s="12" t="s">
        <v>45</v>
      </c>
      <c r="D2" s="12" t="s">
        <v>1439</v>
      </c>
      <c r="E2" s="163" t="s">
        <v>1440</v>
      </c>
      <c r="F2" s="163" t="s">
        <v>1441</v>
      </c>
      <c r="G2" s="163" t="s">
        <v>1442</v>
      </c>
      <c r="H2" s="163" t="s">
        <v>1443</v>
      </c>
      <c r="I2" s="163" t="s">
        <v>1444</v>
      </c>
      <c r="J2" s="12" t="s">
        <v>1445</v>
      </c>
      <c r="K2" s="12" t="s">
        <v>1446</v>
      </c>
      <c r="L2" s="12" t="s">
        <v>1446</v>
      </c>
    </row>
    <row r="3" ht="15">
      <c r="A3" s="13" t="s">
        <v>1447</v>
      </c>
      <c r="B3" t="s">
        <v>1448</v>
      </c>
      <c r="C3" s="12" t="s">
        <v>1449</v>
      </c>
      <c r="D3" t="s">
        <v>1448</v>
      </c>
      <c r="E3" t="s">
        <v>1448</v>
      </c>
      <c r="F3" t="s">
        <v>1448</v>
      </c>
      <c r="G3" t="s">
        <v>1448</v>
      </c>
      <c r="H3" t="s">
        <v>1448</v>
      </c>
      <c r="I3" t="s">
        <v>1448</v>
      </c>
      <c r="J3" t="s">
        <v>1448</v>
      </c>
      <c r="K3" s="12" t="s">
        <v>1448</v>
      </c>
      <c r="L3" s="12" t="s">
        <v>1448</v>
      </c>
    </row>
    <row r="4" ht="15">
      <c r="A4" s="13" t="s">
        <v>1450</v>
      </c>
      <c r="B4" s="12">
        <v>4</v>
      </c>
      <c r="C4" s="12">
        <v>3</v>
      </c>
      <c r="D4" s="12">
        <v>4</v>
      </c>
      <c r="E4" s="64">
        <v>4</v>
      </c>
      <c r="F4" s="64">
        <v>4</v>
      </c>
      <c r="G4" s="64">
        <v>4</v>
      </c>
      <c r="H4" s="64">
        <v>4</v>
      </c>
      <c r="I4" s="64">
        <v>4</v>
      </c>
      <c r="J4" s="64">
        <v>4</v>
      </c>
      <c r="K4" s="64">
        <v>4</v>
      </c>
      <c r="L4" s="64">
        <v>4</v>
      </c>
    </row>
    <row r="5" ht="15">
      <c r="A5" s="13" t="s">
        <v>1451</v>
      </c>
      <c r="B5" s="12" t="s">
        <v>1452</v>
      </c>
      <c r="C5" s="12" t="s">
        <v>1453</v>
      </c>
      <c r="D5" s="12" t="s">
        <v>1452</v>
      </c>
      <c r="E5" s="12" t="s">
        <v>1452</v>
      </c>
      <c r="F5" s="12" t="s">
        <v>1452</v>
      </c>
      <c r="G5" s="12" t="s">
        <v>1452</v>
      </c>
      <c r="H5" s="12" t="s">
        <v>1452</v>
      </c>
      <c r="I5" s="12" t="s">
        <v>1452</v>
      </c>
      <c r="J5" s="12" t="s">
        <v>1452</v>
      </c>
      <c r="K5" s="12" t="s">
        <v>1452</v>
      </c>
      <c r="L5" s="12" t="s">
        <v>1452</v>
      </c>
    </row>
    <row r="6" ht="30.52" customHeight="1">
      <c r="A6" s="13" t="s">
        <v>1454</v>
      </c>
      <c r="B6" s="12" t="s">
        <v>1455</v>
      </c>
      <c r="C6" s="12" t="s">
        <v>1456</v>
      </c>
      <c r="D6" s="12" t="s">
        <v>1455</v>
      </c>
      <c r="E6" s="64" t="s">
        <v>1457</v>
      </c>
      <c r="F6" s="64" t="s">
        <v>1457</v>
      </c>
      <c r="G6" s="64" t="s">
        <v>1457</v>
      </c>
      <c r="H6" s="64" t="s">
        <v>1457</v>
      </c>
      <c r="I6" s="64" t="s">
        <v>1457</v>
      </c>
      <c r="J6" s="64" t="s">
        <v>1457</v>
      </c>
      <c r="K6" s="64" t="s">
        <v>1457</v>
      </c>
      <c r="L6" s="64" t="s">
        <v>1457</v>
      </c>
    </row>
    <row r="7" ht="43.28" customHeight="1">
      <c r="A7" s="13" t="s">
        <v>1458</v>
      </c>
      <c r="B7" s="12" t="s">
        <v>1459</v>
      </c>
      <c r="C7" s="12" t="s">
        <v>1460</v>
      </c>
      <c r="D7" s="12" t="s">
        <v>1459</v>
      </c>
      <c r="E7" s="65" t="s">
        <v>1461</v>
      </c>
      <c r="F7" s="65" t="s">
        <v>1461</v>
      </c>
      <c r="G7" s="65" t="s">
        <v>1461</v>
      </c>
      <c r="H7" s="65" t="s">
        <v>1461</v>
      </c>
      <c r="I7" s="65" t="s">
        <v>1461</v>
      </c>
      <c r="J7" s="65" t="s">
        <v>1461</v>
      </c>
      <c r="K7" s="65" t="s">
        <v>1461</v>
      </c>
      <c r="L7" s="65" t="s">
        <v>1461</v>
      </c>
    </row>
    <row r="8" ht="30.52" customHeight="1">
      <c r="A8" s="13" t="s">
        <v>1462</v>
      </c>
      <c r="B8" s="12" t="s">
        <v>1463</v>
      </c>
      <c r="C8" s="12" t="s">
        <v>1464</v>
      </c>
      <c r="D8" s="12" t="s">
        <v>1463</v>
      </c>
      <c r="E8" s="64" t="s">
        <v>1465</v>
      </c>
      <c r="F8" s="64" t="s">
        <v>1465</v>
      </c>
      <c r="G8" s="64" t="s">
        <v>1465</v>
      </c>
      <c r="H8" s="64" t="s">
        <v>1465</v>
      </c>
      <c r="I8" s="64" t="s">
        <v>1465</v>
      </c>
      <c r="J8" s="64" t="s">
        <v>1465</v>
      </c>
      <c r="K8" s="64" t="s">
        <v>1465</v>
      </c>
      <c r="L8" s="64" t="s">
        <v>1465</v>
      </c>
    </row>
    <row r="9" ht="362.28" customHeight="1">
      <c r="A9" s="13" t="s">
        <v>1466</v>
      </c>
      <c r="B9" s="69" t="s">
        <v>1467</v>
      </c>
      <c r="C9" s="69" t="s">
        <v>89</v>
      </c>
      <c r="D9" s="69" t="s">
        <v>1467</v>
      </c>
      <c r="E9" s="65"/>
      <c r="F9" s="65"/>
      <c r="G9" s="65"/>
      <c r="H9" s="65"/>
      <c r="I9" s="65"/>
      <c r="J9" s="65"/>
      <c r="K9" s="65"/>
      <c r="L9" s="65"/>
    </row>
    <row r="10" ht="247.44" customHeight="1">
      <c r="A10" s="13" t="s">
        <v>1468</v>
      </c>
      <c r="B10" s="12" t="s">
        <v>1469</v>
      </c>
      <c r="C10" s="12" t="s">
        <v>91</v>
      </c>
      <c r="D10" s="12" t="s">
        <v>1469</v>
      </c>
      <c r="E10" s="64"/>
      <c r="F10" s="64"/>
      <c r="G10" s="64"/>
      <c r="H10" s="64"/>
      <c r="I10" s="64"/>
      <c r="J10" s="64"/>
      <c r="K10" s="64"/>
      <c r="L10" s="64"/>
    </row>
    <row r="11" ht="15">
      <c r="A11" s="13" t="s">
        <v>1470</v>
      </c>
      <c r="K11" s="12"/>
      <c r="L11" s="12"/>
    </row>
    <row r="12" ht="18.75">
      <c r="A12" s="264" t="s">
        <v>1471</v>
      </c>
      <c r="B12" s="265" t="s">
        <v>1472</v>
      </c>
      <c r="C12" s="266">
        <v>2</v>
      </c>
    </row>
    <row r="13">
      <c r="A13" s="22" t="s">
        <v>142</v>
      </c>
    </row>
    <row r="14">
      <c r="A14" s="20" t="s">
        <v>1473</v>
      </c>
    </row>
    <row r="15">
      <c r="A15" s="21" t="s">
        <v>121</v>
      </c>
    </row>
    <row r="17">
      <c r="A17" s="14" t="s">
        <v>1474</v>
      </c>
      <c r="B17" s="23" t="b">
        <v>1</v>
      </c>
      <c r="C17" s="23">
        <v>1</v>
      </c>
    </row>
    <row r="19">
      <c r="A19" s="14" t="s">
        <v>1475</v>
      </c>
      <c r="B19" t="s">
        <v>30</v>
      </c>
      <c r="C19" t="s">
        <v>30</v>
      </c>
      <c r="D19" t="s">
        <v>30</v>
      </c>
      <c r="E19" t="s">
        <v>30</v>
      </c>
      <c r="F19" t="s">
        <v>30</v>
      </c>
      <c r="G19" t="s">
        <v>30</v>
      </c>
      <c r="H19" t="s">
        <v>30</v>
      </c>
      <c r="I19" t="s">
        <v>30</v>
      </c>
      <c r="J19" t="s">
        <v>30</v>
      </c>
      <c r="K19" t="s">
        <v>30</v>
      </c>
      <c r="L19" t="s">
        <v>30</v>
      </c>
    </row>
    <row r="21">
      <c r="A21" s="14" t="s">
        <v>1476</v>
      </c>
      <c r="B21">
        <v>70</v>
      </c>
    </row>
    <row r="22">
      <c r="A22" s="14" t="s">
        <v>1477</v>
      </c>
      <c r="B22">
        <v>90</v>
      </c>
    </row>
    <row r="23">
      <c r="A23" s="14" t="s">
        <v>1478</v>
      </c>
      <c r="B23">
        <v>60</v>
      </c>
    </row>
    <row r="24">
      <c r="A24" s="14" t="s">
        <v>1479</v>
      </c>
      <c r="B24">
        <v>80</v>
      </c>
    </row>
    <row r="25" ht="43.28" customHeight="1">
      <c r="A25" s="14" t="s">
        <v>1480</v>
      </c>
      <c r="B25">
        <v>75</v>
      </c>
      <c r="D25" s="163" t="s">
        <v>1481</v>
      </c>
    </row>
    <row r="26" ht="56.04" customHeight="1">
      <c r="A26" s="14" t="s">
        <v>1482</v>
      </c>
      <c r="B26">
        <v>85</v>
      </c>
      <c r="D26" s="163" t="s">
        <v>1483</v>
      </c>
    </row>
    <row r="27" ht="56.04" customHeight="1">
      <c r="D27" s="163" t="s">
        <v>1484</v>
      </c>
    </row>
    <row r="28" ht="81.56" customHeight="1">
      <c r="D28" s="163" t="s">
        <v>1485</v>
      </c>
    </row>
    <row r="29" ht="30.52" customHeight="1">
      <c r="D29" s="163" t="s">
        <v>1486</v>
      </c>
    </row>
    <row r="30" ht="43.28" customHeight="1">
      <c r="D30" s="163" t="s">
        <v>1487</v>
      </c>
    </row>
    <row r="31">
      <c r="A31" s="14" t="s">
        <v>1488</v>
      </c>
      <c r="B31" t="s">
        <v>61</v>
      </c>
    </row>
    <row r="32">
      <c r="A32" s="14" t="s">
        <v>1489</v>
      </c>
      <c r="B32" t="s">
        <v>63</v>
      </c>
    </row>
    <row r="33">
      <c r="A33" s="14" t="s">
        <v>64</v>
      </c>
      <c r="B33" t="s">
        <v>65</v>
      </c>
    </row>
    <row r="34">
      <c r="A34" s="14" t="s">
        <v>1490</v>
      </c>
      <c r="B34" t="s">
        <v>67</v>
      </c>
    </row>
    <row r="35">
      <c r="A35" s="14" t="s">
        <v>1491</v>
      </c>
      <c r="B35" t="s">
        <v>69</v>
      </c>
    </row>
    <row r="36">
      <c r="A36" s="14" t="s">
        <v>1492</v>
      </c>
      <c r="B36" t="s">
        <v>71</v>
      </c>
    </row>
    <row r="37">
      <c r="A37" s="14" t="s">
        <v>72</v>
      </c>
      <c r="B37" t="s">
        <v>73</v>
      </c>
    </row>
    <row r="38">
      <c r="A38" s="14" t="s">
        <v>1493</v>
      </c>
      <c r="B38" t="s">
        <v>1081</v>
      </c>
    </row>
    <row r="39">
      <c r="A39" s="14" t="s">
        <v>74</v>
      </c>
      <c r="B39" t="s">
        <v>75</v>
      </c>
    </row>
    <row r="40">
      <c r="A40" s="14" t="s">
        <v>1494</v>
      </c>
      <c r="B40" t="s">
        <v>77</v>
      </c>
    </row>
    <row r="41">
      <c r="A41" s="14" t="s">
        <v>78</v>
      </c>
      <c r="B41" t="s">
        <v>79</v>
      </c>
    </row>
    <row r="42">
      <c r="A42" s="14" t="s">
        <v>80</v>
      </c>
      <c r="B42" t="s">
        <v>81</v>
      </c>
    </row>
    <row r="43">
      <c r="A43" s="14" t="s">
        <v>1495</v>
      </c>
      <c r="B43" t="s">
        <v>1161</v>
      </c>
    </row>
    <row r="44">
      <c r="A44" s="14" t="s">
        <v>1496</v>
      </c>
      <c r="B44" t="s">
        <v>1213</v>
      </c>
    </row>
    <row r="45">
      <c r="A45" s="14" t="s">
        <v>84</v>
      </c>
      <c r="B45" t="s">
        <v>85</v>
      </c>
    </row>
    <row r="48">
      <c r="B48" t="s">
        <v>1448</v>
      </c>
      <c r="C48" t="s">
        <v>1449</v>
      </c>
      <c r="D48" t="s">
        <v>1452</v>
      </c>
      <c r="E48" t="s">
        <v>1453</v>
      </c>
      <c r="F48" t="s">
        <v>1497</v>
      </c>
      <c r="G48" t="s">
        <v>1498</v>
      </c>
      <c r="H48" t="s">
        <v>1499</v>
      </c>
      <c r="I48" t="s">
        <v>1500</v>
      </c>
    </row>
    <row r="49">
      <c r="B49">
        <v>0</v>
      </c>
      <c r="C49">
        <v>0</v>
      </c>
      <c r="D49" t="s">
        <v>142</v>
      </c>
      <c r="E49" t="s">
        <v>142</v>
      </c>
      <c r="F49" t="str">
        <f>IF($H$49=$I$49,$G$49,"")</f>
        <v/>
      </c>
      <c r="G49" t="s">
        <v>142</v>
      </c>
      <c r="H49">
        <f>COUNTIF('Denetim'!$Q:$Q,"OK")+COUNTIF('Denetim'!$Q:$Q,"NR")+COUNTIF('Denetim'!$Q:$Q,"NOK")+COUNTIF('Denetim'!$Q:$Q,"NA")+COUNTIF('Denetim'!$Q:$Q,"Süreci durduran engel")</f>
        <v>0</v>
      </c>
      <c r="I49">
        <f>COUNTA('Denetim'!$L:$L)-1</f>
        <v>102</v>
      </c>
    </row>
    <row r="50">
      <c r="B50">
        <v>1</v>
      </c>
      <c r="C50">
        <v>1</v>
      </c>
      <c r="D50" t="s">
        <v>121</v>
      </c>
      <c r="E50" t="s">
        <v>121</v>
      </c>
      <c r="F50" t="str">
        <f>IF($H$49=$I$49,$G$50,"")</f>
        <v/>
      </c>
      <c r="G50" t="s">
        <v>121</v>
      </c>
      <c r="H50" t="s">
        <v>1501</v>
      </c>
      <c r="I50">
        <f>IF(AND(H49=I49,H49&gt;0),1,0)</f>
        <v>0</v>
      </c>
    </row>
    <row r="51">
      <c r="B51">
        <v>2</v>
      </c>
      <c r="C51">
        <v>2</v>
      </c>
      <c r="D51" t="s">
        <v>918</v>
      </c>
      <c r="E51" t="s">
        <v>918</v>
      </c>
    </row>
    <row r="52">
      <c r="B52">
        <v>3</v>
      </c>
      <c r="C52">
        <v>3</v>
      </c>
      <c r="D52" t="s">
        <v>127</v>
      </c>
      <c r="E52" t="s">
        <v>127</v>
      </c>
    </row>
    <row r="53">
      <c r="B53">
        <v>4</v>
      </c>
      <c r="C53" t="s">
        <v>918</v>
      </c>
      <c r="E53" t="s">
        <v>920</v>
      </c>
    </row>
    <row r="54">
      <c r="B54" t="s">
        <v>918</v>
      </c>
      <c r="C54" t="s">
        <v>127</v>
      </c>
    </row>
    <row r="55">
      <c r="B55" t="s">
        <v>127</v>
      </c>
    </row>
  </sheetData>
  <sheetProtection sheet="1" objects="1" scenarios="1" formatCells="0" formatColumns="0" formatRows="0" autoFilter="0" algorithmName="SHA-512" hashValue="Ca1xt3PV2HQIgd0Wlor/Nw5eqKTgiqTLB6H4G5AX9pnTzSIg3ATM5gUGk093xdkR9JhVhVtsTKdxBqQNgNTuiA==" saltValue="K9cuZEuKDKRF1c2k/Za7Yg==" spinCount="100000"/>
  <pageMargins left="0.699999988079071" right="0.699999988079071" top="0.75" bottom="0.75" header="0.30000001192092896" footer="0.30000001192092896"/>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dimension ref="A1:AG426"/>
  <sheetViews>
    <sheetView zoomScale="115" zoomScaleNormal="115" workbookViewId="0">
      <selection activeCell="W6" sqref="W6"/>
    </sheetView>
  </sheetViews>
  <sheetFormatPr defaultColWidth="11.421875" defaultRowHeight="14.5" customHeight="1"/>
  <cols>
    <col min="4" max="4" width="14.421875" customWidth="1"/>
    <col min="5" max="6" width="6.57421875" customWidth="1"/>
    <col min="7" max="7" width="13.57421875" customWidth="1"/>
    <col min="9" max="9" width="14.421875" customWidth="1"/>
    <col min="10" max="10" width="9.140625" customWidth="1"/>
    <col min="11" max="11" width="6.57421875" customWidth="1"/>
    <col min="12" max="12" width="13.57421875" customWidth="1"/>
    <col min="13" max="13" width="13.421875" customWidth="1"/>
    <col min="14" max="14" width="8.421875" customWidth="1"/>
    <col min="17" max="17" width="14.421875" customWidth="1"/>
    <col min="18" max="19" width="6.57421875" customWidth="1"/>
    <col min="20" max="20" width="13.57421875" customWidth="1"/>
    <col min="21" max="21" width="13.421875" customWidth="1"/>
    <col min="22" max="22" width="8.421875" customWidth="1"/>
    <col min="27" max="27" width="43.57421875" customWidth="1"/>
  </cols>
  <sheetData>
    <row r="1" ht="15" customHeight="1">
      <c r="C1" s="86" t="s">
        <v>1502</v>
      </c>
      <c r="D1" s="86"/>
      <c r="E1" s="86"/>
      <c r="F1" s="86"/>
      <c r="G1" s="86"/>
      <c r="H1" s="86" t="s">
        <v>1503</v>
      </c>
      <c r="I1" s="86"/>
      <c r="J1" s="86"/>
      <c r="K1" s="86"/>
      <c r="L1" s="86"/>
      <c r="M1" s="86"/>
      <c r="N1" s="86"/>
      <c r="O1" s="86"/>
      <c r="P1" s="86" t="s">
        <v>1504</v>
      </c>
      <c r="Q1" s="86"/>
      <c r="R1" s="86"/>
      <c r="S1" s="86"/>
      <c r="T1" s="86"/>
      <c r="U1" s="86"/>
      <c r="V1" s="86"/>
      <c r="W1" s="86"/>
    </row>
    <row r="2" ht="15" customHeight="1">
      <c r="C2" s="86"/>
      <c r="D2" s="86"/>
      <c r="E2" s="86"/>
      <c r="F2" s="86"/>
      <c r="G2" s="86"/>
      <c r="H2" s="86"/>
      <c r="I2" s="86"/>
      <c r="J2" s="86"/>
      <c r="K2" s="86"/>
      <c r="L2" s="86"/>
      <c r="M2" s="86"/>
      <c r="N2" s="86"/>
      <c r="O2" s="86"/>
      <c r="P2" s="86"/>
      <c r="Q2" s="86"/>
      <c r="R2" s="86"/>
      <c r="S2" s="86"/>
      <c r="T2" s="86"/>
      <c r="U2" s="86"/>
      <c r="V2" s="86"/>
      <c r="W2" s="86"/>
    </row>
    <row r="3" ht="15" customHeight="1">
      <c r="B3">
        <v>1</v>
      </c>
      <c r="C3" s="86">
        <v>2</v>
      </c>
      <c r="D3">
        <v>3</v>
      </c>
      <c r="E3" s="86">
        <v>4</v>
      </c>
      <c r="F3">
        <v>5</v>
      </c>
      <c r="G3" s="86">
        <v>6</v>
      </c>
      <c r="H3" s="86">
        <v>10</v>
      </c>
      <c r="I3">
        <v>11</v>
      </c>
      <c r="J3" s="86">
        <v>12</v>
      </c>
      <c r="K3">
        <v>13</v>
      </c>
      <c r="L3" s="86">
        <v>14</v>
      </c>
      <c r="M3">
        <v>15</v>
      </c>
      <c r="N3" s="86">
        <v>16</v>
      </c>
      <c r="O3">
        <v>17</v>
      </c>
      <c r="P3" s="86">
        <v>18</v>
      </c>
      <c r="Q3">
        <v>19</v>
      </c>
      <c r="R3" s="86">
        <v>20</v>
      </c>
      <c r="S3">
        <v>21</v>
      </c>
      <c r="T3" s="86">
        <v>22</v>
      </c>
      <c r="U3">
        <v>23</v>
      </c>
      <c r="V3" s="86"/>
      <c r="X3" s="86"/>
      <c r="Z3" s="86"/>
      <c r="AB3" s="86">
        <v>30</v>
      </c>
      <c r="AC3">
        <v>31</v>
      </c>
      <c r="AD3">
        <v>32</v>
      </c>
      <c r="AE3">
        <v>33</v>
      </c>
      <c r="AF3">
        <v>34</v>
      </c>
      <c r="AG3">
        <v>35</v>
      </c>
    </row>
    <row r="4" ht="15">
      <c r="B4" t="s">
        <v>1505</v>
      </c>
      <c r="C4" s="62"/>
      <c r="D4" s="39"/>
      <c r="E4" s="39"/>
      <c r="F4" s="39"/>
      <c r="G4" s="39"/>
      <c r="H4" s="62"/>
      <c r="I4" s="39"/>
      <c r="J4" s="39"/>
      <c r="K4" s="39" t="s">
        <v>1506</v>
      </c>
      <c r="L4" s="39"/>
      <c r="M4" s="39"/>
      <c r="N4" s="39"/>
      <c r="O4" s="39"/>
      <c r="P4" s="62"/>
      <c r="Q4" s="39"/>
      <c r="R4" s="39"/>
      <c r="S4" s="39"/>
      <c r="T4" s="39"/>
      <c r="U4" s="39"/>
      <c r="V4" s="39"/>
      <c r="W4" s="39"/>
      <c r="X4" s="12"/>
      <c r="Y4" s="12"/>
      <c r="Z4" s="12"/>
    </row>
    <row r="5">
      <c r="B5" s="71" t="s">
        <v>1507</v>
      </c>
      <c r="C5" t="s">
        <v>1508</v>
      </c>
      <c r="D5" t="s">
        <v>1509</v>
      </c>
      <c r="E5" t="s">
        <v>1510</v>
      </c>
      <c r="F5" t="s">
        <v>1511</v>
      </c>
      <c r="G5" t="s">
        <v>1512</v>
      </c>
      <c r="I5" s="71" t="s">
        <v>1507</v>
      </c>
      <c r="J5" t="s">
        <v>1508</v>
      </c>
      <c r="K5" t="s">
        <v>1509</v>
      </c>
      <c r="L5" t="s">
        <v>1510</v>
      </c>
      <c r="M5" t="s">
        <v>1511</v>
      </c>
      <c r="N5" t="s">
        <v>1512</v>
      </c>
      <c r="P5" s="71" t="s">
        <v>1507</v>
      </c>
      <c r="Q5" t="s">
        <v>1508</v>
      </c>
      <c r="R5" t="s">
        <v>1509</v>
      </c>
      <c r="S5" t="s">
        <v>1510</v>
      </c>
      <c r="T5" t="s">
        <v>1511</v>
      </c>
      <c r="U5" t="s">
        <v>1512</v>
      </c>
      <c r="AB5" t="s">
        <v>1513</v>
      </c>
      <c r="AC5" t="s">
        <v>1514</v>
      </c>
      <c r="AD5" t="s">
        <v>1515</v>
      </c>
      <c r="AF5" t="s">
        <v>1516</v>
      </c>
      <c r="AG5" t="s">
        <v>1517</v>
      </c>
    </row>
    <row r="6">
      <c r="B6">
        <f>COUNTIFS('Denetim'!$O:$O,"=OK")</f>
        <v>77</v>
      </c>
      <c r="C6" s="249">
        <f>COUNTIFS('Denetim'!$G:$G,"X",'Denetim'!$O:$O,"=NOK")</f>
        <v>16</v>
      </c>
      <c r="D6" s="249">
        <f>COUNTIFS('Denetim'!$G:$G,"",'Denetim'!$O:$O,"=NOK")</f>
        <v>0</v>
      </c>
      <c r="E6" s="249">
        <f>COUNTIFS('Denetim'!$O:$O,"=NA")</f>
        <v>0</v>
      </c>
      <c r="F6" s="249">
        <f>COUNTIFS('Denetim'!$O:$O,"=NR")</f>
        <v>9</v>
      </c>
      <c r="G6" s="249">
        <f>COUNTIFS('Denetim'!$X:$X,"X")</f>
        <v>103</v>
      </c>
      <c r="H6">
        <f>COUNTIFS('Denetim'!$L:$L,"&lt;&gt;",'Denetim'!$O:$O,"")</f>
        <v>0</v>
      </c>
      <c r="I6" s="249">
        <f>COUNTIFS('Denetim'!$P:$P,"=OK")</f>
        <v>0</v>
      </c>
      <c r="J6" s="249">
        <f>COUNTIFS('Denetim'!$G:$G,"X",'Denetim'!$P:$P,"=NOK")</f>
        <v>0</v>
      </c>
      <c r="K6" s="249">
        <f>COUNTIFS('Denetim'!$G:$G,"",'Denetim'!$P:$P,"=NOK")</f>
        <v>0</v>
      </c>
      <c r="L6" s="249">
        <f>COUNTIFS('Denetim'!$P:$P,"=NA")</f>
        <v>0</v>
      </c>
      <c r="M6" s="249">
        <f>COUNTIFS('Denetim'!$P:$P,"=NR")</f>
        <v>0</v>
      </c>
      <c r="N6" s="249">
        <f>COUNTIFS('Denetim'!$X:$X,"X")</f>
        <v>103</v>
      </c>
      <c r="O6">
        <f>COUNTIFS('Denetim'!$L:$L,"&lt;&gt;",'Denetim'!$P:$P,"")</f>
        <v>102</v>
      </c>
      <c r="P6">
        <f>COUNTIFS('Denetim'!$Q:$Q,"=OK")</f>
        <v>0</v>
      </c>
      <c r="Q6" s="249">
        <f>COUNTIFS('Denetim'!$G:$G,"X",'Denetim'!$Q:$Q,"=NOK")</f>
        <v>0</v>
      </c>
      <c r="R6" s="249">
        <f>COUNTIFS('Denetim'!$G:$G,"",'Denetim'!$Q:$Q,"=NOK")</f>
        <v>0</v>
      </c>
      <c r="S6" s="249">
        <f>COUNTIFS('Denetim'!$Q:$Q,"=NA")</f>
        <v>0</v>
      </c>
      <c r="T6" s="249">
        <f>COUNTIFS('Denetim'!$Q:$Q,"=NR")</f>
        <v>0</v>
      </c>
      <c r="U6" s="249">
        <f>COUNTIFS('Denetim'!$X:$X,"X")</f>
        <v>103</v>
      </c>
      <c r="V6">
        <f>COUNTIFS('Denetim'!$L:$L,"&lt;&gt;",'Denetim'!$Q:$Q,"")</f>
        <v>102</v>
      </c>
      <c r="X6">
        <f>COUNTIFS('Denetim'!$O:$O,"SÜRECİ DURDURAN ENGEL")</f>
        <v>0</v>
      </c>
      <c r="Y6">
        <f>COUNTIFS('Denetim'!$P:$P,"SÜRECİ DURDURAN ENGEL")</f>
        <v>0</v>
      </c>
      <c r="Z6">
        <f>COUNTIFS('Denetim'!$Q:$Q,"SÜRECİ DURDURAN ENGEL")</f>
        <v>0</v>
      </c>
      <c r="AB6">
        <v>0</v>
      </c>
      <c r="AC6">
        <v>0</v>
      </c>
      <c r="AD6">
        <v>0</v>
      </c>
      <c r="AF6">
        <v>0</v>
      </c>
      <c r="AG6">
        <v>0</v>
      </c>
    </row>
    <row r="7">
      <c r="B7" s="71"/>
    </row>
    <row r="8">
      <c r="B8" s="71"/>
    </row>
    <row r="9">
      <c r="B9" s="71"/>
    </row>
    <row r="10">
      <c r="A10" t="s">
        <v>61</v>
      </c>
      <c r="B10" s="71">
        <f>COUNTIFS('Denetim'!$L:$L,"="&amp;$A10&amp;"*",'Denetim'!$O:$O,"=OK")</f>
        <v>5</v>
      </c>
      <c r="C10">
        <f>COUNTIFS('Denetim'!$G:$G,"X",'Denetim'!$L:$L,"="&amp;$A10&amp;"*",'Denetim'!$O:$O,"=NOK")</f>
        <v>2</v>
      </c>
      <c r="D10">
        <f>COUNTIFS('Denetim'!$G:$G,"",'Denetim'!$L:$L,"="&amp;$A10&amp;"*",'Denetim'!$O:$O,"=NOK")</f>
        <v>0</v>
      </c>
      <c r="E10">
        <f>COUNTIFS('Denetim'!$L:$L,"="&amp;$A10&amp;"*",'Denetim'!$O:$O,"=NA")</f>
        <v>0</v>
      </c>
      <c r="F10">
        <f>COUNTIFS('Denetim'!$L:$L,"="&amp;$A10&amp;"*",'Denetim'!$O:$O,"=NR")</f>
        <v>2</v>
      </c>
      <c r="G10">
        <f>COUNTIFS('Denetim'!$X:$X,"X",'Denetim'!$L:$L,"="&amp;$A10&amp;"*")</f>
        <v>9</v>
      </c>
      <c r="H10">
        <f>COUNTIFS('Denetim'!$L:$L,"="&amp;$A10&amp;"*",'Denetim'!$O:$O,"")</f>
        <v>0</v>
      </c>
      <c r="I10">
        <f>COUNTIFS('Denetim'!$L:$L,"="&amp;$A10&amp;"*",'Denetim'!$P:$P,"=OK")</f>
        <v>0</v>
      </c>
      <c r="J10">
        <f>COUNTIFS('Denetim'!$G:$G,"X",'Denetim'!$L:$L,"="&amp;$A10&amp;"*",'Denetim'!$P:$P,"=NOK")</f>
        <v>0</v>
      </c>
      <c r="K10">
        <f>COUNTIFS('Denetim'!$G:$G,"",'Denetim'!$L:$L,"="&amp;$A10&amp;"*",'Denetim'!$P:$P,"=NOK")</f>
        <v>0</v>
      </c>
      <c r="L10">
        <f>COUNTIFS('Denetim'!$L:$L,"="&amp;$A10&amp;"*",'Denetim'!$P:$P,"=NA")</f>
        <v>0</v>
      </c>
      <c r="M10">
        <f>COUNTIFS('Denetim'!$L:$L,"="&amp;$A10&amp;"*",'Denetim'!$P:$P,"=NR")</f>
        <v>0</v>
      </c>
      <c r="N10">
        <f>COUNTIFS('Denetim'!$X:$X,"X",'Denetim'!$L:$L,"="&amp;$A10&amp;"*")</f>
        <v>9</v>
      </c>
      <c r="O10">
        <f>COUNTIFS('Denetim'!$L:$L,"="&amp;$A10&amp;"*",'Denetim'!$P:$P,"")</f>
        <v>9</v>
      </c>
      <c r="P10">
        <f>COUNTIFS('Denetim'!$L:$L,"="&amp;$A10&amp;"*",'Denetim'!$Q:$Q,"=OK")</f>
        <v>0</v>
      </c>
      <c r="Q10">
        <f>COUNTIFS('Denetim'!$G:$G,"X",'Denetim'!$L:$L,"="&amp;$A10&amp;"*",'Denetim'!$Q:$Q,"=NOK")</f>
        <v>0</v>
      </c>
      <c r="R10">
        <f>COUNTIFS('Denetim'!$G:$G,"",'Denetim'!$L:$L,"="&amp;$A10&amp;"*",'Denetim'!$Q:$Q,"=NOK")</f>
        <v>0</v>
      </c>
      <c r="S10">
        <f>COUNTIFS('Denetim'!$L:$L,"="&amp;$A10&amp;"*",'Denetim'!$Q:$Q,"=NA")</f>
        <v>0</v>
      </c>
      <c r="T10">
        <f>COUNTIFS('Denetim'!$L:$L,"="&amp;$A10&amp;"*",'Denetim'!$Q:$Q,"=NR")</f>
        <v>0</v>
      </c>
      <c r="U10">
        <f>COUNTIFS('Denetim'!$X:$X,"X",'Denetim'!$L:$L,"="&amp;$A10&amp;"*")</f>
        <v>9</v>
      </c>
      <c r="V10">
        <f>COUNTIFS('Denetim'!$L:$L,"="&amp;$A10&amp;"*",'Denetim'!$Q:$Q,"")</f>
        <v>9</v>
      </c>
      <c r="X10">
        <f>COUNTIFS('Denetim'!$L:$L,"="&amp;$A10&amp;"*",'Denetim'!$O:$O,"SÜRECİ DURDURAN ENGEL")</f>
        <v>0</v>
      </c>
      <c r="Y10">
        <f>COUNTIFS('Denetim'!$L:$L,"="&amp;$A10&amp;"*",'Denetim'!$P:$P,"SÜRECİ DURDURAN ENGEL")</f>
        <v>0</v>
      </c>
      <c r="Z10">
        <f>COUNTIFS('Denetim'!$L:$L,"="&amp;$A10&amp;"*",'Denetim'!$Q:$Q,"SÜRECİ DURDURAN ENGEL")</f>
        <v>0</v>
      </c>
    </row>
    <row r="11">
      <c r="A11" t="s">
        <v>63</v>
      </c>
      <c r="B11" s="71">
        <f>COUNTIFS('Denetim'!$L:$L,"="&amp;$A11&amp;"*",'Denetim'!$O:$O,"=OK")</f>
        <v>4</v>
      </c>
      <c r="C11">
        <f>COUNTIFS('Denetim'!$G:$G,"X",'Denetim'!$L:$L,"="&amp;$A11&amp;"*",'Denetim'!$O:$O,"=NOK")</f>
        <v>2</v>
      </c>
      <c r="D11">
        <f>COUNTIFS('Denetim'!$G:$G,"",'Denetim'!$L:$L,"="&amp;$A11&amp;"*",'Denetim'!$O:$O,"=NOK")</f>
        <v>0</v>
      </c>
      <c r="E11">
        <f>COUNTIFS('Denetim'!$L:$L,"="&amp;$A11&amp;"*",'Denetim'!$O:$O,"=NA")</f>
        <v>0</v>
      </c>
      <c r="F11">
        <f>COUNTIFS('Denetim'!$L:$L,"="&amp;$A11&amp;"*",'Denetim'!$O:$O,"=NR")</f>
        <v>3</v>
      </c>
      <c r="G11">
        <f>COUNTIFS('Denetim'!$X:$X,"X",'Denetim'!$L:$L,"="&amp;$A11&amp;"*")</f>
        <v>9</v>
      </c>
      <c r="H11">
        <f>COUNTIFS('Denetim'!$L:$L,"="&amp;$A11&amp;"*",'Denetim'!$O:$O,"")</f>
        <v>0</v>
      </c>
      <c r="I11">
        <f>COUNTIFS('Denetim'!$L:$L,"="&amp;$A11&amp;"*",'Denetim'!$P:$P,"=OK")</f>
        <v>0</v>
      </c>
      <c r="J11">
        <f>COUNTIFS('Denetim'!$G:$G,"X",'Denetim'!$L:$L,"="&amp;$A11&amp;"*",'Denetim'!$P:$P,"=NOK")</f>
        <v>0</v>
      </c>
      <c r="K11">
        <f>COUNTIFS('Denetim'!$G:$G,"",'Denetim'!$L:$L,"="&amp;$A11&amp;"*",'Denetim'!$P:$P,"=NOK")</f>
        <v>0</v>
      </c>
      <c r="L11">
        <f>COUNTIFS('Denetim'!$L:$L,"="&amp;$A11&amp;"*",'Denetim'!$P:$P,"=NA")</f>
        <v>0</v>
      </c>
      <c r="M11">
        <f>COUNTIFS('Denetim'!$L:$L,"="&amp;$A11&amp;"*",'Denetim'!$P:$P,"=NR")</f>
        <v>0</v>
      </c>
      <c r="N11">
        <f>COUNTIFS('Denetim'!$X:$X,"X",'Denetim'!$L:$L,"="&amp;$A11&amp;"*")</f>
        <v>9</v>
      </c>
      <c r="O11">
        <f>COUNTIFS('Denetim'!$L:$L,"="&amp;$A11&amp;"*",'Denetim'!$P:$P,"")</f>
        <v>9</v>
      </c>
      <c r="P11">
        <f>COUNTIFS('Denetim'!$L:$L,"="&amp;$A11&amp;"*",'Denetim'!$Q:$Q,"=OK")</f>
        <v>0</v>
      </c>
      <c r="Q11">
        <f>COUNTIFS('Denetim'!$G:$G,"X",'Denetim'!$L:$L,"="&amp;$A11&amp;"*",'Denetim'!$Q:$Q,"=NOK")</f>
        <v>0</v>
      </c>
      <c r="R11">
        <f>COUNTIFS('Denetim'!$G:$G,"",'Denetim'!$L:$L,"="&amp;$A11&amp;"*",'Denetim'!$Q:$Q,"=NOK")</f>
        <v>0</v>
      </c>
      <c r="S11">
        <f>COUNTIFS('Denetim'!$L:$L,"="&amp;$A11&amp;"*",'Denetim'!$Q:$Q,"=NA")</f>
        <v>0</v>
      </c>
      <c r="T11">
        <f>COUNTIFS('Denetim'!$L:$L,"="&amp;$A11&amp;"*",'Denetim'!$Q:$Q,"=NR")</f>
        <v>0</v>
      </c>
      <c r="U11">
        <f>COUNTIFS('Denetim'!$X:$X,"X",'Denetim'!$L:$L,"="&amp;$A11&amp;"*")</f>
        <v>9</v>
      </c>
      <c r="V11">
        <f>COUNTIFS('Denetim'!$L:$L,"="&amp;$A11&amp;"*",'Denetim'!$Q:$Q,"")</f>
        <v>9</v>
      </c>
      <c r="X11">
        <f>COUNTIFS('Denetim'!$L:$L,"="&amp;$A11&amp;"*",'Denetim'!$O:$O,"SÜRECİ DURDURAN ENGEL")</f>
        <v>0</v>
      </c>
      <c r="Y11">
        <f>COUNTIFS('Denetim'!$L:$L,"="&amp;$A11&amp;"*",'Denetim'!$P:$P,"SÜRECİ DURDURAN ENGEL")</f>
        <v>0</v>
      </c>
      <c r="Z11">
        <f>COUNTIFS('Denetim'!$L:$L,"="&amp;$A11&amp;"*",'Denetim'!$Q:$Q,"SÜRECİ DURDURAN ENGEL")</f>
        <v>0</v>
      </c>
    </row>
    <row r="12">
      <c r="A12" t="s">
        <v>65</v>
      </c>
      <c r="B12" s="71">
        <f>COUNTIFS('Denetim'!$L:$L,"="&amp;$A12&amp;"*",'Denetim'!$O:$O,"=OK")</f>
        <v>9</v>
      </c>
      <c r="C12">
        <f>COUNTIFS('Denetim'!$G:$G,"X",'Denetim'!$L:$L,"="&amp;$A12&amp;"*",'Denetim'!$O:$O,"=NOK")</f>
        <v>0</v>
      </c>
      <c r="D12">
        <f>COUNTIFS('Denetim'!$G:$G,"",'Denetim'!$L:$L,"="&amp;$A12&amp;"*",'Denetim'!$O:$O,"=NOK")</f>
        <v>0</v>
      </c>
      <c r="E12">
        <f>COUNTIFS('Denetim'!$L:$L,"="&amp;$A12&amp;"*",'Denetim'!$O:$O,"=NA")</f>
        <v>0</v>
      </c>
      <c r="F12">
        <f>COUNTIFS('Denetim'!$L:$L,"="&amp;$A12&amp;"*",'Denetim'!$O:$O,"=NR")</f>
        <v>0</v>
      </c>
      <c r="G12">
        <f>COUNTIFS('Denetim'!$X:$X,"X",'Denetim'!$L:$L,"="&amp;$A12&amp;"*")</f>
        <v>9</v>
      </c>
      <c r="H12">
        <f>COUNTIFS('Denetim'!$L:$L,"="&amp;$A12&amp;"*",'Denetim'!$O:$O,"")</f>
        <v>0</v>
      </c>
      <c r="I12">
        <f>COUNTIFS('Denetim'!$L:$L,"="&amp;$A12&amp;"*",'Denetim'!$P:$P,"=OK")</f>
        <v>0</v>
      </c>
      <c r="J12">
        <f>COUNTIFS('Denetim'!$G:$G,"X",'Denetim'!$L:$L,"="&amp;$A12&amp;"*",'Denetim'!$P:$P,"=NOK")</f>
        <v>0</v>
      </c>
      <c r="K12">
        <f>COUNTIFS('Denetim'!$G:$G,"",'Denetim'!$L:$L,"="&amp;$A12&amp;"*",'Denetim'!$P:$P,"=NOK")</f>
        <v>0</v>
      </c>
      <c r="L12">
        <f>COUNTIFS('Denetim'!$L:$L,"="&amp;$A12&amp;"*",'Denetim'!$P:$P,"=NA")</f>
        <v>0</v>
      </c>
      <c r="M12">
        <f>COUNTIFS('Denetim'!$L:$L,"="&amp;$A12&amp;"*",'Denetim'!$P:$P,"=NR")</f>
        <v>0</v>
      </c>
      <c r="N12">
        <f>COUNTIFS('Denetim'!$X:$X,"X",'Denetim'!$L:$L,"="&amp;$A12&amp;"*")</f>
        <v>9</v>
      </c>
      <c r="O12">
        <f>COUNTIFS('Denetim'!$L:$L,"="&amp;$A12&amp;"*",'Denetim'!$P:$P,"")</f>
        <v>9</v>
      </c>
      <c r="P12">
        <f>COUNTIFS('Denetim'!$L:$L,"="&amp;$A12&amp;"*",'Denetim'!$Q:$Q,"=OK")</f>
        <v>0</v>
      </c>
      <c r="Q12">
        <f>COUNTIFS('Denetim'!$G:$G,"X",'Denetim'!$L:$L,"="&amp;$A12&amp;"*",'Denetim'!$Q:$Q,"=NOK")</f>
        <v>0</v>
      </c>
      <c r="R12">
        <f>COUNTIFS('Denetim'!$G:$G,"",'Denetim'!$L:$L,"="&amp;$A12&amp;"*",'Denetim'!$Q:$Q,"=NOK")</f>
        <v>0</v>
      </c>
      <c r="S12">
        <f>COUNTIFS('Denetim'!$L:$L,"="&amp;$A12&amp;"*",'Denetim'!$Q:$Q,"=NA")</f>
        <v>0</v>
      </c>
      <c r="T12">
        <f>COUNTIFS('Denetim'!$L:$L,"="&amp;$A12&amp;"*",'Denetim'!$Q:$Q,"=NR")</f>
        <v>0</v>
      </c>
      <c r="U12">
        <f>COUNTIFS('Denetim'!$X:$X,"X",'Denetim'!$L:$L,"="&amp;$A12&amp;"*")</f>
        <v>9</v>
      </c>
      <c r="V12">
        <f>COUNTIFS('Denetim'!$L:$L,"="&amp;$A12&amp;"*",'Denetim'!$Q:$Q,"")</f>
        <v>9</v>
      </c>
      <c r="X12">
        <f>COUNTIFS('Denetim'!$L:$L,"="&amp;$A12&amp;"*",'Denetim'!$O:$O,"SÜRECİ DURDURAN ENGEL")</f>
        <v>0</v>
      </c>
      <c r="Y12">
        <f>COUNTIFS('Denetim'!$L:$L,"="&amp;$A12&amp;"*",'Denetim'!$P:$P,"SÜRECİ DURDURAN ENGEL")</f>
        <v>0</v>
      </c>
      <c r="Z12">
        <f>COUNTIFS('Denetim'!$L:$L,"="&amp;$A12&amp;"*",'Denetim'!$Q:$Q,"SÜRECİ DURDURAN ENGEL")</f>
        <v>0</v>
      </c>
    </row>
    <row r="13">
      <c r="A13" t="s">
        <v>67</v>
      </c>
      <c r="B13" s="71">
        <f>COUNTIFS('Denetim'!$L:$L,"="&amp;$A13&amp;"*",'Denetim'!$O:$O,"=OK")</f>
        <v>6</v>
      </c>
      <c r="C13">
        <f>COUNTIFS('Denetim'!$G:$G,"X",'Denetim'!$L:$L,"="&amp;$A13&amp;"*",'Denetim'!$O:$O,"=NOK")</f>
        <v>1</v>
      </c>
      <c r="D13">
        <f>COUNTIFS('Denetim'!$G:$G,"",'Denetim'!$L:$L,"="&amp;$A13&amp;"*",'Denetim'!$O:$O,"=NOK")</f>
        <v>0</v>
      </c>
      <c r="E13">
        <f>COUNTIFS('Denetim'!$L:$L,"="&amp;$A13&amp;"*",'Denetim'!$O:$O,"=NA")</f>
        <v>0</v>
      </c>
      <c r="F13">
        <f>COUNTIFS('Denetim'!$L:$L,"="&amp;$A13&amp;"*",'Denetim'!$O:$O,"=NR")</f>
        <v>2</v>
      </c>
      <c r="G13">
        <f>COUNTIFS('Denetim'!$X:$X,"X",'Denetim'!$L:$L,"="&amp;$A13&amp;"*")</f>
        <v>9</v>
      </c>
      <c r="H13">
        <f>COUNTIFS('Denetim'!$L:$L,"="&amp;$A13&amp;"*",'Denetim'!$O:$O,"")</f>
        <v>0</v>
      </c>
      <c r="I13">
        <f>COUNTIFS('Denetim'!$L:$L,"="&amp;$A13&amp;"*",'Denetim'!$P:$P,"=OK")</f>
        <v>0</v>
      </c>
      <c r="J13">
        <f>COUNTIFS('Denetim'!$G:$G,"X",'Denetim'!$L:$L,"="&amp;$A13&amp;"*",'Denetim'!$P:$P,"=NOK")</f>
        <v>0</v>
      </c>
      <c r="K13">
        <f>COUNTIFS('Denetim'!$G:$G,"",'Denetim'!$L:$L,"="&amp;$A13&amp;"*",'Denetim'!$P:$P,"=NOK")</f>
        <v>0</v>
      </c>
      <c r="L13">
        <f>COUNTIFS('Denetim'!$L:$L,"="&amp;$A13&amp;"*",'Denetim'!$P:$P,"=NA")</f>
        <v>0</v>
      </c>
      <c r="M13">
        <f>COUNTIFS('Denetim'!$L:$L,"="&amp;$A13&amp;"*",'Denetim'!$P:$P,"=NR")</f>
        <v>0</v>
      </c>
      <c r="N13">
        <f>COUNTIFS('Denetim'!$X:$X,"X",'Denetim'!$L:$L,"="&amp;$A13&amp;"*")</f>
        <v>9</v>
      </c>
      <c r="O13">
        <f>COUNTIFS('Denetim'!$L:$L,"="&amp;$A13&amp;"*",'Denetim'!$P:$P,"")</f>
        <v>9</v>
      </c>
      <c r="P13">
        <f>COUNTIFS('Denetim'!$L:$L,"="&amp;$A13&amp;"*",'Denetim'!$Q:$Q,"=OK")</f>
        <v>0</v>
      </c>
      <c r="Q13">
        <f>COUNTIFS('Denetim'!$G:$G,"X",'Denetim'!$L:$L,"="&amp;$A13&amp;"*",'Denetim'!$Q:$Q,"=NOK")</f>
        <v>0</v>
      </c>
      <c r="R13">
        <f>COUNTIFS('Denetim'!$G:$G,"",'Denetim'!$L:$L,"="&amp;$A13&amp;"*",'Denetim'!$Q:$Q,"=NOK")</f>
        <v>0</v>
      </c>
      <c r="S13">
        <f>COUNTIFS('Denetim'!$L:$L,"="&amp;$A13&amp;"*",'Denetim'!$Q:$Q,"=NA")</f>
        <v>0</v>
      </c>
      <c r="T13">
        <f>COUNTIFS('Denetim'!$L:$L,"="&amp;$A13&amp;"*",'Denetim'!$Q:$Q,"=NR")</f>
        <v>0</v>
      </c>
      <c r="U13">
        <f>COUNTIFS('Denetim'!$X:$X,"X",'Denetim'!$L:$L,"="&amp;$A13&amp;"*")</f>
        <v>9</v>
      </c>
      <c r="V13">
        <f>COUNTIFS('Denetim'!$L:$L,"="&amp;$A13&amp;"*",'Denetim'!$Q:$Q,"")</f>
        <v>9</v>
      </c>
      <c r="X13">
        <f>COUNTIFS('Denetim'!$L:$L,"="&amp;$A13&amp;"*",'Denetim'!$O:$O,"SÜRECİ DURDURAN ENGEL")</f>
        <v>0</v>
      </c>
      <c r="Y13">
        <f>COUNTIFS('Denetim'!$L:$L,"="&amp;$A13&amp;"*",'Denetim'!$P:$P,"SÜRECİ DURDURAN ENGEL")</f>
        <v>0</v>
      </c>
      <c r="Z13">
        <f>COUNTIFS('Denetim'!$L:$L,"="&amp;$A13&amp;"*",'Denetim'!$Q:$Q,"SÜRECİ DURDURAN ENGEL")</f>
        <v>0</v>
      </c>
    </row>
    <row r="14">
      <c r="A14" t="s">
        <v>69</v>
      </c>
      <c r="B14" s="71">
        <f>COUNTIFS('Denetim'!$L:$L,"="&amp;$A14&amp;"*",'Denetim'!$O:$O,"=OK")</f>
        <v>7</v>
      </c>
      <c r="C14">
        <f>COUNTIFS('Denetim'!$G:$G,"X",'Denetim'!$L:$L,"="&amp;$A14&amp;"*",'Denetim'!$O:$O,"=NOK")</f>
        <v>2</v>
      </c>
      <c r="D14">
        <f>COUNTIFS('Denetim'!$G:$G,"",'Denetim'!$L:$L,"="&amp;$A14&amp;"*",'Denetim'!$O:$O,"=NOK")</f>
        <v>0</v>
      </c>
      <c r="E14">
        <f>COUNTIFS('Denetim'!$L:$L,"="&amp;$A14&amp;"*",'Denetim'!$O:$O,"=NA")</f>
        <v>0</v>
      </c>
      <c r="F14">
        <f>COUNTIFS('Denetim'!$L:$L,"="&amp;$A14&amp;"*",'Denetim'!$O:$O,"=NR")</f>
        <v>0</v>
      </c>
      <c r="G14">
        <f>COUNTIFS('Denetim'!$X:$X,"X",'Denetim'!$L:$L,"="&amp;$A14&amp;"*")</f>
        <v>9</v>
      </c>
      <c r="H14">
        <f>COUNTIFS('Denetim'!$L:$L,"="&amp;$A14&amp;"*",'Denetim'!$O:$O,"")</f>
        <v>0</v>
      </c>
      <c r="I14">
        <f>COUNTIFS('Denetim'!$L:$L,"="&amp;$A14&amp;"*",'Denetim'!$P:$P,"=OK")</f>
        <v>0</v>
      </c>
      <c r="J14">
        <f>COUNTIFS('Denetim'!$G:$G,"X",'Denetim'!$L:$L,"="&amp;$A14&amp;"*",'Denetim'!$P:$P,"=NOK")</f>
        <v>0</v>
      </c>
      <c r="K14">
        <f>COUNTIFS('Denetim'!$G:$G,"",'Denetim'!$L:$L,"="&amp;$A14&amp;"*",'Denetim'!$P:$P,"=NOK")</f>
        <v>0</v>
      </c>
      <c r="L14">
        <f>COUNTIFS('Denetim'!$L:$L,"="&amp;$A14&amp;"*",'Denetim'!$P:$P,"=NA")</f>
        <v>0</v>
      </c>
      <c r="M14">
        <f>COUNTIFS('Denetim'!$L:$L,"="&amp;$A14&amp;"*",'Denetim'!$P:$P,"=NR")</f>
        <v>0</v>
      </c>
      <c r="N14">
        <f>COUNTIFS('Denetim'!$X:$X,"X",'Denetim'!$L:$L,"="&amp;$A14&amp;"*")</f>
        <v>9</v>
      </c>
      <c r="O14">
        <f>COUNTIFS('Denetim'!$L:$L,"="&amp;$A14&amp;"*",'Denetim'!$P:$P,"")</f>
        <v>9</v>
      </c>
      <c r="P14">
        <f>COUNTIFS('Denetim'!$L:$L,"="&amp;$A14&amp;"*",'Denetim'!$Q:$Q,"=OK")</f>
        <v>0</v>
      </c>
      <c r="Q14">
        <f>COUNTIFS('Denetim'!$G:$G,"X",'Denetim'!$L:$L,"="&amp;$A14&amp;"*",'Denetim'!$Q:$Q,"=NOK")</f>
        <v>0</v>
      </c>
      <c r="R14">
        <f>COUNTIFS('Denetim'!$G:$G,"",'Denetim'!$L:$L,"="&amp;$A14&amp;"*",'Denetim'!$Q:$Q,"=NOK")</f>
        <v>0</v>
      </c>
      <c r="S14">
        <f>COUNTIFS('Denetim'!$L:$L,"="&amp;$A14&amp;"*",'Denetim'!$Q:$Q,"=NA")</f>
        <v>0</v>
      </c>
      <c r="T14">
        <f>COUNTIFS('Denetim'!$L:$L,"="&amp;$A14&amp;"*",'Denetim'!$Q:$Q,"=NR")</f>
        <v>0</v>
      </c>
      <c r="U14">
        <f>COUNTIFS('Denetim'!$X:$X,"X",'Denetim'!$L:$L,"="&amp;$A14&amp;"*")</f>
        <v>9</v>
      </c>
      <c r="V14">
        <f>COUNTIFS('Denetim'!$L:$L,"="&amp;$A14&amp;"*",'Denetim'!$Q:$Q,"")</f>
        <v>9</v>
      </c>
      <c r="X14">
        <f>COUNTIFS('Denetim'!$L:$L,"="&amp;$A14&amp;"*",'Denetim'!$O:$O,"SÜRECİ DURDURAN ENGEL")</f>
        <v>0</v>
      </c>
      <c r="Y14">
        <f>COUNTIFS('Denetim'!$L:$L,"="&amp;$A14&amp;"*",'Denetim'!$P:$P,"SÜRECİ DURDURAN ENGEL")</f>
        <v>0</v>
      </c>
      <c r="Z14">
        <f>COUNTIFS('Denetim'!$L:$L,"="&amp;$A14&amp;"*",'Denetim'!$Q:$Q,"SÜRECİ DURDURAN ENGEL")</f>
        <v>0</v>
      </c>
    </row>
    <row r="15">
      <c r="A15" t="s">
        <v>71</v>
      </c>
      <c r="B15" s="71">
        <f>COUNTIFS('Denetim'!$L:$L,"="&amp;$A15&amp;"*",'Denetim'!$O:$O,"=OK")</f>
        <v>4</v>
      </c>
      <c r="C15">
        <f>COUNTIFS('Denetim'!$G:$G,"X",'Denetim'!$L:$L,"="&amp;$A15&amp;"*",'Denetim'!$O:$O,"=NOK")</f>
        <v>1</v>
      </c>
      <c r="D15">
        <f>COUNTIFS('Denetim'!$G:$G,"",'Denetim'!$L:$L,"="&amp;$A15&amp;"*",'Denetim'!$O:$O,"=NOK")</f>
        <v>0</v>
      </c>
      <c r="E15">
        <f>COUNTIFS('Denetim'!$L:$L,"="&amp;$A15&amp;"*",'Denetim'!$O:$O,"=NA")</f>
        <v>0</v>
      </c>
      <c r="F15">
        <f>COUNTIFS('Denetim'!$L:$L,"="&amp;$A15&amp;"*",'Denetim'!$O:$O,"=NR")</f>
        <v>1</v>
      </c>
      <c r="G15">
        <f>COUNTIFS('Denetim'!$X:$X,"X",'Denetim'!$L:$L,"="&amp;$A15&amp;"*")</f>
        <v>6</v>
      </c>
      <c r="H15">
        <f>COUNTIFS('Denetim'!$L:$L,"="&amp;$A15&amp;"*",'Denetim'!$O:$O,"")</f>
        <v>0</v>
      </c>
      <c r="I15">
        <f>COUNTIFS('Denetim'!$L:$L,"="&amp;$A15&amp;"*",'Denetim'!$P:$P,"=OK")</f>
        <v>0</v>
      </c>
      <c r="J15">
        <f>COUNTIFS('Denetim'!$G:$G,"X",'Denetim'!$L:$L,"="&amp;$A15&amp;"*",'Denetim'!$P:$P,"=NOK")</f>
        <v>0</v>
      </c>
      <c r="K15">
        <f>COUNTIFS('Denetim'!$G:$G,"",'Denetim'!$L:$L,"="&amp;$A15&amp;"*",'Denetim'!$P:$P,"=NOK")</f>
        <v>0</v>
      </c>
      <c r="L15">
        <f>COUNTIFS('Denetim'!$L:$L,"="&amp;$A15&amp;"*",'Denetim'!$P:$P,"=NA")</f>
        <v>0</v>
      </c>
      <c r="M15">
        <f>COUNTIFS('Denetim'!$L:$L,"="&amp;$A15&amp;"*",'Denetim'!$P:$P,"=NR")</f>
        <v>0</v>
      </c>
      <c r="N15">
        <f>COUNTIFS('Denetim'!$X:$X,"X",'Denetim'!$L:$L,"="&amp;$A15&amp;"*")</f>
        <v>6</v>
      </c>
      <c r="O15">
        <f>COUNTIFS('Denetim'!$L:$L,"="&amp;$A15&amp;"*",'Denetim'!$P:$P,"")</f>
        <v>6</v>
      </c>
      <c r="P15">
        <f>COUNTIFS('Denetim'!$L:$L,"="&amp;$A15&amp;"*",'Denetim'!$Q:$Q,"=OK")</f>
        <v>0</v>
      </c>
      <c r="Q15">
        <f>COUNTIFS('Denetim'!$G:$G,"X",'Denetim'!$L:$L,"="&amp;$A15&amp;"*",'Denetim'!$Q:$Q,"=NOK")</f>
        <v>0</v>
      </c>
      <c r="R15">
        <f>COUNTIFS('Denetim'!$G:$G,"",'Denetim'!$L:$L,"="&amp;$A15&amp;"*",'Denetim'!$Q:$Q,"=NOK")</f>
        <v>0</v>
      </c>
      <c r="S15">
        <f>COUNTIFS('Denetim'!$L:$L,"="&amp;$A15&amp;"*",'Denetim'!$Q:$Q,"=NA")</f>
        <v>0</v>
      </c>
      <c r="T15">
        <f>COUNTIFS('Denetim'!$L:$L,"="&amp;$A15&amp;"*",'Denetim'!$Q:$Q,"=NR")</f>
        <v>0</v>
      </c>
      <c r="U15">
        <f>COUNTIFS('Denetim'!$X:$X,"X",'Denetim'!$L:$L,"="&amp;$A15&amp;"*")</f>
        <v>6</v>
      </c>
      <c r="V15">
        <f>COUNTIFS('Denetim'!$L:$L,"="&amp;$A15&amp;"*",'Denetim'!$Q:$Q,"")</f>
        <v>6</v>
      </c>
      <c r="X15">
        <f>COUNTIFS('Denetim'!$L:$L,"="&amp;$A15&amp;"*",'Denetim'!$O:$O,"SÜRECİ DURDURAN ENGEL")</f>
        <v>0</v>
      </c>
      <c r="Y15">
        <f>COUNTIFS('Denetim'!$L:$L,"="&amp;$A15&amp;"*",'Denetim'!$P:$P,"SÜRECİ DURDURAN ENGEL")</f>
        <v>0</v>
      </c>
      <c r="Z15">
        <f>COUNTIFS('Denetim'!$L:$L,"="&amp;$A15&amp;"*",'Denetim'!$Q:$Q,"SÜRECİ DURDURAN ENGEL")</f>
        <v>0</v>
      </c>
    </row>
    <row r="16">
      <c r="A16" t="s">
        <v>73</v>
      </c>
      <c r="B16" s="71">
        <f>COUNTIFS('Denetim'!$L:$L,"="&amp;$A16&amp;"*",'Denetim'!$O:$O,"=OK")</f>
        <v>8</v>
      </c>
      <c r="C16">
        <f>COUNTIFS('Denetim'!$G:$G,"X",'Denetim'!$L:$L,"="&amp;$A16&amp;"*",'Denetim'!$O:$O,"=NOK")</f>
        <v>1</v>
      </c>
      <c r="D16">
        <f>COUNTIFS('Denetim'!$G:$G,"",'Denetim'!$L:$L,"="&amp;$A16&amp;"*",'Denetim'!$O:$O,"=NOK")</f>
        <v>0</v>
      </c>
      <c r="E16">
        <f>COUNTIFS('Denetim'!$L:$L,"="&amp;$A16&amp;"*",'Denetim'!$O:$O,"=NA")</f>
        <v>0</v>
      </c>
      <c r="F16">
        <f>COUNTIFS('Denetim'!$L:$L,"="&amp;$A16&amp;"*",'Denetim'!$O:$O,"=NR")</f>
        <v>0</v>
      </c>
      <c r="G16">
        <f>COUNTIFS('Denetim'!$X:$X,"X",'Denetim'!$L:$L,"="&amp;$A16&amp;"*")</f>
        <v>9</v>
      </c>
      <c r="H16">
        <f>COUNTIFS('Denetim'!$L:$L,"="&amp;$A16&amp;"*",'Denetim'!$O:$O,"")</f>
        <v>0</v>
      </c>
      <c r="I16">
        <f>COUNTIFS('Denetim'!$L:$L,"="&amp;$A16&amp;"*",'Denetim'!$P:$P,"=OK")</f>
        <v>0</v>
      </c>
      <c r="J16">
        <f>COUNTIFS('Denetim'!$G:$G,"X",'Denetim'!$L:$L,"="&amp;$A16&amp;"*",'Denetim'!$P:$P,"=NOK")</f>
        <v>0</v>
      </c>
      <c r="K16">
        <f>COUNTIFS('Denetim'!$G:$G,"",'Denetim'!$L:$L,"="&amp;$A16&amp;"*",'Denetim'!$P:$P,"=NOK")</f>
        <v>0</v>
      </c>
      <c r="L16">
        <f>COUNTIFS('Denetim'!$L:$L,"="&amp;$A16&amp;"*",'Denetim'!$P:$P,"=NA")</f>
        <v>0</v>
      </c>
      <c r="M16">
        <f>COUNTIFS('Denetim'!$L:$L,"="&amp;$A16&amp;"*",'Denetim'!$P:$P,"=NR")</f>
        <v>0</v>
      </c>
      <c r="N16">
        <f>COUNTIFS('Denetim'!$X:$X,"X",'Denetim'!$L:$L,"="&amp;$A16&amp;"*")</f>
        <v>9</v>
      </c>
      <c r="O16">
        <f>COUNTIFS('Denetim'!$L:$L,"="&amp;$A16&amp;"*",'Denetim'!$P:$P,"")</f>
        <v>9</v>
      </c>
      <c r="P16">
        <f>COUNTIFS('Denetim'!$L:$L,"="&amp;$A16&amp;"*",'Denetim'!$Q:$Q,"=OK")</f>
        <v>0</v>
      </c>
      <c r="Q16">
        <f>COUNTIFS('Denetim'!$G:$G,"X",'Denetim'!$L:$L,"="&amp;$A16&amp;"*",'Denetim'!$Q:$Q,"=NOK")</f>
        <v>0</v>
      </c>
      <c r="R16">
        <f>COUNTIFS('Denetim'!$G:$G,"",'Denetim'!$L:$L,"="&amp;$A16&amp;"*",'Denetim'!$Q:$Q,"=NOK")</f>
        <v>0</v>
      </c>
      <c r="S16">
        <f>COUNTIFS('Denetim'!$L:$L,"="&amp;$A16&amp;"*",'Denetim'!$Q:$Q,"=NA")</f>
        <v>0</v>
      </c>
      <c r="T16">
        <f>COUNTIFS('Denetim'!$L:$L,"="&amp;$A16&amp;"*",'Denetim'!$Q:$Q,"=NR")</f>
        <v>0</v>
      </c>
      <c r="U16">
        <f>COUNTIFS('Denetim'!$X:$X,"X",'Denetim'!$L:$L,"="&amp;$A16&amp;"*")</f>
        <v>9</v>
      </c>
      <c r="V16">
        <f>COUNTIFS('Denetim'!$L:$L,"="&amp;$A16&amp;"*",'Denetim'!$Q:$Q,"")</f>
        <v>9</v>
      </c>
      <c r="X16">
        <f>COUNTIFS('Denetim'!$L:$L,"="&amp;$A16&amp;"*",'Denetim'!$O:$O,"SÜRECİ DURDURAN ENGEL")</f>
        <v>0</v>
      </c>
      <c r="Y16">
        <f>COUNTIFS('Denetim'!$L:$L,"="&amp;$A16&amp;"*",'Denetim'!$P:$P,"SÜRECİ DURDURAN ENGEL")</f>
        <v>0</v>
      </c>
      <c r="Z16">
        <f>COUNTIFS('Denetim'!$L:$L,"="&amp;$A16&amp;"*",'Denetim'!$Q:$Q,"SÜRECİ DURDURAN ENGEL")</f>
        <v>0</v>
      </c>
    </row>
    <row r="17">
      <c r="A17" t="s">
        <v>75</v>
      </c>
      <c r="B17" s="71">
        <f>COUNTIFS('Denetim'!$L:$L,"="&amp;$A17&amp;"*",'Denetim'!$O:$O,"=OK")</f>
        <v>7</v>
      </c>
      <c r="C17">
        <f>COUNTIFS('Denetim'!$G:$G,"X",'Denetim'!$L:$L,"="&amp;$A17&amp;"*",'Denetim'!$O:$O,"=NOK")</f>
        <v>1</v>
      </c>
      <c r="D17">
        <f>COUNTIFS('Denetim'!$G:$G,"",'Denetim'!$L:$L,"="&amp;$A17&amp;"*",'Denetim'!$O:$O,"=NOK")</f>
        <v>0</v>
      </c>
      <c r="E17">
        <f>COUNTIFS('Denetim'!$L:$L,"="&amp;$A17&amp;"*",'Denetim'!$O:$O,"=NA")</f>
        <v>0</v>
      </c>
      <c r="F17">
        <f>COUNTIFS('Denetim'!$L:$L,"="&amp;$A17&amp;"*",'Denetim'!$O:$O,"=NR")</f>
        <v>1</v>
      </c>
      <c r="G17">
        <f>COUNTIFS('Denetim'!$X:$X,"X",'Denetim'!$L:$L,"="&amp;$A17&amp;"*")</f>
        <v>9</v>
      </c>
      <c r="H17">
        <f>COUNTIFS('Denetim'!$L:$L,"="&amp;$A17&amp;"*",'Denetim'!$O:$O,"")</f>
        <v>0</v>
      </c>
      <c r="I17">
        <f>COUNTIFS('Denetim'!$L:$L,"="&amp;$A17&amp;"*",'Denetim'!$P:$P,"=OK")</f>
        <v>0</v>
      </c>
      <c r="J17">
        <f>COUNTIFS('Denetim'!$G:$G,"X",'Denetim'!$L:$L,"="&amp;$A17&amp;"*",'Denetim'!$P:$P,"=NOK")</f>
        <v>0</v>
      </c>
      <c r="K17">
        <f>COUNTIFS('Denetim'!$G:$G,"",'Denetim'!$L:$L,"="&amp;$A17&amp;"*",'Denetim'!$P:$P,"=NOK")</f>
        <v>0</v>
      </c>
      <c r="L17">
        <f>COUNTIFS('Denetim'!$L:$L,"="&amp;$A17&amp;"*",'Denetim'!$P:$P,"=NA")</f>
        <v>0</v>
      </c>
      <c r="M17">
        <f>COUNTIFS('Denetim'!$L:$L,"="&amp;$A17&amp;"*",'Denetim'!$P:$P,"=NR")</f>
        <v>0</v>
      </c>
      <c r="N17">
        <f>COUNTIFS('Denetim'!$X:$X,"X",'Denetim'!$L:$L,"="&amp;$A17&amp;"*")</f>
        <v>9</v>
      </c>
      <c r="O17">
        <f>COUNTIFS('Denetim'!$L:$L,"="&amp;$A17&amp;"*",'Denetim'!$P:$P,"")</f>
        <v>9</v>
      </c>
      <c r="P17">
        <f>COUNTIFS('Denetim'!$L:$L,"="&amp;$A17&amp;"*",'Denetim'!$Q:$Q,"=OK")</f>
        <v>0</v>
      </c>
      <c r="Q17">
        <f>COUNTIFS('Denetim'!$G:$G,"X",'Denetim'!$L:$L,"="&amp;$A17&amp;"*",'Denetim'!$Q:$Q,"=NOK")</f>
        <v>0</v>
      </c>
      <c r="R17">
        <f>COUNTIFS('Denetim'!$G:$G,"",'Denetim'!$L:$L,"="&amp;$A17&amp;"*",'Denetim'!$Q:$Q,"=NOK")</f>
        <v>0</v>
      </c>
      <c r="S17">
        <f>COUNTIFS('Denetim'!$L:$L,"="&amp;$A17&amp;"*",'Denetim'!$Q:$Q,"=NA")</f>
        <v>0</v>
      </c>
      <c r="T17">
        <f>COUNTIFS('Denetim'!$L:$L,"="&amp;$A17&amp;"*",'Denetim'!$Q:$Q,"=NR")</f>
        <v>0</v>
      </c>
      <c r="U17">
        <f>COUNTIFS('Denetim'!$X:$X,"X",'Denetim'!$L:$L,"="&amp;$A17&amp;"*")</f>
        <v>9</v>
      </c>
      <c r="V17">
        <f>COUNTIFS('Denetim'!$L:$L,"="&amp;$A17&amp;"*",'Denetim'!$Q:$Q,"")</f>
        <v>9</v>
      </c>
      <c r="X17">
        <f>COUNTIFS('Denetim'!$L:$L,"="&amp;$A17&amp;"*",'Denetim'!$O:$O,"SÜRECİ DURDURAN ENGEL")</f>
        <v>0</v>
      </c>
      <c r="Y17">
        <f>COUNTIFS('Denetim'!$L:$L,"="&amp;$A17&amp;"*",'Denetim'!$P:$P,"SÜRECİ DURDURAN ENGEL")</f>
        <v>0</v>
      </c>
      <c r="Z17">
        <f>COUNTIFS('Denetim'!$L:$L,"="&amp;$A17&amp;"*",'Denetim'!$Q:$Q,"SÜRECİ DURDURAN ENGEL")</f>
        <v>0</v>
      </c>
    </row>
    <row r="18">
      <c r="A18" t="s">
        <v>77</v>
      </c>
      <c r="B18" s="71">
        <f>COUNTIFS('Denetim'!$L:$L,"="&amp;$A18&amp;"*",'Denetim'!$O:$O,"=OK")</f>
        <v>2</v>
      </c>
      <c r="C18">
        <f>COUNTIFS('Denetim'!$G:$G,"X",'Denetim'!$L:$L,"="&amp;$A18&amp;"*",'Denetim'!$O:$O,"=NOK")</f>
        <v>1</v>
      </c>
      <c r="D18">
        <f>COUNTIFS('Denetim'!$G:$G,"",'Denetim'!$L:$L,"="&amp;$A18&amp;"*",'Denetim'!$O:$O,"=NOK")</f>
        <v>0</v>
      </c>
      <c r="E18">
        <f>COUNTIFS('Denetim'!$L:$L,"="&amp;$A18&amp;"*",'Denetim'!$O:$O,"=NA")</f>
        <v>0</v>
      </c>
      <c r="F18">
        <f>COUNTIFS('Denetim'!$L:$L,"="&amp;$A18&amp;"*",'Denetim'!$O:$O,"=NR")</f>
        <v>0</v>
      </c>
      <c r="G18">
        <f>COUNTIFS('Denetim'!$X:$X,"X",'Denetim'!$L:$L,"="&amp;$A18&amp;"*")</f>
        <v>3</v>
      </c>
      <c r="H18">
        <f>COUNTIFS('Denetim'!$L:$L,"="&amp;$A18&amp;"*",'Denetim'!$O:$O,"")</f>
        <v>0</v>
      </c>
      <c r="I18">
        <f>COUNTIFS('Denetim'!$L:$L,"="&amp;$A18&amp;"*",'Denetim'!$P:$P,"=OK")</f>
        <v>0</v>
      </c>
      <c r="J18">
        <f>COUNTIFS('Denetim'!$G:$G,"X",'Denetim'!$L:$L,"="&amp;$A18&amp;"*",'Denetim'!$P:$P,"=NOK")</f>
        <v>0</v>
      </c>
      <c r="K18">
        <f>COUNTIFS('Denetim'!$G:$G,"",'Denetim'!$L:$L,"="&amp;$A18&amp;"*",'Denetim'!$P:$P,"=NOK")</f>
        <v>0</v>
      </c>
      <c r="L18">
        <f>COUNTIFS('Denetim'!$L:$L,"="&amp;$A18&amp;"*",'Denetim'!$P:$P,"=NA")</f>
        <v>0</v>
      </c>
      <c r="M18">
        <f>COUNTIFS('Denetim'!$L:$L,"="&amp;$A18&amp;"*",'Denetim'!$P:$P,"=NR")</f>
        <v>0</v>
      </c>
      <c r="N18">
        <f>COUNTIFS('Denetim'!$X:$X,"X",'Denetim'!$L:$L,"="&amp;$A18&amp;"*")</f>
        <v>3</v>
      </c>
      <c r="O18">
        <f>COUNTIFS('Denetim'!$L:$L,"="&amp;$A18&amp;"*",'Denetim'!$P:$P,"")</f>
        <v>3</v>
      </c>
      <c r="P18">
        <f>COUNTIFS('Denetim'!$L:$L,"="&amp;$A18&amp;"*",'Denetim'!$Q:$Q,"=OK")</f>
        <v>0</v>
      </c>
      <c r="Q18">
        <f>COUNTIFS('Denetim'!$G:$G,"X",'Denetim'!$L:$L,"="&amp;$A18&amp;"*",'Denetim'!$Q:$Q,"=NOK")</f>
        <v>0</v>
      </c>
      <c r="R18">
        <f>COUNTIFS('Denetim'!$G:$G,"",'Denetim'!$L:$L,"="&amp;$A18&amp;"*",'Denetim'!$Q:$Q,"=NOK")</f>
        <v>0</v>
      </c>
      <c r="S18">
        <f>COUNTIFS('Denetim'!$L:$L,"="&amp;$A18&amp;"*",'Denetim'!$Q:$Q,"=NA")</f>
        <v>0</v>
      </c>
      <c r="T18">
        <f>COUNTIFS('Denetim'!$L:$L,"="&amp;$A18&amp;"*",'Denetim'!$Q:$Q,"=NR")</f>
        <v>0</v>
      </c>
      <c r="U18">
        <f>COUNTIFS('Denetim'!$X:$X,"X",'Denetim'!$L:$L,"="&amp;$A18&amp;"*")</f>
        <v>3</v>
      </c>
      <c r="V18">
        <f>COUNTIFS('Denetim'!$L:$L,"="&amp;$A18&amp;"*",'Denetim'!$Q:$Q,"")</f>
        <v>3</v>
      </c>
      <c r="X18">
        <f>COUNTIFS('Denetim'!$L:$L,"="&amp;$A18&amp;"*",'Denetim'!$O:$O,"SÜRECİ DURDURAN ENGEL")</f>
        <v>0</v>
      </c>
      <c r="Y18">
        <f>COUNTIFS('Denetim'!$L:$L,"="&amp;$A18&amp;"*",'Denetim'!$P:$P,"SÜRECİ DURDURAN ENGEL")</f>
        <v>0</v>
      </c>
      <c r="Z18">
        <f>COUNTIFS('Denetim'!$L:$L,"="&amp;$A18&amp;"*",'Denetim'!$Q:$Q,"SÜRECİ DURDURAN ENGEL")</f>
        <v>0</v>
      </c>
    </row>
    <row r="19">
      <c r="A19" t="s">
        <v>79</v>
      </c>
      <c r="B19" s="71">
        <f>COUNTIFS('Denetim'!$L:$L,"="&amp;$A19&amp;"*",'Denetim'!$O:$O,"=OK")</f>
        <v>4</v>
      </c>
      <c r="C19">
        <f>COUNTIFS('Denetim'!$G:$G,"X",'Denetim'!$L:$L,"="&amp;$A19&amp;"*",'Denetim'!$O:$O,"=NOK")</f>
        <v>2</v>
      </c>
      <c r="D19">
        <f>COUNTIFS('Denetim'!$G:$G,"",'Denetim'!$L:$L,"="&amp;$A19&amp;"*",'Denetim'!$O:$O,"=NOK")</f>
        <v>0</v>
      </c>
      <c r="E19">
        <f>COUNTIFS('Denetim'!$L:$L,"="&amp;$A19&amp;"*",'Denetim'!$O:$O,"=NA")</f>
        <v>0</v>
      </c>
      <c r="F19">
        <f>COUNTIFS('Denetim'!$L:$L,"="&amp;$A19&amp;"*",'Denetim'!$O:$O,"=NR")</f>
        <v>0</v>
      </c>
      <c r="G19">
        <f>COUNTIFS('Denetim'!$X:$X,"X",'Denetim'!$L:$L,"="&amp;$A19&amp;"*")</f>
        <v>6</v>
      </c>
      <c r="H19">
        <f>COUNTIFS('Denetim'!$L:$L,"="&amp;$A19&amp;"*",'Denetim'!$O:$O,"")</f>
        <v>0</v>
      </c>
      <c r="I19">
        <f>COUNTIFS('Denetim'!$L:$L,"="&amp;$A19&amp;"*",'Denetim'!$P:$P,"=OK")</f>
        <v>0</v>
      </c>
      <c r="J19">
        <f>COUNTIFS('Denetim'!$G:$G,"X",'Denetim'!$L:$L,"="&amp;$A19&amp;"*",'Denetim'!$P:$P,"=NOK")</f>
        <v>0</v>
      </c>
      <c r="K19">
        <f>COUNTIFS('Denetim'!$G:$G,"",'Denetim'!$L:$L,"="&amp;$A19&amp;"*",'Denetim'!$P:$P,"=NOK")</f>
        <v>0</v>
      </c>
      <c r="L19">
        <f>COUNTIFS('Denetim'!$L:$L,"="&amp;$A19&amp;"*",'Denetim'!$P:$P,"=NA")</f>
        <v>0</v>
      </c>
      <c r="M19">
        <f>COUNTIFS('Denetim'!$L:$L,"="&amp;$A19&amp;"*",'Denetim'!$P:$P,"=NR")</f>
        <v>0</v>
      </c>
      <c r="N19">
        <f>COUNTIFS('Denetim'!$X:$X,"X",'Denetim'!$L:$L,"="&amp;$A19&amp;"*")</f>
        <v>6</v>
      </c>
      <c r="O19">
        <f>COUNTIFS('Denetim'!$L:$L,"="&amp;$A19&amp;"*",'Denetim'!$P:$P,"")</f>
        <v>6</v>
      </c>
      <c r="P19">
        <f>COUNTIFS('Denetim'!$L:$L,"="&amp;$A19&amp;"*",'Denetim'!$Q:$Q,"=OK")</f>
        <v>0</v>
      </c>
      <c r="Q19">
        <f>COUNTIFS('Denetim'!$G:$G,"X",'Denetim'!$L:$L,"="&amp;$A19&amp;"*",'Denetim'!$Q:$Q,"=NOK")</f>
        <v>0</v>
      </c>
      <c r="R19">
        <f>COUNTIFS('Denetim'!$G:$G,"",'Denetim'!$L:$L,"="&amp;$A19&amp;"*",'Denetim'!$Q:$Q,"=NOK")</f>
        <v>0</v>
      </c>
      <c r="S19">
        <f>COUNTIFS('Denetim'!$L:$L,"="&amp;$A19&amp;"*",'Denetim'!$Q:$Q,"=NA")</f>
        <v>0</v>
      </c>
      <c r="T19">
        <f>COUNTIFS('Denetim'!$L:$L,"="&amp;$A19&amp;"*",'Denetim'!$Q:$Q,"=NR")</f>
        <v>0</v>
      </c>
      <c r="U19">
        <f>COUNTIFS('Denetim'!$X:$X,"X",'Denetim'!$L:$L,"="&amp;$A19&amp;"*")</f>
        <v>6</v>
      </c>
      <c r="V19">
        <f>COUNTIFS('Denetim'!$L:$L,"="&amp;$A19&amp;"*",'Denetim'!$Q:$Q,"")</f>
        <v>6</v>
      </c>
      <c r="X19">
        <f>COUNTIFS('Denetim'!$L:$L,"="&amp;$A19&amp;"*",'Denetim'!$O:$O,"SÜRECİ DURDURAN ENGEL")</f>
        <v>0</v>
      </c>
      <c r="Y19">
        <f>COUNTIFS('Denetim'!$L:$L,"="&amp;$A19&amp;"*",'Denetim'!$P:$P,"SÜRECİ DURDURAN ENGEL")</f>
        <v>0</v>
      </c>
      <c r="Z19">
        <f>COUNTIFS('Denetim'!$L:$L,"="&amp;$A19&amp;"*",'Denetim'!$Q:$Q,"SÜRECİ DURDURAN ENGEL")</f>
        <v>0</v>
      </c>
    </row>
    <row r="20">
      <c r="A20" t="s">
        <v>81</v>
      </c>
      <c r="B20" s="71">
        <f>COUNTIFS('Denetim'!$L:$L,"="&amp;$A20&amp;"*",'Denetim'!$O:$O,"=OK")</f>
        <v>6</v>
      </c>
      <c r="C20">
        <f>COUNTIFS('Denetim'!$G:$G,"X",'Denetim'!$L:$L,"="&amp;$A20&amp;"*",'Denetim'!$O:$O,"=NOK")</f>
        <v>0</v>
      </c>
      <c r="D20">
        <f>COUNTIFS('Denetim'!$G:$G,"",'Denetim'!$L:$L,"="&amp;$A20&amp;"*",'Denetim'!$O:$O,"=NOK")</f>
        <v>0</v>
      </c>
      <c r="E20">
        <f>COUNTIFS('Denetim'!$L:$L,"="&amp;$A20&amp;"*",'Denetim'!$O:$O,"=NA")</f>
        <v>0</v>
      </c>
      <c r="F20">
        <f>COUNTIFS('Denetim'!$L:$L,"="&amp;$A20&amp;"*",'Denetim'!$O:$O,"=NR")</f>
        <v>0</v>
      </c>
      <c r="G20">
        <f>COUNTIFS('Denetim'!$X:$X,"X",'Denetim'!$L:$L,"="&amp;$A20&amp;"*")</f>
        <v>6</v>
      </c>
      <c r="H20">
        <f>COUNTIFS('Denetim'!$L:$L,"="&amp;$A20&amp;"*",'Denetim'!$O:$O,"")</f>
        <v>0</v>
      </c>
      <c r="I20">
        <f>COUNTIFS('Denetim'!$L:$L,"="&amp;$A20&amp;"*",'Denetim'!$P:$P,"=OK")</f>
        <v>0</v>
      </c>
      <c r="J20">
        <f>COUNTIFS('Denetim'!$G:$G,"X",'Denetim'!$L:$L,"="&amp;$A20&amp;"*",'Denetim'!$P:$P,"=NOK")</f>
        <v>0</v>
      </c>
      <c r="K20">
        <f>COUNTIFS('Denetim'!$G:$G,"",'Denetim'!$L:$L,"="&amp;$A20&amp;"*",'Denetim'!$P:$P,"=NOK")</f>
        <v>0</v>
      </c>
      <c r="L20">
        <f>COUNTIFS('Denetim'!$L:$L,"="&amp;$A20&amp;"*",'Denetim'!$P:$P,"=NA")</f>
        <v>0</v>
      </c>
      <c r="M20">
        <f>COUNTIFS('Denetim'!$L:$L,"="&amp;$A20&amp;"*",'Denetim'!$P:$P,"=NR")</f>
        <v>0</v>
      </c>
      <c r="N20">
        <f>COUNTIFS('Denetim'!$X:$X,"X",'Denetim'!$L:$L,"="&amp;$A20&amp;"*")</f>
        <v>6</v>
      </c>
      <c r="O20">
        <f>COUNTIFS('Denetim'!$L:$L,"="&amp;$A20&amp;"*",'Denetim'!$P:$P,"")</f>
        <v>6</v>
      </c>
      <c r="P20">
        <f>COUNTIFS('Denetim'!$L:$L,"="&amp;$A20&amp;"*",'Denetim'!$Q:$Q,"=OK")</f>
        <v>0</v>
      </c>
      <c r="Q20">
        <f>COUNTIFS('Denetim'!$G:$G,"X",'Denetim'!$L:$L,"="&amp;$A20&amp;"*",'Denetim'!$Q:$Q,"=NOK")</f>
        <v>0</v>
      </c>
      <c r="R20">
        <f>COUNTIFS('Denetim'!$G:$G,"",'Denetim'!$L:$L,"="&amp;$A20&amp;"*",'Denetim'!$Q:$Q,"=NOK")</f>
        <v>0</v>
      </c>
      <c r="S20">
        <f>COUNTIFS('Denetim'!$L:$L,"="&amp;$A20&amp;"*",'Denetim'!$Q:$Q,"=NA")</f>
        <v>0</v>
      </c>
      <c r="T20">
        <f>COUNTIFS('Denetim'!$L:$L,"="&amp;$A20&amp;"*",'Denetim'!$Q:$Q,"=NR")</f>
        <v>0</v>
      </c>
      <c r="U20">
        <f>COUNTIFS('Denetim'!$X:$X,"X",'Denetim'!$L:$L,"="&amp;$A20&amp;"*")</f>
        <v>6</v>
      </c>
      <c r="V20">
        <f>COUNTIFS('Denetim'!$L:$L,"="&amp;$A20&amp;"*",'Denetim'!$Q:$Q,"")</f>
        <v>6</v>
      </c>
      <c r="X20">
        <f>COUNTIFS('Denetim'!$L:$L,"="&amp;$A20&amp;"*",'Denetim'!$O:$O,"SÜRECİ DURDURAN ENGEL")</f>
        <v>0</v>
      </c>
      <c r="Y20">
        <f>COUNTIFS('Denetim'!$L:$L,"="&amp;$A20&amp;"*",'Denetim'!$P:$P,"SÜRECİ DURDURAN ENGEL")</f>
        <v>0</v>
      </c>
      <c r="Z20">
        <f>COUNTIFS('Denetim'!$L:$L,"="&amp;$A20&amp;"*",'Denetim'!$Q:$Q,"SÜRECİ DURDURAN ENGEL")</f>
        <v>0</v>
      </c>
    </row>
    <row r="21">
      <c r="A21" t="s">
        <v>83</v>
      </c>
      <c r="B21" s="71">
        <f>COUNTIFS('Denetim'!$L:$L,"="&amp;$A21&amp;"*",'Denetim'!$O:$O,"=OK")</f>
        <v>8</v>
      </c>
      <c r="C21">
        <f>COUNTIFS('Denetim'!$G:$G,"X",'Denetim'!$L:$L,"="&amp;$A21&amp;"*",'Denetim'!$O:$O,"=NOK")</f>
        <v>1</v>
      </c>
      <c r="D21">
        <f>COUNTIFS('Denetim'!$G:$G,"",'Denetim'!$L:$L,"="&amp;$A21&amp;"*",'Denetim'!$O:$O,"=NOK")</f>
        <v>0</v>
      </c>
      <c r="E21">
        <f>COUNTIFS('Denetim'!$L:$L,"="&amp;$A21&amp;"*",'Denetim'!$O:$O,"=NA")</f>
        <v>0</v>
      </c>
      <c r="F21">
        <f>COUNTIFS('Denetim'!$L:$L,"="&amp;$A21&amp;"*",'Denetim'!$O:$O,"=NR")</f>
        <v>0</v>
      </c>
      <c r="G21">
        <f>COUNTIFS('Denetim'!$X:$X,"X",'Denetim'!$L:$L,"="&amp;$A21&amp;"*")</f>
        <v>9</v>
      </c>
      <c r="H21">
        <f>COUNTIFS('Denetim'!$L:$L,"="&amp;$A21&amp;"*",'Denetim'!$O:$O,"")</f>
        <v>0</v>
      </c>
      <c r="I21">
        <f>COUNTIFS('Denetim'!$L:$L,"="&amp;$A21&amp;"*",'Denetim'!$P:$P,"=OK")</f>
        <v>0</v>
      </c>
      <c r="J21">
        <f>COUNTIFS('Denetim'!$G:$G,"X",'Denetim'!$L:$L,"="&amp;$A21&amp;"*",'Denetim'!$P:$P,"=NOK")</f>
        <v>0</v>
      </c>
      <c r="K21">
        <f>COUNTIFS('Denetim'!$G:$G,"",'Denetim'!$L:$L,"="&amp;$A21&amp;"*",'Denetim'!$P:$P,"=NOK")</f>
        <v>0</v>
      </c>
      <c r="L21">
        <f>COUNTIFS('Denetim'!$L:$L,"="&amp;$A21&amp;"*",'Denetim'!$P:$P,"=NA")</f>
        <v>0</v>
      </c>
      <c r="M21">
        <f>COUNTIFS('Denetim'!$L:$L,"="&amp;$A21&amp;"*",'Denetim'!$P:$P,"=NR")</f>
        <v>0</v>
      </c>
      <c r="N21">
        <f>COUNTIFS('Denetim'!$X:$X,"X",'Denetim'!$L:$L,"="&amp;$A21&amp;"*")</f>
        <v>9</v>
      </c>
      <c r="O21">
        <f>COUNTIFS('Denetim'!$L:$L,"="&amp;$A21&amp;"*",'Denetim'!$P:$P,"")</f>
        <v>9</v>
      </c>
      <c r="P21">
        <f>COUNTIFS('Denetim'!$L:$L,"="&amp;$A21&amp;"*",'Denetim'!$Q:$Q,"=OK")</f>
        <v>0</v>
      </c>
      <c r="Q21">
        <f>COUNTIFS('Denetim'!$G:$G,"X",'Denetim'!$L:$L,"="&amp;$A21&amp;"*",'Denetim'!$Q:$Q,"=NOK")</f>
        <v>0</v>
      </c>
      <c r="R21">
        <f>COUNTIFS('Denetim'!$G:$G,"",'Denetim'!$L:$L,"="&amp;$A21&amp;"*",'Denetim'!$Q:$Q,"=NOK")</f>
        <v>0</v>
      </c>
      <c r="S21">
        <f>COUNTIFS('Denetim'!$L:$L,"="&amp;$A21&amp;"*",'Denetim'!$Q:$Q,"=NA")</f>
        <v>0</v>
      </c>
      <c r="T21">
        <f>COUNTIFS('Denetim'!$L:$L,"="&amp;$A21&amp;"*",'Denetim'!$Q:$Q,"=NR")</f>
        <v>0</v>
      </c>
      <c r="U21">
        <f>COUNTIFS('Denetim'!$X:$X,"X",'Denetim'!$L:$L,"="&amp;$A21&amp;"*")</f>
        <v>9</v>
      </c>
      <c r="V21">
        <f>COUNTIFS('Denetim'!$L:$L,"="&amp;$A21&amp;"*",'Denetim'!$Q:$Q,"")</f>
        <v>9</v>
      </c>
      <c r="X21">
        <f>COUNTIFS('Denetim'!$L:$L,"="&amp;$A21&amp;"*",'Denetim'!$O:$O,"SÜRECİ DURDURAN ENGEL")</f>
        <v>0</v>
      </c>
      <c r="Y21">
        <f>COUNTIFS('Denetim'!$L:$L,"="&amp;$A21&amp;"*",'Denetim'!$P:$P,"SÜRECİ DURDURAN ENGEL")</f>
        <v>0</v>
      </c>
      <c r="Z21">
        <f>COUNTIFS('Denetim'!$L:$L,"="&amp;$A21&amp;"*",'Denetim'!$Q:$Q,"SÜRECİ DURDURAN ENGEL")</f>
        <v>0</v>
      </c>
    </row>
    <row r="22">
      <c r="A22" t="s">
        <v>85</v>
      </c>
      <c r="B22" s="71">
        <f>COUNTIFS('Denetim'!$L:$L,"="&amp;$A22&amp;"*",'Denetim'!$O:$O,"=OK")</f>
        <v>7</v>
      </c>
      <c r="C22">
        <f>COUNTIFS('Denetim'!$G:$G,"X",'Denetim'!$L:$L,"="&amp;$A22&amp;"*",'Denetim'!$O:$O,"=NOK")</f>
        <v>2</v>
      </c>
      <c r="D22">
        <f>COUNTIFS('Denetim'!$G:$G,"",'Denetim'!$L:$L,"="&amp;$A22&amp;"*",'Denetim'!$O:$O,"=NOK")</f>
        <v>0</v>
      </c>
      <c r="E22">
        <f>COUNTIFS('Denetim'!$L:$L,"="&amp;$A22&amp;"*",'Denetim'!$O:$O,"=NA")</f>
        <v>0</v>
      </c>
      <c r="F22">
        <f>COUNTIFS('Denetim'!$L:$L,"="&amp;$A22&amp;"*",'Denetim'!$O:$O,"=NR")</f>
        <v>0</v>
      </c>
      <c r="G22">
        <f>COUNTIFS('Denetim'!$X:$X,"X",'Denetim'!$L:$L,"="&amp;$A22&amp;"*")</f>
        <v>9</v>
      </c>
      <c r="H22">
        <f>COUNTIFS('Denetim'!$L:$L,"="&amp;$A22&amp;"*",'Denetim'!$O:$O,"")</f>
        <v>0</v>
      </c>
      <c r="I22">
        <f>COUNTIFS('Denetim'!$L:$L,"="&amp;$A22&amp;"*",'Denetim'!$P:$P,"=OK")</f>
        <v>0</v>
      </c>
      <c r="J22">
        <f>COUNTIFS('Denetim'!$G:$G,"X",'Denetim'!$L:$L,"="&amp;$A22&amp;"*",'Denetim'!$P:$P,"=NOK")</f>
        <v>0</v>
      </c>
      <c r="K22">
        <f>COUNTIFS('Denetim'!$G:$G,"",'Denetim'!$L:$L,"="&amp;$A22&amp;"*",'Denetim'!$P:$P,"=NOK")</f>
        <v>0</v>
      </c>
      <c r="L22">
        <f>COUNTIFS('Denetim'!$L:$L,"="&amp;$A22&amp;"*",'Denetim'!$P:$P,"=NA")</f>
        <v>0</v>
      </c>
      <c r="M22">
        <f>COUNTIFS('Denetim'!$L:$L,"="&amp;$A22&amp;"*",'Denetim'!$P:$P,"=NR")</f>
        <v>0</v>
      </c>
      <c r="N22">
        <f>COUNTIFS('Denetim'!$X:$X,"X",'Denetim'!$L:$L,"="&amp;$A22&amp;"*")</f>
        <v>9</v>
      </c>
      <c r="O22">
        <f>COUNTIFS('Denetim'!$L:$L,"="&amp;$A22&amp;"*",'Denetim'!$P:$P,"")</f>
        <v>9</v>
      </c>
      <c r="P22">
        <f>COUNTIFS('Denetim'!$L:$L,"="&amp;$A22&amp;"*",'Denetim'!$Q:$Q,"=OK")</f>
        <v>0</v>
      </c>
      <c r="Q22">
        <f>COUNTIFS('Denetim'!$G:$G,"X",'Denetim'!$L:$L,"="&amp;$A22&amp;"*",'Denetim'!$Q:$Q,"=NOK")</f>
        <v>0</v>
      </c>
      <c r="R22">
        <f>COUNTIFS('Denetim'!$G:$G,"",'Denetim'!$L:$L,"="&amp;$A22&amp;"*",'Denetim'!$Q:$Q,"=NOK")</f>
        <v>0</v>
      </c>
      <c r="S22">
        <f>COUNTIFS('Denetim'!$L:$L,"="&amp;$A22&amp;"*",'Denetim'!$Q:$Q,"=NA")</f>
        <v>0</v>
      </c>
      <c r="T22">
        <f>COUNTIFS('Denetim'!$L:$L,"="&amp;$A22&amp;"*",'Denetim'!$Q:$Q,"=NR")</f>
        <v>0</v>
      </c>
      <c r="U22">
        <f>COUNTIFS('Denetim'!$X:$X,"X",'Denetim'!$L:$L,"="&amp;$A22&amp;"*")</f>
        <v>9</v>
      </c>
      <c r="V22">
        <f>COUNTIFS('Denetim'!$L:$L,"="&amp;$A22&amp;"*",'Denetim'!$Q:$Q,"")</f>
        <v>9</v>
      </c>
      <c r="X22">
        <f>COUNTIFS('Denetim'!$L:$L,"="&amp;$A22&amp;"*",'Denetim'!$O:$O,"SÜRECİ DURDURAN ENGEL")</f>
        <v>0</v>
      </c>
      <c r="Y22">
        <f>COUNTIFS('Denetim'!$L:$L,"="&amp;$A22&amp;"*",'Denetim'!$P:$P,"SÜRECİ DURDURAN ENGEL")</f>
        <v>0</v>
      </c>
      <c r="Z22">
        <f>COUNTIFS('Denetim'!$L:$L,"="&amp;$A22&amp;"*",'Denetim'!$Q:$Q,"SÜRECİ DURDURAN ENGEL")</f>
        <v>0</v>
      </c>
    </row>
    <row r="23">
      <c r="B23" s="71"/>
    </row>
    <row r="24">
      <c r="B24" s="71"/>
    </row>
    <row r="25">
      <c r="B25" s="71"/>
    </row>
    <row r="26">
      <c r="B26" s="71"/>
    </row>
    <row r="27">
      <c r="B27" s="71"/>
    </row>
    <row r="28">
      <c r="B28" s="71"/>
    </row>
    <row r="29">
      <c r="B29" s="71"/>
    </row>
    <row r="30">
      <c r="B30" s="71"/>
    </row>
    <row r="31">
      <c r="B31" s="71"/>
    </row>
    <row r="32">
      <c r="B32" s="71"/>
    </row>
    <row r="33">
      <c r="B33" s="71"/>
    </row>
    <row r="34">
      <c r="B34" s="71"/>
    </row>
    <row r="35">
      <c r="B35" s="71"/>
    </row>
    <row r="36">
      <c r="B36" s="71"/>
    </row>
    <row r="37">
      <c r="B37" s="71"/>
    </row>
    <row r="38">
      <c r="B38" s="71"/>
    </row>
    <row r="39">
      <c r="B39" s="71"/>
    </row>
    <row r="40">
      <c r="B40" s="71"/>
    </row>
    <row r="41">
      <c r="B41" s="71"/>
    </row>
    <row r="42">
      <c r="B42" s="71"/>
    </row>
    <row r="43">
      <c r="B43" s="71"/>
    </row>
    <row r="44">
      <c r="B44" s="71"/>
    </row>
    <row r="45">
      <c r="B45" s="71"/>
    </row>
    <row r="46">
      <c r="B46" s="71"/>
    </row>
    <row r="47">
      <c r="B47" s="71"/>
    </row>
    <row r="48">
      <c r="B48" s="71"/>
    </row>
    <row r="49">
      <c r="B49" s="71"/>
    </row>
    <row r="50">
      <c r="B50" s="71"/>
    </row>
    <row r="51">
      <c r="B51" s="71"/>
    </row>
    <row r="52">
      <c r="B52" s="71"/>
    </row>
    <row r="53">
      <c r="B53" s="71"/>
    </row>
    <row r="54">
      <c r="B54" s="71"/>
    </row>
    <row r="55">
      <c r="B55" s="71"/>
    </row>
    <row r="56">
      <c r="B56" s="71"/>
    </row>
    <row r="57">
      <c r="B57" s="71"/>
    </row>
    <row r="58">
      <c r="B58" s="71"/>
    </row>
    <row r="59">
      <c r="B59" s="71"/>
    </row>
    <row r="60">
      <c r="B60" s="71"/>
    </row>
    <row r="61">
      <c r="B61" s="71"/>
    </row>
    <row r="62">
      <c r="B62" s="71"/>
    </row>
    <row r="63">
      <c r="B63" s="71"/>
    </row>
    <row r="64">
      <c r="B64" s="71"/>
    </row>
    <row r="65">
      <c r="B65" s="71"/>
    </row>
    <row r="66">
      <c r="B66" s="71"/>
    </row>
    <row r="67">
      <c r="B67" s="71"/>
    </row>
    <row r="68">
      <c r="B68" s="71"/>
    </row>
    <row r="69">
      <c r="B69" s="71"/>
    </row>
    <row r="70">
      <c r="B70" s="71"/>
    </row>
    <row r="71">
      <c r="B71" s="71"/>
    </row>
    <row r="72">
      <c r="B72" s="71"/>
    </row>
    <row r="73">
      <c r="B73" s="71"/>
    </row>
    <row r="74">
      <c r="B74" s="71"/>
    </row>
    <row r="75">
      <c r="B75" s="71"/>
    </row>
    <row r="76">
      <c r="B76" s="71"/>
    </row>
    <row r="77">
      <c r="B77" s="71"/>
    </row>
    <row r="78">
      <c r="B78" s="71"/>
    </row>
    <row r="79">
      <c r="B79" s="71"/>
    </row>
    <row r="80">
      <c r="B80" s="71"/>
    </row>
    <row r="81">
      <c r="B81" s="71"/>
    </row>
    <row r="82">
      <c r="B82" s="71"/>
    </row>
    <row r="83">
      <c r="B83" s="71"/>
    </row>
    <row r="84">
      <c r="B84" s="71"/>
    </row>
    <row r="85">
      <c r="B85" s="71"/>
    </row>
    <row r="86">
      <c r="B86" s="71"/>
    </row>
    <row r="87">
      <c r="B87" s="71"/>
    </row>
    <row r="88">
      <c r="B88" s="71"/>
    </row>
    <row r="89">
      <c r="B89" s="71"/>
    </row>
    <row r="90">
      <c r="B90" s="71"/>
    </row>
    <row r="91">
      <c r="B91" s="71"/>
    </row>
    <row r="92">
      <c r="B92" s="71"/>
    </row>
    <row r="93">
      <c r="B93" s="71"/>
    </row>
    <row r="94">
      <c r="B94" s="71"/>
    </row>
    <row r="95">
      <c r="B95" s="71"/>
    </row>
    <row r="96">
      <c r="B96" s="71"/>
    </row>
    <row r="97">
      <c r="B97" s="71"/>
    </row>
    <row r="98">
      <c r="B98" s="71"/>
    </row>
    <row r="99">
      <c r="B99" s="71"/>
    </row>
    <row r="100">
      <c r="B100" s="71"/>
    </row>
    <row r="101">
      <c r="B101" s="71"/>
    </row>
    <row r="102">
      <c r="B102" s="71"/>
    </row>
    <row r="103">
      <c r="B103" s="71"/>
    </row>
    <row r="104">
      <c r="B104" s="71"/>
    </row>
    <row r="105">
      <c r="B105" s="71"/>
    </row>
    <row r="106">
      <c r="B106" s="71"/>
    </row>
    <row r="107">
      <c r="B107" s="71"/>
    </row>
    <row r="108">
      <c r="B108" s="71"/>
    </row>
    <row r="109">
      <c r="B109" s="71"/>
    </row>
    <row r="110">
      <c r="B110" s="71"/>
    </row>
    <row r="111">
      <c r="B111" s="71"/>
    </row>
    <row r="112">
      <c r="B112" s="71"/>
    </row>
    <row r="113">
      <c r="B113" s="71"/>
    </row>
    <row r="114">
      <c r="B114" s="71"/>
    </row>
    <row r="115">
      <c r="B115" s="71"/>
    </row>
    <row r="116">
      <c r="B116" s="71"/>
    </row>
    <row r="117">
      <c r="B117" s="71"/>
    </row>
    <row r="118">
      <c r="B118" s="71"/>
    </row>
    <row r="119">
      <c r="B119" s="71"/>
    </row>
    <row r="120">
      <c r="B120" s="71"/>
    </row>
    <row r="121">
      <c r="B121" s="71"/>
    </row>
    <row r="122">
      <c r="B122" s="71"/>
    </row>
    <row r="123">
      <c r="B123" s="71"/>
    </row>
    <row r="124">
      <c r="B124" s="71"/>
    </row>
    <row r="125">
      <c r="B125" s="71"/>
    </row>
    <row r="126">
      <c r="B126" s="71"/>
    </row>
    <row r="127">
      <c r="B127" s="71"/>
    </row>
    <row r="128">
      <c r="B128" s="71"/>
    </row>
    <row r="129">
      <c r="B129" s="71"/>
    </row>
    <row r="130">
      <c r="B130" s="71"/>
    </row>
    <row r="131">
      <c r="B131" s="71"/>
    </row>
    <row r="132">
      <c r="B132" s="71"/>
    </row>
    <row r="133">
      <c r="B133" s="71"/>
    </row>
    <row r="134">
      <c r="B134" s="71"/>
    </row>
    <row r="135">
      <c r="B135" s="71"/>
    </row>
    <row r="136">
      <c r="B136" s="71"/>
    </row>
    <row r="137">
      <c r="B137" s="71"/>
    </row>
    <row r="138">
      <c r="B138" s="71"/>
    </row>
    <row r="139">
      <c r="B139" s="71"/>
    </row>
    <row r="140">
      <c r="B140" s="71"/>
    </row>
    <row r="141">
      <c r="B141" s="71"/>
    </row>
    <row r="142">
      <c r="B142" s="71"/>
    </row>
    <row r="143">
      <c r="B143" s="71"/>
    </row>
    <row r="144">
      <c r="B144" s="71"/>
    </row>
    <row r="145">
      <c r="B145" s="71"/>
    </row>
    <row r="146">
      <c r="B146" s="71"/>
    </row>
    <row r="147">
      <c r="B147" s="71"/>
    </row>
    <row r="148">
      <c r="B148" s="71"/>
    </row>
    <row r="149">
      <c r="B149" s="71"/>
    </row>
    <row r="150">
      <c r="B150" s="71"/>
    </row>
    <row r="151">
      <c r="B151" s="71"/>
    </row>
    <row r="152">
      <c r="B152" s="71"/>
    </row>
    <row r="153">
      <c r="B153" s="71"/>
    </row>
    <row r="154">
      <c r="B154" s="71"/>
    </row>
    <row r="155">
      <c r="B155" s="71"/>
    </row>
    <row r="156">
      <c r="B156" s="71"/>
    </row>
    <row r="157">
      <c r="B157" s="71"/>
    </row>
    <row r="158">
      <c r="B158" s="71"/>
    </row>
    <row r="159">
      <c r="B159" s="71"/>
    </row>
    <row r="160">
      <c r="B160" s="71"/>
    </row>
    <row r="161">
      <c r="B161" s="71"/>
    </row>
    <row r="162">
      <c r="B162" s="71"/>
    </row>
    <row r="163">
      <c r="B163" s="71"/>
    </row>
    <row r="164">
      <c r="B164" s="71"/>
    </row>
    <row r="165">
      <c r="B165" s="71"/>
    </row>
    <row r="166">
      <c r="B166" s="71"/>
    </row>
    <row r="167">
      <c r="B167" s="71"/>
    </row>
    <row r="168">
      <c r="B168" s="71"/>
    </row>
    <row r="169">
      <c r="B169" s="71"/>
    </row>
    <row r="170">
      <c r="B170" s="71"/>
    </row>
    <row r="171">
      <c r="B171" s="71"/>
    </row>
    <row r="172">
      <c r="B172" s="71"/>
    </row>
    <row r="173">
      <c r="B173" s="71"/>
    </row>
    <row r="174">
      <c r="B174" s="71"/>
    </row>
    <row r="175">
      <c r="B175" s="71"/>
    </row>
    <row r="176">
      <c r="B176" s="71"/>
    </row>
    <row r="177">
      <c r="B177" s="71"/>
    </row>
    <row r="178">
      <c r="B178" s="71"/>
    </row>
    <row r="179">
      <c r="B179" s="71"/>
    </row>
    <row r="180">
      <c r="B180" s="71"/>
    </row>
    <row r="181">
      <c r="B181" s="71"/>
    </row>
    <row r="182">
      <c r="B182" s="71"/>
    </row>
    <row r="183">
      <c r="B183" s="71"/>
    </row>
    <row r="184">
      <c r="B184" s="71"/>
    </row>
    <row r="185">
      <c r="B185" s="71"/>
    </row>
    <row r="186">
      <c r="B186" s="71"/>
    </row>
    <row r="187">
      <c r="B187" s="71"/>
    </row>
    <row r="188">
      <c r="B188" s="71"/>
    </row>
    <row r="189">
      <c r="B189" s="71"/>
    </row>
    <row r="190">
      <c r="B190" s="71"/>
    </row>
    <row r="191">
      <c r="B191" s="71"/>
    </row>
    <row r="192">
      <c r="B192" s="71" t="s">
        <v>605</v>
      </c>
      <c r="C192" t="s">
        <v>605</v>
      </c>
      <c r="D192" t="s">
        <v>605</v>
      </c>
      <c r="E192" t="s">
        <v>605</v>
      </c>
      <c r="F192" t="s">
        <v>605</v>
      </c>
      <c r="G192" t="s">
        <v>605</v>
      </c>
      <c r="H192" t="s">
        <v>605</v>
      </c>
      <c r="I192" t="s">
        <v>605</v>
      </c>
      <c r="J192" t="s">
        <v>605</v>
      </c>
      <c r="K192" t="s">
        <v>605</v>
      </c>
      <c r="L192" t="s">
        <v>605</v>
      </c>
      <c r="M192" t="s">
        <v>605</v>
      </c>
      <c r="N192" t="s">
        <v>605</v>
      </c>
      <c r="O192" t="s">
        <v>605</v>
      </c>
      <c r="P192" t="s">
        <v>605</v>
      </c>
      <c r="Q192" t="s">
        <v>605</v>
      </c>
      <c r="R192" t="s">
        <v>605</v>
      </c>
      <c r="S192" t="s">
        <v>605</v>
      </c>
      <c r="T192" t="s">
        <v>605</v>
      </c>
      <c r="U192" t="s">
        <v>605</v>
      </c>
      <c r="V192" t="s">
        <v>605</v>
      </c>
      <c r="W192" t="s">
        <v>605</v>
      </c>
      <c r="X192" t="s">
        <v>605</v>
      </c>
      <c r="Y192" t="s">
        <v>605</v>
      </c>
      <c r="Z192" t="s">
        <v>605</v>
      </c>
      <c r="AA192" t="e">
        <v>#REF!</v>
      </c>
      <c r="AB192" t="e">
        <v>#REF!</v>
      </c>
      <c r="AD192" t="s">
        <v>605</v>
      </c>
      <c r="AE192" t="s">
        <v>605</v>
      </c>
    </row>
    <row r="193">
      <c r="B193" s="71" t="s">
        <v>605</v>
      </c>
      <c r="C193" t="s">
        <v>605</v>
      </c>
      <c r="D193" t="s">
        <v>605</v>
      </c>
      <c r="E193" t="s">
        <v>605</v>
      </c>
      <c r="F193" t="s">
        <v>605</v>
      </c>
      <c r="G193" t="s">
        <v>605</v>
      </c>
      <c r="H193" t="s">
        <v>605</v>
      </c>
      <c r="I193" t="s">
        <v>605</v>
      </c>
      <c r="J193" t="s">
        <v>605</v>
      </c>
      <c r="K193" t="s">
        <v>605</v>
      </c>
      <c r="L193" t="s">
        <v>605</v>
      </c>
      <c r="M193" t="s">
        <v>605</v>
      </c>
      <c r="N193" t="s">
        <v>605</v>
      </c>
      <c r="O193" t="s">
        <v>605</v>
      </c>
      <c r="P193" t="s">
        <v>605</v>
      </c>
      <c r="Q193" t="s">
        <v>605</v>
      </c>
      <c r="R193" t="s">
        <v>605</v>
      </c>
      <c r="S193" t="s">
        <v>605</v>
      </c>
      <c r="T193" t="s">
        <v>605</v>
      </c>
      <c r="U193" t="s">
        <v>605</v>
      </c>
      <c r="V193" t="s">
        <v>605</v>
      </c>
      <c r="W193" t="s">
        <v>605</v>
      </c>
      <c r="X193" t="s">
        <v>605</v>
      </c>
      <c r="Y193" t="s">
        <v>605</v>
      </c>
      <c r="Z193" t="s">
        <v>605</v>
      </c>
      <c r="AA193" t="e">
        <v>#REF!</v>
      </c>
      <c r="AB193" t="e">
        <v>#REF!</v>
      </c>
      <c r="AD193" t="s">
        <v>605</v>
      </c>
      <c r="AE193" t="s">
        <v>605</v>
      </c>
    </row>
    <row r="194">
      <c r="B194" s="71" t="s">
        <v>605</v>
      </c>
      <c r="C194" t="s">
        <v>605</v>
      </c>
      <c r="D194" t="s">
        <v>605</v>
      </c>
      <c r="E194" t="s">
        <v>605</v>
      </c>
      <c r="F194" t="s">
        <v>605</v>
      </c>
      <c r="G194" t="s">
        <v>605</v>
      </c>
      <c r="H194" t="s">
        <v>605</v>
      </c>
      <c r="I194" t="s">
        <v>605</v>
      </c>
      <c r="J194" t="s">
        <v>605</v>
      </c>
      <c r="K194" t="s">
        <v>605</v>
      </c>
      <c r="L194" t="s">
        <v>605</v>
      </c>
      <c r="M194" t="s">
        <v>605</v>
      </c>
      <c r="N194" t="s">
        <v>605</v>
      </c>
      <c r="O194" t="s">
        <v>605</v>
      </c>
      <c r="P194" t="s">
        <v>605</v>
      </c>
      <c r="Q194" t="s">
        <v>605</v>
      </c>
      <c r="R194" t="s">
        <v>605</v>
      </c>
      <c r="S194" t="s">
        <v>605</v>
      </c>
      <c r="T194" t="s">
        <v>605</v>
      </c>
      <c r="U194" t="s">
        <v>605</v>
      </c>
      <c r="V194" t="s">
        <v>605</v>
      </c>
      <c r="W194" t="s">
        <v>605</v>
      </c>
      <c r="X194" t="s">
        <v>605</v>
      </c>
      <c r="Y194" t="s">
        <v>605</v>
      </c>
      <c r="Z194" t="s">
        <v>605</v>
      </c>
      <c r="AA194" t="e">
        <v>#REF!</v>
      </c>
      <c r="AB194" t="e">
        <v>#REF!</v>
      </c>
      <c r="AD194" t="s">
        <v>605</v>
      </c>
      <c r="AE194" t="s">
        <v>605</v>
      </c>
    </row>
    <row r="195">
      <c r="B195" s="71" t="s">
        <v>605</v>
      </c>
      <c r="C195" t="s">
        <v>605</v>
      </c>
      <c r="D195" t="s">
        <v>605</v>
      </c>
      <c r="E195" t="s">
        <v>605</v>
      </c>
      <c r="F195" t="s">
        <v>605</v>
      </c>
      <c r="G195" t="s">
        <v>605</v>
      </c>
      <c r="H195" t="s">
        <v>605</v>
      </c>
      <c r="I195" t="s">
        <v>605</v>
      </c>
      <c r="J195" t="s">
        <v>605</v>
      </c>
      <c r="K195" t="s">
        <v>605</v>
      </c>
      <c r="L195" t="s">
        <v>605</v>
      </c>
      <c r="M195" t="s">
        <v>605</v>
      </c>
      <c r="N195" t="s">
        <v>605</v>
      </c>
      <c r="O195" t="s">
        <v>605</v>
      </c>
      <c r="P195" t="s">
        <v>605</v>
      </c>
      <c r="Q195" t="s">
        <v>605</v>
      </c>
      <c r="R195" t="s">
        <v>605</v>
      </c>
      <c r="S195" t="s">
        <v>605</v>
      </c>
      <c r="T195" t="s">
        <v>605</v>
      </c>
      <c r="U195" t="s">
        <v>605</v>
      </c>
      <c r="V195" t="s">
        <v>605</v>
      </c>
      <c r="W195" t="s">
        <v>605</v>
      </c>
      <c r="X195" t="s">
        <v>605</v>
      </c>
      <c r="Y195" t="s">
        <v>605</v>
      </c>
      <c r="Z195" t="s">
        <v>605</v>
      </c>
      <c r="AA195" t="e">
        <v>#REF!</v>
      </c>
      <c r="AB195" t="e">
        <v>#REF!</v>
      </c>
      <c r="AD195" t="s">
        <v>605</v>
      </c>
      <c r="AE195" t="s">
        <v>605</v>
      </c>
    </row>
    <row r="196">
      <c r="B196" s="71" t="s">
        <v>605</v>
      </c>
      <c r="C196" t="s">
        <v>605</v>
      </c>
      <c r="D196" t="s">
        <v>605</v>
      </c>
      <c r="E196" t="s">
        <v>605</v>
      </c>
      <c r="F196" t="s">
        <v>605</v>
      </c>
      <c r="G196" t="s">
        <v>605</v>
      </c>
      <c r="H196" t="s">
        <v>605</v>
      </c>
      <c r="I196" t="s">
        <v>605</v>
      </c>
      <c r="J196" t="s">
        <v>605</v>
      </c>
      <c r="K196" t="s">
        <v>605</v>
      </c>
      <c r="L196" t="s">
        <v>605</v>
      </c>
      <c r="M196" t="s">
        <v>605</v>
      </c>
      <c r="N196" t="s">
        <v>605</v>
      </c>
      <c r="O196" t="s">
        <v>605</v>
      </c>
      <c r="P196" t="s">
        <v>605</v>
      </c>
      <c r="Q196" t="s">
        <v>605</v>
      </c>
      <c r="R196" t="s">
        <v>605</v>
      </c>
      <c r="S196" t="s">
        <v>605</v>
      </c>
      <c r="T196" t="s">
        <v>605</v>
      </c>
      <c r="U196" t="s">
        <v>605</v>
      </c>
      <c r="V196" t="s">
        <v>605</v>
      </c>
      <c r="W196" t="s">
        <v>605</v>
      </c>
      <c r="X196" t="s">
        <v>605</v>
      </c>
      <c r="Y196" t="s">
        <v>605</v>
      </c>
      <c r="Z196" t="s">
        <v>605</v>
      </c>
      <c r="AA196" t="e">
        <v>#REF!</v>
      </c>
      <c r="AB196" t="e">
        <v>#REF!</v>
      </c>
      <c r="AD196" t="s">
        <v>1495</v>
      </c>
      <c r="AE196" t="s">
        <v>1161</v>
      </c>
    </row>
    <row r="197">
      <c r="B197" s="71" t="s">
        <v>605</v>
      </c>
      <c r="C197" t="s">
        <v>605</v>
      </c>
      <c r="D197" t="s">
        <v>605</v>
      </c>
      <c r="E197" t="s">
        <v>605</v>
      </c>
      <c r="F197" t="s">
        <v>605</v>
      </c>
      <c r="G197" t="s">
        <v>605</v>
      </c>
      <c r="H197" t="s">
        <v>605</v>
      </c>
      <c r="I197" t="s">
        <v>605</v>
      </c>
      <c r="J197" t="s">
        <v>605</v>
      </c>
      <c r="K197" t="s">
        <v>605</v>
      </c>
      <c r="L197" t="s">
        <v>605</v>
      </c>
      <c r="M197" t="s">
        <v>605</v>
      </c>
      <c r="N197" t="s">
        <v>605</v>
      </c>
      <c r="O197" t="s">
        <v>605</v>
      </c>
      <c r="P197" t="s">
        <v>605</v>
      </c>
      <c r="Q197" t="s">
        <v>605</v>
      </c>
      <c r="R197" t="s">
        <v>605</v>
      </c>
      <c r="S197" t="s">
        <v>605</v>
      </c>
      <c r="T197" t="s">
        <v>605</v>
      </c>
      <c r="U197" t="s">
        <v>605</v>
      </c>
      <c r="V197" t="s">
        <v>605</v>
      </c>
      <c r="W197" t="s">
        <v>605</v>
      </c>
      <c r="X197" t="s">
        <v>605</v>
      </c>
      <c r="Y197" t="s">
        <v>605</v>
      </c>
      <c r="Z197" t="s">
        <v>605</v>
      </c>
      <c r="AA197" t="e">
        <v>#REF!</v>
      </c>
      <c r="AB197" t="e">
        <v>#REF!</v>
      </c>
      <c r="AD197" t="s">
        <v>605</v>
      </c>
      <c r="AE197" t="s">
        <v>605</v>
      </c>
    </row>
    <row r="198">
      <c r="B198" s="71" t="s">
        <v>605</v>
      </c>
      <c r="C198" t="s">
        <v>605</v>
      </c>
      <c r="D198" t="s">
        <v>605</v>
      </c>
      <c r="E198" t="s">
        <v>605</v>
      </c>
      <c r="F198" t="s">
        <v>605</v>
      </c>
      <c r="G198" t="s">
        <v>605</v>
      </c>
      <c r="H198" t="s">
        <v>605</v>
      </c>
      <c r="I198" t="s">
        <v>605</v>
      </c>
      <c r="J198" t="s">
        <v>605</v>
      </c>
      <c r="K198" t="s">
        <v>605</v>
      </c>
      <c r="L198" t="s">
        <v>605</v>
      </c>
      <c r="M198" t="s">
        <v>605</v>
      </c>
      <c r="N198" t="s">
        <v>605</v>
      </c>
      <c r="O198" t="s">
        <v>605</v>
      </c>
      <c r="P198" t="s">
        <v>605</v>
      </c>
      <c r="Q198" t="s">
        <v>605</v>
      </c>
      <c r="R198" t="s">
        <v>605</v>
      </c>
      <c r="S198" t="s">
        <v>605</v>
      </c>
      <c r="T198" t="s">
        <v>605</v>
      </c>
      <c r="U198" t="s">
        <v>605</v>
      </c>
      <c r="V198" t="s">
        <v>605</v>
      </c>
      <c r="W198" t="s">
        <v>605</v>
      </c>
      <c r="X198" t="s">
        <v>605</v>
      </c>
      <c r="Y198" t="s">
        <v>605</v>
      </c>
      <c r="Z198" t="s">
        <v>605</v>
      </c>
      <c r="AA198" t="e">
        <v>#REF!</v>
      </c>
      <c r="AB198" t="e">
        <v>#REF!</v>
      </c>
      <c r="AD198" t="s">
        <v>605</v>
      </c>
      <c r="AE198" t="s">
        <v>605</v>
      </c>
    </row>
    <row r="199">
      <c r="B199" s="71" t="s">
        <v>605</v>
      </c>
      <c r="C199" t="s">
        <v>605</v>
      </c>
      <c r="D199" t="s">
        <v>605</v>
      </c>
      <c r="E199" t="s">
        <v>605</v>
      </c>
      <c r="F199" t="s">
        <v>605</v>
      </c>
      <c r="G199" t="s">
        <v>605</v>
      </c>
      <c r="H199" t="s">
        <v>605</v>
      </c>
      <c r="I199" t="s">
        <v>605</v>
      </c>
      <c r="J199" t="s">
        <v>605</v>
      </c>
      <c r="K199" t="s">
        <v>605</v>
      </c>
      <c r="L199" t="s">
        <v>605</v>
      </c>
      <c r="M199" t="s">
        <v>605</v>
      </c>
      <c r="N199" t="s">
        <v>605</v>
      </c>
      <c r="O199" t="s">
        <v>605</v>
      </c>
      <c r="P199" t="s">
        <v>605</v>
      </c>
      <c r="Q199" t="s">
        <v>605</v>
      </c>
      <c r="R199" t="s">
        <v>605</v>
      </c>
      <c r="S199" t="s">
        <v>605</v>
      </c>
      <c r="T199" t="s">
        <v>605</v>
      </c>
      <c r="U199" t="s">
        <v>605</v>
      </c>
      <c r="V199" t="s">
        <v>605</v>
      </c>
      <c r="W199" t="s">
        <v>605</v>
      </c>
      <c r="X199" t="s">
        <v>605</v>
      </c>
      <c r="Y199" t="s">
        <v>605</v>
      </c>
      <c r="Z199" t="s">
        <v>605</v>
      </c>
      <c r="AA199" t="e">
        <v>#REF!</v>
      </c>
      <c r="AB199" t="e">
        <v>#REF!</v>
      </c>
      <c r="AD199" t="s">
        <v>605</v>
      </c>
      <c r="AE199" t="s">
        <v>605</v>
      </c>
    </row>
    <row r="200">
      <c r="B200" s="71" t="s">
        <v>605</v>
      </c>
      <c r="C200" t="s">
        <v>605</v>
      </c>
      <c r="D200" t="s">
        <v>605</v>
      </c>
      <c r="E200" t="s">
        <v>605</v>
      </c>
      <c r="F200" t="s">
        <v>605</v>
      </c>
      <c r="G200" t="s">
        <v>605</v>
      </c>
      <c r="H200" t="s">
        <v>605</v>
      </c>
      <c r="I200" t="s">
        <v>605</v>
      </c>
      <c r="J200" t="s">
        <v>605</v>
      </c>
      <c r="K200" t="s">
        <v>605</v>
      </c>
      <c r="L200" t="s">
        <v>605</v>
      </c>
      <c r="M200" t="s">
        <v>605</v>
      </c>
      <c r="N200" t="s">
        <v>605</v>
      </c>
      <c r="O200" t="s">
        <v>605</v>
      </c>
      <c r="P200" t="s">
        <v>605</v>
      </c>
      <c r="Q200" t="s">
        <v>605</v>
      </c>
      <c r="R200" t="s">
        <v>605</v>
      </c>
      <c r="S200" t="s">
        <v>605</v>
      </c>
      <c r="T200" t="s">
        <v>605</v>
      </c>
      <c r="U200" t="s">
        <v>605</v>
      </c>
      <c r="V200" t="s">
        <v>605</v>
      </c>
      <c r="W200" t="s">
        <v>605</v>
      </c>
      <c r="X200" t="s">
        <v>605</v>
      </c>
      <c r="Y200" t="s">
        <v>605</v>
      </c>
      <c r="Z200" t="s">
        <v>605</v>
      </c>
      <c r="AA200" t="e">
        <v>#REF!</v>
      </c>
      <c r="AB200" t="e">
        <v>#REF!</v>
      </c>
      <c r="AD200" t="s">
        <v>605</v>
      </c>
      <c r="AE200" t="s">
        <v>605</v>
      </c>
    </row>
    <row r="201">
      <c r="B201" s="71" t="s">
        <v>605</v>
      </c>
      <c r="C201" t="s">
        <v>605</v>
      </c>
      <c r="D201" t="s">
        <v>605</v>
      </c>
      <c r="E201" t="s">
        <v>605</v>
      </c>
      <c r="F201" t="s">
        <v>605</v>
      </c>
      <c r="G201" t="s">
        <v>605</v>
      </c>
      <c r="H201" t="s">
        <v>605</v>
      </c>
      <c r="I201" t="s">
        <v>605</v>
      </c>
      <c r="J201" t="s">
        <v>605</v>
      </c>
      <c r="K201" t="s">
        <v>605</v>
      </c>
      <c r="L201" t="s">
        <v>605</v>
      </c>
      <c r="M201" t="s">
        <v>605</v>
      </c>
      <c r="N201" t="s">
        <v>605</v>
      </c>
      <c r="O201" t="s">
        <v>605</v>
      </c>
      <c r="P201" t="s">
        <v>605</v>
      </c>
      <c r="Q201" t="s">
        <v>605</v>
      </c>
      <c r="R201" t="s">
        <v>605</v>
      </c>
      <c r="S201" t="s">
        <v>605</v>
      </c>
      <c r="T201" t="s">
        <v>605</v>
      </c>
      <c r="U201" t="s">
        <v>605</v>
      </c>
      <c r="V201" t="s">
        <v>605</v>
      </c>
      <c r="W201" t="s">
        <v>605</v>
      </c>
      <c r="X201" t="s">
        <v>605</v>
      </c>
      <c r="Y201" t="s">
        <v>605</v>
      </c>
      <c r="Z201" t="s">
        <v>605</v>
      </c>
      <c r="AA201" t="e">
        <v>#REF!</v>
      </c>
      <c r="AB201" t="e">
        <v>#REF!</v>
      </c>
      <c r="AD201" t="s">
        <v>605</v>
      </c>
      <c r="AE201" t="s">
        <v>605</v>
      </c>
    </row>
    <row r="202">
      <c r="B202" s="71" t="s">
        <v>605</v>
      </c>
      <c r="C202" t="s">
        <v>605</v>
      </c>
      <c r="D202" t="s">
        <v>605</v>
      </c>
      <c r="E202" t="s">
        <v>605</v>
      </c>
      <c r="F202" t="s">
        <v>605</v>
      </c>
      <c r="G202" t="s">
        <v>605</v>
      </c>
      <c r="H202" t="s">
        <v>605</v>
      </c>
      <c r="I202" t="s">
        <v>605</v>
      </c>
      <c r="J202" t="s">
        <v>605</v>
      </c>
      <c r="K202" t="s">
        <v>605</v>
      </c>
      <c r="L202" t="s">
        <v>605</v>
      </c>
      <c r="M202" t="s">
        <v>605</v>
      </c>
      <c r="N202" t="s">
        <v>605</v>
      </c>
      <c r="O202" t="s">
        <v>605</v>
      </c>
      <c r="P202" t="s">
        <v>605</v>
      </c>
      <c r="Q202" t="s">
        <v>605</v>
      </c>
      <c r="R202" t="s">
        <v>605</v>
      </c>
      <c r="S202" t="s">
        <v>605</v>
      </c>
      <c r="T202" t="s">
        <v>605</v>
      </c>
      <c r="U202" t="s">
        <v>605</v>
      </c>
      <c r="V202" t="s">
        <v>605</v>
      </c>
      <c r="W202" t="s">
        <v>605</v>
      </c>
      <c r="X202" t="s">
        <v>605</v>
      </c>
      <c r="Y202" t="s">
        <v>605</v>
      </c>
      <c r="Z202" t="s">
        <v>605</v>
      </c>
      <c r="AA202" t="e">
        <v>#REF!</v>
      </c>
      <c r="AB202" t="e">
        <v>#REF!</v>
      </c>
      <c r="AD202" t="s">
        <v>605</v>
      </c>
      <c r="AE202" t="s">
        <v>605</v>
      </c>
    </row>
    <row r="203">
      <c r="B203" s="71" t="s">
        <v>605</v>
      </c>
      <c r="C203" t="s">
        <v>605</v>
      </c>
      <c r="D203" t="s">
        <v>605</v>
      </c>
      <c r="E203" t="s">
        <v>605</v>
      </c>
      <c r="F203" t="s">
        <v>605</v>
      </c>
      <c r="G203" t="s">
        <v>605</v>
      </c>
      <c r="H203" t="s">
        <v>605</v>
      </c>
      <c r="I203" t="s">
        <v>605</v>
      </c>
      <c r="J203" t="s">
        <v>605</v>
      </c>
      <c r="K203" t="s">
        <v>605</v>
      </c>
      <c r="L203" t="s">
        <v>605</v>
      </c>
      <c r="M203" t="s">
        <v>605</v>
      </c>
      <c r="N203" t="s">
        <v>605</v>
      </c>
      <c r="O203" t="s">
        <v>605</v>
      </c>
      <c r="P203" t="s">
        <v>605</v>
      </c>
      <c r="Q203" t="s">
        <v>605</v>
      </c>
      <c r="R203" t="s">
        <v>605</v>
      </c>
      <c r="S203" t="s">
        <v>605</v>
      </c>
      <c r="T203" t="s">
        <v>605</v>
      </c>
      <c r="U203" t="s">
        <v>605</v>
      </c>
      <c r="V203" t="s">
        <v>605</v>
      </c>
      <c r="W203" t="s">
        <v>605</v>
      </c>
      <c r="X203" t="s">
        <v>605</v>
      </c>
      <c r="Y203" t="s">
        <v>605</v>
      </c>
      <c r="Z203" t="s">
        <v>605</v>
      </c>
      <c r="AA203" t="e">
        <v>#REF!</v>
      </c>
      <c r="AB203" t="e">
        <v>#REF!</v>
      </c>
      <c r="AD203" t="s">
        <v>605</v>
      </c>
      <c r="AE203" t="s">
        <v>605</v>
      </c>
    </row>
    <row r="204">
      <c r="B204" s="71" t="s">
        <v>605</v>
      </c>
      <c r="C204" t="s">
        <v>605</v>
      </c>
      <c r="D204" t="s">
        <v>605</v>
      </c>
      <c r="E204" t="s">
        <v>605</v>
      </c>
      <c r="F204" t="s">
        <v>605</v>
      </c>
      <c r="G204" t="s">
        <v>605</v>
      </c>
      <c r="H204" t="s">
        <v>605</v>
      </c>
      <c r="I204" t="s">
        <v>605</v>
      </c>
      <c r="J204" t="s">
        <v>605</v>
      </c>
      <c r="K204" t="s">
        <v>605</v>
      </c>
      <c r="L204" t="s">
        <v>605</v>
      </c>
      <c r="M204" t="s">
        <v>605</v>
      </c>
      <c r="N204" t="s">
        <v>605</v>
      </c>
      <c r="O204" t="s">
        <v>605</v>
      </c>
      <c r="P204" t="s">
        <v>605</v>
      </c>
      <c r="Q204" t="s">
        <v>605</v>
      </c>
      <c r="R204" t="s">
        <v>605</v>
      </c>
      <c r="S204" t="s">
        <v>605</v>
      </c>
      <c r="T204" t="s">
        <v>605</v>
      </c>
      <c r="U204" t="s">
        <v>605</v>
      </c>
      <c r="V204" t="s">
        <v>605</v>
      </c>
      <c r="W204" t="s">
        <v>605</v>
      </c>
      <c r="X204" t="s">
        <v>605</v>
      </c>
      <c r="Y204" t="s">
        <v>605</v>
      </c>
      <c r="Z204" t="s">
        <v>605</v>
      </c>
      <c r="AA204" t="e">
        <v>#REF!</v>
      </c>
      <c r="AB204" t="e">
        <v>#REF!</v>
      </c>
      <c r="AD204" t="s">
        <v>605</v>
      </c>
      <c r="AE204" t="s">
        <v>605</v>
      </c>
    </row>
    <row r="205">
      <c r="B205" s="71" t="s">
        <v>605</v>
      </c>
      <c r="C205" t="s">
        <v>605</v>
      </c>
      <c r="D205" t="s">
        <v>605</v>
      </c>
      <c r="E205" t="s">
        <v>605</v>
      </c>
      <c r="F205" t="s">
        <v>605</v>
      </c>
      <c r="G205" t="s">
        <v>605</v>
      </c>
      <c r="H205" t="s">
        <v>605</v>
      </c>
      <c r="I205" t="s">
        <v>605</v>
      </c>
      <c r="J205" t="s">
        <v>605</v>
      </c>
      <c r="K205" t="s">
        <v>605</v>
      </c>
      <c r="L205" t="s">
        <v>605</v>
      </c>
      <c r="M205" t="s">
        <v>605</v>
      </c>
      <c r="N205" t="s">
        <v>605</v>
      </c>
      <c r="O205" t="s">
        <v>605</v>
      </c>
      <c r="P205" t="s">
        <v>605</v>
      </c>
      <c r="Q205" t="s">
        <v>605</v>
      </c>
      <c r="R205" t="s">
        <v>605</v>
      </c>
      <c r="S205" t="s">
        <v>605</v>
      </c>
      <c r="T205" t="s">
        <v>605</v>
      </c>
      <c r="U205" t="s">
        <v>605</v>
      </c>
      <c r="V205" t="s">
        <v>605</v>
      </c>
      <c r="W205" t="s">
        <v>605</v>
      </c>
      <c r="X205" t="s">
        <v>605</v>
      </c>
      <c r="Y205" t="s">
        <v>605</v>
      </c>
      <c r="Z205" t="s">
        <v>605</v>
      </c>
      <c r="AA205" t="e">
        <v>#REF!</v>
      </c>
      <c r="AB205" t="e">
        <v>#REF!</v>
      </c>
      <c r="AD205" t="s">
        <v>605</v>
      </c>
      <c r="AE205" t="s">
        <v>605</v>
      </c>
    </row>
    <row r="206">
      <c r="B206" s="71" t="s">
        <v>605</v>
      </c>
      <c r="C206" t="s">
        <v>605</v>
      </c>
      <c r="D206" t="s">
        <v>605</v>
      </c>
      <c r="E206" t="s">
        <v>605</v>
      </c>
      <c r="F206" t="s">
        <v>605</v>
      </c>
      <c r="G206" t="s">
        <v>605</v>
      </c>
      <c r="H206" t="s">
        <v>605</v>
      </c>
      <c r="I206" t="s">
        <v>605</v>
      </c>
      <c r="J206" t="s">
        <v>605</v>
      </c>
      <c r="K206" t="s">
        <v>605</v>
      </c>
      <c r="L206" t="s">
        <v>605</v>
      </c>
      <c r="M206" t="s">
        <v>605</v>
      </c>
      <c r="N206" t="s">
        <v>605</v>
      </c>
      <c r="O206" t="s">
        <v>605</v>
      </c>
      <c r="P206" t="s">
        <v>605</v>
      </c>
      <c r="Q206" t="s">
        <v>605</v>
      </c>
      <c r="R206" t="s">
        <v>605</v>
      </c>
      <c r="S206" t="s">
        <v>605</v>
      </c>
      <c r="T206" t="s">
        <v>605</v>
      </c>
      <c r="U206" t="s">
        <v>605</v>
      </c>
      <c r="V206" t="s">
        <v>605</v>
      </c>
      <c r="W206" t="s">
        <v>605</v>
      </c>
      <c r="X206" t="s">
        <v>605</v>
      </c>
      <c r="Y206" t="s">
        <v>605</v>
      </c>
      <c r="Z206" t="s">
        <v>605</v>
      </c>
      <c r="AA206" t="e">
        <v>#REF!</v>
      </c>
      <c r="AB206" t="e">
        <v>#REF!</v>
      </c>
      <c r="AD206" t="s">
        <v>605</v>
      </c>
      <c r="AE206" t="s">
        <v>605</v>
      </c>
    </row>
    <row r="207">
      <c r="B207" s="71" t="s">
        <v>605</v>
      </c>
      <c r="C207" t="s">
        <v>605</v>
      </c>
      <c r="D207" t="s">
        <v>605</v>
      </c>
      <c r="E207" t="s">
        <v>605</v>
      </c>
      <c r="F207" t="s">
        <v>605</v>
      </c>
      <c r="G207" t="s">
        <v>605</v>
      </c>
      <c r="H207" t="s">
        <v>605</v>
      </c>
      <c r="I207" t="s">
        <v>605</v>
      </c>
      <c r="J207" t="s">
        <v>605</v>
      </c>
      <c r="K207" t="s">
        <v>605</v>
      </c>
      <c r="L207" t="s">
        <v>605</v>
      </c>
      <c r="M207" t="s">
        <v>605</v>
      </c>
      <c r="N207" t="s">
        <v>605</v>
      </c>
      <c r="O207" t="s">
        <v>605</v>
      </c>
      <c r="P207" t="s">
        <v>605</v>
      </c>
      <c r="Q207" t="s">
        <v>605</v>
      </c>
      <c r="R207" t="s">
        <v>605</v>
      </c>
      <c r="S207" t="s">
        <v>605</v>
      </c>
      <c r="T207" t="s">
        <v>605</v>
      </c>
      <c r="U207" t="s">
        <v>605</v>
      </c>
      <c r="V207" t="s">
        <v>605</v>
      </c>
      <c r="W207" t="s">
        <v>605</v>
      </c>
      <c r="X207" t="s">
        <v>605</v>
      </c>
      <c r="Y207" t="s">
        <v>605</v>
      </c>
      <c r="Z207" t="s">
        <v>605</v>
      </c>
      <c r="AA207" t="e">
        <v>#REF!</v>
      </c>
      <c r="AB207" t="e">
        <v>#REF!</v>
      </c>
      <c r="AD207" t="s">
        <v>605</v>
      </c>
      <c r="AE207" t="s">
        <v>605</v>
      </c>
    </row>
    <row r="208">
      <c r="B208" s="71" t="s">
        <v>605</v>
      </c>
      <c r="C208" t="s">
        <v>605</v>
      </c>
      <c r="D208" t="s">
        <v>605</v>
      </c>
      <c r="E208" t="s">
        <v>605</v>
      </c>
      <c r="F208" t="s">
        <v>605</v>
      </c>
      <c r="G208" t="s">
        <v>605</v>
      </c>
      <c r="H208" t="s">
        <v>605</v>
      </c>
      <c r="I208" t="s">
        <v>605</v>
      </c>
      <c r="J208" t="s">
        <v>605</v>
      </c>
      <c r="K208" t="s">
        <v>605</v>
      </c>
      <c r="L208" t="s">
        <v>605</v>
      </c>
      <c r="M208" t="s">
        <v>605</v>
      </c>
      <c r="N208" t="s">
        <v>605</v>
      </c>
      <c r="O208" t="s">
        <v>605</v>
      </c>
      <c r="P208" t="s">
        <v>605</v>
      </c>
      <c r="Q208" t="s">
        <v>605</v>
      </c>
      <c r="R208" t="s">
        <v>605</v>
      </c>
      <c r="S208" t="s">
        <v>605</v>
      </c>
      <c r="T208" t="s">
        <v>605</v>
      </c>
      <c r="U208" t="s">
        <v>605</v>
      </c>
      <c r="V208" t="s">
        <v>605</v>
      </c>
      <c r="W208" t="s">
        <v>605</v>
      </c>
      <c r="X208" t="s">
        <v>605</v>
      </c>
      <c r="Y208" t="s">
        <v>605</v>
      </c>
      <c r="Z208" t="s">
        <v>605</v>
      </c>
      <c r="AA208" t="e">
        <v>#REF!</v>
      </c>
      <c r="AB208" t="e">
        <v>#REF!</v>
      </c>
      <c r="AD208" t="s">
        <v>605</v>
      </c>
      <c r="AE208" t="s">
        <v>605</v>
      </c>
    </row>
    <row r="209">
      <c r="B209" s="71" t="s">
        <v>605</v>
      </c>
      <c r="C209" t="s">
        <v>605</v>
      </c>
      <c r="D209" t="s">
        <v>605</v>
      </c>
      <c r="E209" t="s">
        <v>605</v>
      </c>
      <c r="F209" t="s">
        <v>605</v>
      </c>
      <c r="G209" t="s">
        <v>605</v>
      </c>
      <c r="H209" t="s">
        <v>605</v>
      </c>
      <c r="I209" t="s">
        <v>605</v>
      </c>
      <c r="J209" t="s">
        <v>605</v>
      </c>
      <c r="K209" t="s">
        <v>605</v>
      </c>
      <c r="L209" t="s">
        <v>605</v>
      </c>
      <c r="M209" t="s">
        <v>605</v>
      </c>
      <c r="N209" t="s">
        <v>605</v>
      </c>
      <c r="O209" t="s">
        <v>605</v>
      </c>
      <c r="P209" t="s">
        <v>605</v>
      </c>
      <c r="Q209" t="s">
        <v>605</v>
      </c>
      <c r="R209" t="s">
        <v>605</v>
      </c>
      <c r="S209" t="s">
        <v>605</v>
      </c>
      <c r="T209" t="s">
        <v>605</v>
      </c>
      <c r="U209" t="s">
        <v>605</v>
      </c>
      <c r="V209" t="s">
        <v>605</v>
      </c>
      <c r="W209" t="s">
        <v>605</v>
      </c>
      <c r="X209" t="s">
        <v>605</v>
      </c>
      <c r="Y209" t="s">
        <v>605</v>
      </c>
      <c r="Z209" t="s">
        <v>605</v>
      </c>
      <c r="AA209" t="e">
        <v>#REF!</v>
      </c>
      <c r="AB209" t="e">
        <v>#REF!</v>
      </c>
      <c r="AD209" t="s">
        <v>605</v>
      </c>
      <c r="AE209" t="s">
        <v>605</v>
      </c>
    </row>
    <row r="210">
      <c r="B210" s="71" t="s">
        <v>605</v>
      </c>
      <c r="C210" t="s">
        <v>605</v>
      </c>
      <c r="D210" t="s">
        <v>605</v>
      </c>
      <c r="E210" t="s">
        <v>605</v>
      </c>
      <c r="F210" t="s">
        <v>605</v>
      </c>
      <c r="G210" t="s">
        <v>605</v>
      </c>
      <c r="H210" t="s">
        <v>605</v>
      </c>
      <c r="I210" t="s">
        <v>605</v>
      </c>
      <c r="J210" t="s">
        <v>605</v>
      </c>
      <c r="K210" t="s">
        <v>605</v>
      </c>
      <c r="L210" t="s">
        <v>605</v>
      </c>
      <c r="M210" t="s">
        <v>605</v>
      </c>
      <c r="N210" t="s">
        <v>605</v>
      </c>
      <c r="O210" t="s">
        <v>605</v>
      </c>
      <c r="P210" t="s">
        <v>605</v>
      </c>
      <c r="Q210" t="s">
        <v>605</v>
      </c>
      <c r="R210" t="s">
        <v>605</v>
      </c>
      <c r="S210" t="s">
        <v>605</v>
      </c>
      <c r="T210" t="s">
        <v>605</v>
      </c>
      <c r="U210" t="s">
        <v>605</v>
      </c>
      <c r="V210" t="s">
        <v>605</v>
      </c>
      <c r="W210" t="s">
        <v>605</v>
      </c>
      <c r="X210" t="s">
        <v>605</v>
      </c>
      <c r="Y210" t="s">
        <v>605</v>
      </c>
      <c r="Z210" t="s">
        <v>605</v>
      </c>
      <c r="AA210" t="e">
        <v>#REF!</v>
      </c>
      <c r="AB210" t="e">
        <v>#REF!</v>
      </c>
      <c r="AD210" t="s">
        <v>605</v>
      </c>
      <c r="AE210" t="s">
        <v>605</v>
      </c>
    </row>
    <row r="211">
      <c r="B211" s="71" t="s">
        <v>605</v>
      </c>
      <c r="C211" t="s">
        <v>605</v>
      </c>
      <c r="D211" t="s">
        <v>605</v>
      </c>
      <c r="E211" t="s">
        <v>605</v>
      </c>
      <c r="F211" t="s">
        <v>605</v>
      </c>
      <c r="G211" t="s">
        <v>605</v>
      </c>
      <c r="H211" t="s">
        <v>605</v>
      </c>
      <c r="I211" t="s">
        <v>605</v>
      </c>
      <c r="J211" t="s">
        <v>605</v>
      </c>
      <c r="K211" t="s">
        <v>605</v>
      </c>
      <c r="L211" t="s">
        <v>605</v>
      </c>
      <c r="M211" t="s">
        <v>605</v>
      </c>
      <c r="N211" t="s">
        <v>605</v>
      </c>
      <c r="O211" t="s">
        <v>605</v>
      </c>
      <c r="P211" t="s">
        <v>605</v>
      </c>
      <c r="Q211" t="s">
        <v>605</v>
      </c>
      <c r="R211" t="s">
        <v>605</v>
      </c>
      <c r="S211" t="s">
        <v>605</v>
      </c>
      <c r="T211" t="s">
        <v>605</v>
      </c>
      <c r="U211" t="s">
        <v>605</v>
      </c>
      <c r="V211" t="s">
        <v>605</v>
      </c>
      <c r="W211" t="s">
        <v>605</v>
      </c>
      <c r="X211" t="s">
        <v>605</v>
      </c>
      <c r="Y211" t="s">
        <v>605</v>
      </c>
      <c r="Z211" t="s">
        <v>605</v>
      </c>
      <c r="AA211" t="e">
        <v>#REF!</v>
      </c>
      <c r="AB211" t="e">
        <v>#REF!</v>
      </c>
      <c r="AD211" t="s">
        <v>605</v>
      </c>
      <c r="AE211" t="s">
        <v>605</v>
      </c>
    </row>
    <row r="212">
      <c r="B212" s="71" t="s">
        <v>605</v>
      </c>
      <c r="C212" t="s">
        <v>605</v>
      </c>
      <c r="D212" t="s">
        <v>605</v>
      </c>
      <c r="E212" t="s">
        <v>605</v>
      </c>
      <c r="F212" t="s">
        <v>605</v>
      </c>
      <c r="G212" t="s">
        <v>605</v>
      </c>
      <c r="H212" t="s">
        <v>605</v>
      </c>
      <c r="I212" t="s">
        <v>605</v>
      </c>
      <c r="J212" t="s">
        <v>605</v>
      </c>
      <c r="K212" t="s">
        <v>605</v>
      </c>
      <c r="L212" t="s">
        <v>605</v>
      </c>
      <c r="M212" t="s">
        <v>605</v>
      </c>
      <c r="N212" t="s">
        <v>605</v>
      </c>
      <c r="O212" t="s">
        <v>605</v>
      </c>
      <c r="P212" t="s">
        <v>605</v>
      </c>
      <c r="Q212" t="s">
        <v>605</v>
      </c>
      <c r="R212" t="s">
        <v>605</v>
      </c>
      <c r="S212" t="s">
        <v>605</v>
      </c>
      <c r="T212" t="s">
        <v>605</v>
      </c>
      <c r="U212" t="s">
        <v>605</v>
      </c>
      <c r="V212" t="s">
        <v>605</v>
      </c>
      <c r="W212" t="s">
        <v>605</v>
      </c>
      <c r="X212" t="s">
        <v>605</v>
      </c>
      <c r="Y212" t="s">
        <v>605</v>
      </c>
      <c r="Z212" t="s">
        <v>605</v>
      </c>
      <c r="AA212" t="e">
        <v>#REF!</v>
      </c>
      <c r="AB212" t="e">
        <v>#REF!</v>
      </c>
      <c r="AD212" t="s">
        <v>1496</v>
      </c>
      <c r="AE212" t="s">
        <v>1213</v>
      </c>
    </row>
    <row r="213">
      <c r="B213" s="71" t="s">
        <v>605</v>
      </c>
      <c r="C213" t="s">
        <v>605</v>
      </c>
      <c r="D213" t="s">
        <v>605</v>
      </c>
      <c r="E213" t="s">
        <v>605</v>
      </c>
      <c r="F213" t="s">
        <v>605</v>
      </c>
      <c r="G213" t="s">
        <v>605</v>
      </c>
      <c r="H213" t="s">
        <v>605</v>
      </c>
      <c r="I213" t="s">
        <v>605</v>
      </c>
      <c r="J213" t="s">
        <v>605</v>
      </c>
      <c r="K213" t="s">
        <v>605</v>
      </c>
      <c r="L213" t="s">
        <v>605</v>
      </c>
      <c r="M213" t="s">
        <v>605</v>
      </c>
      <c r="N213" t="s">
        <v>605</v>
      </c>
      <c r="O213" t="s">
        <v>605</v>
      </c>
      <c r="P213" t="s">
        <v>605</v>
      </c>
      <c r="Q213" t="s">
        <v>605</v>
      </c>
      <c r="R213" t="s">
        <v>605</v>
      </c>
      <c r="S213" t="s">
        <v>605</v>
      </c>
      <c r="T213" t="s">
        <v>605</v>
      </c>
      <c r="U213" t="s">
        <v>605</v>
      </c>
      <c r="V213" t="s">
        <v>605</v>
      </c>
      <c r="W213" t="s">
        <v>605</v>
      </c>
      <c r="X213" t="s">
        <v>605</v>
      </c>
      <c r="Y213" t="s">
        <v>605</v>
      </c>
      <c r="Z213" t="s">
        <v>605</v>
      </c>
      <c r="AA213" t="e">
        <v>#REF!</v>
      </c>
      <c r="AB213" t="e">
        <v>#REF!</v>
      </c>
      <c r="AD213" t="s">
        <v>605</v>
      </c>
      <c r="AE213" t="s">
        <v>605</v>
      </c>
    </row>
    <row r="214">
      <c r="B214" s="71" t="s">
        <v>605</v>
      </c>
      <c r="C214" t="s">
        <v>605</v>
      </c>
      <c r="D214" t="s">
        <v>605</v>
      </c>
      <c r="E214" t="s">
        <v>605</v>
      </c>
      <c r="F214" t="s">
        <v>605</v>
      </c>
      <c r="G214" t="s">
        <v>605</v>
      </c>
      <c r="H214" t="s">
        <v>605</v>
      </c>
      <c r="I214" t="s">
        <v>605</v>
      </c>
      <c r="J214" t="s">
        <v>605</v>
      </c>
      <c r="K214" t="s">
        <v>605</v>
      </c>
      <c r="L214" t="s">
        <v>605</v>
      </c>
      <c r="M214" t="s">
        <v>605</v>
      </c>
      <c r="N214" t="s">
        <v>605</v>
      </c>
      <c r="O214" t="s">
        <v>605</v>
      </c>
      <c r="P214" t="s">
        <v>605</v>
      </c>
      <c r="Q214" t="s">
        <v>605</v>
      </c>
      <c r="R214" t="s">
        <v>605</v>
      </c>
      <c r="S214" t="s">
        <v>605</v>
      </c>
      <c r="T214" t="s">
        <v>605</v>
      </c>
      <c r="U214" t="s">
        <v>605</v>
      </c>
      <c r="V214" t="s">
        <v>605</v>
      </c>
      <c r="W214" t="s">
        <v>605</v>
      </c>
      <c r="X214" t="s">
        <v>605</v>
      </c>
      <c r="Y214" t="s">
        <v>605</v>
      </c>
      <c r="Z214" t="s">
        <v>605</v>
      </c>
      <c r="AA214" t="e">
        <v>#REF!</v>
      </c>
      <c r="AB214" t="e">
        <v>#REF!</v>
      </c>
      <c r="AD214" t="s">
        <v>605</v>
      </c>
      <c r="AE214" t="s">
        <v>605</v>
      </c>
    </row>
    <row r="215">
      <c r="B215" s="71" t="s">
        <v>605</v>
      </c>
      <c r="C215" t="s">
        <v>605</v>
      </c>
      <c r="D215" t="s">
        <v>605</v>
      </c>
      <c r="E215" t="s">
        <v>605</v>
      </c>
      <c r="F215" t="s">
        <v>605</v>
      </c>
      <c r="G215" t="s">
        <v>605</v>
      </c>
      <c r="H215" t="s">
        <v>605</v>
      </c>
      <c r="I215" t="s">
        <v>605</v>
      </c>
      <c r="J215" t="s">
        <v>605</v>
      </c>
      <c r="K215" t="s">
        <v>605</v>
      </c>
      <c r="L215" t="s">
        <v>605</v>
      </c>
      <c r="M215" t="s">
        <v>605</v>
      </c>
      <c r="N215" t="s">
        <v>605</v>
      </c>
      <c r="O215" t="s">
        <v>605</v>
      </c>
      <c r="P215" t="s">
        <v>605</v>
      </c>
      <c r="Q215" t="s">
        <v>605</v>
      </c>
      <c r="R215" t="s">
        <v>605</v>
      </c>
      <c r="S215" t="s">
        <v>605</v>
      </c>
      <c r="T215" t="s">
        <v>605</v>
      </c>
      <c r="U215" t="s">
        <v>605</v>
      </c>
      <c r="V215" t="s">
        <v>605</v>
      </c>
      <c r="W215" t="s">
        <v>605</v>
      </c>
      <c r="X215" t="s">
        <v>605</v>
      </c>
      <c r="Y215" t="s">
        <v>605</v>
      </c>
      <c r="Z215" t="s">
        <v>605</v>
      </c>
      <c r="AA215" t="e">
        <v>#REF!</v>
      </c>
      <c r="AB215" t="e">
        <v>#REF!</v>
      </c>
      <c r="AD215" t="s">
        <v>605</v>
      </c>
      <c r="AE215" t="s">
        <v>605</v>
      </c>
    </row>
    <row r="216">
      <c r="B216" s="71" t="s">
        <v>605</v>
      </c>
      <c r="C216" t="s">
        <v>605</v>
      </c>
      <c r="D216" t="s">
        <v>605</v>
      </c>
      <c r="E216" t="s">
        <v>605</v>
      </c>
      <c r="F216" t="s">
        <v>605</v>
      </c>
      <c r="G216" t="s">
        <v>605</v>
      </c>
      <c r="H216" t="s">
        <v>605</v>
      </c>
      <c r="I216" t="s">
        <v>605</v>
      </c>
      <c r="J216" t="s">
        <v>605</v>
      </c>
      <c r="K216" t="s">
        <v>605</v>
      </c>
      <c r="L216" t="s">
        <v>605</v>
      </c>
      <c r="M216" t="s">
        <v>605</v>
      </c>
      <c r="N216" t="s">
        <v>605</v>
      </c>
      <c r="O216" t="s">
        <v>605</v>
      </c>
      <c r="P216" t="s">
        <v>605</v>
      </c>
      <c r="Q216" t="s">
        <v>605</v>
      </c>
      <c r="R216" t="s">
        <v>605</v>
      </c>
      <c r="S216" t="s">
        <v>605</v>
      </c>
      <c r="T216" t="s">
        <v>605</v>
      </c>
      <c r="U216" t="s">
        <v>605</v>
      </c>
      <c r="V216" t="s">
        <v>605</v>
      </c>
      <c r="W216" t="s">
        <v>605</v>
      </c>
      <c r="X216" t="s">
        <v>605</v>
      </c>
      <c r="Y216" t="s">
        <v>605</v>
      </c>
      <c r="Z216" t="s">
        <v>605</v>
      </c>
      <c r="AA216" t="e">
        <v>#REF!</v>
      </c>
      <c r="AB216" t="e">
        <v>#REF!</v>
      </c>
      <c r="AD216" t="s">
        <v>605</v>
      </c>
      <c r="AE216" t="s">
        <v>605</v>
      </c>
    </row>
    <row r="217">
      <c r="B217" s="71" t="s">
        <v>605</v>
      </c>
      <c r="C217" t="s">
        <v>605</v>
      </c>
      <c r="D217" t="s">
        <v>605</v>
      </c>
      <c r="E217" t="s">
        <v>605</v>
      </c>
      <c r="F217" t="s">
        <v>605</v>
      </c>
      <c r="G217" t="s">
        <v>605</v>
      </c>
      <c r="H217" t="s">
        <v>605</v>
      </c>
      <c r="I217" t="s">
        <v>605</v>
      </c>
      <c r="J217" t="s">
        <v>605</v>
      </c>
      <c r="K217" t="s">
        <v>605</v>
      </c>
      <c r="L217" t="s">
        <v>605</v>
      </c>
      <c r="M217" t="s">
        <v>605</v>
      </c>
      <c r="N217" t="s">
        <v>605</v>
      </c>
      <c r="O217" t="s">
        <v>605</v>
      </c>
      <c r="P217" t="s">
        <v>605</v>
      </c>
      <c r="Q217" t="s">
        <v>605</v>
      </c>
      <c r="R217" t="s">
        <v>605</v>
      </c>
      <c r="S217" t="s">
        <v>605</v>
      </c>
      <c r="T217" t="s">
        <v>605</v>
      </c>
      <c r="U217" t="s">
        <v>605</v>
      </c>
      <c r="V217" t="s">
        <v>605</v>
      </c>
      <c r="W217" t="s">
        <v>605</v>
      </c>
      <c r="X217" t="s">
        <v>605</v>
      </c>
      <c r="Y217" t="s">
        <v>605</v>
      </c>
      <c r="Z217" t="s">
        <v>605</v>
      </c>
      <c r="AA217" t="e">
        <v>#REF!</v>
      </c>
      <c r="AB217" t="e">
        <v>#REF!</v>
      </c>
      <c r="AD217" t="s">
        <v>605</v>
      </c>
      <c r="AE217" t="s">
        <v>605</v>
      </c>
    </row>
    <row r="218">
      <c r="B218" s="71" t="s">
        <v>605</v>
      </c>
      <c r="C218" t="s">
        <v>605</v>
      </c>
      <c r="D218" t="s">
        <v>605</v>
      </c>
      <c r="E218" t="s">
        <v>605</v>
      </c>
      <c r="F218" t="s">
        <v>605</v>
      </c>
      <c r="G218" t="s">
        <v>605</v>
      </c>
      <c r="H218" t="s">
        <v>605</v>
      </c>
      <c r="I218" t="s">
        <v>605</v>
      </c>
      <c r="J218" t="s">
        <v>605</v>
      </c>
      <c r="K218" t="s">
        <v>605</v>
      </c>
      <c r="L218" t="s">
        <v>605</v>
      </c>
      <c r="M218" t="s">
        <v>605</v>
      </c>
      <c r="N218" t="s">
        <v>605</v>
      </c>
      <c r="O218" t="s">
        <v>605</v>
      </c>
      <c r="P218" t="s">
        <v>605</v>
      </c>
      <c r="Q218" t="s">
        <v>605</v>
      </c>
      <c r="R218" t="s">
        <v>605</v>
      </c>
      <c r="S218" t="s">
        <v>605</v>
      </c>
      <c r="T218" t="s">
        <v>605</v>
      </c>
      <c r="U218" t="s">
        <v>605</v>
      </c>
      <c r="V218" t="s">
        <v>605</v>
      </c>
      <c r="W218" t="s">
        <v>605</v>
      </c>
      <c r="X218" t="s">
        <v>605</v>
      </c>
      <c r="Y218" t="s">
        <v>605</v>
      </c>
      <c r="Z218" t="s">
        <v>605</v>
      </c>
      <c r="AA218" t="e">
        <v>#REF!</v>
      </c>
      <c r="AB218" t="e">
        <v>#REF!</v>
      </c>
      <c r="AD218" t="s">
        <v>605</v>
      </c>
      <c r="AE218" t="s">
        <v>605</v>
      </c>
    </row>
    <row r="219">
      <c r="B219" s="71" t="s">
        <v>605</v>
      </c>
      <c r="C219" t="s">
        <v>605</v>
      </c>
      <c r="D219" t="s">
        <v>605</v>
      </c>
      <c r="E219" t="s">
        <v>605</v>
      </c>
      <c r="F219" t="s">
        <v>605</v>
      </c>
      <c r="G219" t="s">
        <v>605</v>
      </c>
      <c r="H219" t="s">
        <v>605</v>
      </c>
      <c r="I219" t="s">
        <v>605</v>
      </c>
      <c r="J219" t="s">
        <v>605</v>
      </c>
      <c r="K219" t="s">
        <v>605</v>
      </c>
      <c r="L219" t="s">
        <v>605</v>
      </c>
      <c r="M219" t="s">
        <v>605</v>
      </c>
      <c r="N219" t="s">
        <v>605</v>
      </c>
      <c r="O219" t="s">
        <v>605</v>
      </c>
      <c r="P219" t="s">
        <v>605</v>
      </c>
      <c r="Q219" t="s">
        <v>605</v>
      </c>
      <c r="R219" t="s">
        <v>605</v>
      </c>
      <c r="S219" t="s">
        <v>605</v>
      </c>
      <c r="T219" t="s">
        <v>605</v>
      </c>
      <c r="U219" t="s">
        <v>605</v>
      </c>
      <c r="V219" t="s">
        <v>605</v>
      </c>
      <c r="W219" t="s">
        <v>605</v>
      </c>
      <c r="X219" t="s">
        <v>605</v>
      </c>
      <c r="Y219" t="s">
        <v>605</v>
      </c>
      <c r="Z219" t="s">
        <v>605</v>
      </c>
      <c r="AA219" t="e">
        <v>#REF!</v>
      </c>
      <c r="AB219" t="e">
        <v>#REF!</v>
      </c>
      <c r="AD219" t="s">
        <v>605</v>
      </c>
      <c r="AE219" t="s">
        <v>605</v>
      </c>
    </row>
    <row r="220">
      <c r="B220" s="71" t="s">
        <v>605</v>
      </c>
      <c r="C220" t="s">
        <v>605</v>
      </c>
      <c r="D220" t="s">
        <v>605</v>
      </c>
      <c r="E220" t="s">
        <v>605</v>
      </c>
      <c r="F220" t="s">
        <v>605</v>
      </c>
      <c r="G220" t="s">
        <v>605</v>
      </c>
      <c r="H220" t="s">
        <v>605</v>
      </c>
      <c r="I220" t="s">
        <v>605</v>
      </c>
      <c r="J220" t="s">
        <v>605</v>
      </c>
      <c r="K220" t="s">
        <v>605</v>
      </c>
      <c r="L220" t="s">
        <v>605</v>
      </c>
      <c r="M220" t="s">
        <v>605</v>
      </c>
      <c r="N220" t="s">
        <v>605</v>
      </c>
      <c r="O220" t="s">
        <v>605</v>
      </c>
      <c r="P220" t="s">
        <v>605</v>
      </c>
      <c r="Q220" t="s">
        <v>605</v>
      </c>
      <c r="R220" t="s">
        <v>605</v>
      </c>
      <c r="S220" t="s">
        <v>605</v>
      </c>
      <c r="T220" t="s">
        <v>605</v>
      </c>
      <c r="U220" t="s">
        <v>605</v>
      </c>
      <c r="V220" t="s">
        <v>605</v>
      </c>
      <c r="W220" t="s">
        <v>605</v>
      </c>
      <c r="X220" t="s">
        <v>605</v>
      </c>
      <c r="Y220" t="s">
        <v>605</v>
      </c>
      <c r="Z220" t="s">
        <v>605</v>
      </c>
      <c r="AA220" t="e">
        <v>#REF!</v>
      </c>
      <c r="AB220" t="e">
        <v>#REF!</v>
      </c>
      <c r="AD220" t="s">
        <v>605</v>
      </c>
      <c r="AE220" t="s">
        <v>605</v>
      </c>
    </row>
    <row r="221">
      <c r="B221" s="71" t="s">
        <v>605</v>
      </c>
      <c r="C221" t="s">
        <v>605</v>
      </c>
      <c r="D221" t="s">
        <v>605</v>
      </c>
      <c r="E221" t="s">
        <v>605</v>
      </c>
      <c r="F221" t="s">
        <v>605</v>
      </c>
      <c r="G221" t="s">
        <v>605</v>
      </c>
      <c r="H221" t="s">
        <v>605</v>
      </c>
      <c r="I221" t="s">
        <v>605</v>
      </c>
      <c r="J221" t="s">
        <v>605</v>
      </c>
      <c r="K221" t="s">
        <v>605</v>
      </c>
      <c r="L221" t="s">
        <v>605</v>
      </c>
      <c r="M221" t="s">
        <v>605</v>
      </c>
      <c r="N221" t="s">
        <v>605</v>
      </c>
      <c r="O221" t="s">
        <v>605</v>
      </c>
      <c r="P221" t="s">
        <v>605</v>
      </c>
      <c r="Q221" t="s">
        <v>605</v>
      </c>
      <c r="R221" t="s">
        <v>605</v>
      </c>
      <c r="S221" t="s">
        <v>605</v>
      </c>
      <c r="T221" t="s">
        <v>605</v>
      </c>
      <c r="U221" t="s">
        <v>605</v>
      </c>
      <c r="V221" t="s">
        <v>605</v>
      </c>
      <c r="W221" t="s">
        <v>605</v>
      </c>
      <c r="X221" t="s">
        <v>605</v>
      </c>
      <c r="Y221" t="s">
        <v>605</v>
      </c>
      <c r="Z221" t="s">
        <v>605</v>
      </c>
      <c r="AA221" t="e">
        <v>#REF!</v>
      </c>
      <c r="AB221" t="e">
        <v>#REF!</v>
      </c>
      <c r="AD221" t="s">
        <v>605</v>
      </c>
      <c r="AE221" t="s">
        <v>605</v>
      </c>
    </row>
    <row r="222">
      <c r="B222" s="71" t="s">
        <v>605</v>
      </c>
      <c r="C222" t="s">
        <v>605</v>
      </c>
      <c r="D222" t="s">
        <v>605</v>
      </c>
      <c r="E222" t="s">
        <v>605</v>
      </c>
      <c r="F222" t="s">
        <v>605</v>
      </c>
      <c r="G222" t="s">
        <v>605</v>
      </c>
      <c r="H222" t="s">
        <v>605</v>
      </c>
      <c r="I222" t="s">
        <v>605</v>
      </c>
      <c r="J222" t="s">
        <v>605</v>
      </c>
      <c r="K222" t="s">
        <v>605</v>
      </c>
      <c r="L222" t="s">
        <v>605</v>
      </c>
      <c r="M222" t="s">
        <v>605</v>
      </c>
      <c r="N222" t="s">
        <v>605</v>
      </c>
      <c r="O222" t="s">
        <v>605</v>
      </c>
      <c r="P222" t="s">
        <v>605</v>
      </c>
      <c r="Q222" t="s">
        <v>605</v>
      </c>
      <c r="R222" t="s">
        <v>605</v>
      </c>
      <c r="S222" t="s">
        <v>605</v>
      </c>
      <c r="T222" t="s">
        <v>605</v>
      </c>
      <c r="U222" t="s">
        <v>605</v>
      </c>
      <c r="V222" t="s">
        <v>605</v>
      </c>
      <c r="W222" t="s">
        <v>605</v>
      </c>
      <c r="X222" t="s">
        <v>605</v>
      </c>
      <c r="Y222" t="s">
        <v>605</v>
      </c>
      <c r="Z222" t="s">
        <v>605</v>
      </c>
      <c r="AA222" t="e">
        <v>#REF!</v>
      </c>
      <c r="AB222" t="e">
        <v>#REF!</v>
      </c>
      <c r="AD222" t="s">
        <v>605</v>
      </c>
      <c r="AE222" t="s">
        <v>605</v>
      </c>
    </row>
    <row r="223">
      <c r="B223" s="71" t="s">
        <v>605</v>
      </c>
      <c r="C223" t="s">
        <v>605</v>
      </c>
      <c r="D223" t="s">
        <v>605</v>
      </c>
      <c r="E223" t="s">
        <v>605</v>
      </c>
      <c r="F223" t="s">
        <v>605</v>
      </c>
      <c r="G223" t="s">
        <v>605</v>
      </c>
      <c r="H223" t="s">
        <v>605</v>
      </c>
      <c r="I223" t="s">
        <v>605</v>
      </c>
      <c r="J223" t="s">
        <v>605</v>
      </c>
      <c r="K223" t="s">
        <v>605</v>
      </c>
      <c r="L223" t="s">
        <v>605</v>
      </c>
      <c r="M223" t="s">
        <v>605</v>
      </c>
      <c r="N223" t="s">
        <v>605</v>
      </c>
      <c r="O223" t="s">
        <v>605</v>
      </c>
      <c r="P223" t="s">
        <v>605</v>
      </c>
      <c r="Q223" t="s">
        <v>605</v>
      </c>
      <c r="R223" t="s">
        <v>605</v>
      </c>
      <c r="S223" t="s">
        <v>605</v>
      </c>
      <c r="T223" t="s">
        <v>605</v>
      </c>
      <c r="U223" t="s">
        <v>605</v>
      </c>
      <c r="V223" t="s">
        <v>605</v>
      </c>
      <c r="W223" t="s">
        <v>605</v>
      </c>
      <c r="X223" t="s">
        <v>605</v>
      </c>
      <c r="Y223" t="s">
        <v>605</v>
      </c>
      <c r="Z223" t="s">
        <v>605</v>
      </c>
      <c r="AA223" t="e">
        <v>#REF!</v>
      </c>
      <c r="AB223" t="e">
        <v>#REF!</v>
      </c>
      <c r="AD223" t="s">
        <v>605</v>
      </c>
      <c r="AE223" t="s">
        <v>605</v>
      </c>
    </row>
    <row r="224">
      <c r="B224" s="71" t="s">
        <v>605</v>
      </c>
      <c r="C224" t="s">
        <v>605</v>
      </c>
      <c r="D224" t="s">
        <v>605</v>
      </c>
      <c r="E224" t="s">
        <v>605</v>
      </c>
      <c r="F224" t="s">
        <v>605</v>
      </c>
      <c r="G224" t="s">
        <v>605</v>
      </c>
      <c r="H224" t="s">
        <v>605</v>
      </c>
      <c r="I224" t="s">
        <v>605</v>
      </c>
      <c r="J224" t="s">
        <v>605</v>
      </c>
      <c r="K224" t="s">
        <v>605</v>
      </c>
      <c r="L224" t="s">
        <v>605</v>
      </c>
      <c r="M224" t="s">
        <v>605</v>
      </c>
      <c r="N224" t="s">
        <v>605</v>
      </c>
      <c r="O224" t="s">
        <v>605</v>
      </c>
      <c r="P224" t="s">
        <v>605</v>
      </c>
      <c r="Q224" t="s">
        <v>605</v>
      </c>
      <c r="R224" t="s">
        <v>605</v>
      </c>
      <c r="S224" t="s">
        <v>605</v>
      </c>
      <c r="T224" t="s">
        <v>605</v>
      </c>
      <c r="U224" t="s">
        <v>605</v>
      </c>
      <c r="V224" t="s">
        <v>605</v>
      </c>
      <c r="W224" t="s">
        <v>605</v>
      </c>
      <c r="X224" t="s">
        <v>605</v>
      </c>
      <c r="Y224" t="s">
        <v>605</v>
      </c>
      <c r="Z224" t="s">
        <v>605</v>
      </c>
      <c r="AA224" t="e">
        <v>#REF!</v>
      </c>
      <c r="AB224" t="e">
        <v>#REF!</v>
      </c>
      <c r="AD224" t="s">
        <v>605</v>
      </c>
      <c r="AE224" t="s">
        <v>605</v>
      </c>
    </row>
    <row r="225">
      <c r="B225" s="71" t="s">
        <v>605</v>
      </c>
      <c r="C225" t="s">
        <v>605</v>
      </c>
      <c r="D225" t="s">
        <v>605</v>
      </c>
      <c r="E225" t="s">
        <v>605</v>
      </c>
      <c r="F225" t="s">
        <v>605</v>
      </c>
      <c r="G225" t="s">
        <v>605</v>
      </c>
      <c r="H225" t="s">
        <v>605</v>
      </c>
      <c r="I225" t="s">
        <v>605</v>
      </c>
      <c r="J225" t="s">
        <v>605</v>
      </c>
      <c r="K225" t="s">
        <v>605</v>
      </c>
      <c r="L225" t="s">
        <v>605</v>
      </c>
      <c r="M225" t="s">
        <v>605</v>
      </c>
      <c r="N225" t="s">
        <v>605</v>
      </c>
      <c r="O225" t="s">
        <v>605</v>
      </c>
      <c r="P225" t="s">
        <v>605</v>
      </c>
      <c r="Q225" t="s">
        <v>605</v>
      </c>
      <c r="R225" t="s">
        <v>605</v>
      </c>
      <c r="S225" t="s">
        <v>605</v>
      </c>
      <c r="T225" t="s">
        <v>605</v>
      </c>
      <c r="U225" t="s">
        <v>605</v>
      </c>
      <c r="V225" t="s">
        <v>605</v>
      </c>
      <c r="W225" t="s">
        <v>605</v>
      </c>
      <c r="X225" t="s">
        <v>605</v>
      </c>
      <c r="Y225" t="s">
        <v>605</v>
      </c>
      <c r="Z225" t="s">
        <v>605</v>
      </c>
      <c r="AA225" t="e">
        <v>#REF!</v>
      </c>
      <c r="AB225" t="e">
        <v>#REF!</v>
      </c>
      <c r="AD225" t="s">
        <v>605</v>
      </c>
      <c r="AE225" t="s">
        <v>605</v>
      </c>
    </row>
    <row r="226">
      <c r="B226" s="71" t="s">
        <v>605</v>
      </c>
      <c r="C226" t="s">
        <v>605</v>
      </c>
      <c r="D226" t="s">
        <v>605</v>
      </c>
      <c r="E226" t="s">
        <v>605</v>
      </c>
      <c r="F226" t="s">
        <v>605</v>
      </c>
      <c r="G226" t="s">
        <v>605</v>
      </c>
      <c r="H226" t="s">
        <v>605</v>
      </c>
      <c r="I226" t="s">
        <v>605</v>
      </c>
      <c r="J226" t="s">
        <v>605</v>
      </c>
      <c r="K226" t="s">
        <v>605</v>
      </c>
      <c r="L226" t="s">
        <v>605</v>
      </c>
      <c r="M226" t="s">
        <v>605</v>
      </c>
      <c r="N226" t="s">
        <v>605</v>
      </c>
      <c r="O226" t="s">
        <v>605</v>
      </c>
      <c r="P226" t="s">
        <v>605</v>
      </c>
      <c r="Q226" t="s">
        <v>605</v>
      </c>
      <c r="R226" t="s">
        <v>605</v>
      </c>
      <c r="S226" t="s">
        <v>605</v>
      </c>
      <c r="T226" t="s">
        <v>605</v>
      </c>
      <c r="U226" t="s">
        <v>605</v>
      </c>
      <c r="V226" t="s">
        <v>605</v>
      </c>
      <c r="W226" t="s">
        <v>605</v>
      </c>
      <c r="X226" t="s">
        <v>605</v>
      </c>
      <c r="Y226" t="s">
        <v>605</v>
      </c>
      <c r="Z226" t="s">
        <v>605</v>
      </c>
      <c r="AA226" t="e">
        <v>#REF!</v>
      </c>
      <c r="AB226" t="e">
        <v>#REF!</v>
      </c>
      <c r="AD226" t="s">
        <v>605</v>
      </c>
      <c r="AE226" t="s">
        <v>605</v>
      </c>
    </row>
    <row r="227">
      <c r="B227" s="71" t="s">
        <v>605</v>
      </c>
      <c r="C227" t="s">
        <v>605</v>
      </c>
      <c r="D227" t="s">
        <v>605</v>
      </c>
      <c r="E227" t="s">
        <v>605</v>
      </c>
      <c r="F227" t="s">
        <v>605</v>
      </c>
      <c r="G227" t="s">
        <v>605</v>
      </c>
      <c r="H227" t="s">
        <v>605</v>
      </c>
      <c r="I227" t="s">
        <v>605</v>
      </c>
      <c r="J227" t="s">
        <v>605</v>
      </c>
      <c r="K227" t="s">
        <v>605</v>
      </c>
      <c r="L227" t="s">
        <v>605</v>
      </c>
      <c r="M227" t="s">
        <v>605</v>
      </c>
      <c r="N227" t="s">
        <v>605</v>
      </c>
      <c r="O227" t="s">
        <v>605</v>
      </c>
      <c r="P227" t="s">
        <v>605</v>
      </c>
      <c r="Q227" t="s">
        <v>605</v>
      </c>
      <c r="R227" t="s">
        <v>605</v>
      </c>
      <c r="S227" t="s">
        <v>605</v>
      </c>
      <c r="T227" t="s">
        <v>605</v>
      </c>
      <c r="U227" t="s">
        <v>605</v>
      </c>
      <c r="V227" t="s">
        <v>605</v>
      </c>
      <c r="W227" t="s">
        <v>605</v>
      </c>
      <c r="X227" t="s">
        <v>605</v>
      </c>
      <c r="Y227" t="s">
        <v>605</v>
      </c>
      <c r="Z227" t="s">
        <v>605</v>
      </c>
      <c r="AA227" t="e">
        <v>#REF!</v>
      </c>
      <c r="AB227" t="e">
        <v>#REF!</v>
      </c>
      <c r="AD227" t="s">
        <v>605</v>
      </c>
      <c r="AE227" t="s">
        <v>605</v>
      </c>
    </row>
    <row r="228">
      <c r="B228" s="71" t="s">
        <v>605</v>
      </c>
      <c r="C228" t="s">
        <v>605</v>
      </c>
      <c r="D228" t="s">
        <v>605</v>
      </c>
      <c r="E228" t="s">
        <v>605</v>
      </c>
      <c r="F228" t="s">
        <v>605</v>
      </c>
      <c r="G228" t="s">
        <v>605</v>
      </c>
      <c r="H228" t="s">
        <v>605</v>
      </c>
      <c r="I228" t="s">
        <v>605</v>
      </c>
      <c r="J228" t="s">
        <v>605</v>
      </c>
      <c r="K228" t="s">
        <v>605</v>
      </c>
      <c r="L228" t="s">
        <v>605</v>
      </c>
      <c r="M228" t="s">
        <v>605</v>
      </c>
      <c r="N228" t="s">
        <v>605</v>
      </c>
      <c r="O228" t="s">
        <v>605</v>
      </c>
      <c r="P228" t="s">
        <v>605</v>
      </c>
      <c r="Q228" t="s">
        <v>605</v>
      </c>
      <c r="R228" t="s">
        <v>605</v>
      </c>
      <c r="S228" t="s">
        <v>605</v>
      </c>
      <c r="T228" t="s">
        <v>605</v>
      </c>
      <c r="U228" t="s">
        <v>605</v>
      </c>
      <c r="V228" t="s">
        <v>605</v>
      </c>
      <c r="W228" t="s">
        <v>605</v>
      </c>
      <c r="X228" t="s">
        <v>605</v>
      </c>
      <c r="Y228" t="s">
        <v>605</v>
      </c>
      <c r="Z228" t="s">
        <v>605</v>
      </c>
      <c r="AA228" t="e">
        <v>#REF!</v>
      </c>
      <c r="AB228" t="e">
        <v>#REF!</v>
      </c>
      <c r="AD228" t="s">
        <v>84</v>
      </c>
      <c r="AE228" t="s">
        <v>85</v>
      </c>
    </row>
    <row r="229">
      <c r="B229" s="71" t="s">
        <v>605</v>
      </c>
      <c r="C229" t="s">
        <v>605</v>
      </c>
      <c r="D229" t="s">
        <v>605</v>
      </c>
      <c r="E229" t="s">
        <v>605</v>
      </c>
      <c r="F229" t="s">
        <v>605</v>
      </c>
      <c r="G229" t="s">
        <v>605</v>
      </c>
      <c r="H229" t="s">
        <v>605</v>
      </c>
      <c r="I229" t="s">
        <v>605</v>
      </c>
      <c r="J229" t="s">
        <v>605</v>
      </c>
      <c r="K229" t="s">
        <v>605</v>
      </c>
      <c r="L229" t="s">
        <v>605</v>
      </c>
      <c r="M229" t="s">
        <v>605</v>
      </c>
      <c r="N229" t="s">
        <v>605</v>
      </c>
      <c r="O229" t="s">
        <v>605</v>
      </c>
      <c r="P229" t="s">
        <v>605</v>
      </c>
      <c r="Q229" t="s">
        <v>605</v>
      </c>
      <c r="R229" t="s">
        <v>605</v>
      </c>
      <c r="S229" t="s">
        <v>605</v>
      </c>
      <c r="T229" t="s">
        <v>605</v>
      </c>
      <c r="U229" t="s">
        <v>605</v>
      </c>
      <c r="V229" t="s">
        <v>605</v>
      </c>
      <c r="W229" t="s">
        <v>605</v>
      </c>
      <c r="X229" t="s">
        <v>605</v>
      </c>
      <c r="Y229" t="s">
        <v>605</v>
      </c>
      <c r="Z229" t="s">
        <v>605</v>
      </c>
      <c r="AA229" t="e">
        <v>#REF!</v>
      </c>
      <c r="AB229" t="e">
        <v>#REF!</v>
      </c>
      <c r="AD229" t="s">
        <v>605</v>
      </c>
      <c r="AE229" t="s">
        <v>605</v>
      </c>
    </row>
    <row r="230">
      <c r="B230" s="71" t="s">
        <v>605</v>
      </c>
      <c r="C230" t="s">
        <v>605</v>
      </c>
      <c r="D230" t="s">
        <v>605</v>
      </c>
      <c r="E230" t="s">
        <v>605</v>
      </c>
      <c r="F230" t="s">
        <v>605</v>
      </c>
      <c r="G230" t="s">
        <v>605</v>
      </c>
      <c r="H230" t="s">
        <v>605</v>
      </c>
      <c r="I230" t="s">
        <v>605</v>
      </c>
      <c r="J230" t="s">
        <v>605</v>
      </c>
      <c r="K230" t="s">
        <v>605</v>
      </c>
      <c r="L230" t="s">
        <v>605</v>
      </c>
      <c r="M230" t="s">
        <v>605</v>
      </c>
      <c r="N230" t="s">
        <v>605</v>
      </c>
      <c r="O230" t="s">
        <v>605</v>
      </c>
      <c r="P230" t="s">
        <v>605</v>
      </c>
      <c r="Q230" t="s">
        <v>605</v>
      </c>
      <c r="R230" t="s">
        <v>605</v>
      </c>
      <c r="S230" t="s">
        <v>605</v>
      </c>
      <c r="T230" t="s">
        <v>605</v>
      </c>
      <c r="U230" t="s">
        <v>605</v>
      </c>
      <c r="V230" t="s">
        <v>605</v>
      </c>
      <c r="W230" t="s">
        <v>605</v>
      </c>
      <c r="X230" t="s">
        <v>605</v>
      </c>
      <c r="Y230" t="s">
        <v>605</v>
      </c>
      <c r="Z230" t="s">
        <v>605</v>
      </c>
      <c r="AA230" t="e">
        <v>#REF!</v>
      </c>
      <c r="AB230" t="e">
        <v>#REF!</v>
      </c>
      <c r="AD230" t="s">
        <v>605</v>
      </c>
      <c r="AE230" t="s">
        <v>605</v>
      </c>
    </row>
    <row r="231">
      <c r="B231" s="71" t="s">
        <v>605</v>
      </c>
      <c r="C231" t="s">
        <v>605</v>
      </c>
      <c r="D231" t="s">
        <v>605</v>
      </c>
      <c r="E231" t="s">
        <v>605</v>
      </c>
      <c r="F231" t="s">
        <v>605</v>
      </c>
      <c r="G231" t="s">
        <v>605</v>
      </c>
      <c r="H231" t="s">
        <v>605</v>
      </c>
      <c r="I231" t="s">
        <v>605</v>
      </c>
      <c r="J231" t="s">
        <v>605</v>
      </c>
      <c r="K231" t="s">
        <v>605</v>
      </c>
      <c r="L231" t="s">
        <v>605</v>
      </c>
      <c r="M231" t="s">
        <v>605</v>
      </c>
      <c r="N231" t="s">
        <v>605</v>
      </c>
      <c r="O231" t="s">
        <v>605</v>
      </c>
      <c r="P231" t="s">
        <v>605</v>
      </c>
      <c r="Q231" t="s">
        <v>605</v>
      </c>
      <c r="R231" t="s">
        <v>605</v>
      </c>
      <c r="S231" t="s">
        <v>605</v>
      </c>
      <c r="T231" t="s">
        <v>605</v>
      </c>
      <c r="U231" t="s">
        <v>605</v>
      </c>
      <c r="V231" t="s">
        <v>605</v>
      </c>
      <c r="W231" t="s">
        <v>605</v>
      </c>
      <c r="X231" t="s">
        <v>605</v>
      </c>
      <c r="Y231" t="s">
        <v>605</v>
      </c>
      <c r="Z231" t="s">
        <v>605</v>
      </c>
      <c r="AA231" t="e">
        <v>#REF!</v>
      </c>
      <c r="AB231" t="e">
        <v>#REF!</v>
      </c>
      <c r="AD231" t="s">
        <v>605</v>
      </c>
      <c r="AE231" t="s">
        <v>605</v>
      </c>
    </row>
    <row r="232">
      <c r="B232" s="71" t="s">
        <v>605</v>
      </c>
      <c r="C232" t="s">
        <v>605</v>
      </c>
      <c r="D232" t="s">
        <v>605</v>
      </c>
      <c r="E232" t="s">
        <v>605</v>
      </c>
      <c r="F232" t="s">
        <v>605</v>
      </c>
      <c r="G232" t="s">
        <v>605</v>
      </c>
      <c r="H232" t="s">
        <v>605</v>
      </c>
      <c r="I232" t="s">
        <v>605</v>
      </c>
      <c r="J232" t="s">
        <v>605</v>
      </c>
      <c r="K232" t="s">
        <v>605</v>
      </c>
      <c r="L232" t="s">
        <v>605</v>
      </c>
      <c r="M232" t="s">
        <v>605</v>
      </c>
      <c r="N232" t="s">
        <v>605</v>
      </c>
      <c r="O232" t="s">
        <v>605</v>
      </c>
      <c r="P232" t="s">
        <v>605</v>
      </c>
      <c r="Q232" t="s">
        <v>605</v>
      </c>
      <c r="R232" t="s">
        <v>605</v>
      </c>
      <c r="S232" t="s">
        <v>605</v>
      </c>
      <c r="T232" t="s">
        <v>605</v>
      </c>
      <c r="U232" t="s">
        <v>605</v>
      </c>
      <c r="V232" t="s">
        <v>605</v>
      </c>
      <c r="W232" t="s">
        <v>605</v>
      </c>
      <c r="X232" t="s">
        <v>605</v>
      </c>
      <c r="Y232" t="s">
        <v>605</v>
      </c>
      <c r="Z232" t="s">
        <v>605</v>
      </c>
      <c r="AA232" t="e">
        <v>#REF!</v>
      </c>
      <c r="AB232" t="e">
        <v>#REF!</v>
      </c>
      <c r="AD232" t="s">
        <v>605</v>
      </c>
      <c r="AE232" t="s">
        <v>605</v>
      </c>
    </row>
    <row r="233">
      <c r="B233" s="71" t="s">
        <v>605</v>
      </c>
      <c r="C233" t="s">
        <v>605</v>
      </c>
      <c r="D233" t="s">
        <v>605</v>
      </c>
      <c r="E233" t="s">
        <v>605</v>
      </c>
      <c r="F233" t="s">
        <v>605</v>
      </c>
      <c r="G233" t="s">
        <v>605</v>
      </c>
      <c r="H233" t="s">
        <v>605</v>
      </c>
      <c r="I233" t="s">
        <v>605</v>
      </c>
      <c r="J233" t="s">
        <v>605</v>
      </c>
      <c r="K233" t="s">
        <v>605</v>
      </c>
      <c r="L233" t="s">
        <v>605</v>
      </c>
      <c r="M233" t="s">
        <v>605</v>
      </c>
      <c r="N233" t="s">
        <v>605</v>
      </c>
      <c r="O233" t="s">
        <v>605</v>
      </c>
      <c r="P233" t="s">
        <v>605</v>
      </c>
      <c r="Q233" t="s">
        <v>605</v>
      </c>
      <c r="R233" t="s">
        <v>605</v>
      </c>
      <c r="S233" t="s">
        <v>605</v>
      </c>
      <c r="T233" t="s">
        <v>605</v>
      </c>
      <c r="U233" t="s">
        <v>605</v>
      </c>
      <c r="V233" t="s">
        <v>605</v>
      </c>
      <c r="W233" t="s">
        <v>605</v>
      </c>
      <c r="X233" t="s">
        <v>605</v>
      </c>
      <c r="Y233" t="s">
        <v>605</v>
      </c>
      <c r="Z233" t="s">
        <v>605</v>
      </c>
      <c r="AA233" t="e">
        <v>#REF!</v>
      </c>
      <c r="AB233" t="e">
        <v>#REF!</v>
      </c>
      <c r="AD233" t="s">
        <v>605</v>
      </c>
      <c r="AE233" t="s">
        <v>605</v>
      </c>
    </row>
    <row r="234">
      <c r="B234" s="71" t="s">
        <v>605</v>
      </c>
      <c r="C234" t="s">
        <v>605</v>
      </c>
      <c r="D234" t="s">
        <v>605</v>
      </c>
      <c r="E234" t="s">
        <v>605</v>
      </c>
      <c r="F234" t="s">
        <v>605</v>
      </c>
      <c r="G234" t="s">
        <v>605</v>
      </c>
      <c r="H234" t="s">
        <v>605</v>
      </c>
      <c r="I234" t="s">
        <v>605</v>
      </c>
      <c r="J234" t="s">
        <v>605</v>
      </c>
      <c r="K234" t="s">
        <v>605</v>
      </c>
      <c r="L234" t="s">
        <v>605</v>
      </c>
      <c r="M234" t="s">
        <v>605</v>
      </c>
      <c r="N234" t="s">
        <v>605</v>
      </c>
      <c r="O234" t="s">
        <v>605</v>
      </c>
      <c r="P234" t="s">
        <v>605</v>
      </c>
      <c r="Q234" t="s">
        <v>605</v>
      </c>
      <c r="R234" t="s">
        <v>605</v>
      </c>
      <c r="S234" t="s">
        <v>605</v>
      </c>
      <c r="T234" t="s">
        <v>605</v>
      </c>
      <c r="U234" t="s">
        <v>605</v>
      </c>
      <c r="V234" t="s">
        <v>605</v>
      </c>
      <c r="W234" t="s">
        <v>605</v>
      </c>
      <c r="X234" t="s">
        <v>605</v>
      </c>
      <c r="Y234" t="s">
        <v>605</v>
      </c>
      <c r="Z234" t="s">
        <v>605</v>
      </c>
      <c r="AA234" t="e">
        <v>#REF!</v>
      </c>
      <c r="AB234" t="e">
        <v>#REF!</v>
      </c>
      <c r="AD234" t="s">
        <v>605</v>
      </c>
      <c r="AE234" t="s">
        <v>605</v>
      </c>
    </row>
    <row r="235">
      <c r="B235" s="71" t="s">
        <v>605</v>
      </c>
      <c r="C235" t="s">
        <v>605</v>
      </c>
      <c r="D235" t="s">
        <v>605</v>
      </c>
      <c r="E235" t="s">
        <v>605</v>
      </c>
      <c r="F235" t="s">
        <v>605</v>
      </c>
      <c r="G235" t="s">
        <v>605</v>
      </c>
      <c r="H235" t="s">
        <v>605</v>
      </c>
      <c r="I235" t="s">
        <v>605</v>
      </c>
      <c r="J235" t="s">
        <v>605</v>
      </c>
      <c r="K235" t="s">
        <v>605</v>
      </c>
      <c r="L235" t="s">
        <v>605</v>
      </c>
      <c r="M235" t="s">
        <v>605</v>
      </c>
      <c r="N235" t="s">
        <v>605</v>
      </c>
      <c r="O235" t="s">
        <v>605</v>
      </c>
      <c r="P235" t="s">
        <v>605</v>
      </c>
      <c r="Q235" t="s">
        <v>605</v>
      </c>
      <c r="R235" t="s">
        <v>605</v>
      </c>
      <c r="S235" t="s">
        <v>605</v>
      </c>
      <c r="T235" t="s">
        <v>605</v>
      </c>
      <c r="U235" t="s">
        <v>605</v>
      </c>
      <c r="V235" t="s">
        <v>605</v>
      </c>
      <c r="W235" t="s">
        <v>605</v>
      </c>
      <c r="X235" t="s">
        <v>605</v>
      </c>
      <c r="Y235" t="s">
        <v>605</v>
      </c>
      <c r="Z235" t="s">
        <v>605</v>
      </c>
      <c r="AA235" t="e">
        <v>#REF!</v>
      </c>
      <c r="AB235" t="e">
        <v>#REF!</v>
      </c>
      <c r="AD235" t="s">
        <v>605</v>
      </c>
      <c r="AE235" t="s">
        <v>605</v>
      </c>
    </row>
    <row r="236">
      <c r="B236" s="71" t="s">
        <v>605</v>
      </c>
      <c r="C236" t="s">
        <v>605</v>
      </c>
      <c r="D236" t="s">
        <v>605</v>
      </c>
      <c r="E236" t="s">
        <v>605</v>
      </c>
      <c r="F236" t="s">
        <v>605</v>
      </c>
      <c r="G236" t="s">
        <v>605</v>
      </c>
      <c r="H236" t="s">
        <v>605</v>
      </c>
      <c r="I236" t="s">
        <v>605</v>
      </c>
      <c r="J236" t="s">
        <v>605</v>
      </c>
      <c r="K236" t="s">
        <v>605</v>
      </c>
      <c r="L236" t="s">
        <v>605</v>
      </c>
      <c r="M236" t="s">
        <v>605</v>
      </c>
      <c r="N236" t="s">
        <v>605</v>
      </c>
      <c r="O236" t="s">
        <v>605</v>
      </c>
      <c r="P236" t="s">
        <v>605</v>
      </c>
      <c r="Q236" t="s">
        <v>605</v>
      </c>
      <c r="R236" t="s">
        <v>605</v>
      </c>
      <c r="S236" t="s">
        <v>605</v>
      </c>
      <c r="T236" t="s">
        <v>605</v>
      </c>
      <c r="U236" t="s">
        <v>605</v>
      </c>
      <c r="V236" t="s">
        <v>605</v>
      </c>
      <c r="W236" t="s">
        <v>605</v>
      </c>
      <c r="X236" t="s">
        <v>605</v>
      </c>
      <c r="Y236" t="s">
        <v>605</v>
      </c>
      <c r="Z236" t="s">
        <v>605</v>
      </c>
      <c r="AA236" t="e">
        <v>#REF!</v>
      </c>
      <c r="AB236" t="e">
        <v>#REF!</v>
      </c>
      <c r="AD236" t="s">
        <v>605</v>
      </c>
      <c r="AE236" t="s">
        <v>605</v>
      </c>
    </row>
    <row r="237">
      <c r="B237" s="71" t="s">
        <v>605</v>
      </c>
      <c r="C237" t="s">
        <v>605</v>
      </c>
      <c r="D237" t="s">
        <v>605</v>
      </c>
      <c r="E237" t="s">
        <v>605</v>
      </c>
      <c r="F237" t="s">
        <v>605</v>
      </c>
      <c r="G237" t="s">
        <v>605</v>
      </c>
      <c r="H237" t="s">
        <v>605</v>
      </c>
      <c r="I237" t="s">
        <v>605</v>
      </c>
      <c r="J237" t="s">
        <v>605</v>
      </c>
      <c r="K237" t="s">
        <v>605</v>
      </c>
      <c r="L237" t="s">
        <v>605</v>
      </c>
      <c r="M237" t="s">
        <v>605</v>
      </c>
      <c r="N237" t="s">
        <v>605</v>
      </c>
      <c r="O237" t="s">
        <v>605</v>
      </c>
      <c r="P237" t="s">
        <v>605</v>
      </c>
      <c r="Q237" t="s">
        <v>605</v>
      </c>
      <c r="R237" t="s">
        <v>605</v>
      </c>
      <c r="S237" t="s">
        <v>605</v>
      </c>
      <c r="T237" t="s">
        <v>605</v>
      </c>
      <c r="U237" t="s">
        <v>605</v>
      </c>
      <c r="V237" t="s">
        <v>605</v>
      </c>
      <c r="W237" t="s">
        <v>605</v>
      </c>
      <c r="X237" t="s">
        <v>605</v>
      </c>
      <c r="Y237" t="s">
        <v>605</v>
      </c>
      <c r="Z237" t="s">
        <v>605</v>
      </c>
      <c r="AA237" t="e">
        <v>#REF!</v>
      </c>
      <c r="AB237" t="e">
        <v>#REF!</v>
      </c>
      <c r="AD237" t="s">
        <v>605</v>
      </c>
      <c r="AE237" t="s">
        <v>605</v>
      </c>
    </row>
    <row r="238">
      <c r="B238" s="71" t="s">
        <v>605</v>
      </c>
      <c r="C238" t="s">
        <v>605</v>
      </c>
      <c r="D238" t="s">
        <v>605</v>
      </c>
      <c r="E238" t="s">
        <v>605</v>
      </c>
      <c r="F238" t="s">
        <v>605</v>
      </c>
      <c r="G238" t="s">
        <v>605</v>
      </c>
      <c r="H238" t="s">
        <v>605</v>
      </c>
      <c r="I238" t="s">
        <v>605</v>
      </c>
      <c r="J238" t="s">
        <v>605</v>
      </c>
      <c r="K238" t="s">
        <v>605</v>
      </c>
      <c r="L238" t="s">
        <v>605</v>
      </c>
      <c r="M238" t="s">
        <v>605</v>
      </c>
      <c r="N238" t="s">
        <v>605</v>
      </c>
      <c r="O238" t="s">
        <v>605</v>
      </c>
      <c r="P238" t="s">
        <v>605</v>
      </c>
      <c r="Q238" t="s">
        <v>605</v>
      </c>
      <c r="R238" t="s">
        <v>605</v>
      </c>
      <c r="S238" t="s">
        <v>605</v>
      </c>
      <c r="T238" t="s">
        <v>605</v>
      </c>
      <c r="U238" t="s">
        <v>605</v>
      </c>
      <c r="V238" t="s">
        <v>605</v>
      </c>
      <c r="W238" t="s">
        <v>605</v>
      </c>
      <c r="X238" t="s">
        <v>605</v>
      </c>
      <c r="Y238" t="s">
        <v>605</v>
      </c>
      <c r="Z238" t="s">
        <v>605</v>
      </c>
      <c r="AA238" t="e">
        <v>#REF!</v>
      </c>
      <c r="AB238" t="e">
        <v>#REF!</v>
      </c>
      <c r="AD238" t="s">
        <v>605</v>
      </c>
      <c r="AE238" t="s">
        <v>605</v>
      </c>
    </row>
    <row r="239">
      <c r="B239" s="71" t="s">
        <v>605</v>
      </c>
      <c r="C239" t="s">
        <v>605</v>
      </c>
      <c r="D239" t="s">
        <v>605</v>
      </c>
      <c r="E239" t="s">
        <v>605</v>
      </c>
      <c r="F239" t="s">
        <v>605</v>
      </c>
      <c r="G239" t="s">
        <v>605</v>
      </c>
      <c r="H239" t="s">
        <v>605</v>
      </c>
      <c r="I239" t="s">
        <v>605</v>
      </c>
      <c r="J239" t="s">
        <v>605</v>
      </c>
      <c r="K239" t="s">
        <v>605</v>
      </c>
      <c r="L239" t="s">
        <v>605</v>
      </c>
      <c r="M239" t="s">
        <v>605</v>
      </c>
      <c r="N239" t="s">
        <v>605</v>
      </c>
      <c r="O239" t="s">
        <v>605</v>
      </c>
      <c r="P239" t="s">
        <v>605</v>
      </c>
      <c r="Q239" t="s">
        <v>605</v>
      </c>
      <c r="R239" t="s">
        <v>605</v>
      </c>
      <c r="S239" t="s">
        <v>605</v>
      </c>
      <c r="T239" t="s">
        <v>605</v>
      </c>
      <c r="U239" t="s">
        <v>605</v>
      </c>
      <c r="V239" t="s">
        <v>605</v>
      </c>
      <c r="W239" t="s">
        <v>605</v>
      </c>
      <c r="X239" t="s">
        <v>605</v>
      </c>
      <c r="Y239" t="s">
        <v>605</v>
      </c>
      <c r="Z239" t="s">
        <v>605</v>
      </c>
      <c r="AA239" t="e">
        <v>#REF!</v>
      </c>
      <c r="AB239" t="e">
        <v>#REF!</v>
      </c>
      <c r="AD239" t="s">
        <v>605</v>
      </c>
      <c r="AE239" t="s">
        <v>605</v>
      </c>
    </row>
    <row r="240">
      <c r="B240" s="71" t="s">
        <v>605</v>
      </c>
      <c r="C240" t="s">
        <v>605</v>
      </c>
      <c r="D240" t="s">
        <v>605</v>
      </c>
      <c r="E240" t="s">
        <v>605</v>
      </c>
      <c r="F240" t="s">
        <v>605</v>
      </c>
      <c r="G240" t="s">
        <v>605</v>
      </c>
      <c r="H240" t="s">
        <v>605</v>
      </c>
      <c r="I240" t="s">
        <v>605</v>
      </c>
      <c r="J240" t="s">
        <v>605</v>
      </c>
      <c r="K240" t="s">
        <v>605</v>
      </c>
      <c r="L240" t="s">
        <v>605</v>
      </c>
      <c r="M240" t="s">
        <v>605</v>
      </c>
      <c r="N240" t="s">
        <v>605</v>
      </c>
      <c r="O240" t="s">
        <v>605</v>
      </c>
      <c r="P240" t="s">
        <v>605</v>
      </c>
      <c r="Q240" t="s">
        <v>605</v>
      </c>
      <c r="R240" t="s">
        <v>605</v>
      </c>
      <c r="S240" t="s">
        <v>605</v>
      </c>
      <c r="T240" t="s">
        <v>605</v>
      </c>
      <c r="U240" t="s">
        <v>605</v>
      </c>
      <c r="V240" t="s">
        <v>605</v>
      </c>
      <c r="W240" t="s">
        <v>605</v>
      </c>
      <c r="X240" t="s">
        <v>605</v>
      </c>
      <c r="Y240" t="s">
        <v>605</v>
      </c>
      <c r="Z240" t="s">
        <v>605</v>
      </c>
      <c r="AA240" t="e">
        <v>#REF!</v>
      </c>
      <c r="AB240" t="e">
        <v>#REF!</v>
      </c>
      <c r="AD240" t="s">
        <v>605</v>
      </c>
      <c r="AE240" t="s">
        <v>605</v>
      </c>
    </row>
    <row r="241">
      <c r="B241" s="71" t="s">
        <v>605</v>
      </c>
      <c r="C241" t="s">
        <v>605</v>
      </c>
      <c r="D241" t="s">
        <v>605</v>
      </c>
      <c r="E241" t="s">
        <v>605</v>
      </c>
      <c r="F241" t="s">
        <v>605</v>
      </c>
      <c r="G241" t="s">
        <v>605</v>
      </c>
      <c r="H241" t="s">
        <v>605</v>
      </c>
      <c r="I241" t="s">
        <v>605</v>
      </c>
      <c r="J241" t="s">
        <v>605</v>
      </c>
      <c r="K241" t="s">
        <v>605</v>
      </c>
      <c r="L241" t="s">
        <v>605</v>
      </c>
      <c r="M241" t="s">
        <v>605</v>
      </c>
      <c r="N241" t="s">
        <v>605</v>
      </c>
      <c r="O241" t="s">
        <v>605</v>
      </c>
      <c r="P241" t="s">
        <v>605</v>
      </c>
      <c r="Q241" t="s">
        <v>605</v>
      </c>
      <c r="R241" t="s">
        <v>605</v>
      </c>
      <c r="S241" t="s">
        <v>605</v>
      </c>
      <c r="T241" t="s">
        <v>605</v>
      </c>
      <c r="U241" t="s">
        <v>605</v>
      </c>
      <c r="V241" t="s">
        <v>605</v>
      </c>
      <c r="W241" t="s">
        <v>605</v>
      </c>
      <c r="X241" t="s">
        <v>605</v>
      </c>
      <c r="Y241" t="s">
        <v>605</v>
      </c>
      <c r="Z241" t="s">
        <v>605</v>
      </c>
      <c r="AA241" t="e">
        <v>#REF!</v>
      </c>
      <c r="AB241" t="e">
        <v>#REF!</v>
      </c>
      <c r="AD241" t="s">
        <v>605</v>
      </c>
      <c r="AE241" t="s">
        <v>605</v>
      </c>
    </row>
    <row r="242">
      <c r="B242" s="71" t="s">
        <v>605</v>
      </c>
      <c r="C242" t="s">
        <v>605</v>
      </c>
      <c r="D242" t="s">
        <v>605</v>
      </c>
      <c r="E242" t="s">
        <v>605</v>
      </c>
      <c r="F242" t="s">
        <v>605</v>
      </c>
      <c r="G242" t="s">
        <v>605</v>
      </c>
      <c r="H242" t="s">
        <v>605</v>
      </c>
      <c r="I242" t="s">
        <v>605</v>
      </c>
      <c r="J242" t="s">
        <v>605</v>
      </c>
      <c r="K242" t="s">
        <v>605</v>
      </c>
      <c r="L242" t="s">
        <v>605</v>
      </c>
      <c r="M242" t="s">
        <v>605</v>
      </c>
      <c r="N242" t="s">
        <v>605</v>
      </c>
      <c r="O242" t="s">
        <v>605</v>
      </c>
      <c r="P242" t="s">
        <v>605</v>
      </c>
      <c r="Q242" t="s">
        <v>605</v>
      </c>
      <c r="R242" t="s">
        <v>605</v>
      </c>
      <c r="S242" t="s">
        <v>605</v>
      </c>
      <c r="T242" t="s">
        <v>605</v>
      </c>
      <c r="U242" t="s">
        <v>605</v>
      </c>
      <c r="V242" t="s">
        <v>605</v>
      </c>
      <c r="W242" t="s">
        <v>605</v>
      </c>
      <c r="X242" t="s">
        <v>605</v>
      </c>
      <c r="Y242" t="s">
        <v>605</v>
      </c>
      <c r="Z242" t="s">
        <v>605</v>
      </c>
      <c r="AA242" t="e">
        <v>#REF!</v>
      </c>
      <c r="AB242" t="e">
        <v>#REF!</v>
      </c>
    </row>
    <row r="243">
      <c r="B243" s="71" t="s">
        <v>605</v>
      </c>
      <c r="C243" t="s">
        <v>605</v>
      </c>
      <c r="D243" t="s">
        <v>605</v>
      </c>
      <c r="E243" t="s">
        <v>605</v>
      </c>
      <c r="F243" t="s">
        <v>605</v>
      </c>
      <c r="G243" t="s">
        <v>605</v>
      </c>
      <c r="H243" t="s">
        <v>605</v>
      </c>
      <c r="I243" t="s">
        <v>605</v>
      </c>
      <c r="J243" t="s">
        <v>605</v>
      </c>
      <c r="K243" t="s">
        <v>605</v>
      </c>
      <c r="L243" t="s">
        <v>605</v>
      </c>
      <c r="M243" t="s">
        <v>605</v>
      </c>
      <c r="N243" t="s">
        <v>605</v>
      </c>
      <c r="O243" t="s">
        <v>605</v>
      </c>
      <c r="P243" t="s">
        <v>605</v>
      </c>
      <c r="Q243" t="s">
        <v>605</v>
      </c>
      <c r="R243" t="s">
        <v>605</v>
      </c>
      <c r="S243" t="s">
        <v>605</v>
      </c>
      <c r="T243" t="s">
        <v>605</v>
      </c>
      <c r="U243" t="s">
        <v>605</v>
      </c>
      <c r="V243" t="s">
        <v>605</v>
      </c>
      <c r="W243" t="s">
        <v>605</v>
      </c>
      <c r="X243" t="s">
        <v>605</v>
      </c>
      <c r="Y243" t="s">
        <v>605</v>
      </c>
      <c r="Z243" t="s">
        <v>605</v>
      </c>
      <c r="AA243" t="e">
        <v>#REF!</v>
      </c>
      <c r="AB243" t="e">
        <v>#REF!</v>
      </c>
    </row>
    <row r="244">
      <c r="B244" s="71" t="s">
        <v>605</v>
      </c>
      <c r="C244" t="s">
        <v>605</v>
      </c>
      <c r="D244" t="s">
        <v>605</v>
      </c>
      <c r="E244" t="s">
        <v>605</v>
      </c>
      <c r="F244" t="s">
        <v>605</v>
      </c>
      <c r="G244" t="s">
        <v>605</v>
      </c>
      <c r="H244" t="s">
        <v>605</v>
      </c>
      <c r="I244" t="s">
        <v>605</v>
      </c>
      <c r="J244" t="s">
        <v>605</v>
      </c>
      <c r="K244" t="s">
        <v>605</v>
      </c>
      <c r="L244" t="s">
        <v>605</v>
      </c>
      <c r="M244" t="s">
        <v>605</v>
      </c>
      <c r="N244" t="s">
        <v>605</v>
      </c>
      <c r="O244" t="s">
        <v>605</v>
      </c>
      <c r="P244" t="s">
        <v>605</v>
      </c>
      <c r="Q244" t="s">
        <v>605</v>
      </c>
      <c r="R244" t="s">
        <v>605</v>
      </c>
      <c r="S244" t="s">
        <v>605</v>
      </c>
      <c r="T244" t="s">
        <v>605</v>
      </c>
      <c r="U244" t="s">
        <v>605</v>
      </c>
      <c r="V244" t="s">
        <v>605</v>
      </c>
      <c r="W244" t="s">
        <v>605</v>
      </c>
      <c r="X244" t="s">
        <v>605</v>
      </c>
      <c r="Y244" t="s">
        <v>605</v>
      </c>
      <c r="Z244" t="s">
        <v>605</v>
      </c>
      <c r="AA244" t="e">
        <v>#REF!</v>
      </c>
      <c r="AB244" t="e">
        <v>#REF!</v>
      </c>
    </row>
    <row r="245">
      <c r="B245" s="71" t="s">
        <v>605</v>
      </c>
      <c r="C245" t="s">
        <v>605</v>
      </c>
      <c r="D245" t="s">
        <v>605</v>
      </c>
      <c r="E245" t="s">
        <v>605</v>
      </c>
      <c r="F245" t="s">
        <v>605</v>
      </c>
      <c r="G245" t="s">
        <v>605</v>
      </c>
      <c r="H245" t="s">
        <v>605</v>
      </c>
      <c r="I245" t="s">
        <v>605</v>
      </c>
      <c r="J245" t="s">
        <v>605</v>
      </c>
      <c r="K245" t="s">
        <v>605</v>
      </c>
      <c r="L245" t="s">
        <v>605</v>
      </c>
      <c r="M245" t="s">
        <v>605</v>
      </c>
      <c r="N245" t="s">
        <v>605</v>
      </c>
      <c r="O245" t="s">
        <v>605</v>
      </c>
      <c r="P245" t="s">
        <v>605</v>
      </c>
      <c r="Q245" t="s">
        <v>605</v>
      </c>
      <c r="R245" t="s">
        <v>605</v>
      </c>
      <c r="S245" t="s">
        <v>605</v>
      </c>
      <c r="T245" t="s">
        <v>605</v>
      </c>
      <c r="U245" t="s">
        <v>605</v>
      </c>
      <c r="V245" t="s">
        <v>605</v>
      </c>
      <c r="W245" t="s">
        <v>605</v>
      </c>
      <c r="X245" t="s">
        <v>605</v>
      </c>
      <c r="Y245" t="s">
        <v>605</v>
      </c>
      <c r="Z245" t="s">
        <v>605</v>
      </c>
      <c r="AA245" t="e">
        <v>#REF!</v>
      </c>
      <c r="AB245" t="e">
        <v>#REF!</v>
      </c>
    </row>
    <row r="246">
      <c r="B246" s="71" t="s">
        <v>605</v>
      </c>
      <c r="C246" t="s">
        <v>605</v>
      </c>
      <c r="D246" t="s">
        <v>605</v>
      </c>
      <c r="E246" t="s">
        <v>605</v>
      </c>
      <c r="F246" t="s">
        <v>605</v>
      </c>
      <c r="G246" t="s">
        <v>605</v>
      </c>
      <c r="H246" t="s">
        <v>605</v>
      </c>
      <c r="I246" t="s">
        <v>605</v>
      </c>
      <c r="J246" t="s">
        <v>605</v>
      </c>
      <c r="K246" t="s">
        <v>605</v>
      </c>
      <c r="L246" t="s">
        <v>605</v>
      </c>
      <c r="M246" t="s">
        <v>605</v>
      </c>
      <c r="N246" t="s">
        <v>605</v>
      </c>
      <c r="O246" t="s">
        <v>605</v>
      </c>
      <c r="P246" t="s">
        <v>605</v>
      </c>
      <c r="Q246" t="s">
        <v>605</v>
      </c>
      <c r="R246" t="s">
        <v>605</v>
      </c>
      <c r="S246" t="s">
        <v>605</v>
      </c>
      <c r="T246" t="s">
        <v>605</v>
      </c>
      <c r="U246" t="s">
        <v>605</v>
      </c>
      <c r="V246" t="s">
        <v>605</v>
      </c>
      <c r="W246" t="s">
        <v>605</v>
      </c>
      <c r="X246" t="s">
        <v>605</v>
      </c>
      <c r="Y246" t="s">
        <v>605</v>
      </c>
      <c r="Z246" t="s">
        <v>605</v>
      </c>
      <c r="AA246" t="e">
        <v>#REF!</v>
      </c>
      <c r="AB246" t="e">
        <v>#REF!</v>
      </c>
    </row>
    <row r="247">
      <c r="B247" s="71" t="s">
        <v>605</v>
      </c>
      <c r="C247" t="s">
        <v>605</v>
      </c>
      <c r="D247" t="s">
        <v>605</v>
      </c>
      <c r="E247" t="s">
        <v>605</v>
      </c>
      <c r="F247" t="s">
        <v>605</v>
      </c>
      <c r="G247" t="s">
        <v>605</v>
      </c>
      <c r="H247" t="s">
        <v>605</v>
      </c>
      <c r="I247" t="s">
        <v>605</v>
      </c>
      <c r="J247" t="s">
        <v>605</v>
      </c>
      <c r="K247" t="s">
        <v>605</v>
      </c>
      <c r="L247" t="s">
        <v>605</v>
      </c>
      <c r="M247" t="s">
        <v>605</v>
      </c>
      <c r="N247" t="s">
        <v>605</v>
      </c>
      <c r="O247" t="s">
        <v>605</v>
      </c>
      <c r="P247" t="s">
        <v>605</v>
      </c>
      <c r="Q247" t="s">
        <v>605</v>
      </c>
      <c r="R247" t="s">
        <v>605</v>
      </c>
      <c r="S247" t="s">
        <v>605</v>
      </c>
      <c r="T247" t="s">
        <v>605</v>
      </c>
      <c r="U247" t="s">
        <v>605</v>
      </c>
      <c r="V247" t="s">
        <v>605</v>
      </c>
      <c r="W247" t="s">
        <v>605</v>
      </c>
      <c r="X247" t="s">
        <v>605</v>
      </c>
      <c r="Y247" t="s">
        <v>605</v>
      </c>
      <c r="Z247" t="s">
        <v>605</v>
      </c>
      <c r="AA247" t="e">
        <v>#REF!</v>
      </c>
      <c r="AB247" t="e">
        <v>#REF!</v>
      </c>
    </row>
    <row r="248">
      <c r="B248" s="71" t="s">
        <v>605</v>
      </c>
      <c r="C248" t="s">
        <v>605</v>
      </c>
      <c r="D248" t="s">
        <v>605</v>
      </c>
      <c r="E248" t="s">
        <v>605</v>
      </c>
      <c r="F248" t="s">
        <v>605</v>
      </c>
      <c r="G248" t="s">
        <v>605</v>
      </c>
      <c r="H248" t="s">
        <v>605</v>
      </c>
      <c r="I248" t="s">
        <v>605</v>
      </c>
      <c r="J248" t="s">
        <v>605</v>
      </c>
      <c r="K248" t="s">
        <v>605</v>
      </c>
      <c r="L248" t="s">
        <v>605</v>
      </c>
      <c r="M248" t="s">
        <v>605</v>
      </c>
      <c r="N248" t="s">
        <v>605</v>
      </c>
      <c r="O248" t="s">
        <v>605</v>
      </c>
      <c r="P248" t="s">
        <v>605</v>
      </c>
      <c r="Q248" t="s">
        <v>605</v>
      </c>
      <c r="R248" t="s">
        <v>605</v>
      </c>
      <c r="S248" t="s">
        <v>605</v>
      </c>
      <c r="T248" t="s">
        <v>605</v>
      </c>
      <c r="U248" t="s">
        <v>605</v>
      </c>
      <c r="V248" t="s">
        <v>605</v>
      </c>
      <c r="W248" t="s">
        <v>605</v>
      </c>
      <c r="X248" t="s">
        <v>605</v>
      </c>
      <c r="Y248" t="s">
        <v>605</v>
      </c>
      <c r="Z248" t="s">
        <v>605</v>
      </c>
      <c r="AA248" t="e">
        <v>#REF!</v>
      </c>
      <c r="AB248" t="e">
        <v>#REF!</v>
      </c>
    </row>
    <row r="249">
      <c r="B249" s="71" t="s">
        <v>605</v>
      </c>
      <c r="C249" t="s">
        <v>605</v>
      </c>
      <c r="D249" t="s">
        <v>605</v>
      </c>
      <c r="E249" t="s">
        <v>605</v>
      </c>
      <c r="F249" t="s">
        <v>605</v>
      </c>
      <c r="G249" t="s">
        <v>605</v>
      </c>
      <c r="H249" t="s">
        <v>605</v>
      </c>
      <c r="I249" t="s">
        <v>605</v>
      </c>
      <c r="J249" t="s">
        <v>605</v>
      </c>
      <c r="K249" t="s">
        <v>605</v>
      </c>
      <c r="L249" t="s">
        <v>605</v>
      </c>
      <c r="M249" t="s">
        <v>605</v>
      </c>
      <c r="N249" t="s">
        <v>605</v>
      </c>
      <c r="O249" t="s">
        <v>605</v>
      </c>
      <c r="P249" t="s">
        <v>605</v>
      </c>
      <c r="Q249" t="s">
        <v>605</v>
      </c>
      <c r="R249" t="s">
        <v>605</v>
      </c>
      <c r="S249" t="s">
        <v>605</v>
      </c>
      <c r="T249" t="s">
        <v>605</v>
      </c>
      <c r="U249" t="s">
        <v>605</v>
      </c>
      <c r="V249" t="s">
        <v>605</v>
      </c>
      <c r="W249" t="s">
        <v>605</v>
      </c>
      <c r="X249" t="s">
        <v>605</v>
      </c>
      <c r="Y249" t="s">
        <v>605</v>
      </c>
      <c r="Z249" t="s">
        <v>605</v>
      </c>
      <c r="AA249" t="e">
        <v>#REF!</v>
      </c>
      <c r="AB249" t="e">
        <v>#REF!</v>
      </c>
    </row>
    <row r="250">
      <c r="B250" s="71" t="s">
        <v>605</v>
      </c>
      <c r="C250" t="s">
        <v>605</v>
      </c>
      <c r="D250" t="s">
        <v>605</v>
      </c>
      <c r="E250" t="s">
        <v>605</v>
      </c>
      <c r="F250" t="s">
        <v>605</v>
      </c>
      <c r="G250" t="s">
        <v>605</v>
      </c>
      <c r="H250" t="s">
        <v>605</v>
      </c>
      <c r="I250" t="s">
        <v>605</v>
      </c>
      <c r="J250" t="s">
        <v>605</v>
      </c>
      <c r="K250" t="s">
        <v>605</v>
      </c>
      <c r="L250" t="s">
        <v>605</v>
      </c>
      <c r="M250" t="s">
        <v>605</v>
      </c>
      <c r="N250" t="s">
        <v>605</v>
      </c>
      <c r="O250" t="s">
        <v>605</v>
      </c>
      <c r="P250" t="s">
        <v>605</v>
      </c>
      <c r="Q250" t="s">
        <v>605</v>
      </c>
      <c r="R250" t="s">
        <v>605</v>
      </c>
      <c r="S250" t="s">
        <v>605</v>
      </c>
      <c r="T250" t="s">
        <v>605</v>
      </c>
      <c r="U250" t="s">
        <v>605</v>
      </c>
      <c r="V250" t="s">
        <v>605</v>
      </c>
      <c r="W250" t="s">
        <v>605</v>
      </c>
      <c r="X250" t="s">
        <v>605</v>
      </c>
      <c r="Y250" t="s">
        <v>605</v>
      </c>
      <c r="Z250" t="s">
        <v>605</v>
      </c>
      <c r="AA250" t="e">
        <v>#REF!</v>
      </c>
      <c r="AB250" t="e">
        <v>#REF!</v>
      </c>
    </row>
    <row r="251">
      <c r="B251" s="71" t="s">
        <v>605</v>
      </c>
      <c r="C251" t="s">
        <v>605</v>
      </c>
      <c r="D251" t="s">
        <v>605</v>
      </c>
      <c r="E251" t="s">
        <v>605</v>
      </c>
      <c r="F251" t="s">
        <v>605</v>
      </c>
      <c r="G251" t="s">
        <v>605</v>
      </c>
      <c r="H251" t="s">
        <v>605</v>
      </c>
      <c r="I251" t="s">
        <v>605</v>
      </c>
      <c r="J251" t="s">
        <v>605</v>
      </c>
      <c r="K251" t="s">
        <v>605</v>
      </c>
      <c r="L251" t="s">
        <v>605</v>
      </c>
      <c r="M251" t="s">
        <v>605</v>
      </c>
      <c r="N251" t="s">
        <v>605</v>
      </c>
      <c r="O251" t="s">
        <v>605</v>
      </c>
      <c r="P251" t="s">
        <v>605</v>
      </c>
      <c r="Q251" t="s">
        <v>605</v>
      </c>
      <c r="R251" t="s">
        <v>605</v>
      </c>
      <c r="S251" t="s">
        <v>605</v>
      </c>
      <c r="T251" t="s">
        <v>605</v>
      </c>
      <c r="U251" t="s">
        <v>605</v>
      </c>
      <c r="V251" t="s">
        <v>605</v>
      </c>
      <c r="W251" t="s">
        <v>605</v>
      </c>
      <c r="X251" t="s">
        <v>605</v>
      </c>
      <c r="Y251" t="s">
        <v>605</v>
      </c>
      <c r="Z251" t="s">
        <v>605</v>
      </c>
      <c r="AA251" t="e">
        <v>#REF!</v>
      </c>
      <c r="AB251" t="e">
        <v>#REF!</v>
      </c>
    </row>
    <row r="252">
      <c r="B252" s="71" t="s">
        <v>605</v>
      </c>
      <c r="C252" t="s">
        <v>605</v>
      </c>
      <c r="D252" t="s">
        <v>605</v>
      </c>
      <c r="E252" t="s">
        <v>605</v>
      </c>
      <c r="F252" t="s">
        <v>605</v>
      </c>
      <c r="G252" t="s">
        <v>605</v>
      </c>
      <c r="H252" t="s">
        <v>605</v>
      </c>
      <c r="I252" t="s">
        <v>605</v>
      </c>
      <c r="J252" t="s">
        <v>605</v>
      </c>
      <c r="K252" t="s">
        <v>605</v>
      </c>
      <c r="L252" t="s">
        <v>605</v>
      </c>
      <c r="M252" t="s">
        <v>605</v>
      </c>
      <c r="N252" t="s">
        <v>605</v>
      </c>
      <c r="O252" t="s">
        <v>605</v>
      </c>
      <c r="P252" t="s">
        <v>605</v>
      </c>
      <c r="Q252" t="s">
        <v>605</v>
      </c>
      <c r="R252" t="s">
        <v>605</v>
      </c>
      <c r="S252" t="s">
        <v>605</v>
      </c>
      <c r="T252" t="s">
        <v>605</v>
      </c>
      <c r="U252" t="s">
        <v>605</v>
      </c>
      <c r="V252" t="s">
        <v>605</v>
      </c>
      <c r="W252" t="s">
        <v>605</v>
      </c>
      <c r="X252" t="s">
        <v>605</v>
      </c>
      <c r="Y252" t="s">
        <v>605</v>
      </c>
      <c r="Z252" t="s">
        <v>605</v>
      </c>
      <c r="AA252" t="e">
        <v>#REF!</v>
      </c>
      <c r="AB252" t="e">
        <v>#REF!</v>
      </c>
    </row>
    <row r="253">
      <c r="B253" s="71" t="s">
        <v>605</v>
      </c>
      <c r="C253" t="s">
        <v>605</v>
      </c>
      <c r="D253" t="s">
        <v>605</v>
      </c>
      <c r="E253" t="s">
        <v>605</v>
      </c>
      <c r="F253" t="s">
        <v>605</v>
      </c>
      <c r="G253" t="s">
        <v>605</v>
      </c>
      <c r="H253" t="s">
        <v>605</v>
      </c>
      <c r="I253" t="s">
        <v>605</v>
      </c>
      <c r="J253" t="s">
        <v>605</v>
      </c>
      <c r="K253" t="s">
        <v>605</v>
      </c>
      <c r="L253" t="s">
        <v>605</v>
      </c>
      <c r="M253" t="s">
        <v>605</v>
      </c>
      <c r="N253" t="s">
        <v>605</v>
      </c>
      <c r="O253" t="s">
        <v>605</v>
      </c>
      <c r="P253" t="s">
        <v>605</v>
      </c>
      <c r="Q253" t="s">
        <v>605</v>
      </c>
      <c r="R253" t="s">
        <v>605</v>
      </c>
      <c r="S253" t="s">
        <v>605</v>
      </c>
      <c r="T253" t="s">
        <v>605</v>
      </c>
      <c r="U253" t="s">
        <v>605</v>
      </c>
      <c r="V253" t="s">
        <v>605</v>
      </c>
      <c r="W253" t="s">
        <v>605</v>
      </c>
      <c r="X253" t="s">
        <v>605</v>
      </c>
      <c r="Y253" t="s">
        <v>605</v>
      </c>
      <c r="Z253" t="s">
        <v>605</v>
      </c>
      <c r="AA253" t="e">
        <v>#REF!</v>
      </c>
      <c r="AB253" t="e">
        <v>#REF!</v>
      </c>
    </row>
    <row r="254">
      <c r="B254" s="71" t="s">
        <v>605</v>
      </c>
      <c r="C254" t="s">
        <v>605</v>
      </c>
      <c r="D254" t="s">
        <v>605</v>
      </c>
      <c r="E254" t="s">
        <v>605</v>
      </c>
      <c r="F254" t="s">
        <v>605</v>
      </c>
      <c r="G254" t="s">
        <v>605</v>
      </c>
      <c r="H254" t="s">
        <v>605</v>
      </c>
      <c r="I254" t="s">
        <v>605</v>
      </c>
      <c r="J254" t="s">
        <v>605</v>
      </c>
      <c r="K254" t="s">
        <v>605</v>
      </c>
      <c r="L254" t="s">
        <v>605</v>
      </c>
      <c r="M254" t="s">
        <v>605</v>
      </c>
      <c r="N254" t="s">
        <v>605</v>
      </c>
      <c r="O254" t="s">
        <v>605</v>
      </c>
      <c r="P254" t="s">
        <v>605</v>
      </c>
      <c r="Q254" t="s">
        <v>605</v>
      </c>
      <c r="R254" t="s">
        <v>605</v>
      </c>
      <c r="S254" t="s">
        <v>605</v>
      </c>
      <c r="T254" t="s">
        <v>605</v>
      </c>
      <c r="U254" t="s">
        <v>605</v>
      </c>
      <c r="V254" t="s">
        <v>605</v>
      </c>
      <c r="W254" t="s">
        <v>605</v>
      </c>
      <c r="X254" t="s">
        <v>605</v>
      </c>
      <c r="Y254" t="s">
        <v>605</v>
      </c>
      <c r="Z254" t="s">
        <v>605</v>
      </c>
      <c r="AA254" t="e">
        <v>#REF!</v>
      </c>
      <c r="AB254" t="e">
        <v>#REF!</v>
      </c>
    </row>
    <row r="255">
      <c r="B255" s="71" t="s">
        <v>605</v>
      </c>
      <c r="C255" t="s">
        <v>605</v>
      </c>
      <c r="D255" t="s">
        <v>605</v>
      </c>
      <c r="E255" t="s">
        <v>605</v>
      </c>
      <c r="F255" t="s">
        <v>605</v>
      </c>
      <c r="G255" t="s">
        <v>605</v>
      </c>
      <c r="H255" t="s">
        <v>605</v>
      </c>
      <c r="I255" t="s">
        <v>605</v>
      </c>
      <c r="J255" t="s">
        <v>605</v>
      </c>
      <c r="K255" t="s">
        <v>605</v>
      </c>
      <c r="L255" t="s">
        <v>605</v>
      </c>
      <c r="M255" t="s">
        <v>605</v>
      </c>
      <c r="N255" t="s">
        <v>605</v>
      </c>
      <c r="O255" t="s">
        <v>605</v>
      </c>
      <c r="P255" t="s">
        <v>605</v>
      </c>
      <c r="Q255" t="s">
        <v>605</v>
      </c>
      <c r="R255" t="s">
        <v>605</v>
      </c>
      <c r="S255" t="s">
        <v>605</v>
      </c>
      <c r="T255" t="s">
        <v>605</v>
      </c>
      <c r="U255" t="s">
        <v>605</v>
      </c>
      <c r="V255" t="s">
        <v>605</v>
      </c>
      <c r="W255" t="s">
        <v>605</v>
      </c>
      <c r="X255" t="s">
        <v>605</v>
      </c>
      <c r="Y255" t="s">
        <v>605</v>
      </c>
      <c r="Z255" t="s">
        <v>605</v>
      </c>
      <c r="AA255" t="e">
        <v>#REF!</v>
      </c>
      <c r="AB255" t="e">
        <v>#REF!</v>
      </c>
    </row>
    <row r="256">
      <c r="B256" s="71" t="s">
        <v>605</v>
      </c>
      <c r="C256" t="s">
        <v>605</v>
      </c>
      <c r="D256" t="s">
        <v>605</v>
      </c>
      <c r="E256" t="s">
        <v>605</v>
      </c>
      <c r="F256" t="s">
        <v>605</v>
      </c>
      <c r="G256" t="s">
        <v>605</v>
      </c>
      <c r="H256" t="s">
        <v>605</v>
      </c>
      <c r="I256" t="s">
        <v>605</v>
      </c>
      <c r="J256" t="s">
        <v>605</v>
      </c>
      <c r="K256" t="s">
        <v>605</v>
      </c>
      <c r="L256" t="s">
        <v>605</v>
      </c>
      <c r="M256" t="s">
        <v>605</v>
      </c>
      <c r="N256" t="s">
        <v>605</v>
      </c>
      <c r="O256" t="s">
        <v>605</v>
      </c>
      <c r="P256" t="s">
        <v>605</v>
      </c>
      <c r="Q256" t="s">
        <v>605</v>
      </c>
      <c r="R256" t="s">
        <v>605</v>
      </c>
      <c r="S256" t="s">
        <v>605</v>
      </c>
      <c r="T256" t="s">
        <v>605</v>
      </c>
      <c r="U256" t="s">
        <v>605</v>
      </c>
      <c r="V256" t="s">
        <v>605</v>
      </c>
      <c r="W256" t="s">
        <v>605</v>
      </c>
      <c r="X256" t="s">
        <v>605</v>
      </c>
      <c r="Y256" t="s">
        <v>605</v>
      </c>
      <c r="Z256" t="s">
        <v>605</v>
      </c>
      <c r="AA256" t="e">
        <v>#REF!</v>
      </c>
      <c r="AB256" t="e">
        <v>#REF!</v>
      </c>
    </row>
    <row r="257">
      <c r="B257" s="71" t="s">
        <v>605</v>
      </c>
      <c r="C257" t="s">
        <v>605</v>
      </c>
      <c r="D257" t="s">
        <v>605</v>
      </c>
      <c r="E257" t="s">
        <v>605</v>
      </c>
      <c r="F257" t="s">
        <v>605</v>
      </c>
      <c r="G257" t="s">
        <v>605</v>
      </c>
      <c r="H257" t="s">
        <v>605</v>
      </c>
      <c r="I257" t="s">
        <v>605</v>
      </c>
      <c r="J257" t="s">
        <v>605</v>
      </c>
      <c r="K257" t="s">
        <v>605</v>
      </c>
      <c r="L257" t="s">
        <v>605</v>
      </c>
      <c r="M257" t="s">
        <v>605</v>
      </c>
      <c r="N257" t="s">
        <v>605</v>
      </c>
      <c r="O257" t="s">
        <v>605</v>
      </c>
      <c r="P257" t="s">
        <v>605</v>
      </c>
      <c r="Q257" t="s">
        <v>605</v>
      </c>
      <c r="R257" t="s">
        <v>605</v>
      </c>
      <c r="S257" t="s">
        <v>605</v>
      </c>
      <c r="T257" t="s">
        <v>605</v>
      </c>
      <c r="U257" t="s">
        <v>605</v>
      </c>
      <c r="V257" t="s">
        <v>605</v>
      </c>
      <c r="W257" t="s">
        <v>605</v>
      </c>
      <c r="X257" t="s">
        <v>605</v>
      </c>
      <c r="Y257" t="s">
        <v>605</v>
      </c>
      <c r="Z257" t="s">
        <v>605</v>
      </c>
      <c r="AA257" t="e">
        <v>#REF!</v>
      </c>
      <c r="AB257" t="e">
        <v>#REF!</v>
      </c>
    </row>
    <row r="258">
      <c r="B258" s="71" t="s">
        <v>605</v>
      </c>
      <c r="C258" t="s">
        <v>605</v>
      </c>
      <c r="D258" t="s">
        <v>605</v>
      </c>
      <c r="E258" t="s">
        <v>605</v>
      </c>
      <c r="F258" t="s">
        <v>605</v>
      </c>
      <c r="G258" t="s">
        <v>605</v>
      </c>
      <c r="H258" t="s">
        <v>605</v>
      </c>
      <c r="I258" t="s">
        <v>605</v>
      </c>
      <c r="J258" t="s">
        <v>605</v>
      </c>
      <c r="K258" t="s">
        <v>605</v>
      </c>
      <c r="L258" t="s">
        <v>605</v>
      </c>
      <c r="M258" t="s">
        <v>605</v>
      </c>
      <c r="N258" t="s">
        <v>605</v>
      </c>
      <c r="O258" t="s">
        <v>605</v>
      </c>
      <c r="P258" t="s">
        <v>605</v>
      </c>
      <c r="Q258" t="s">
        <v>605</v>
      </c>
      <c r="R258" t="s">
        <v>605</v>
      </c>
      <c r="S258" t="s">
        <v>605</v>
      </c>
      <c r="T258" t="s">
        <v>605</v>
      </c>
      <c r="U258" t="s">
        <v>605</v>
      </c>
      <c r="V258" t="s">
        <v>605</v>
      </c>
      <c r="W258" t="s">
        <v>605</v>
      </c>
      <c r="X258" t="s">
        <v>605</v>
      </c>
      <c r="Y258" t="s">
        <v>605</v>
      </c>
      <c r="Z258" t="s">
        <v>605</v>
      </c>
      <c r="AA258" t="e">
        <v>#REF!</v>
      </c>
      <c r="AB258" t="e">
        <v>#REF!</v>
      </c>
    </row>
    <row r="259">
      <c r="B259" s="71" t="s">
        <v>605</v>
      </c>
      <c r="C259" t="s">
        <v>605</v>
      </c>
      <c r="D259" t="s">
        <v>605</v>
      </c>
      <c r="E259" t="s">
        <v>605</v>
      </c>
      <c r="F259" t="s">
        <v>605</v>
      </c>
      <c r="G259" t="s">
        <v>605</v>
      </c>
      <c r="H259" t="s">
        <v>605</v>
      </c>
      <c r="I259" t="s">
        <v>605</v>
      </c>
      <c r="J259" t="s">
        <v>605</v>
      </c>
      <c r="K259" t="s">
        <v>605</v>
      </c>
      <c r="L259" t="s">
        <v>605</v>
      </c>
      <c r="M259" t="s">
        <v>605</v>
      </c>
      <c r="N259" t="s">
        <v>605</v>
      </c>
      <c r="O259" t="s">
        <v>605</v>
      </c>
      <c r="P259" t="s">
        <v>605</v>
      </c>
      <c r="Q259" t="s">
        <v>605</v>
      </c>
      <c r="R259" t="s">
        <v>605</v>
      </c>
      <c r="S259" t="s">
        <v>605</v>
      </c>
      <c r="T259" t="s">
        <v>605</v>
      </c>
      <c r="U259" t="s">
        <v>605</v>
      </c>
      <c r="V259" t="s">
        <v>605</v>
      </c>
      <c r="W259" t="s">
        <v>605</v>
      </c>
      <c r="X259" t="s">
        <v>605</v>
      </c>
      <c r="Y259" t="s">
        <v>605</v>
      </c>
      <c r="Z259" t="s">
        <v>605</v>
      </c>
      <c r="AA259" t="e">
        <v>#REF!</v>
      </c>
      <c r="AB259" t="e">
        <v>#REF!</v>
      </c>
    </row>
    <row r="260">
      <c r="B260" s="71" t="s">
        <v>605</v>
      </c>
      <c r="C260" t="s">
        <v>605</v>
      </c>
      <c r="D260" t="s">
        <v>605</v>
      </c>
      <c r="E260" t="s">
        <v>605</v>
      </c>
      <c r="F260" t="s">
        <v>605</v>
      </c>
      <c r="G260" t="s">
        <v>605</v>
      </c>
      <c r="H260" t="s">
        <v>605</v>
      </c>
      <c r="I260" t="s">
        <v>605</v>
      </c>
      <c r="J260" t="s">
        <v>605</v>
      </c>
      <c r="K260" t="s">
        <v>605</v>
      </c>
      <c r="L260" t="s">
        <v>605</v>
      </c>
      <c r="M260" t="s">
        <v>605</v>
      </c>
      <c r="N260" t="s">
        <v>605</v>
      </c>
      <c r="O260" t="s">
        <v>605</v>
      </c>
      <c r="P260" t="s">
        <v>605</v>
      </c>
      <c r="Q260" t="s">
        <v>605</v>
      </c>
      <c r="R260" t="s">
        <v>605</v>
      </c>
      <c r="S260" t="s">
        <v>605</v>
      </c>
      <c r="T260" t="s">
        <v>605</v>
      </c>
      <c r="U260" t="s">
        <v>605</v>
      </c>
      <c r="V260" t="s">
        <v>605</v>
      </c>
      <c r="W260" t="s">
        <v>605</v>
      </c>
      <c r="X260" t="s">
        <v>605</v>
      </c>
      <c r="Y260" t="s">
        <v>605</v>
      </c>
      <c r="Z260" t="s">
        <v>605</v>
      </c>
      <c r="AA260" t="e">
        <v>#REF!</v>
      </c>
      <c r="AB260" t="e">
        <v>#REF!</v>
      </c>
    </row>
    <row r="261">
      <c r="B261" s="71" t="s">
        <v>605</v>
      </c>
      <c r="C261" t="s">
        <v>605</v>
      </c>
      <c r="D261" t="s">
        <v>605</v>
      </c>
      <c r="E261" t="s">
        <v>605</v>
      </c>
      <c r="F261" t="s">
        <v>605</v>
      </c>
      <c r="G261" t="s">
        <v>605</v>
      </c>
      <c r="H261" t="s">
        <v>605</v>
      </c>
      <c r="I261" t="s">
        <v>605</v>
      </c>
      <c r="J261" t="s">
        <v>605</v>
      </c>
      <c r="K261" t="s">
        <v>605</v>
      </c>
      <c r="L261" t="s">
        <v>605</v>
      </c>
      <c r="M261" t="s">
        <v>605</v>
      </c>
      <c r="N261" t="s">
        <v>605</v>
      </c>
      <c r="O261" t="s">
        <v>605</v>
      </c>
      <c r="P261" t="s">
        <v>605</v>
      </c>
      <c r="Q261" t="s">
        <v>605</v>
      </c>
      <c r="R261" t="s">
        <v>605</v>
      </c>
      <c r="S261" t="s">
        <v>605</v>
      </c>
      <c r="T261" t="s">
        <v>605</v>
      </c>
      <c r="U261" t="s">
        <v>605</v>
      </c>
      <c r="V261" t="s">
        <v>605</v>
      </c>
      <c r="W261" t="s">
        <v>605</v>
      </c>
      <c r="X261" t="s">
        <v>605</v>
      </c>
      <c r="Y261" t="s">
        <v>605</v>
      </c>
      <c r="Z261" t="s">
        <v>605</v>
      </c>
      <c r="AA261" t="e">
        <v>#REF!</v>
      </c>
      <c r="AB261" t="e">
        <v>#REF!</v>
      </c>
    </row>
    <row r="262">
      <c r="B262" s="71" t="s">
        <v>605</v>
      </c>
      <c r="C262" t="s">
        <v>605</v>
      </c>
      <c r="D262" t="s">
        <v>605</v>
      </c>
      <c r="E262" t="s">
        <v>605</v>
      </c>
      <c r="F262" t="s">
        <v>605</v>
      </c>
      <c r="G262" t="s">
        <v>605</v>
      </c>
      <c r="H262" t="s">
        <v>605</v>
      </c>
      <c r="I262" t="s">
        <v>605</v>
      </c>
      <c r="J262" t="s">
        <v>605</v>
      </c>
      <c r="K262" t="s">
        <v>605</v>
      </c>
      <c r="L262" t="s">
        <v>605</v>
      </c>
      <c r="M262" t="s">
        <v>605</v>
      </c>
      <c r="N262" t="s">
        <v>605</v>
      </c>
      <c r="O262" t="s">
        <v>605</v>
      </c>
      <c r="P262" t="s">
        <v>605</v>
      </c>
      <c r="Q262" t="s">
        <v>605</v>
      </c>
      <c r="R262" t="s">
        <v>605</v>
      </c>
      <c r="S262" t="s">
        <v>605</v>
      </c>
      <c r="T262" t="s">
        <v>605</v>
      </c>
      <c r="U262" t="s">
        <v>605</v>
      </c>
      <c r="V262" t="s">
        <v>605</v>
      </c>
      <c r="W262" t="s">
        <v>605</v>
      </c>
      <c r="X262" t="s">
        <v>605</v>
      </c>
      <c r="Y262" t="s">
        <v>605</v>
      </c>
      <c r="Z262" t="s">
        <v>605</v>
      </c>
      <c r="AA262" t="e">
        <v>#REF!</v>
      </c>
      <c r="AB262" t="e">
        <v>#REF!</v>
      </c>
    </row>
    <row r="263">
      <c r="B263" s="71" t="s">
        <v>605</v>
      </c>
      <c r="C263" t="s">
        <v>605</v>
      </c>
      <c r="D263" t="s">
        <v>605</v>
      </c>
      <c r="E263" t="s">
        <v>605</v>
      </c>
      <c r="F263" t="s">
        <v>605</v>
      </c>
      <c r="G263" t="s">
        <v>605</v>
      </c>
      <c r="H263" t="s">
        <v>605</v>
      </c>
      <c r="I263" t="s">
        <v>605</v>
      </c>
      <c r="J263" t="s">
        <v>605</v>
      </c>
      <c r="K263" t="s">
        <v>605</v>
      </c>
      <c r="L263" t="s">
        <v>605</v>
      </c>
      <c r="M263" t="s">
        <v>605</v>
      </c>
      <c r="N263" t="s">
        <v>605</v>
      </c>
      <c r="O263" t="s">
        <v>605</v>
      </c>
      <c r="P263" t="s">
        <v>605</v>
      </c>
      <c r="Q263" t="s">
        <v>605</v>
      </c>
      <c r="R263" t="s">
        <v>605</v>
      </c>
      <c r="S263" t="s">
        <v>605</v>
      </c>
      <c r="T263" t="s">
        <v>605</v>
      </c>
      <c r="U263" t="s">
        <v>605</v>
      </c>
      <c r="V263" t="s">
        <v>605</v>
      </c>
      <c r="W263" t="s">
        <v>605</v>
      </c>
      <c r="X263" t="s">
        <v>605</v>
      </c>
      <c r="Y263" t="s">
        <v>605</v>
      </c>
      <c r="Z263" t="s">
        <v>605</v>
      </c>
      <c r="AA263" t="e">
        <v>#REF!</v>
      </c>
      <c r="AB263" t="e">
        <v>#REF!</v>
      </c>
    </row>
    <row r="264">
      <c r="B264" s="71" t="s">
        <v>605</v>
      </c>
      <c r="C264" t="s">
        <v>605</v>
      </c>
      <c r="D264" t="s">
        <v>605</v>
      </c>
      <c r="E264" t="s">
        <v>605</v>
      </c>
      <c r="F264" t="s">
        <v>605</v>
      </c>
      <c r="G264" t="s">
        <v>605</v>
      </c>
      <c r="H264" t="s">
        <v>605</v>
      </c>
      <c r="I264" t="s">
        <v>605</v>
      </c>
      <c r="J264" t="s">
        <v>605</v>
      </c>
      <c r="K264" t="s">
        <v>605</v>
      </c>
      <c r="L264" t="s">
        <v>605</v>
      </c>
      <c r="M264" t="s">
        <v>605</v>
      </c>
      <c r="N264" t="s">
        <v>605</v>
      </c>
      <c r="O264" t="s">
        <v>605</v>
      </c>
      <c r="P264" t="s">
        <v>605</v>
      </c>
      <c r="Q264" t="s">
        <v>605</v>
      </c>
      <c r="R264" t="s">
        <v>605</v>
      </c>
      <c r="S264" t="s">
        <v>605</v>
      </c>
      <c r="T264" t="s">
        <v>605</v>
      </c>
      <c r="U264" t="s">
        <v>605</v>
      </c>
      <c r="V264" t="s">
        <v>605</v>
      </c>
      <c r="W264" t="s">
        <v>605</v>
      </c>
      <c r="X264" t="s">
        <v>605</v>
      </c>
      <c r="Y264" t="s">
        <v>605</v>
      </c>
      <c r="Z264" t="s">
        <v>605</v>
      </c>
      <c r="AA264" t="e">
        <v>#REF!</v>
      </c>
      <c r="AB264" t="e">
        <v>#REF!</v>
      </c>
    </row>
    <row r="265">
      <c r="B265" s="71" t="s">
        <v>605</v>
      </c>
      <c r="C265" t="s">
        <v>605</v>
      </c>
      <c r="D265" t="s">
        <v>605</v>
      </c>
      <c r="E265" t="s">
        <v>605</v>
      </c>
      <c r="F265" t="s">
        <v>605</v>
      </c>
      <c r="G265" t="s">
        <v>605</v>
      </c>
      <c r="H265" t="s">
        <v>605</v>
      </c>
      <c r="I265" t="s">
        <v>605</v>
      </c>
      <c r="J265" t="s">
        <v>605</v>
      </c>
      <c r="K265" t="s">
        <v>605</v>
      </c>
      <c r="L265" t="s">
        <v>605</v>
      </c>
      <c r="M265" t="s">
        <v>605</v>
      </c>
      <c r="N265" t="s">
        <v>605</v>
      </c>
      <c r="O265" t="s">
        <v>605</v>
      </c>
      <c r="P265" t="s">
        <v>605</v>
      </c>
      <c r="Q265" t="s">
        <v>605</v>
      </c>
      <c r="R265" t="s">
        <v>605</v>
      </c>
      <c r="S265" t="s">
        <v>605</v>
      </c>
      <c r="T265" t="s">
        <v>605</v>
      </c>
      <c r="U265" t="s">
        <v>605</v>
      </c>
      <c r="V265" t="s">
        <v>605</v>
      </c>
      <c r="W265" t="s">
        <v>605</v>
      </c>
      <c r="X265" t="s">
        <v>605</v>
      </c>
      <c r="Y265" t="s">
        <v>605</v>
      </c>
      <c r="Z265" t="s">
        <v>605</v>
      </c>
      <c r="AA265" t="e">
        <v>#REF!</v>
      </c>
      <c r="AB265" t="e">
        <v>#REF!</v>
      </c>
    </row>
    <row r="266">
      <c r="B266" s="71" t="s">
        <v>605</v>
      </c>
      <c r="C266" t="s">
        <v>605</v>
      </c>
      <c r="D266" t="s">
        <v>605</v>
      </c>
      <c r="E266" t="s">
        <v>605</v>
      </c>
      <c r="F266" t="s">
        <v>605</v>
      </c>
      <c r="G266" t="s">
        <v>605</v>
      </c>
      <c r="H266" t="s">
        <v>605</v>
      </c>
      <c r="I266" t="s">
        <v>605</v>
      </c>
      <c r="J266" t="s">
        <v>605</v>
      </c>
      <c r="K266" t="s">
        <v>605</v>
      </c>
      <c r="L266" t="s">
        <v>605</v>
      </c>
      <c r="M266" t="s">
        <v>605</v>
      </c>
      <c r="N266" t="s">
        <v>605</v>
      </c>
      <c r="O266" t="s">
        <v>605</v>
      </c>
      <c r="P266" t="s">
        <v>605</v>
      </c>
      <c r="Q266" t="s">
        <v>605</v>
      </c>
      <c r="R266" t="s">
        <v>605</v>
      </c>
      <c r="S266" t="s">
        <v>605</v>
      </c>
      <c r="T266" t="s">
        <v>605</v>
      </c>
      <c r="U266" t="s">
        <v>605</v>
      </c>
      <c r="V266" t="s">
        <v>605</v>
      </c>
      <c r="W266" t="s">
        <v>605</v>
      </c>
      <c r="X266" t="s">
        <v>605</v>
      </c>
      <c r="Y266" t="s">
        <v>605</v>
      </c>
      <c r="Z266" t="s">
        <v>605</v>
      </c>
      <c r="AA266" t="e">
        <v>#REF!</v>
      </c>
      <c r="AB266" t="e">
        <v>#REF!</v>
      </c>
    </row>
    <row r="267">
      <c r="B267" s="71" t="s">
        <v>605</v>
      </c>
      <c r="C267" t="s">
        <v>605</v>
      </c>
      <c r="D267" t="s">
        <v>605</v>
      </c>
      <c r="E267" t="s">
        <v>605</v>
      </c>
      <c r="F267" t="s">
        <v>605</v>
      </c>
      <c r="G267" t="s">
        <v>605</v>
      </c>
      <c r="H267" t="s">
        <v>605</v>
      </c>
      <c r="I267" t="s">
        <v>605</v>
      </c>
      <c r="J267" t="s">
        <v>605</v>
      </c>
      <c r="K267" t="s">
        <v>605</v>
      </c>
      <c r="L267" t="s">
        <v>605</v>
      </c>
      <c r="M267" t="s">
        <v>605</v>
      </c>
      <c r="N267" t="s">
        <v>605</v>
      </c>
      <c r="O267" t="s">
        <v>605</v>
      </c>
      <c r="P267" t="s">
        <v>605</v>
      </c>
      <c r="Q267" t="s">
        <v>605</v>
      </c>
      <c r="R267" t="s">
        <v>605</v>
      </c>
      <c r="S267" t="s">
        <v>605</v>
      </c>
      <c r="T267" t="s">
        <v>605</v>
      </c>
      <c r="U267" t="s">
        <v>605</v>
      </c>
      <c r="V267" t="s">
        <v>605</v>
      </c>
      <c r="W267" t="s">
        <v>605</v>
      </c>
      <c r="X267" t="s">
        <v>605</v>
      </c>
      <c r="Y267" t="s">
        <v>605</v>
      </c>
      <c r="Z267" t="s">
        <v>605</v>
      </c>
      <c r="AA267" t="e">
        <v>#REF!</v>
      </c>
      <c r="AB267" t="e">
        <v>#REF!</v>
      </c>
    </row>
    <row r="268">
      <c r="B268" s="71" t="s">
        <v>605</v>
      </c>
      <c r="C268" t="s">
        <v>605</v>
      </c>
      <c r="D268" t="s">
        <v>605</v>
      </c>
      <c r="E268" t="s">
        <v>605</v>
      </c>
      <c r="F268" t="s">
        <v>605</v>
      </c>
      <c r="G268" t="s">
        <v>605</v>
      </c>
      <c r="H268" t="s">
        <v>605</v>
      </c>
      <c r="I268" t="s">
        <v>605</v>
      </c>
      <c r="J268" t="s">
        <v>605</v>
      </c>
      <c r="K268" t="s">
        <v>605</v>
      </c>
      <c r="L268" t="s">
        <v>605</v>
      </c>
      <c r="M268" t="s">
        <v>605</v>
      </c>
      <c r="N268" t="s">
        <v>605</v>
      </c>
      <c r="O268" t="s">
        <v>605</v>
      </c>
      <c r="P268" t="s">
        <v>605</v>
      </c>
      <c r="Q268" t="s">
        <v>605</v>
      </c>
      <c r="R268" t="s">
        <v>605</v>
      </c>
      <c r="S268" t="s">
        <v>605</v>
      </c>
      <c r="T268" t="s">
        <v>605</v>
      </c>
      <c r="U268" t="s">
        <v>605</v>
      </c>
      <c r="V268" t="s">
        <v>605</v>
      </c>
      <c r="W268" t="s">
        <v>605</v>
      </c>
      <c r="X268" t="s">
        <v>605</v>
      </c>
      <c r="Y268" t="s">
        <v>605</v>
      </c>
      <c r="Z268" t="s">
        <v>605</v>
      </c>
      <c r="AA268" t="e">
        <v>#REF!</v>
      </c>
      <c r="AB268" t="e">
        <v>#REF!</v>
      </c>
    </row>
    <row r="269">
      <c r="B269" s="71" t="s">
        <v>605</v>
      </c>
      <c r="C269" t="s">
        <v>605</v>
      </c>
      <c r="D269" t="s">
        <v>605</v>
      </c>
      <c r="E269" t="s">
        <v>605</v>
      </c>
      <c r="F269" t="s">
        <v>605</v>
      </c>
      <c r="G269" t="s">
        <v>605</v>
      </c>
      <c r="H269" t="s">
        <v>605</v>
      </c>
      <c r="I269" t="s">
        <v>605</v>
      </c>
      <c r="J269" t="s">
        <v>605</v>
      </c>
      <c r="K269" t="s">
        <v>605</v>
      </c>
      <c r="L269" t="s">
        <v>605</v>
      </c>
      <c r="M269" t="s">
        <v>605</v>
      </c>
      <c r="N269" t="s">
        <v>605</v>
      </c>
      <c r="O269" t="s">
        <v>605</v>
      </c>
      <c r="P269" t="s">
        <v>605</v>
      </c>
      <c r="Q269" t="s">
        <v>605</v>
      </c>
      <c r="R269" t="s">
        <v>605</v>
      </c>
      <c r="S269" t="s">
        <v>605</v>
      </c>
      <c r="T269" t="s">
        <v>605</v>
      </c>
      <c r="U269" t="s">
        <v>605</v>
      </c>
      <c r="V269" t="s">
        <v>605</v>
      </c>
      <c r="W269" t="s">
        <v>605</v>
      </c>
      <c r="X269" t="s">
        <v>605</v>
      </c>
      <c r="Y269" t="s">
        <v>605</v>
      </c>
      <c r="Z269" t="s">
        <v>605</v>
      </c>
      <c r="AA269" t="e">
        <v>#REF!</v>
      </c>
      <c r="AB269" t="e">
        <v>#REF!</v>
      </c>
    </row>
    <row r="270">
      <c r="B270" s="71" t="s">
        <v>605</v>
      </c>
      <c r="C270" t="s">
        <v>605</v>
      </c>
      <c r="D270" t="s">
        <v>605</v>
      </c>
      <c r="E270" t="s">
        <v>605</v>
      </c>
      <c r="F270" t="s">
        <v>605</v>
      </c>
      <c r="G270" t="s">
        <v>605</v>
      </c>
      <c r="H270" t="s">
        <v>605</v>
      </c>
      <c r="I270" t="s">
        <v>605</v>
      </c>
      <c r="J270" t="s">
        <v>605</v>
      </c>
      <c r="K270" t="s">
        <v>605</v>
      </c>
      <c r="L270" t="s">
        <v>605</v>
      </c>
      <c r="M270" t="s">
        <v>605</v>
      </c>
      <c r="N270" t="s">
        <v>605</v>
      </c>
      <c r="O270" t="s">
        <v>605</v>
      </c>
      <c r="P270" t="s">
        <v>605</v>
      </c>
      <c r="Q270" t="s">
        <v>605</v>
      </c>
      <c r="R270" t="s">
        <v>605</v>
      </c>
      <c r="S270" t="s">
        <v>605</v>
      </c>
      <c r="T270" t="s">
        <v>605</v>
      </c>
      <c r="U270" t="s">
        <v>605</v>
      </c>
      <c r="V270" t="s">
        <v>605</v>
      </c>
      <c r="W270" t="s">
        <v>605</v>
      </c>
      <c r="X270" t="s">
        <v>605</v>
      </c>
      <c r="Y270" t="s">
        <v>605</v>
      </c>
      <c r="Z270" t="s">
        <v>605</v>
      </c>
      <c r="AA270" t="e">
        <v>#REF!</v>
      </c>
      <c r="AB270" t="e">
        <v>#REF!</v>
      </c>
    </row>
    <row r="271">
      <c r="B271" s="71" t="s">
        <v>605</v>
      </c>
      <c r="C271" t="s">
        <v>605</v>
      </c>
      <c r="D271" t="s">
        <v>605</v>
      </c>
      <c r="E271" t="s">
        <v>605</v>
      </c>
      <c r="F271" t="s">
        <v>605</v>
      </c>
      <c r="G271" t="s">
        <v>605</v>
      </c>
      <c r="H271" t="s">
        <v>605</v>
      </c>
      <c r="I271" t="s">
        <v>605</v>
      </c>
      <c r="J271" t="s">
        <v>605</v>
      </c>
      <c r="K271" t="s">
        <v>605</v>
      </c>
      <c r="L271" t="s">
        <v>605</v>
      </c>
      <c r="M271" t="s">
        <v>605</v>
      </c>
      <c r="N271" t="s">
        <v>605</v>
      </c>
      <c r="O271" t="s">
        <v>605</v>
      </c>
      <c r="P271" t="s">
        <v>605</v>
      </c>
      <c r="Q271" t="s">
        <v>605</v>
      </c>
      <c r="R271" t="s">
        <v>605</v>
      </c>
      <c r="S271" t="s">
        <v>605</v>
      </c>
      <c r="T271" t="s">
        <v>605</v>
      </c>
      <c r="U271" t="s">
        <v>605</v>
      </c>
      <c r="V271" t="s">
        <v>605</v>
      </c>
      <c r="W271" t="s">
        <v>605</v>
      </c>
      <c r="X271" t="s">
        <v>605</v>
      </c>
      <c r="Y271" t="s">
        <v>605</v>
      </c>
      <c r="Z271" t="s">
        <v>605</v>
      </c>
      <c r="AA271" t="e">
        <v>#REF!</v>
      </c>
      <c r="AB271" t="e">
        <v>#REF!</v>
      </c>
    </row>
    <row r="272">
      <c r="B272" s="71" t="s">
        <v>605</v>
      </c>
      <c r="C272" t="s">
        <v>605</v>
      </c>
      <c r="D272" t="s">
        <v>605</v>
      </c>
      <c r="E272" t="s">
        <v>605</v>
      </c>
      <c r="F272" t="s">
        <v>605</v>
      </c>
      <c r="G272" t="s">
        <v>605</v>
      </c>
      <c r="H272" t="s">
        <v>605</v>
      </c>
      <c r="I272" t="s">
        <v>605</v>
      </c>
      <c r="J272" t="s">
        <v>605</v>
      </c>
      <c r="K272" t="s">
        <v>605</v>
      </c>
      <c r="L272" t="s">
        <v>605</v>
      </c>
      <c r="M272" t="s">
        <v>605</v>
      </c>
      <c r="N272" t="s">
        <v>605</v>
      </c>
      <c r="O272" t="s">
        <v>605</v>
      </c>
      <c r="P272" t="s">
        <v>605</v>
      </c>
      <c r="Q272" t="s">
        <v>605</v>
      </c>
      <c r="R272" t="s">
        <v>605</v>
      </c>
      <c r="S272" t="s">
        <v>605</v>
      </c>
      <c r="T272" t="s">
        <v>605</v>
      </c>
      <c r="U272" t="s">
        <v>605</v>
      </c>
      <c r="V272" t="s">
        <v>605</v>
      </c>
      <c r="W272" t="s">
        <v>605</v>
      </c>
      <c r="X272" t="s">
        <v>605</v>
      </c>
      <c r="Y272" t="s">
        <v>605</v>
      </c>
      <c r="Z272" t="s">
        <v>605</v>
      </c>
      <c r="AA272" t="e">
        <v>#REF!</v>
      </c>
      <c r="AB272" t="e">
        <v>#REF!</v>
      </c>
    </row>
    <row r="273">
      <c r="B273" s="71" t="s">
        <v>605</v>
      </c>
      <c r="C273" t="s">
        <v>605</v>
      </c>
      <c r="D273" t="s">
        <v>605</v>
      </c>
      <c r="E273" t="s">
        <v>605</v>
      </c>
      <c r="F273" t="s">
        <v>605</v>
      </c>
      <c r="G273" t="s">
        <v>605</v>
      </c>
      <c r="H273" t="s">
        <v>605</v>
      </c>
      <c r="I273" t="s">
        <v>605</v>
      </c>
      <c r="J273" t="s">
        <v>605</v>
      </c>
      <c r="K273" t="s">
        <v>605</v>
      </c>
      <c r="L273" t="s">
        <v>605</v>
      </c>
      <c r="M273" t="s">
        <v>605</v>
      </c>
      <c r="N273" t="s">
        <v>605</v>
      </c>
      <c r="O273" t="s">
        <v>605</v>
      </c>
      <c r="P273" t="s">
        <v>605</v>
      </c>
      <c r="Q273" t="s">
        <v>605</v>
      </c>
      <c r="R273" t="s">
        <v>605</v>
      </c>
      <c r="S273" t="s">
        <v>605</v>
      </c>
      <c r="T273" t="s">
        <v>605</v>
      </c>
      <c r="U273" t="s">
        <v>605</v>
      </c>
      <c r="V273" t="s">
        <v>605</v>
      </c>
      <c r="W273" t="s">
        <v>605</v>
      </c>
      <c r="X273" t="s">
        <v>605</v>
      </c>
      <c r="Y273" t="s">
        <v>605</v>
      </c>
      <c r="Z273" t="s">
        <v>605</v>
      </c>
      <c r="AA273" t="e">
        <v>#REF!</v>
      </c>
      <c r="AB273" t="e">
        <v>#REF!</v>
      </c>
    </row>
    <row r="274">
      <c r="B274" s="71" t="s">
        <v>605</v>
      </c>
      <c r="C274" t="s">
        <v>605</v>
      </c>
      <c r="D274" t="s">
        <v>605</v>
      </c>
      <c r="E274" t="s">
        <v>605</v>
      </c>
      <c r="F274" t="s">
        <v>605</v>
      </c>
      <c r="G274" t="s">
        <v>605</v>
      </c>
      <c r="H274" t="s">
        <v>605</v>
      </c>
      <c r="I274" t="s">
        <v>605</v>
      </c>
      <c r="J274" t="s">
        <v>605</v>
      </c>
      <c r="K274" t="s">
        <v>605</v>
      </c>
      <c r="L274" t="s">
        <v>605</v>
      </c>
      <c r="M274" t="s">
        <v>605</v>
      </c>
      <c r="N274" t="s">
        <v>605</v>
      </c>
      <c r="O274" t="s">
        <v>605</v>
      </c>
      <c r="P274" t="s">
        <v>605</v>
      </c>
      <c r="Q274" t="s">
        <v>605</v>
      </c>
      <c r="R274" t="s">
        <v>605</v>
      </c>
      <c r="S274" t="s">
        <v>605</v>
      </c>
      <c r="T274" t="s">
        <v>605</v>
      </c>
      <c r="U274" t="s">
        <v>605</v>
      </c>
      <c r="V274" t="s">
        <v>605</v>
      </c>
      <c r="W274" t="s">
        <v>605</v>
      </c>
      <c r="X274" t="s">
        <v>605</v>
      </c>
      <c r="Y274" t="s">
        <v>605</v>
      </c>
      <c r="Z274" t="s">
        <v>605</v>
      </c>
      <c r="AA274" t="e">
        <v>#REF!</v>
      </c>
      <c r="AB274" t="e">
        <v>#REF!</v>
      </c>
    </row>
    <row r="275">
      <c r="B275" s="71" t="s">
        <v>605</v>
      </c>
      <c r="C275" t="s">
        <v>605</v>
      </c>
      <c r="D275" t="s">
        <v>605</v>
      </c>
      <c r="E275" t="s">
        <v>605</v>
      </c>
      <c r="F275" t="s">
        <v>605</v>
      </c>
      <c r="G275" t="s">
        <v>605</v>
      </c>
      <c r="H275" t="s">
        <v>605</v>
      </c>
      <c r="I275" t="s">
        <v>605</v>
      </c>
      <c r="J275" t="s">
        <v>605</v>
      </c>
      <c r="K275" t="s">
        <v>605</v>
      </c>
      <c r="L275" t="s">
        <v>605</v>
      </c>
      <c r="M275" t="s">
        <v>605</v>
      </c>
      <c r="N275" t="s">
        <v>605</v>
      </c>
      <c r="O275" t="s">
        <v>605</v>
      </c>
      <c r="P275" t="s">
        <v>605</v>
      </c>
      <c r="Q275" t="s">
        <v>605</v>
      </c>
      <c r="R275" t="s">
        <v>605</v>
      </c>
      <c r="S275" t="s">
        <v>605</v>
      </c>
      <c r="T275" t="s">
        <v>605</v>
      </c>
      <c r="U275" t="s">
        <v>605</v>
      </c>
      <c r="V275" t="s">
        <v>605</v>
      </c>
      <c r="W275" t="s">
        <v>605</v>
      </c>
      <c r="X275" t="s">
        <v>605</v>
      </c>
      <c r="Y275" t="s">
        <v>605</v>
      </c>
      <c r="Z275" t="s">
        <v>605</v>
      </c>
      <c r="AA275" t="e">
        <v>#REF!</v>
      </c>
      <c r="AB275" t="e">
        <v>#REF!</v>
      </c>
    </row>
    <row r="276">
      <c r="B276" s="71" t="s">
        <v>605</v>
      </c>
      <c r="C276" t="s">
        <v>605</v>
      </c>
      <c r="D276" t="s">
        <v>605</v>
      </c>
      <c r="E276" t="s">
        <v>605</v>
      </c>
      <c r="F276" t="s">
        <v>605</v>
      </c>
      <c r="G276" t="s">
        <v>605</v>
      </c>
      <c r="H276" t="s">
        <v>605</v>
      </c>
      <c r="I276" t="s">
        <v>605</v>
      </c>
      <c r="J276" t="s">
        <v>605</v>
      </c>
      <c r="K276" t="s">
        <v>605</v>
      </c>
      <c r="L276" t="s">
        <v>605</v>
      </c>
      <c r="M276" t="s">
        <v>605</v>
      </c>
      <c r="N276" t="s">
        <v>605</v>
      </c>
      <c r="O276" t="s">
        <v>605</v>
      </c>
      <c r="P276" t="s">
        <v>605</v>
      </c>
      <c r="Q276" t="s">
        <v>605</v>
      </c>
      <c r="R276" t="s">
        <v>605</v>
      </c>
      <c r="S276" t="s">
        <v>605</v>
      </c>
      <c r="T276" t="s">
        <v>605</v>
      </c>
      <c r="U276" t="s">
        <v>605</v>
      </c>
      <c r="V276" t="s">
        <v>605</v>
      </c>
      <c r="W276" t="s">
        <v>605</v>
      </c>
      <c r="X276" t="s">
        <v>605</v>
      </c>
      <c r="Y276" t="s">
        <v>605</v>
      </c>
      <c r="Z276" t="s">
        <v>605</v>
      </c>
      <c r="AA276" t="e">
        <v>#REF!</v>
      </c>
      <c r="AB276" t="e">
        <v>#REF!</v>
      </c>
    </row>
    <row r="277">
      <c r="B277" s="71" t="s">
        <v>605</v>
      </c>
      <c r="C277" t="s">
        <v>605</v>
      </c>
      <c r="D277" t="s">
        <v>605</v>
      </c>
      <c r="E277" t="s">
        <v>605</v>
      </c>
      <c r="F277" t="s">
        <v>605</v>
      </c>
      <c r="G277" t="s">
        <v>605</v>
      </c>
      <c r="H277" t="s">
        <v>605</v>
      </c>
      <c r="I277" t="s">
        <v>605</v>
      </c>
      <c r="J277" t="s">
        <v>605</v>
      </c>
      <c r="K277" t="s">
        <v>605</v>
      </c>
      <c r="L277" t="s">
        <v>605</v>
      </c>
      <c r="M277" t="s">
        <v>605</v>
      </c>
      <c r="N277" t="s">
        <v>605</v>
      </c>
      <c r="O277" t="s">
        <v>605</v>
      </c>
      <c r="P277" t="s">
        <v>605</v>
      </c>
      <c r="Q277" t="s">
        <v>605</v>
      </c>
      <c r="R277" t="s">
        <v>605</v>
      </c>
      <c r="S277" t="s">
        <v>605</v>
      </c>
      <c r="T277" t="s">
        <v>605</v>
      </c>
      <c r="U277" t="s">
        <v>605</v>
      </c>
      <c r="V277" t="s">
        <v>605</v>
      </c>
      <c r="W277" t="s">
        <v>605</v>
      </c>
      <c r="X277" t="s">
        <v>605</v>
      </c>
      <c r="Y277" t="s">
        <v>605</v>
      </c>
      <c r="Z277" t="s">
        <v>605</v>
      </c>
      <c r="AA277" t="e">
        <v>#REF!</v>
      </c>
      <c r="AB277" t="e">
        <v>#REF!</v>
      </c>
    </row>
    <row r="278">
      <c r="B278" s="71" t="s">
        <v>605</v>
      </c>
      <c r="C278" t="s">
        <v>605</v>
      </c>
      <c r="D278" t="s">
        <v>605</v>
      </c>
      <c r="E278" t="s">
        <v>605</v>
      </c>
      <c r="F278" t="s">
        <v>605</v>
      </c>
      <c r="G278" t="s">
        <v>605</v>
      </c>
      <c r="H278" t="s">
        <v>605</v>
      </c>
      <c r="I278" t="s">
        <v>605</v>
      </c>
      <c r="J278" t="s">
        <v>605</v>
      </c>
      <c r="K278" t="s">
        <v>605</v>
      </c>
      <c r="L278" t="s">
        <v>605</v>
      </c>
      <c r="M278" t="s">
        <v>605</v>
      </c>
      <c r="N278" t="s">
        <v>605</v>
      </c>
      <c r="O278" t="s">
        <v>605</v>
      </c>
      <c r="P278" t="s">
        <v>605</v>
      </c>
      <c r="Q278" t="s">
        <v>605</v>
      </c>
      <c r="R278" t="s">
        <v>605</v>
      </c>
      <c r="S278" t="s">
        <v>605</v>
      </c>
      <c r="T278" t="s">
        <v>605</v>
      </c>
      <c r="U278" t="s">
        <v>605</v>
      </c>
      <c r="V278" t="s">
        <v>605</v>
      </c>
      <c r="W278" t="s">
        <v>605</v>
      </c>
      <c r="X278" t="s">
        <v>605</v>
      </c>
      <c r="Y278" t="s">
        <v>605</v>
      </c>
      <c r="Z278" t="s">
        <v>605</v>
      </c>
      <c r="AA278" t="e">
        <v>#REF!</v>
      </c>
      <c r="AB278" t="e">
        <v>#REF!</v>
      </c>
    </row>
    <row r="279">
      <c r="B279" s="71" t="s">
        <v>605</v>
      </c>
      <c r="C279" t="s">
        <v>605</v>
      </c>
      <c r="D279" t="s">
        <v>605</v>
      </c>
      <c r="E279" t="s">
        <v>605</v>
      </c>
      <c r="F279" t="s">
        <v>605</v>
      </c>
      <c r="G279" t="s">
        <v>605</v>
      </c>
      <c r="H279" t="s">
        <v>605</v>
      </c>
      <c r="I279" t="s">
        <v>605</v>
      </c>
      <c r="J279" t="s">
        <v>605</v>
      </c>
      <c r="K279" t="s">
        <v>605</v>
      </c>
      <c r="L279" t="s">
        <v>605</v>
      </c>
      <c r="M279" t="s">
        <v>605</v>
      </c>
      <c r="N279" t="s">
        <v>605</v>
      </c>
      <c r="O279" t="s">
        <v>605</v>
      </c>
      <c r="P279" t="s">
        <v>605</v>
      </c>
      <c r="Q279" t="s">
        <v>605</v>
      </c>
      <c r="R279" t="s">
        <v>605</v>
      </c>
      <c r="S279" t="s">
        <v>605</v>
      </c>
      <c r="T279" t="s">
        <v>605</v>
      </c>
      <c r="U279" t="s">
        <v>605</v>
      </c>
      <c r="V279" t="s">
        <v>605</v>
      </c>
      <c r="W279" t="s">
        <v>605</v>
      </c>
      <c r="X279" t="s">
        <v>605</v>
      </c>
      <c r="Y279" t="s">
        <v>605</v>
      </c>
      <c r="Z279" t="s">
        <v>605</v>
      </c>
      <c r="AA279" t="e">
        <v>#REF!</v>
      </c>
      <c r="AB279" t="e">
        <v>#REF!</v>
      </c>
    </row>
    <row r="280">
      <c r="B280" s="71" t="s">
        <v>605</v>
      </c>
      <c r="C280" t="s">
        <v>605</v>
      </c>
      <c r="D280" t="s">
        <v>605</v>
      </c>
      <c r="E280" t="s">
        <v>605</v>
      </c>
      <c r="F280" t="s">
        <v>605</v>
      </c>
      <c r="G280" t="s">
        <v>605</v>
      </c>
      <c r="H280" t="s">
        <v>605</v>
      </c>
      <c r="I280" t="s">
        <v>605</v>
      </c>
      <c r="J280" t="s">
        <v>605</v>
      </c>
      <c r="K280" t="s">
        <v>605</v>
      </c>
      <c r="L280" t="s">
        <v>605</v>
      </c>
      <c r="M280" t="s">
        <v>605</v>
      </c>
      <c r="N280" t="s">
        <v>605</v>
      </c>
      <c r="O280" t="s">
        <v>605</v>
      </c>
      <c r="P280" t="s">
        <v>605</v>
      </c>
      <c r="Q280" t="s">
        <v>605</v>
      </c>
      <c r="R280" t="s">
        <v>605</v>
      </c>
      <c r="S280" t="s">
        <v>605</v>
      </c>
      <c r="T280" t="s">
        <v>605</v>
      </c>
      <c r="U280" t="s">
        <v>605</v>
      </c>
      <c r="V280" t="s">
        <v>605</v>
      </c>
      <c r="W280" t="s">
        <v>605</v>
      </c>
      <c r="X280" t="s">
        <v>605</v>
      </c>
      <c r="Y280" t="s">
        <v>605</v>
      </c>
      <c r="Z280" t="s">
        <v>605</v>
      </c>
      <c r="AA280" t="e">
        <v>#REF!</v>
      </c>
      <c r="AB280" t="e">
        <v>#REF!</v>
      </c>
    </row>
    <row r="281">
      <c r="B281" s="71" t="s">
        <v>605</v>
      </c>
      <c r="C281" t="s">
        <v>605</v>
      </c>
      <c r="D281" t="s">
        <v>605</v>
      </c>
      <c r="E281" t="s">
        <v>605</v>
      </c>
      <c r="F281" t="s">
        <v>605</v>
      </c>
      <c r="G281" t="s">
        <v>605</v>
      </c>
      <c r="H281" t="s">
        <v>605</v>
      </c>
      <c r="I281" t="s">
        <v>605</v>
      </c>
      <c r="J281" t="s">
        <v>605</v>
      </c>
      <c r="K281" t="s">
        <v>605</v>
      </c>
      <c r="L281" t="s">
        <v>605</v>
      </c>
      <c r="M281" t="s">
        <v>605</v>
      </c>
      <c r="N281" t="s">
        <v>605</v>
      </c>
      <c r="O281" t="s">
        <v>605</v>
      </c>
      <c r="P281" t="s">
        <v>605</v>
      </c>
      <c r="Q281" t="s">
        <v>605</v>
      </c>
      <c r="R281" t="s">
        <v>605</v>
      </c>
      <c r="S281" t="s">
        <v>605</v>
      </c>
      <c r="T281" t="s">
        <v>605</v>
      </c>
      <c r="U281" t="s">
        <v>605</v>
      </c>
      <c r="V281" t="s">
        <v>605</v>
      </c>
      <c r="W281" t="s">
        <v>605</v>
      </c>
      <c r="X281" t="s">
        <v>605</v>
      </c>
      <c r="Y281" t="s">
        <v>605</v>
      </c>
      <c r="Z281" t="s">
        <v>605</v>
      </c>
      <c r="AA281" t="e">
        <v>#REF!</v>
      </c>
      <c r="AB281" t="e">
        <v>#REF!</v>
      </c>
    </row>
    <row r="282">
      <c r="B282" s="71" t="s">
        <v>605</v>
      </c>
      <c r="C282" t="s">
        <v>605</v>
      </c>
      <c r="D282" t="s">
        <v>605</v>
      </c>
      <c r="E282" t="s">
        <v>605</v>
      </c>
      <c r="F282" t="s">
        <v>605</v>
      </c>
      <c r="G282" t="s">
        <v>605</v>
      </c>
      <c r="H282" t="s">
        <v>605</v>
      </c>
      <c r="I282" t="s">
        <v>605</v>
      </c>
      <c r="J282" t="s">
        <v>605</v>
      </c>
      <c r="K282" t="s">
        <v>605</v>
      </c>
      <c r="L282" t="s">
        <v>605</v>
      </c>
      <c r="M282" t="s">
        <v>605</v>
      </c>
      <c r="N282" t="s">
        <v>605</v>
      </c>
      <c r="O282" t="s">
        <v>605</v>
      </c>
      <c r="P282" t="s">
        <v>605</v>
      </c>
      <c r="Q282" t="s">
        <v>605</v>
      </c>
      <c r="R282" t="s">
        <v>605</v>
      </c>
      <c r="S282" t="s">
        <v>605</v>
      </c>
      <c r="T282" t="s">
        <v>605</v>
      </c>
      <c r="U282" t="s">
        <v>605</v>
      </c>
      <c r="V282" t="s">
        <v>605</v>
      </c>
      <c r="W282" t="s">
        <v>605</v>
      </c>
      <c r="X282" t="s">
        <v>605</v>
      </c>
      <c r="Y282" t="s">
        <v>605</v>
      </c>
      <c r="Z282" t="s">
        <v>605</v>
      </c>
      <c r="AA282" t="e">
        <v>#REF!</v>
      </c>
      <c r="AB282" t="e">
        <v>#REF!</v>
      </c>
    </row>
    <row r="283">
      <c r="B283" s="71" t="s">
        <v>605</v>
      </c>
      <c r="C283" t="s">
        <v>605</v>
      </c>
      <c r="D283" t="s">
        <v>605</v>
      </c>
      <c r="E283" t="s">
        <v>605</v>
      </c>
      <c r="F283" t="s">
        <v>605</v>
      </c>
      <c r="G283" t="s">
        <v>605</v>
      </c>
      <c r="H283" t="s">
        <v>605</v>
      </c>
      <c r="I283" t="s">
        <v>605</v>
      </c>
      <c r="J283" t="s">
        <v>605</v>
      </c>
      <c r="K283" t="s">
        <v>605</v>
      </c>
      <c r="L283" t="s">
        <v>605</v>
      </c>
      <c r="M283" t="s">
        <v>605</v>
      </c>
      <c r="N283" t="s">
        <v>605</v>
      </c>
      <c r="O283" t="s">
        <v>605</v>
      </c>
      <c r="P283" t="s">
        <v>605</v>
      </c>
      <c r="Q283" t="s">
        <v>605</v>
      </c>
      <c r="R283" t="s">
        <v>605</v>
      </c>
      <c r="S283" t="s">
        <v>605</v>
      </c>
      <c r="T283" t="s">
        <v>605</v>
      </c>
      <c r="U283" t="s">
        <v>605</v>
      </c>
      <c r="V283" t="s">
        <v>605</v>
      </c>
      <c r="W283" t="s">
        <v>605</v>
      </c>
      <c r="X283" t="s">
        <v>605</v>
      </c>
      <c r="Y283" t="s">
        <v>605</v>
      </c>
      <c r="Z283" t="s">
        <v>605</v>
      </c>
      <c r="AA283" t="e">
        <v>#REF!</v>
      </c>
      <c r="AB283" t="e">
        <v>#REF!</v>
      </c>
    </row>
    <row r="284">
      <c r="B284" s="71" t="s">
        <v>605</v>
      </c>
      <c r="C284" t="s">
        <v>605</v>
      </c>
      <c r="D284" t="s">
        <v>605</v>
      </c>
      <c r="E284" t="s">
        <v>605</v>
      </c>
      <c r="F284" t="s">
        <v>605</v>
      </c>
      <c r="G284" t="s">
        <v>605</v>
      </c>
      <c r="H284" t="s">
        <v>605</v>
      </c>
      <c r="I284" t="s">
        <v>605</v>
      </c>
      <c r="J284" t="s">
        <v>605</v>
      </c>
      <c r="K284" t="s">
        <v>605</v>
      </c>
      <c r="L284" t="s">
        <v>605</v>
      </c>
      <c r="M284" t="s">
        <v>605</v>
      </c>
      <c r="N284" t="s">
        <v>605</v>
      </c>
      <c r="O284" t="s">
        <v>605</v>
      </c>
      <c r="P284" t="s">
        <v>605</v>
      </c>
      <c r="Q284" t="s">
        <v>605</v>
      </c>
      <c r="R284" t="s">
        <v>605</v>
      </c>
      <c r="S284" t="s">
        <v>605</v>
      </c>
      <c r="T284" t="s">
        <v>605</v>
      </c>
      <c r="U284" t="s">
        <v>605</v>
      </c>
      <c r="V284" t="s">
        <v>605</v>
      </c>
      <c r="W284" t="s">
        <v>605</v>
      </c>
      <c r="X284" t="s">
        <v>605</v>
      </c>
      <c r="Y284" t="s">
        <v>605</v>
      </c>
      <c r="Z284" t="s">
        <v>605</v>
      </c>
      <c r="AA284" t="e">
        <v>#REF!</v>
      </c>
      <c r="AB284" t="e">
        <v>#REF!</v>
      </c>
    </row>
    <row r="285">
      <c r="B285" s="71" t="s">
        <v>605</v>
      </c>
      <c r="C285" t="s">
        <v>605</v>
      </c>
      <c r="D285" t="s">
        <v>605</v>
      </c>
      <c r="E285" t="s">
        <v>605</v>
      </c>
      <c r="F285" t="s">
        <v>605</v>
      </c>
      <c r="G285" t="s">
        <v>605</v>
      </c>
      <c r="H285" t="s">
        <v>605</v>
      </c>
      <c r="I285" t="s">
        <v>605</v>
      </c>
      <c r="J285" t="s">
        <v>605</v>
      </c>
      <c r="K285" t="s">
        <v>605</v>
      </c>
      <c r="L285" t="s">
        <v>605</v>
      </c>
      <c r="M285" t="s">
        <v>605</v>
      </c>
      <c r="N285" t="s">
        <v>605</v>
      </c>
      <c r="O285" t="s">
        <v>605</v>
      </c>
      <c r="P285" t="s">
        <v>605</v>
      </c>
      <c r="Q285" t="s">
        <v>605</v>
      </c>
      <c r="R285" t="s">
        <v>605</v>
      </c>
      <c r="S285" t="s">
        <v>605</v>
      </c>
      <c r="T285" t="s">
        <v>605</v>
      </c>
      <c r="U285" t="s">
        <v>605</v>
      </c>
      <c r="V285" t="s">
        <v>605</v>
      </c>
      <c r="W285" t="s">
        <v>605</v>
      </c>
      <c r="X285" t="s">
        <v>605</v>
      </c>
      <c r="Y285" t="s">
        <v>605</v>
      </c>
      <c r="Z285" t="s">
        <v>605</v>
      </c>
      <c r="AA285" t="e">
        <v>#REF!</v>
      </c>
      <c r="AB285" t="e">
        <v>#REF!</v>
      </c>
    </row>
    <row r="286">
      <c r="B286" s="71" t="s">
        <v>605</v>
      </c>
      <c r="C286" t="s">
        <v>605</v>
      </c>
      <c r="D286" t="s">
        <v>605</v>
      </c>
      <c r="E286" t="s">
        <v>605</v>
      </c>
      <c r="F286" t="s">
        <v>605</v>
      </c>
      <c r="G286" t="s">
        <v>605</v>
      </c>
      <c r="H286" t="s">
        <v>605</v>
      </c>
      <c r="I286" t="s">
        <v>605</v>
      </c>
      <c r="J286" t="s">
        <v>605</v>
      </c>
      <c r="K286" t="s">
        <v>605</v>
      </c>
      <c r="L286" t="s">
        <v>605</v>
      </c>
      <c r="M286" t="s">
        <v>605</v>
      </c>
      <c r="N286" t="s">
        <v>605</v>
      </c>
      <c r="O286" t="s">
        <v>605</v>
      </c>
      <c r="P286" t="s">
        <v>605</v>
      </c>
      <c r="Q286" t="s">
        <v>605</v>
      </c>
      <c r="R286" t="s">
        <v>605</v>
      </c>
      <c r="S286" t="s">
        <v>605</v>
      </c>
      <c r="T286" t="s">
        <v>605</v>
      </c>
      <c r="U286" t="s">
        <v>605</v>
      </c>
      <c r="V286" t="s">
        <v>605</v>
      </c>
      <c r="W286" t="s">
        <v>605</v>
      </c>
      <c r="X286" t="s">
        <v>605</v>
      </c>
      <c r="Y286" t="s">
        <v>605</v>
      </c>
      <c r="Z286" t="s">
        <v>605</v>
      </c>
      <c r="AA286" t="e">
        <v>#REF!</v>
      </c>
      <c r="AB286" t="e">
        <v>#REF!</v>
      </c>
    </row>
    <row r="287">
      <c r="B287" s="71" t="s">
        <v>605</v>
      </c>
      <c r="C287" t="s">
        <v>605</v>
      </c>
      <c r="D287" t="s">
        <v>605</v>
      </c>
      <c r="E287" t="s">
        <v>605</v>
      </c>
      <c r="F287" t="s">
        <v>605</v>
      </c>
      <c r="G287" t="s">
        <v>605</v>
      </c>
      <c r="H287" t="s">
        <v>605</v>
      </c>
      <c r="I287" t="s">
        <v>605</v>
      </c>
      <c r="J287" t="s">
        <v>605</v>
      </c>
      <c r="K287" t="s">
        <v>605</v>
      </c>
      <c r="L287" t="s">
        <v>605</v>
      </c>
      <c r="M287" t="s">
        <v>605</v>
      </c>
      <c r="N287" t="s">
        <v>605</v>
      </c>
      <c r="O287" t="s">
        <v>605</v>
      </c>
      <c r="P287" t="s">
        <v>605</v>
      </c>
      <c r="Q287" t="s">
        <v>605</v>
      </c>
      <c r="R287" t="s">
        <v>605</v>
      </c>
      <c r="S287" t="s">
        <v>605</v>
      </c>
      <c r="T287" t="s">
        <v>605</v>
      </c>
      <c r="U287" t="s">
        <v>605</v>
      </c>
      <c r="V287" t="s">
        <v>605</v>
      </c>
      <c r="W287" t="s">
        <v>605</v>
      </c>
      <c r="X287" t="s">
        <v>605</v>
      </c>
      <c r="Y287" t="s">
        <v>605</v>
      </c>
      <c r="Z287" t="s">
        <v>605</v>
      </c>
      <c r="AA287" t="e">
        <v>#REF!</v>
      </c>
      <c r="AB287" t="e">
        <v>#REF!</v>
      </c>
    </row>
    <row r="288">
      <c r="B288" s="71" t="s">
        <v>605</v>
      </c>
      <c r="C288" t="s">
        <v>605</v>
      </c>
      <c r="D288" t="s">
        <v>605</v>
      </c>
      <c r="E288" t="s">
        <v>605</v>
      </c>
      <c r="F288" t="s">
        <v>605</v>
      </c>
      <c r="G288" t="s">
        <v>605</v>
      </c>
      <c r="H288" t="s">
        <v>605</v>
      </c>
      <c r="I288" t="s">
        <v>605</v>
      </c>
      <c r="J288" t="s">
        <v>605</v>
      </c>
      <c r="K288" t="s">
        <v>605</v>
      </c>
      <c r="L288" t="s">
        <v>605</v>
      </c>
      <c r="M288" t="s">
        <v>605</v>
      </c>
      <c r="N288" t="s">
        <v>605</v>
      </c>
      <c r="O288" t="s">
        <v>605</v>
      </c>
      <c r="P288" t="s">
        <v>605</v>
      </c>
      <c r="Q288" t="s">
        <v>605</v>
      </c>
      <c r="R288" t="s">
        <v>605</v>
      </c>
      <c r="S288" t="s">
        <v>605</v>
      </c>
      <c r="T288" t="s">
        <v>605</v>
      </c>
      <c r="U288" t="s">
        <v>605</v>
      </c>
      <c r="V288" t="s">
        <v>605</v>
      </c>
      <c r="W288" t="s">
        <v>605</v>
      </c>
      <c r="X288" t="s">
        <v>605</v>
      </c>
      <c r="Y288" t="s">
        <v>605</v>
      </c>
      <c r="Z288" t="s">
        <v>605</v>
      </c>
      <c r="AA288" t="e">
        <v>#REF!</v>
      </c>
      <c r="AB288" t="e">
        <v>#REF!</v>
      </c>
    </row>
    <row r="289">
      <c r="B289" s="71" t="s">
        <v>605</v>
      </c>
      <c r="C289" t="s">
        <v>605</v>
      </c>
      <c r="D289" t="s">
        <v>605</v>
      </c>
      <c r="E289" t="s">
        <v>605</v>
      </c>
      <c r="F289" t="s">
        <v>605</v>
      </c>
      <c r="G289" t="s">
        <v>605</v>
      </c>
      <c r="H289" t="s">
        <v>605</v>
      </c>
      <c r="I289" t="s">
        <v>605</v>
      </c>
      <c r="J289" t="s">
        <v>605</v>
      </c>
      <c r="K289" t="s">
        <v>605</v>
      </c>
      <c r="L289" t="s">
        <v>605</v>
      </c>
      <c r="M289" t="s">
        <v>605</v>
      </c>
      <c r="N289" t="s">
        <v>605</v>
      </c>
      <c r="O289" t="s">
        <v>605</v>
      </c>
      <c r="P289" t="s">
        <v>605</v>
      </c>
      <c r="Q289" t="s">
        <v>605</v>
      </c>
      <c r="R289" t="s">
        <v>605</v>
      </c>
      <c r="S289" t="s">
        <v>605</v>
      </c>
      <c r="T289" t="s">
        <v>605</v>
      </c>
      <c r="U289" t="s">
        <v>605</v>
      </c>
      <c r="V289" t="s">
        <v>605</v>
      </c>
      <c r="W289" t="s">
        <v>605</v>
      </c>
      <c r="X289" t="s">
        <v>605</v>
      </c>
      <c r="Y289" t="s">
        <v>605</v>
      </c>
      <c r="Z289" t="s">
        <v>605</v>
      </c>
      <c r="AA289" t="e">
        <v>#REF!</v>
      </c>
      <c r="AB289" t="e">
        <v>#REF!</v>
      </c>
    </row>
    <row r="290">
      <c r="B290" s="71" t="s">
        <v>605</v>
      </c>
      <c r="C290" t="s">
        <v>605</v>
      </c>
      <c r="D290" t="s">
        <v>605</v>
      </c>
      <c r="E290" t="s">
        <v>605</v>
      </c>
      <c r="F290" t="s">
        <v>605</v>
      </c>
      <c r="G290" t="s">
        <v>605</v>
      </c>
      <c r="H290" t="s">
        <v>605</v>
      </c>
      <c r="I290" t="s">
        <v>605</v>
      </c>
      <c r="J290" t="s">
        <v>605</v>
      </c>
      <c r="K290" t="s">
        <v>605</v>
      </c>
      <c r="L290" t="s">
        <v>605</v>
      </c>
      <c r="M290" t="s">
        <v>605</v>
      </c>
      <c r="N290" t="s">
        <v>605</v>
      </c>
      <c r="O290" t="s">
        <v>605</v>
      </c>
      <c r="P290" t="s">
        <v>605</v>
      </c>
      <c r="Q290" t="s">
        <v>605</v>
      </c>
      <c r="R290" t="s">
        <v>605</v>
      </c>
      <c r="S290" t="s">
        <v>605</v>
      </c>
      <c r="T290" t="s">
        <v>605</v>
      </c>
      <c r="U290" t="s">
        <v>605</v>
      </c>
      <c r="V290" t="s">
        <v>605</v>
      </c>
      <c r="W290" t="s">
        <v>605</v>
      </c>
      <c r="X290" t="s">
        <v>605</v>
      </c>
      <c r="Y290" t="s">
        <v>605</v>
      </c>
      <c r="Z290" t="s">
        <v>605</v>
      </c>
      <c r="AA290" t="e">
        <v>#REF!</v>
      </c>
      <c r="AB290" t="e">
        <v>#REF!</v>
      </c>
    </row>
    <row r="291">
      <c r="B291" s="71" t="s">
        <v>605</v>
      </c>
      <c r="C291" t="s">
        <v>605</v>
      </c>
      <c r="D291" t="s">
        <v>605</v>
      </c>
      <c r="E291" t="s">
        <v>605</v>
      </c>
      <c r="F291" t="s">
        <v>605</v>
      </c>
      <c r="G291" t="s">
        <v>605</v>
      </c>
      <c r="H291" t="s">
        <v>605</v>
      </c>
      <c r="I291" t="s">
        <v>605</v>
      </c>
      <c r="J291" t="s">
        <v>605</v>
      </c>
      <c r="K291" t="s">
        <v>605</v>
      </c>
      <c r="L291" t="s">
        <v>605</v>
      </c>
      <c r="M291" t="s">
        <v>605</v>
      </c>
      <c r="N291" t="s">
        <v>605</v>
      </c>
      <c r="O291" t="s">
        <v>605</v>
      </c>
      <c r="P291" t="s">
        <v>605</v>
      </c>
      <c r="Q291" t="s">
        <v>605</v>
      </c>
      <c r="R291" t="s">
        <v>605</v>
      </c>
      <c r="S291" t="s">
        <v>605</v>
      </c>
      <c r="T291" t="s">
        <v>605</v>
      </c>
      <c r="U291" t="s">
        <v>605</v>
      </c>
      <c r="V291" t="s">
        <v>605</v>
      </c>
      <c r="W291" t="s">
        <v>605</v>
      </c>
      <c r="X291" t="s">
        <v>605</v>
      </c>
      <c r="Y291" t="s">
        <v>605</v>
      </c>
      <c r="Z291" t="s">
        <v>605</v>
      </c>
      <c r="AA291" t="e">
        <v>#REF!</v>
      </c>
      <c r="AB291" t="e">
        <v>#REF!</v>
      </c>
    </row>
    <row r="292">
      <c r="B292" s="71" t="s">
        <v>605</v>
      </c>
      <c r="C292" t="s">
        <v>605</v>
      </c>
      <c r="D292" t="s">
        <v>605</v>
      </c>
      <c r="E292" t="s">
        <v>605</v>
      </c>
      <c r="F292" t="s">
        <v>605</v>
      </c>
      <c r="G292" t="s">
        <v>605</v>
      </c>
      <c r="H292" t="s">
        <v>605</v>
      </c>
      <c r="I292" t="s">
        <v>605</v>
      </c>
      <c r="J292" t="s">
        <v>605</v>
      </c>
      <c r="K292" t="s">
        <v>605</v>
      </c>
      <c r="L292" t="s">
        <v>605</v>
      </c>
      <c r="M292" t="s">
        <v>605</v>
      </c>
      <c r="N292" t="s">
        <v>605</v>
      </c>
      <c r="O292" t="s">
        <v>605</v>
      </c>
      <c r="P292" t="s">
        <v>605</v>
      </c>
      <c r="Q292" t="s">
        <v>605</v>
      </c>
      <c r="R292" t="s">
        <v>605</v>
      </c>
      <c r="S292" t="s">
        <v>605</v>
      </c>
      <c r="T292" t="s">
        <v>605</v>
      </c>
      <c r="U292" t="s">
        <v>605</v>
      </c>
      <c r="V292" t="s">
        <v>605</v>
      </c>
      <c r="W292" t="s">
        <v>605</v>
      </c>
      <c r="X292" t="s">
        <v>605</v>
      </c>
      <c r="Y292" t="s">
        <v>605</v>
      </c>
      <c r="Z292" t="s">
        <v>605</v>
      </c>
      <c r="AA292" t="e">
        <v>#REF!</v>
      </c>
      <c r="AB292" t="e">
        <v>#REF!</v>
      </c>
    </row>
    <row r="293">
      <c r="B293" s="71" t="s">
        <v>605</v>
      </c>
      <c r="C293" t="s">
        <v>605</v>
      </c>
      <c r="D293" t="s">
        <v>605</v>
      </c>
      <c r="E293" t="s">
        <v>605</v>
      </c>
      <c r="F293" t="s">
        <v>605</v>
      </c>
      <c r="G293" t="s">
        <v>605</v>
      </c>
      <c r="H293" t="s">
        <v>605</v>
      </c>
      <c r="I293" t="s">
        <v>605</v>
      </c>
      <c r="J293" t="s">
        <v>605</v>
      </c>
      <c r="K293" t="s">
        <v>605</v>
      </c>
      <c r="L293" t="s">
        <v>605</v>
      </c>
      <c r="M293" t="s">
        <v>605</v>
      </c>
      <c r="N293" t="s">
        <v>605</v>
      </c>
      <c r="O293" t="s">
        <v>605</v>
      </c>
      <c r="P293" t="s">
        <v>605</v>
      </c>
      <c r="Q293" t="s">
        <v>605</v>
      </c>
      <c r="R293" t="s">
        <v>605</v>
      </c>
      <c r="S293" t="s">
        <v>605</v>
      </c>
      <c r="T293" t="s">
        <v>605</v>
      </c>
      <c r="U293" t="s">
        <v>605</v>
      </c>
      <c r="V293" t="s">
        <v>605</v>
      </c>
      <c r="W293" t="s">
        <v>605</v>
      </c>
      <c r="X293" t="s">
        <v>605</v>
      </c>
      <c r="Y293" t="s">
        <v>605</v>
      </c>
      <c r="Z293" t="s">
        <v>605</v>
      </c>
      <c r="AA293" t="e">
        <v>#REF!</v>
      </c>
      <c r="AB293" t="e">
        <v>#REF!</v>
      </c>
    </row>
    <row r="294">
      <c r="B294" s="71" t="s">
        <v>605</v>
      </c>
      <c r="C294" t="s">
        <v>605</v>
      </c>
      <c r="D294" t="s">
        <v>605</v>
      </c>
      <c r="E294" t="s">
        <v>605</v>
      </c>
      <c r="F294" t="s">
        <v>605</v>
      </c>
      <c r="G294" t="s">
        <v>605</v>
      </c>
      <c r="H294" t="s">
        <v>605</v>
      </c>
      <c r="I294" t="s">
        <v>605</v>
      </c>
      <c r="J294" t="s">
        <v>605</v>
      </c>
      <c r="K294" t="s">
        <v>605</v>
      </c>
      <c r="L294" t="s">
        <v>605</v>
      </c>
      <c r="M294" t="s">
        <v>605</v>
      </c>
      <c r="N294" t="s">
        <v>605</v>
      </c>
      <c r="O294" t="s">
        <v>605</v>
      </c>
      <c r="P294" t="s">
        <v>605</v>
      </c>
      <c r="Q294" t="s">
        <v>605</v>
      </c>
      <c r="R294" t="s">
        <v>605</v>
      </c>
      <c r="S294" t="s">
        <v>605</v>
      </c>
      <c r="T294" t="s">
        <v>605</v>
      </c>
      <c r="U294" t="s">
        <v>605</v>
      </c>
      <c r="V294" t="s">
        <v>605</v>
      </c>
      <c r="W294" t="s">
        <v>605</v>
      </c>
      <c r="X294" t="s">
        <v>605</v>
      </c>
      <c r="Y294" t="s">
        <v>605</v>
      </c>
      <c r="Z294" t="s">
        <v>605</v>
      </c>
      <c r="AA294" t="e">
        <v>#REF!</v>
      </c>
      <c r="AB294" t="e">
        <v>#REF!</v>
      </c>
    </row>
    <row r="295">
      <c r="B295" s="71" t="s">
        <v>605</v>
      </c>
      <c r="C295" t="s">
        <v>605</v>
      </c>
      <c r="D295" t="s">
        <v>605</v>
      </c>
      <c r="E295" t="s">
        <v>605</v>
      </c>
      <c r="F295" t="s">
        <v>605</v>
      </c>
      <c r="G295" t="s">
        <v>605</v>
      </c>
      <c r="H295" t="s">
        <v>605</v>
      </c>
      <c r="I295" t="s">
        <v>605</v>
      </c>
      <c r="J295" t="s">
        <v>605</v>
      </c>
      <c r="K295" t="s">
        <v>605</v>
      </c>
      <c r="L295" t="s">
        <v>605</v>
      </c>
      <c r="M295" t="s">
        <v>605</v>
      </c>
      <c r="N295" t="s">
        <v>605</v>
      </c>
      <c r="O295" t="s">
        <v>605</v>
      </c>
      <c r="P295" t="s">
        <v>605</v>
      </c>
      <c r="Q295" t="s">
        <v>605</v>
      </c>
      <c r="R295" t="s">
        <v>605</v>
      </c>
      <c r="S295" t="s">
        <v>605</v>
      </c>
      <c r="T295" t="s">
        <v>605</v>
      </c>
      <c r="U295" t="s">
        <v>605</v>
      </c>
      <c r="V295" t="s">
        <v>605</v>
      </c>
      <c r="W295" t="s">
        <v>605</v>
      </c>
      <c r="X295" t="s">
        <v>605</v>
      </c>
      <c r="Y295" t="s">
        <v>605</v>
      </c>
      <c r="Z295" t="s">
        <v>605</v>
      </c>
      <c r="AA295" t="e">
        <v>#REF!</v>
      </c>
      <c r="AB295" t="e">
        <v>#REF!</v>
      </c>
    </row>
    <row r="296">
      <c r="B296" s="71" t="s">
        <v>605</v>
      </c>
      <c r="C296" t="s">
        <v>605</v>
      </c>
      <c r="D296" t="s">
        <v>605</v>
      </c>
      <c r="E296" t="s">
        <v>605</v>
      </c>
      <c r="F296" t="s">
        <v>605</v>
      </c>
      <c r="G296" t="s">
        <v>605</v>
      </c>
      <c r="H296" t="s">
        <v>605</v>
      </c>
      <c r="I296" t="s">
        <v>605</v>
      </c>
      <c r="J296" t="s">
        <v>605</v>
      </c>
      <c r="K296" t="s">
        <v>605</v>
      </c>
      <c r="L296" t="s">
        <v>605</v>
      </c>
      <c r="M296" t="s">
        <v>605</v>
      </c>
      <c r="N296" t="s">
        <v>605</v>
      </c>
      <c r="O296" t="s">
        <v>605</v>
      </c>
      <c r="P296" t="s">
        <v>605</v>
      </c>
      <c r="Q296" t="s">
        <v>605</v>
      </c>
      <c r="R296" t="s">
        <v>605</v>
      </c>
      <c r="S296" t="s">
        <v>605</v>
      </c>
      <c r="T296" t="s">
        <v>605</v>
      </c>
      <c r="U296" t="s">
        <v>605</v>
      </c>
      <c r="V296" t="s">
        <v>605</v>
      </c>
      <c r="W296" t="s">
        <v>605</v>
      </c>
      <c r="X296" t="s">
        <v>605</v>
      </c>
      <c r="Y296" t="s">
        <v>605</v>
      </c>
      <c r="Z296" t="s">
        <v>605</v>
      </c>
      <c r="AA296" t="e">
        <v>#REF!</v>
      </c>
      <c r="AB296" t="e">
        <v>#REF!</v>
      </c>
    </row>
    <row r="297">
      <c r="B297" s="71" t="s">
        <v>605</v>
      </c>
      <c r="C297" t="s">
        <v>605</v>
      </c>
      <c r="D297" t="s">
        <v>605</v>
      </c>
      <c r="E297" t="s">
        <v>605</v>
      </c>
      <c r="F297" t="s">
        <v>605</v>
      </c>
      <c r="G297" t="s">
        <v>605</v>
      </c>
      <c r="H297" t="s">
        <v>605</v>
      </c>
      <c r="I297" t="s">
        <v>605</v>
      </c>
      <c r="J297" t="s">
        <v>605</v>
      </c>
      <c r="K297" t="s">
        <v>605</v>
      </c>
      <c r="L297" t="s">
        <v>605</v>
      </c>
      <c r="M297" t="s">
        <v>605</v>
      </c>
      <c r="N297" t="s">
        <v>605</v>
      </c>
      <c r="O297" t="s">
        <v>605</v>
      </c>
      <c r="P297" t="s">
        <v>605</v>
      </c>
      <c r="Q297" t="s">
        <v>605</v>
      </c>
      <c r="R297" t="s">
        <v>605</v>
      </c>
      <c r="S297" t="s">
        <v>605</v>
      </c>
      <c r="T297" t="s">
        <v>605</v>
      </c>
      <c r="U297" t="s">
        <v>605</v>
      </c>
      <c r="V297" t="s">
        <v>605</v>
      </c>
      <c r="W297" t="s">
        <v>605</v>
      </c>
      <c r="X297" t="s">
        <v>605</v>
      </c>
      <c r="Y297" t="s">
        <v>605</v>
      </c>
      <c r="Z297" t="s">
        <v>605</v>
      </c>
      <c r="AA297" t="e">
        <v>#REF!</v>
      </c>
      <c r="AB297" t="e">
        <v>#REF!</v>
      </c>
    </row>
    <row r="298">
      <c r="B298" s="71" t="s">
        <v>605</v>
      </c>
      <c r="C298" t="s">
        <v>605</v>
      </c>
      <c r="D298" t="s">
        <v>605</v>
      </c>
      <c r="E298" t="s">
        <v>605</v>
      </c>
      <c r="F298" t="s">
        <v>605</v>
      </c>
      <c r="G298" t="s">
        <v>605</v>
      </c>
      <c r="H298" t="s">
        <v>605</v>
      </c>
      <c r="I298" t="s">
        <v>605</v>
      </c>
      <c r="J298" t="s">
        <v>605</v>
      </c>
      <c r="K298" t="s">
        <v>605</v>
      </c>
      <c r="L298" t="s">
        <v>605</v>
      </c>
      <c r="M298" t="s">
        <v>605</v>
      </c>
      <c r="N298" t="s">
        <v>605</v>
      </c>
      <c r="O298" t="s">
        <v>605</v>
      </c>
      <c r="P298" t="s">
        <v>605</v>
      </c>
      <c r="Q298" t="s">
        <v>605</v>
      </c>
      <c r="R298" t="s">
        <v>605</v>
      </c>
      <c r="S298" t="s">
        <v>605</v>
      </c>
      <c r="T298" t="s">
        <v>605</v>
      </c>
      <c r="U298" t="s">
        <v>605</v>
      </c>
      <c r="V298" t="s">
        <v>605</v>
      </c>
      <c r="W298" t="s">
        <v>605</v>
      </c>
      <c r="X298" t="s">
        <v>605</v>
      </c>
      <c r="Y298" t="s">
        <v>605</v>
      </c>
      <c r="Z298" t="s">
        <v>605</v>
      </c>
      <c r="AA298" t="e">
        <v>#REF!</v>
      </c>
      <c r="AB298" t="e">
        <v>#REF!</v>
      </c>
    </row>
    <row r="299">
      <c r="B299" s="71" t="s">
        <v>605</v>
      </c>
      <c r="C299" t="s">
        <v>605</v>
      </c>
      <c r="D299" t="s">
        <v>605</v>
      </c>
      <c r="E299" t="s">
        <v>605</v>
      </c>
      <c r="F299" t="s">
        <v>605</v>
      </c>
      <c r="G299" t="s">
        <v>605</v>
      </c>
      <c r="H299" t="s">
        <v>605</v>
      </c>
      <c r="I299" t="s">
        <v>605</v>
      </c>
      <c r="J299" t="s">
        <v>605</v>
      </c>
      <c r="K299" t="s">
        <v>605</v>
      </c>
      <c r="L299" t="s">
        <v>605</v>
      </c>
      <c r="M299" t="s">
        <v>605</v>
      </c>
      <c r="N299" t="s">
        <v>605</v>
      </c>
      <c r="O299" t="s">
        <v>605</v>
      </c>
      <c r="P299" t="s">
        <v>605</v>
      </c>
      <c r="Q299" t="s">
        <v>605</v>
      </c>
      <c r="R299" t="s">
        <v>605</v>
      </c>
      <c r="S299" t="s">
        <v>605</v>
      </c>
      <c r="T299" t="s">
        <v>605</v>
      </c>
      <c r="U299" t="s">
        <v>605</v>
      </c>
      <c r="V299" t="s">
        <v>605</v>
      </c>
      <c r="W299" t="s">
        <v>605</v>
      </c>
      <c r="X299" t="s">
        <v>605</v>
      </c>
      <c r="Y299" t="s">
        <v>605</v>
      </c>
      <c r="Z299" t="s">
        <v>605</v>
      </c>
      <c r="AA299" t="e">
        <v>#REF!</v>
      </c>
      <c r="AB299" t="e">
        <v>#REF!</v>
      </c>
    </row>
    <row r="300">
      <c r="B300" s="71" t="s">
        <v>605</v>
      </c>
      <c r="C300" t="s">
        <v>605</v>
      </c>
      <c r="D300" t="s">
        <v>605</v>
      </c>
      <c r="E300" t="s">
        <v>605</v>
      </c>
      <c r="F300" t="s">
        <v>605</v>
      </c>
      <c r="G300" t="s">
        <v>605</v>
      </c>
      <c r="H300" t="s">
        <v>605</v>
      </c>
      <c r="I300" t="s">
        <v>605</v>
      </c>
      <c r="J300" t="s">
        <v>605</v>
      </c>
      <c r="K300" t="s">
        <v>605</v>
      </c>
      <c r="L300" t="s">
        <v>605</v>
      </c>
      <c r="M300" t="s">
        <v>605</v>
      </c>
      <c r="N300" t="s">
        <v>605</v>
      </c>
      <c r="O300" t="s">
        <v>605</v>
      </c>
      <c r="P300" t="s">
        <v>605</v>
      </c>
      <c r="Q300" t="s">
        <v>605</v>
      </c>
      <c r="R300" t="s">
        <v>605</v>
      </c>
      <c r="S300" t="s">
        <v>605</v>
      </c>
      <c r="T300" t="s">
        <v>605</v>
      </c>
      <c r="U300" t="s">
        <v>605</v>
      </c>
      <c r="V300" t="s">
        <v>605</v>
      </c>
      <c r="W300" t="s">
        <v>605</v>
      </c>
      <c r="X300" t="s">
        <v>605</v>
      </c>
      <c r="Y300" t="s">
        <v>605</v>
      </c>
      <c r="Z300" t="s">
        <v>605</v>
      </c>
      <c r="AA300" t="e">
        <v>#REF!</v>
      </c>
      <c r="AB300" t="e">
        <v>#REF!</v>
      </c>
    </row>
    <row r="301">
      <c r="B301" s="71" t="s">
        <v>605</v>
      </c>
      <c r="C301" t="s">
        <v>605</v>
      </c>
      <c r="D301" t="s">
        <v>605</v>
      </c>
      <c r="E301" t="s">
        <v>605</v>
      </c>
      <c r="F301" t="s">
        <v>605</v>
      </c>
      <c r="G301" t="s">
        <v>605</v>
      </c>
      <c r="H301" t="s">
        <v>605</v>
      </c>
      <c r="I301" t="s">
        <v>605</v>
      </c>
      <c r="J301" t="s">
        <v>605</v>
      </c>
      <c r="K301" t="s">
        <v>605</v>
      </c>
      <c r="L301" t="s">
        <v>605</v>
      </c>
      <c r="M301" t="s">
        <v>605</v>
      </c>
      <c r="N301" t="s">
        <v>605</v>
      </c>
      <c r="O301" t="s">
        <v>605</v>
      </c>
      <c r="P301" t="s">
        <v>605</v>
      </c>
      <c r="Q301" t="s">
        <v>605</v>
      </c>
      <c r="R301" t="s">
        <v>605</v>
      </c>
      <c r="S301" t="s">
        <v>605</v>
      </c>
      <c r="T301" t="s">
        <v>605</v>
      </c>
      <c r="U301" t="s">
        <v>605</v>
      </c>
      <c r="V301" t="s">
        <v>605</v>
      </c>
      <c r="W301" t="s">
        <v>605</v>
      </c>
      <c r="X301" t="s">
        <v>605</v>
      </c>
      <c r="Y301" t="s">
        <v>605</v>
      </c>
      <c r="Z301" t="s">
        <v>605</v>
      </c>
      <c r="AA301" t="e">
        <v>#REF!</v>
      </c>
      <c r="AB301" t="e">
        <v>#REF!</v>
      </c>
    </row>
    <row r="302">
      <c r="B302" s="71" t="s">
        <v>605</v>
      </c>
      <c r="C302" t="s">
        <v>605</v>
      </c>
      <c r="D302" t="s">
        <v>605</v>
      </c>
      <c r="E302" t="s">
        <v>605</v>
      </c>
      <c r="F302" t="s">
        <v>605</v>
      </c>
      <c r="G302" t="s">
        <v>605</v>
      </c>
      <c r="H302" t="s">
        <v>605</v>
      </c>
      <c r="I302" t="s">
        <v>605</v>
      </c>
      <c r="J302" t="s">
        <v>605</v>
      </c>
      <c r="K302" t="s">
        <v>605</v>
      </c>
      <c r="L302" t="s">
        <v>605</v>
      </c>
      <c r="M302" t="s">
        <v>605</v>
      </c>
      <c r="N302" t="s">
        <v>605</v>
      </c>
      <c r="O302" t="s">
        <v>605</v>
      </c>
      <c r="P302" t="s">
        <v>605</v>
      </c>
      <c r="Q302" t="s">
        <v>605</v>
      </c>
      <c r="R302" t="s">
        <v>605</v>
      </c>
      <c r="S302" t="s">
        <v>605</v>
      </c>
      <c r="T302" t="s">
        <v>605</v>
      </c>
      <c r="U302" t="s">
        <v>605</v>
      </c>
      <c r="V302" t="s">
        <v>605</v>
      </c>
      <c r="W302" t="s">
        <v>605</v>
      </c>
      <c r="X302" t="s">
        <v>605</v>
      </c>
      <c r="Y302" t="s">
        <v>605</v>
      </c>
      <c r="Z302" t="s">
        <v>605</v>
      </c>
      <c r="AA302" t="e">
        <v>#REF!</v>
      </c>
      <c r="AB302" t="e">
        <v>#REF!</v>
      </c>
    </row>
    <row r="303">
      <c r="B303" s="71" t="s">
        <v>605</v>
      </c>
      <c r="C303" t="s">
        <v>605</v>
      </c>
      <c r="D303" t="s">
        <v>605</v>
      </c>
      <c r="E303" t="s">
        <v>605</v>
      </c>
      <c r="F303" t="s">
        <v>605</v>
      </c>
      <c r="G303" t="s">
        <v>605</v>
      </c>
      <c r="H303" t="s">
        <v>605</v>
      </c>
      <c r="I303" t="s">
        <v>605</v>
      </c>
      <c r="J303" t="s">
        <v>605</v>
      </c>
      <c r="K303" t="s">
        <v>605</v>
      </c>
      <c r="L303" t="s">
        <v>605</v>
      </c>
      <c r="M303" t="s">
        <v>605</v>
      </c>
      <c r="N303" t="s">
        <v>605</v>
      </c>
      <c r="O303" t="s">
        <v>605</v>
      </c>
      <c r="P303" t="s">
        <v>605</v>
      </c>
      <c r="Q303" t="s">
        <v>605</v>
      </c>
      <c r="R303" t="s">
        <v>605</v>
      </c>
      <c r="S303" t="s">
        <v>605</v>
      </c>
      <c r="T303" t="s">
        <v>605</v>
      </c>
      <c r="U303" t="s">
        <v>605</v>
      </c>
      <c r="V303" t="s">
        <v>605</v>
      </c>
      <c r="W303" t="s">
        <v>605</v>
      </c>
      <c r="X303" t="s">
        <v>605</v>
      </c>
      <c r="Y303" t="s">
        <v>605</v>
      </c>
      <c r="Z303" t="s">
        <v>605</v>
      </c>
      <c r="AA303" t="e">
        <v>#REF!</v>
      </c>
      <c r="AB303" t="e">
        <v>#REF!</v>
      </c>
    </row>
    <row r="304">
      <c r="B304" s="71" t="s">
        <v>605</v>
      </c>
      <c r="C304" t="s">
        <v>605</v>
      </c>
      <c r="D304" t="s">
        <v>605</v>
      </c>
      <c r="E304" t="s">
        <v>605</v>
      </c>
      <c r="F304" t="s">
        <v>605</v>
      </c>
      <c r="G304" t="s">
        <v>605</v>
      </c>
      <c r="H304" t="s">
        <v>605</v>
      </c>
      <c r="I304" t="s">
        <v>605</v>
      </c>
      <c r="J304" t="s">
        <v>605</v>
      </c>
      <c r="K304" t="s">
        <v>605</v>
      </c>
      <c r="L304" t="s">
        <v>605</v>
      </c>
      <c r="M304" t="s">
        <v>605</v>
      </c>
      <c r="N304" t="s">
        <v>605</v>
      </c>
      <c r="O304" t="s">
        <v>605</v>
      </c>
      <c r="P304" t="s">
        <v>605</v>
      </c>
      <c r="Q304" t="s">
        <v>605</v>
      </c>
      <c r="R304" t="s">
        <v>605</v>
      </c>
      <c r="S304" t="s">
        <v>605</v>
      </c>
      <c r="T304" t="s">
        <v>605</v>
      </c>
      <c r="U304" t="s">
        <v>605</v>
      </c>
      <c r="V304" t="s">
        <v>605</v>
      </c>
      <c r="W304" t="s">
        <v>605</v>
      </c>
      <c r="X304" t="s">
        <v>605</v>
      </c>
      <c r="Y304" t="s">
        <v>605</v>
      </c>
      <c r="Z304" t="s">
        <v>605</v>
      </c>
      <c r="AA304" t="e">
        <v>#REF!</v>
      </c>
      <c r="AB304" t="e">
        <v>#REF!</v>
      </c>
    </row>
    <row r="305">
      <c r="B305" s="71" t="s">
        <v>605</v>
      </c>
      <c r="C305" t="s">
        <v>605</v>
      </c>
      <c r="D305" t="s">
        <v>605</v>
      </c>
      <c r="E305" t="s">
        <v>605</v>
      </c>
      <c r="F305" t="s">
        <v>605</v>
      </c>
      <c r="G305" t="s">
        <v>605</v>
      </c>
      <c r="H305" t="s">
        <v>605</v>
      </c>
      <c r="I305" t="s">
        <v>605</v>
      </c>
      <c r="J305" t="s">
        <v>605</v>
      </c>
      <c r="K305" t="s">
        <v>605</v>
      </c>
      <c r="L305" t="s">
        <v>605</v>
      </c>
      <c r="M305" t="s">
        <v>605</v>
      </c>
      <c r="N305" t="s">
        <v>605</v>
      </c>
      <c r="O305" t="s">
        <v>605</v>
      </c>
      <c r="P305" t="s">
        <v>605</v>
      </c>
      <c r="Q305" t="s">
        <v>605</v>
      </c>
      <c r="R305" t="s">
        <v>605</v>
      </c>
      <c r="S305" t="s">
        <v>605</v>
      </c>
      <c r="T305" t="s">
        <v>605</v>
      </c>
      <c r="U305" t="s">
        <v>605</v>
      </c>
      <c r="V305" t="s">
        <v>605</v>
      </c>
      <c r="W305" t="s">
        <v>605</v>
      </c>
      <c r="X305" t="s">
        <v>605</v>
      </c>
      <c r="Y305" t="s">
        <v>605</v>
      </c>
      <c r="Z305" t="s">
        <v>605</v>
      </c>
      <c r="AA305" t="e">
        <v>#REF!</v>
      </c>
      <c r="AB305" t="e">
        <v>#REF!</v>
      </c>
    </row>
    <row r="306">
      <c r="B306" s="71" t="s">
        <v>605</v>
      </c>
      <c r="C306" t="s">
        <v>605</v>
      </c>
      <c r="D306" t="s">
        <v>605</v>
      </c>
      <c r="E306" t="s">
        <v>605</v>
      </c>
      <c r="F306" t="s">
        <v>605</v>
      </c>
      <c r="G306" t="s">
        <v>605</v>
      </c>
      <c r="H306" t="s">
        <v>605</v>
      </c>
      <c r="I306" t="s">
        <v>605</v>
      </c>
      <c r="J306" t="s">
        <v>605</v>
      </c>
      <c r="K306" t="s">
        <v>605</v>
      </c>
      <c r="L306" t="s">
        <v>605</v>
      </c>
      <c r="M306" t="s">
        <v>605</v>
      </c>
      <c r="N306" t="s">
        <v>605</v>
      </c>
      <c r="O306" t="s">
        <v>605</v>
      </c>
      <c r="P306" t="s">
        <v>605</v>
      </c>
      <c r="Q306" t="s">
        <v>605</v>
      </c>
      <c r="R306" t="s">
        <v>605</v>
      </c>
      <c r="S306" t="s">
        <v>605</v>
      </c>
      <c r="T306" t="s">
        <v>605</v>
      </c>
      <c r="U306" t="s">
        <v>605</v>
      </c>
      <c r="V306" t="s">
        <v>605</v>
      </c>
      <c r="W306" t="s">
        <v>605</v>
      </c>
      <c r="X306" t="s">
        <v>605</v>
      </c>
      <c r="Y306" t="s">
        <v>605</v>
      </c>
      <c r="Z306" t="s">
        <v>605</v>
      </c>
      <c r="AA306" t="e">
        <v>#REF!</v>
      </c>
      <c r="AB306" t="e">
        <v>#REF!</v>
      </c>
    </row>
    <row r="307">
      <c r="B307" s="71" t="s">
        <v>605</v>
      </c>
      <c r="C307" t="s">
        <v>605</v>
      </c>
      <c r="D307" t="s">
        <v>605</v>
      </c>
      <c r="E307" t="s">
        <v>605</v>
      </c>
      <c r="F307" t="s">
        <v>605</v>
      </c>
      <c r="G307" t="s">
        <v>605</v>
      </c>
      <c r="H307" t="s">
        <v>605</v>
      </c>
      <c r="I307" t="s">
        <v>605</v>
      </c>
      <c r="J307" t="s">
        <v>605</v>
      </c>
      <c r="K307" t="s">
        <v>605</v>
      </c>
      <c r="L307" t="s">
        <v>605</v>
      </c>
      <c r="M307" t="s">
        <v>605</v>
      </c>
      <c r="N307" t="s">
        <v>605</v>
      </c>
      <c r="O307" t="s">
        <v>605</v>
      </c>
      <c r="P307" t="s">
        <v>605</v>
      </c>
      <c r="Q307" t="s">
        <v>605</v>
      </c>
      <c r="R307" t="s">
        <v>605</v>
      </c>
      <c r="S307" t="s">
        <v>605</v>
      </c>
      <c r="T307" t="s">
        <v>605</v>
      </c>
      <c r="U307" t="s">
        <v>605</v>
      </c>
      <c r="V307" t="s">
        <v>605</v>
      </c>
      <c r="W307" t="s">
        <v>605</v>
      </c>
      <c r="X307" t="s">
        <v>605</v>
      </c>
      <c r="Y307" t="s">
        <v>605</v>
      </c>
      <c r="Z307" t="s">
        <v>605</v>
      </c>
      <c r="AA307" t="e">
        <v>#REF!</v>
      </c>
      <c r="AB307" t="e">
        <v>#REF!</v>
      </c>
    </row>
    <row r="308">
      <c r="B308" s="71" t="s">
        <v>605</v>
      </c>
      <c r="C308" t="s">
        <v>605</v>
      </c>
      <c r="D308" t="s">
        <v>605</v>
      </c>
      <c r="E308" t="s">
        <v>605</v>
      </c>
      <c r="F308" t="s">
        <v>605</v>
      </c>
      <c r="G308" t="s">
        <v>605</v>
      </c>
      <c r="H308" t="s">
        <v>605</v>
      </c>
      <c r="I308" t="s">
        <v>605</v>
      </c>
      <c r="J308" t="s">
        <v>605</v>
      </c>
      <c r="K308" t="s">
        <v>605</v>
      </c>
      <c r="L308" t="s">
        <v>605</v>
      </c>
      <c r="M308" t="s">
        <v>605</v>
      </c>
      <c r="N308" t="s">
        <v>605</v>
      </c>
      <c r="O308" t="s">
        <v>605</v>
      </c>
      <c r="P308" t="s">
        <v>605</v>
      </c>
      <c r="Q308" t="s">
        <v>605</v>
      </c>
      <c r="R308" t="s">
        <v>605</v>
      </c>
      <c r="S308" t="s">
        <v>605</v>
      </c>
      <c r="T308" t="s">
        <v>605</v>
      </c>
      <c r="U308" t="s">
        <v>605</v>
      </c>
      <c r="V308" t="s">
        <v>605</v>
      </c>
      <c r="W308" t="s">
        <v>605</v>
      </c>
      <c r="X308" t="s">
        <v>605</v>
      </c>
      <c r="Y308" t="s">
        <v>605</v>
      </c>
      <c r="Z308" t="s">
        <v>605</v>
      </c>
      <c r="AA308" t="e">
        <v>#REF!</v>
      </c>
      <c r="AB308" t="e">
        <v>#REF!</v>
      </c>
    </row>
    <row r="309">
      <c r="B309" s="71" t="s">
        <v>605</v>
      </c>
      <c r="C309" t="s">
        <v>605</v>
      </c>
      <c r="D309" t="s">
        <v>605</v>
      </c>
      <c r="E309" t="s">
        <v>605</v>
      </c>
      <c r="F309" t="s">
        <v>605</v>
      </c>
      <c r="G309" t="s">
        <v>605</v>
      </c>
      <c r="H309" t="s">
        <v>605</v>
      </c>
      <c r="I309" t="s">
        <v>605</v>
      </c>
      <c r="J309" t="s">
        <v>605</v>
      </c>
      <c r="K309" t="s">
        <v>605</v>
      </c>
      <c r="L309" t="s">
        <v>605</v>
      </c>
      <c r="M309" t="s">
        <v>605</v>
      </c>
      <c r="N309" t="s">
        <v>605</v>
      </c>
      <c r="O309" t="s">
        <v>605</v>
      </c>
      <c r="P309" t="s">
        <v>605</v>
      </c>
      <c r="Q309" t="s">
        <v>605</v>
      </c>
      <c r="R309" t="s">
        <v>605</v>
      </c>
      <c r="S309" t="s">
        <v>605</v>
      </c>
      <c r="T309" t="s">
        <v>605</v>
      </c>
      <c r="U309" t="s">
        <v>605</v>
      </c>
      <c r="V309" t="s">
        <v>605</v>
      </c>
      <c r="W309" t="s">
        <v>605</v>
      </c>
      <c r="X309" t="s">
        <v>605</v>
      </c>
      <c r="Y309" t="s">
        <v>605</v>
      </c>
      <c r="Z309" t="s">
        <v>605</v>
      </c>
      <c r="AA309" t="e">
        <v>#REF!</v>
      </c>
      <c r="AB309" t="e">
        <v>#REF!</v>
      </c>
    </row>
    <row r="310">
      <c r="B310" s="71" t="s">
        <v>605</v>
      </c>
      <c r="C310" t="s">
        <v>605</v>
      </c>
      <c r="D310" t="s">
        <v>605</v>
      </c>
      <c r="E310" t="s">
        <v>605</v>
      </c>
      <c r="F310" t="s">
        <v>605</v>
      </c>
      <c r="G310" t="s">
        <v>605</v>
      </c>
      <c r="H310" t="s">
        <v>605</v>
      </c>
      <c r="I310" t="s">
        <v>605</v>
      </c>
      <c r="J310" t="s">
        <v>605</v>
      </c>
      <c r="K310" t="s">
        <v>605</v>
      </c>
      <c r="L310" t="s">
        <v>605</v>
      </c>
      <c r="M310" t="s">
        <v>605</v>
      </c>
      <c r="N310" t="s">
        <v>605</v>
      </c>
      <c r="O310" t="s">
        <v>605</v>
      </c>
      <c r="P310" t="s">
        <v>605</v>
      </c>
      <c r="Q310" t="s">
        <v>605</v>
      </c>
      <c r="R310" t="s">
        <v>605</v>
      </c>
      <c r="S310" t="s">
        <v>605</v>
      </c>
      <c r="T310" t="s">
        <v>605</v>
      </c>
      <c r="U310" t="s">
        <v>605</v>
      </c>
      <c r="V310" t="s">
        <v>605</v>
      </c>
      <c r="W310" t="s">
        <v>605</v>
      </c>
      <c r="X310" t="s">
        <v>605</v>
      </c>
      <c r="Y310" t="s">
        <v>605</v>
      </c>
      <c r="Z310" t="s">
        <v>605</v>
      </c>
      <c r="AA310" t="e">
        <v>#REF!</v>
      </c>
      <c r="AB310" t="e">
        <v>#REF!</v>
      </c>
    </row>
    <row r="311">
      <c r="B311" s="71" t="s">
        <v>605</v>
      </c>
      <c r="C311" t="s">
        <v>605</v>
      </c>
      <c r="D311" t="s">
        <v>605</v>
      </c>
      <c r="E311" t="s">
        <v>605</v>
      </c>
      <c r="F311" t="s">
        <v>605</v>
      </c>
      <c r="G311" t="s">
        <v>605</v>
      </c>
      <c r="H311" t="s">
        <v>605</v>
      </c>
      <c r="I311" t="s">
        <v>605</v>
      </c>
      <c r="J311" t="s">
        <v>605</v>
      </c>
      <c r="K311" t="s">
        <v>605</v>
      </c>
      <c r="L311" t="s">
        <v>605</v>
      </c>
      <c r="M311" t="s">
        <v>605</v>
      </c>
      <c r="N311" t="s">
        <v>605</v>
      </c>
      <c r="O311" t="s">
        <v>605</v>
      </c>
      <c r="P311" t="s">
        <v>605</v>
      </c>
      <c r="Q311" t="s">
        <v>605</v>
      </c>
      <c r="R311" t="s">
        <v>605</v>
      </c>
      <c r="S311" t="s">
        <v>605</v>
      </c>
      <c r="T311" t="s">
        <v>605</v>
      </c>
      <c r="U311" t="s">
        <v>605</v>
      </c>
      <c r="V311" t="s">
        <v>605</v>
      </c>
      <c r="W311" t="s">
        <v>605</v>
      </c>
      <c r="X311" t="s">
        <v>605</v>
      </c>
      <c r="Y311" t="s">
        <v>605</v>
      </c>
      <c r="Z311" t="s">
        <v>605</v>
      </c>
      <c r="AA311" t="e">
        <v>#REF!</v>
      </c>
      <c r="AB311" t="e">
        <v>#REF!</v>
      </c>
    </row>
    <row r="312">
      <c r="B312" s="71" t="s">
        <v>605</v>
      </c>
      <c r="C312" t="s">
        <v>605</v>
      </c>
      <c r="D312" t="s">
        <v>605</v>
      </c>
      <c r="E312" t="s">
        <v>605</v>
      </c>
      <c r="F312" t="s">
        <v>605</v>
      </c>
      <c r="G312" t="s">
        <v>605</v>
      </c>
      <c r="H312" t="s">
        <v>605</v>
      </c>
      <c r="I312" t="s">
        <v>605</v>
      </c>
      <c r="J312" t="s">
        <v>605</v>
      </c>
      <c r="K312" t="s">
        <v>605</v>
      </c>
      <c r="L312" t="s">
        <v>605</v>
      </c>
      <c r="M312" t="s">
        <v>605</v>
      </c>
      <c r="N312" t="s">
        <v>605</v>
      </c>
      <c r="O312" t="s">
        <v>605</v>
      </c>
      <c r="P312" t="s">
        <v>605</v>
      </c>
      <c r="Q312" t="s">
        <v>605</v>
      </c>
      <c r="R312" t="s">
        <v>605</v>
      </c>
      <c r="S312" t="s">
        <v>605</v>
      </c>
      <c r="T312" t="s">
        <v>605</v>
      </c>
      <c r="U312" t="s">
        <v>605</v>
      </c>
      <c r="V312" t="s">
        <v>605</v>
      </c>
      <c r="W312" t="s">
        <v>605</v>
      </c>
      <c r="X312" t="s">
        <v>605</v>
      </c>
      <c r="Y312" t="s">
        <v>605</v>
      </c>
      <c r="Z312" t="s">
        <v>605</v>
      </c>
      <c r="AA312" t="e">
        <v>#REF!</v>
      </c>
      <c r="AB312" t="e">
        <v>#REF!</v>
      </c>
    </row>
    <row r="313">
      <c r="B313" s="71" t="s">
        <v>605</v>
      </c>
      <c r="C313" t="s">
        <v>605</v>
      </c>
      <c r="D313" t="s">
        <v>605</v>
      </c>
      <c r="E313" t="s">
        <v>605</v>
      </c>
      <c r="F313" t="s">
        <v>605</v>
      </c>
      <c r="G313" t="s">
        <v>605</v>
      </c>
      <c r="H313" t="s">
        <v>605</v>
      </c>
      <c r="I313" t="s">
        <v>605</v>
      </c>
      <c r="J313" t="s">
        <v>605</v>
      </c>
      <c r="K313" t="s">
        <v>605</v>
      </c>
      <c r="L313" t="s">
        <v>605</v>
      </c>
      <c r="M313" t="s">
        <v>605</v>
      </c>
      <c r="N313" t="s">
        <v>605</v>
      </c>
      <c r="O313" t="s">
        <v>605</v>
      </c>
      <c r="P313" t="s">
        <v>605</v>
      </c>
      <c r="Q313" t="s">
        <v>605</v>
      </c>
      <c r="R313" t="s">
        <v>605</v>
      </c>
      <c r="S313" t="s">
        <v>605</v>
      </c>
      <c r="T313" t="s">
        <v>605</v>
      </c>
      <c r="U313" t="s">
        <v>605</v>
      </c>
      <c r="V313" t="s">
        <v>605</v>
      </c>
      <c r="W313" t="s">
        <v>605</v>
      </c>
      <c r="X313" t="s">
        <v>605</v>
      </c>
      <c r="Y313" t="s">
        <v>605</v>
      </c>
      <c r="Z313" t="s">
        <v>605</v>
      </c>
      <c r="AA313" t="e">
        <v>#REF!</v>
      </c>
      <c r="AB313" t="e">
        <v>#REF!</v>
      </c>
    </row>
    <row r="314">
      <c r="B314" s="71" t="s">
        <v>605</v>
      </c>
      <c r="C314" t="s">
        <v>605</v>
      </c>
      <c r="D314" t="s">
        <v>605</v>
      </c>
      <c r="E314" t="s">
        <v>605</v>
      </c>
      <c r="F314" t="s">
        <v>605</v>
      </c>
      <c r="G314" t="s">
        <v>605</v>
      </c>
      <c r="H314" t="s">
        <v>605</v>
      </c>
      <c r="I314" t="s">
        <v>605</v>
      </c>
      <c r="J314" t="s">
        <v>605</v>
      </c>
      <c r="K314" t="s">
        <v>605</v>
      </c>
      <c r="L314" t="s">
        <v>605</v>
      </c>
      <c r="M314" t="s">
        <v>605</v>
      </c>
      <c r="N314" t="s">
        <v>605</v>
      </c>
      <c r="O314" t="s">
        <v>605</v>
      </c>
      <c r="P314" t="s">
        <v>605</v>
      </c>
      <c r="Q314" t="s">
        <v>605</v>
      </c>
      <c r="R314" t="s">
        <v>605</v>
      </c>
      <c r="S314" t="s">
        <v>605</v>
      </c>
      <c r="T314" t="s">
        <v>605</v>
      </c>
      <c r="U314" t="s">
        <v>605</v>
      </c>
      <c r="V314" t="s">
        <v>605</v>
      </c>
      <c r="W314" t="s">
        <v>605</v>
      </c>
      <c r="X314" t="s">
        <v>605</v>
      </c>
      <c r="Y314" t="s">
        <v>605</v>
      </c>
      <c r="Z314" t="s">
        <v>605</v>
      </c>
      <c r="AA314" t="e">
        <v>#REF!</v>
      </c>
      <c r="AB314" t="e">
        <v>#REF!</v>
      </c>
    </row>
    <row r="315">
      <c r="B315" s="71" t="s">
        <v>605</v>
      </c>
      <c r="C315" t="s">
        <v>605</v>
      </c>
      <c r="D315" t="s">
        <v>605</v>
      </c>
      <c r="E315" t="s">
        <v>605</v>
      </c>
      <c r="F315" t="s">
        <v>605</v>
      </c>
      <c r="G315" t="s">
        <v>605</v>
      </c>
      <c r="H315" t="s">
        <v>605</v>
      </c>
      <c r="I315" t="s">
        <v>605</v>
      </c>
      <c r="J315" t="s">
        <v>605</v>
      </c>
      <c r="K315" t="s">
        <v>605</v>
      </c>
      <c r="L315" t="s">
        <v>605</v>
      </c>
      <c r="M315" t="s">
        <v>605</v>
      </c>
      <c r="N315" t="s">
        <v>605</v>
      </c>
      <c r="O315" t="s">
        <v>605</v>
      </c>
      <c r="P315" t="s">
        <v>605</v>
      </c>
      <c r="Q315" t="s">
        <v>605</v>
      </c>
      <c r="R315" t="s">
        <v>605</v>
      </c>
      <c r="S315" t="s">
        <v>605</v>
      </c>
      <c r="T315" t="s">
        <v>605</v>
      </c>
      <c r="U315" t="s">
        <v>605</v>
      </c>
      <c r="V315" t="s">
        <v>605</v>
      </c>
      <c r="W315" t="s">
        <v>605</v>
      </c>
      <c r="X315" t="s">
        <v>605</v>
      </c>
      <c r="Y315" t="s">
        <v>605</v>
      </c>
      <c r="Z315" t="s">
        <v>605</v>
      </c>
      <c r="AA315" t="e">
        <v>#REF!</v>
      </c>
      <c r="AB315" t="e">
        <v>#REF!</v>
      </c>
    </row>
    <row r="316">
      <c r="B316" s="71" t="s">
        <v>605</v>
      </c>
      <c r="C316" t="s">
        <v>605</v>
      </c>
      <c r="D316" t="s">
        <v>605</v>
      </c>
      <c r="E316" t="s">
        <v>605</v>
      </c>
      <c r="F316" t="s">
        <v>605</v>
      </c>
      <c r="G316" t="s">
        <v>605</v>
      </c>
      <c r="H316" t="s">
        <v>605</v>
      </c>
      <c r="I316" t="s">
        <v>605</v>
      </c>
      <c r="J316" t="s">
        <v>605</v>
      </c>
      <c r="K316" t="s">
        <v>605</v>
      </c>
      <c r="L316" t="s">
        <v>605</v>
      </c>
      <c r="M316" t="s">
        <v>605</v>
      </c>
      <c r="N316" t="s">
        <v>605</v>
      </c>
      <c r="O316" t="s">
        <v>605</v>
      </c>
      <c r="P316" t="s">
        <v>605</v>
      </c>
      <c r="Q316" t="s">
        <v>605</v>
      </c>
      <c r="R316" t="s">
        <v>605</v>
      </c>
      <c r="S316" t="s">
        <v>605</v>
      </c>
      <c r="T316" t="s">
        <v>605</v>
      </c>
      <c r="U316" t="s">
        <v>605</v>
      </c>
      <c r="V316" t="s">
        <v>605</v>
      </c>
      <c r="W316" t="s">
        <v>605</v>
      </c>
      <c r="X316" t="s">
        <v>605</v>
      </c>
      <c r="Y316" t="s">
        <v>605</v>
      </c>
      <c r="Z316" t="s">
        <v>605</v>
      </c>
      <c r="AA316" t="e">
        <v>#REF!</v>
      </c>
      <c r="AB316" t="e">
        <v>#REF!</v>
      </c>
    </row>
    <row r="317">
      <c r="B317" s="71" t="s">
        <v>605</v>
      </c>
      <c r="C317" t="s">
        <v>605</v>
      </c>
      <c r="D317" t="s">
        <v>605</v>
      </c>
      <c r="E317" t="s">
        <v>605</v>
      </c>
      <c r="F317" t="s">
        <v>605</v>
      </c>
      <c r="G317" t="s">
        <v>605</v>
      </c>
      <c r="H317" t="s">
        <v>605</v>
      </c>
      <c r="I317" t="s">
        <v>605</v>
      </c>
      <c r="J317" t="s">
        <v>605</v>
      </c>
      <c r="K317" t="s">
        <v>605</v>
      </c>
      <c r="L317" t="s">
        <v>605</v>
      </c>
      <c r="M317" t="s">
        <v>605</v>
      </c>
      <c r="N317" t="s">
        <v>605</v>
      </c>
      <c r="O317" t="s">
        <v>605</v>
      </c>
      <c r="P317" t="s">
        <v>605</v>
      </c>
      <c r="Q317" t="s">
        <v>605</v>
      </c>
      <c r="R317" t="s">
        <v>605</v>
      </c>
      <c r="S317" t="s">
        <v>605</v>
      </c>
      <c r="T317" t="s">
        <v>605</v>
      </c>
      <c r="U317" t="s">
        <v>605</v>
      </c>
      <c r="V317" t="s">
        <v>605</v>
      </c>
      <c r="W317" t="s">
        <v>605</v>
      </c>
      <c r="X317" t="s">
        <v>605</v>
      </c>
      <c r="Y317" t="s">
        <v>605</v>
      </c>
      <c r="Z317" t="s">
        <v>605</v>
      </c>
      <c r="AA317" t="e">
        <v>#REF!</v>
      </c>
      <c r="AB317" t="e">
        <v>#REF!</v>
      </c>
    </row>
    <row r="318">
      <c r="B318" s="71" t="s">
        <v>605</v>
      </c>
      <c r="C318" t="s">
        <v>605</v>
      </c>
      <c r="D318" t="s">
        <v>605</v>
      </c>
      <c r="E318" t="s">
        <v>605</v>
      </c>
      <c r="F318" t="s">
        <v>605</v>
      </c>
      <c r="G318" t="s">
        <v>605</v>
      </c>
      <c r="H318" t="s">
        <v>605</v>
      </c>
      <c r="I318" t="s">
        <v>605</v>
      </c>
      <c r="J318" t="s">
        <v>605</v>
      </c>
      <c r="K318" t="s">
        <v>605</v>
      </c>
      <c r="L318" t="s">
        <v>605</v>
      </c>
      <c r="M318" t="s">
        <v>605</v>
      </c>
      <c r="N318" t="s">
        <v>605</v>
      </c>
      <c r="O318" t="s">
        <v>605</v>
      </c>
      <c r="P318" t="s">
        <v>605</v>
      </c>
      <c r="Q318" t="s">
        <v>605</v>
      </c>
      <c r="R318" t="s">
        <v>605</v>
      </c>
      <c r="S318" t="s">
        <v>605</v>
      </c>
      <c r="T318" t="s">
        <v>605</v>
      </c>
      <c r="U318" t="s">
        <v>605</v>
      </c>
      <c r="V318" t="s">
        <v>605</v>
      </c>
      <c r="W318" t="s">
        <v>605</v>
      </c>
      <c r="X318" t="s">
        <v>605</v>
      </c>
      <c r="Y318" t="s">
        <v>605</v>
      </c>
      <c r="Z318" t="s">
        <v>605</v>
      </c>
      <c r="AA318" t="e">
        <v>#REF!</v>
      </c>
      <c r="AB318" t="e">
        <v>#REF!</v>
      </c>
    </row>
    <row r="319">
      <c r="B319" s="71" t="s">
        <v>605</v>
      </c>
      <c r="C319" t="s">
        <v>605</v>
      </c>
      <c r="D319" t="s">
        <v>605</v>
      </c>
      <c r="E319" t="s">
        <v>605</v>
      </c>
      <c r="F319" t="s">
        <v>605</v>
      </c>
      <c r="G319" t="s">
        <v>605</v>
      </c>
      <c r="H319" t="s">
        <v>605</v>
      </c>
      <c r="I319" t="s">
        <v>605</v>
      </c>
      <c r="J319" t="s">
        <v>605</v>
      </c>
      <c r="K319" t="s">
        <v>605</v>
      </c>
      <c r="L319" t="s">
        <v>605</v>
      </c>
      <c r="M319" t="s">
        <v>605</v>
      </c>
      <c r="N319" t="s">
        <v>605</v>
      </c>
      <c r="O319" t="s">
        <v>605</v>
      </c>
      <c r="P319" t="s">
        <v>605</v>
      </c>
      <c r="Q319" t="s">
        <v>605</v>
      </c>
      <c r="R319" t="s">
        <v>605</v>
      </c>
      <c r="S319" t="s">
        <v>605</v>
      </c>
      <c r="T319" t="s">
        <v>605</v>
      </c>
      <c r="U319" t="s">
        <v>605</v>
      </c>
      <c r="V319" t="s">
        <v>605</v>
      </c>
      <c r="W319" t="s">
        <v>605</v>
      </c>
      <c r="X319" t="s">
        <v>605</v>
      </c>
      <c r="Y319" t="s">
        <v>605</v>
      </c>
      <c r="Z319" t="s">
        <v>605</v>
      </c>
      <c r="AA319" t="e">
        <v>#REF!</v>
      </c>
      <c r="AB319" t="e">
        <v>#REF!</v>
      </c>
    </row>
    <row r="320">
      <c r="B320" s="71" t="s">
        <v>605</v>
      </c>
      <c r="C320" t="s">
        <v>605</v>
      </c>
      <c r="D320" t="s">
        <v>605</v>
      </c>
      <c r="E320" t="s">
        <v>605</v>
      </c>
      <c r="F320" t="s">
        <v>605</v>
      </c>
      <c r="G320" t="s">
        <v>605</v>
      </c>
      <c r="H320" t="s">
        <v>605</v>
      </c>
      <c r="I320" t="s">
        <v>605</v>
      </c>
      <c r="J320" t="s">
        <v>605</v>
      </c>
      <c r="K320" t="s">
        <v>605</v>
      </c>
      <c r="L320" t="s">
        <v>605</v>
      </c>
      <c r="M320" t="s">
        <v>605</v>
      </c>
      <c r="N320" t="s">
        <v>605</v>
      </c>
      <c r="O320" t="s">
        <v>605</v>
      </c>
      <c r="P320" t="s">
        <v>605</v>
      </c>
      <c r="Q320" t="s">
        <v>605</v>
      </c>
      <c r="R320" t="s">
        <v>605</v>
      </c>
      <c r="S320" t="s">
        <v>605</v>
      </c>
      <c r="T320" t="s">
        <v>605</v>
      </c>
      <c r="U320" t="s">
        <v>605</v>
      </c>
      <c r="V320" t="s">
        <v>605</v>
      </c>
      <c r="W320" t="s">
        <v>605</v>
      </c>
      <c r="X320" t="s">
        <v>605</v>
      </c>
      <c r="Y320" t="s">
        <v>605</v>
      </c>
      <c r="Z320" t="s">
        <v>605</v>
      </c>
      <c r="AA320" t="e">
        <v>#REF!</v>
      </c>
      <c r="AB320" t="e">
        <v>#REF!</v>
      </c>
    </row>
    <row r="321">
      <c r="B321" s="71" t="s">
        <v>605</v>
      </c>
      <c r="C321" t="s">
        <v>605</v>
      </c>
      <c r="D321" t="s">
        <v>605</v>
      </c>
      <c r="E321" t="s">
        <v>605</v>
      </c>
      <c r="F321" t="s">
        <v>605</v>
      </c>
      <c r="G321" t="s">
        <v>605</v>
      </c>
      <c r="H321" t="s">
        <v>605</v>
      </c>
      <c r="I321" t="s">
        <v>605</v>
      </c>
      <c r="J321" t="s">
        <v>605</v>
      </c>
      <c r="K321" t="s">
        <v>605</v>
      </c>
      <c r="L321" t="s">
        <v>605</v>
      </c>
      <c r="M321" t="s">
        <v>605</v>
      </c>
      <c r="N321" t="s">
        <v>605</v>
      </c>
      <c r="O321" t="s">
        <v>605</v>
      </c>
      <c r="P321" t="s">
        <v>605</v>
      </c>
      <c r="Q321" t="s">
        <v>605</v>
      </c>
      <c r="R321" t="s">
        <v>605</v>
      </c>
      <c r="S321" t="s">
        <v>605</v>
      </c>
      <c r="T321" t="s">
        <v>605</v>
      </c>
      <c r="U321" t="s">
        <v>605</v>
      </c>
      <c r="V321" t="s">
        <v>605</v>
      </c>
      <c r="W321" t="s">
        <v>605</v>
      </c>
      <c r="X321" t="s">
        <v>605</v>
      </c>
      <c r="Y321" t="s">
        <v>605</v>
      </c>
      <c r="Z321" t="s">
        <v>605</v>
      </c>
      <c r="AA321" t="e">
        <v>#REF!</v>
      </c>
      <c r="AB321" t="e">
        <v>#REF!</v>
      </c>
    </row>
    <row r="322">
      <c r="B322" s="71" t="s">
        <v>605</v>
      </c>
      <c r="C322" t="s">
        <v>605</v>
      </c>
      <c r="D322" t="s">
        <v>605</v>
      </c>
      <c r="E322" t="s">
        <v>605</v>
      </c>
      <c r="F322" t="s">
        <v>605</v>
      </c>
      <c r="G322" t="s">
        <v>605</v>
      </c>
      <c r="H322" t="s">
        <v>605</v>
      </c>
      <c r="I322" t="s">
        <v>605</v>
      </c>
      <c r="J322" t="s">
        <v>605</v>
      </c>
      <c r="K322" t="s">
        <v>605</v>
      </c>
      <c r="L322" t="s">
        <v>605</v>
      </c>
      <c r="M322" t="s">
        <v>605</v>
      </c>
      <c r="N322" t="s">
        <v>605</v>
      </c>
      <c r="O322" t="s">
        <v>605</v>
      </c>
      <c r="P322" t="s">
        <v>605</v>
      </c>
      <c r="Q322" t="s">
        <v>605</v>
      </c>
      <c r="R322" t="s">
        <v>605</v>
      </c>
      <c r="S322" t="s">
        <v>605</v>
      </c>
      <c r="T322" t="s">
        <v>605</v>
      </c>
      <c r="U322" t="s">
        <v>605</v>
      </c>
      <c r="V322" t="s">
        <v>605</v>
      </c>
      <c r="W322" t="s">
        <v>605</v>
      </c>
      <c r="X322" t="s">
        <v>605</v>
      </c>
      <c r="Y322" t="s">
        <v>605</v>
      </c>
      <c r="Z322" t="s">
        <v>605</v>
      </c>
      <c r="AA322" t="e">
        <v>#REF!</v>
      </c>
      <c r="AB322" t="e">
        <v>#REF!</v>
      </c>
    </row>
    <row r="323">
      <c r="B323" s="71" t="s">
        <v>605</v>
      </c>
      <c r="C323" t="s">
        <v>605</v>
      </c>
      <c r="D323" t="s">
        <v>605</v>
      </c>
      <c r="E323" t="s">
        <v>605</v>
      </c>
      <c r="F323" t="s">
        <v>605</v>
      </c>
      <c r="G323" t="s">
        <v>605</v>
      </c>
      <c r="H323" t="s">
        <v>605</v>
      </c>
      <c r="I323" t="s">
        <v>605</v>
      </c>
      <c r="J323" t="s">
        <v>605</v>
      </c>
      <c r="K323" t="s">
        <v>605</v>
      </c>
      <c r="L323" t="s">
        <v>605</v>
      </c>
      <c r="M323" t="s">
        <v>605</v>
      </c>
      <c r="N323" t="s">
        <v>605</v>
      </c>
      <c r="O323" t="s">
        <v>605</v>
      </c>
      <c r="P323" t="s">
        <v>605</v>
      </c>
      <c r="Q323" t="s">
        <v>605</v>
      </c>
      <c r="R323" t="s">
        <v>605</v>
      </c>
      <c r="S323" t="s">
        <v>605</v>
      </c>
      <c r="T323" t="s">
        <v>605</v>
      </c>
      <c r="U323" t="s">
        <v>605</v>
      </c>
      <c r="V323" t="s">
        <v>605</v>
      </c>
      <c r="W323" t="s">
        <v>605</v>
      </c>
      <c r="X323" t="s">
        <v>605</v>
      </c>
      <c r="Y323" t="s">
        <v>605</v>
      </c>
      <c r="Z323" t="s">
        <v>605</v>
      </c>
      <c r="AA323" t="e">
        <v>#REF!</v>
      </c>
      <c r="AB323" t="e">
        <v>#REF!</v>
      </c>
    </row>
    <row r="324">
      <c r="B324" s="71" t="s">
        <v>605</v>
      </c>
      <c r="C324" t="s">
        <v>605</v>
      </c>
      <c r="D324" t="s">
        <v>605</v>
      </c>
      <c r="E324" t="s">
        <v>605</v>
      </c>
      <c r="F324" t="s">
        <v>605</v>
      </c>
      <c r="G324" t="s">
        <v>605</v>
      </c>
      <c r="H324" t="s">
        <v>605</v>
      </c>
      <c r="I324" t="s">
        <v>605</v>
      </c>
      <c r="J324" t="s">
        <v>605</v>
      </c>
      <c r="K324" t="s">
        <v>605</v>
      </c>
      <c r="L324" t="s">
        <v>605</v>
      </c>
      <c r="M324" t="s">
        <v>605</v>
      </c>
      <c r="N324" t="s">
        <v>605</v>
      </c>
      <c r="O324" t="s">
        <v>605</v>
      </c>
      <c r="P324" t="s">
        <v>605</v>
      </c>
      <c r="Q324" t="s">
        <v>605</v>
      </c>
      <c r="R324" t="s">
        <v>605</v>
      </c>
      <c r="S324" t="s">
        <v>605</v>
      </c>
      <c r="T324" t="s">
        <v>605</v>
      </c>
      <c r="U324" t="s">
        <v>605</v>
      </c>
      <c r="V324" t="s">
        <v>605</v>
      </c>
      <c r="W324" t="s">
        <v>605</v>
      </c>
      <c r="X324" t="s">
        <v>605</v>
      </c>
      <c r="Y324" t="s">
        <v>605</v>
      </c>
      <c r="Z324" t="s">
        <v>605</v>
      </c>
      <c r="AA324" t="e">
        <v>#REF!</v>
      </c>
      <c r="AB324" t="e">
        <v>#REF!</v>
      </c>
    </row>
    <row r="325">
      <c r="B325" s="71" t="s">
        <v>605</v>
      </c>
      <c r="C325" t="s">
        <v>605</v>
      </c>
      <c r="D325" t="s">
        <v>605</v>
      </c>
      <c r="E325" t="s">
        <v>605</v>
      </c>
      <c r="F325" t="s">
        <v>605</v>
      </c>
      <c r="G325" t="s">
        <v>605</v>
      </c>
      <c r="H325" t="s">
        <v>605</v>
      </c>
      <c r="I325" t="s">
        <v>605</v>
      </c>
      <c r="J325" t="s">
        <v>605</v>
      </c>
      <c r="K325" t="s">
        <v>605</v>
      </c>
      <c r="L325" t="s">
        <v>605</v>
      </c>
      <c r="M325" t="s">
        <v>605</v>
      </c>
      <c r="N325" t="s">
        <v>605</v>
      </c>
      <c r="O325" t="s">
        <v>605</v>
      </c>
      <c r="P325" t="s">
        <v>605</v>
      </c>
      <c r="Q325" t="s">
        <v>605</v>
      </c>
      <c r="R325" t="s">
        <v>605</v>
      </c>
      <c r="S325" t="s">
        <v>605</v>
      </c>
      <c r="T325" t="s">
        <v>605</v>
      </c>
      <c r="U325" t="s">
        <v>605</v>
      </c>
      <c r="V325" t="s">
        <v>605</v>
      </c>
      <c r="W325" t="s">
        <v>605</v>
      </c>
      <c r="X325" t="s">
        <v>605</v>
      </c>
      <c r="Y325" t="s">
        <v>605</v>
      </c>
      <c r="Z325" t="s">
        <v>605</v>
      </c>
      <c r="AA325" t="e">
        <v>#REF!</v>
      </c>
      <c r="AB325" t="e">
        <v>#REF!</v>
      </c>
    </row>
    <row r="326">
      <c r="B326" s="71" t="s">
        <v>605</v>
      </c>
      <c r="C326" t="s">
        <v>605</v>
      </c>
      <c r="D326" t="s">
        <v>605</v>
      </c>
      <c r="E326" t="s">
        <v>605</v>
      </c>
      <c r="F326" t="s">
        <v>605</v>
      </c>
      <c r="G326" t="s">
        <v>605</v>
      </c>
      <c r="H326" t="s">
        <v>605</v>
      </c>
      <c r="I326" t="s">
        <v>605</v>
      </c>
      <c r="J326" t="s">
        <v>605</v>
      </c>
      <c r="K326" t="s">
        <v>605</v>
      </c>
      <c r="L326" t="s">
        <v>605</v>
      </c>
      <c r="M326" t="s">
        <v>605</v>
      </c>
      <c r="N326" t="s">
        <v>605</v>
      </c>
      <c r="O326" t="s">
        <v>605</v>
      </c>
      <c r="P326" t="s">
        <v>605</v>
      </c>
      <c r="Q326" t="s">
        <v>605</v>
      </c>
      <c r="R326" t="s">
        <v>605</v>
      </c>
      <c r="S326" t="s">
        <v>605</v>
      </c>
      <c r="T326" t="s">
        <v>605</v>
      </c>
      <c r="U326" t="s">
        <v>605</v>
      </c>
      <c r="V326" t="s">
        <v>605</v>
      </c>
      <c r="W326" t="s">
        <v>605</v>
      </c>
      <c r="X326" t="s">
        <v>605</v>
      </c>
      <c r="Y326" t="s">
        <v>605</v>
      </c>
      <c r="Z326" t="s">
        <v>605</v>
      </c>
      <c r="AA326" t="e">
        <v>#REF!</v>
      </c>
      <c r="AB326" t="e">
        <v>#REF!</v>
      </c>
    </row>
    <row r="327">
      <c r="B327" s="71" t="s">
        <v>605</v>
      </c>
      <c r="C327" t="s">
        <v>605</v>
      </c>
      <c r="D327" t="s">
        <v>605</v>
      </c>
      <c r="E327" t="s">
        <v>605</v>
      </c>
      <c r="F327" t="s">
        <v>605</v>
      </c>
      <c r="G327" t="s">
        <v>605</v>
      </c>
      <c r="H327" t="s">
        <v>605</v>
      </c>
      <c r="I327" t="s">
        <v>605</v>
      </c>
      <c r="J327" t="s">
        <v>605</v>
      </c>
      <c r="K327" t="s">
        <v>605</v>
      </c>
      <c r="L327" t="s">
        <v>605</v>
      </c>
      <c r="M327" t="s">
        <v>605</v>
      </c>
      <c r="N327" t="s">
        <v>605</v>
      </c>
      <c r="O327" t="s">
        <v>605</v>
      </c>
      <c r="P327" t="s">
        <v>605</v>
      </c>
      <c r="Q327" t="s">
        <v>605</v>
      </c>
      <c r="R327" t="s">
        <v>605</v>
      </c>
      <c r="S327" t="s">
        <v>605</v>
      </c>
      <c r="T327" t="s">
        <v>605</v>
      </c>
      <c r="U327" t="s">
        <v>605</v>
      </c>
      <c r="V327" t="s">
        <v>605</v>
      </c>
      <c r="W327" t="s">
        <v>605</v>
      </c>
      <c r="X327" t="s">
        <v>605</v>
      </c>
      <c r="Y327" t="s">
        <v>605</v>
      </c>
      <c r="Z327" t="s">
        <v>605</v>
      </c>
      <c r="AA327" t="e">
        <v>#REF!</v>
      </c>
      <c r="AB327" t="e">
        <v>#REF!</v>
      </c>
    </row>
    <row r="328">
      <c r="B328" s="71" t="s">
        <v>605</v>
      </c>
      <c r="C328" t="s">
        <v>605</v>
      </c>
      <c r="D328" t="s">
        <v>605</v>
      </c>
      <c r="E328" t="s">
        <v>605</v>
      </c>
      <c r="F328" t="s">
        <v>605</v>
      </c>
      <c r="G328" t="s">
        <v>605</v>
      </c>
      <c r="H328" t="s">
        <v>605</v>
      </c>
      <c r="I328" t="s">
        <v>605</v>
      </c>
      <c r="J328" t="s">
        <v>605</v>
      </c>
      <c r="K328" t="s">
        <v>605</v>
      </c>
      <c r="L328" t="s">
        <v>605</v>
      </c>
      <c r="M328" t="s">
        <v>605</v>
      </c>
      <c r="N328" t="s">
        <v>605</v>
      </c>
      <c r="O328" t="s">
        <v>605</v>
      </c>
      <c r="P328" t="s">
        <v>605</v>
      </c>
      <c r="Q328" t="s">
        <v>605</v>
      </c>
      <c r="R328" t="s">
        <v>605</v>
      </c>
      <c r="S328" t="s">
        <v>605</v>
      </c>
      <c r="T328" t="s">
        <v>605</v>
      </c>
      <c r="U328" t="s">
        <v>605</v>
      </c>
      <c r="V328" t="s">
        <v>605</v>
      </c>
      <c r="W328" t="s">
        <v>605</v>
      </c>
      <c r="X328" t="s">
        <v>605</v>
      </c>
      <c r="Y328" t="s">
        <v>605</v>
      </c>
      <c r="Z328" t="s">
        <v>605</v>
      </c>
      <c r="AA328" t="e">
        <v>#REF!</v>
      </c>
      <c r="AB328" t="e">
        <v>#REF!</v>
      </c>
    </row>
    <row r="329">
      <c r="B329" s="71" t="s">
        <v>605</v>
      </c>
      <c r="C329" t="s">
        <v>605</v>
      </c>
      <c r="D329" t="s">
        <v>605</v>
      </c>
      <c r="E329" t="s">
        <v>605</v>
      </c>
      <c r="F329" t="s">
        <v>605</v>
      </c>
      <c r="G329" t="s">
        <v>605</v>
      </c>
      <c r="H329" t="s">
        <v>605</v>
      </c>
      <c r="I329" t="s">
        <v>605</v>
      </c>
      <c r="J329" t="s">
        <v>605</v>
      </c>
      <c r="K329" t="s">
        <v>605</v>
      </c>
      <c r="L329" t="s">
        <v>605</v>
      </c>
      <c r="M329" t="s">
        <v>605</v>
      </c>
      <c r="N329" t="s">
        <v>605</v>
      </c>
      <c r="O329" t="s">
        <v>605</v>
      </c>
      <c r="P329" t="s">
        <v>605</v>
      </c>
      <c r="Q329" t="s">
        <v>605</v>
      </c>
      <c r="R329" t="s">
        <v>605</v>
      </c>
      <c r="S329" t="s">
        <v>605</v>
      </c>
      <c r="T329" t="s">
        <v>605</v>
      </c>
      <c r="U329" t="s">
        <v>605</v>
      </c>
      <c r="V329" t="s">
        <v>605</v>
      </c>
      <c r="W329" t="s">
        <v>605</v>
      </c>
      <c r="X329" t="s">
        <v>605</v>
      </c>
      <c r="Y329" t="s">
        <v>605</v>
      </c>
      <c r="Z329" t="s">
        <v>605</v>
      </c>
      <c r="AA329" t="e">
        <v>#REF!</v>
      </c>
      <c r="AB329" t="e">
        <v>#REF!</v>
      </c>
    </row>
    <row r="330">
      <c r="B330" s="71" t="s">
        <v>605</v>
      </c>
      <c r="C330" t="s">
        <v>605</v>
      </c>
      <c r="D330" t="s">
        <v>605</v>
      </c>
      <c r="E330" t="s">
        <v>605</v>
      </c>
      <c r="F330" t="s">
        <v>605</v>
      </c>
      <c r="G330" t="s">
        <v>605</v>
      </c>
      <c r="H330" t="s">
        <v>605</v>
      </c>
      <c r="I330" t="s">
        <v>605</v>
      </c>
      <c r="J330" t="s">
        <v>605</v>
      </c>
      <c r="K330" t="s">
        <v>605</v>
      </c>
      <c r="L330" t="s">
        <v>605</v>
      </c>
      <c r="M330" t="s">
        <v>605</v>
      </c>
      <c r="N330" t="s">
        <v>605</v>
      </c>
      <c r="O330" t="s">
        <v>605</v>
      </c>
      <c r="P330" t="s">
        <v>605</v>
      </c>
      <c r="Q330" t="s">
        <v>605</v>
      </c>
      <c r="R330" t="s">
        <v>605</v>
      </c>
      <c r="S330" t="s">
        <v>605</v>
      </c>
      <c r="T330" t="s">
        <v>605</v>
      </c>
      <c r="U330" t="s">
        <v>605</v>
      </c>
      <c r="V330" t="s">
        <v>605</v>
      </c>
      <c r="W330" t="s">
        <v>605</v>
      </c>
      <c r="X330" t="s">
        <v>605</v>
      </c>
      <c r="Y330" t="s">
        <v>605</v>
      </c>
      <c r="Z330" t="s">
        <v>605</v>
      </c>
      <c r="AA330" t="e">
        <v>#REF!</v>
      </c>
      <c r="AB330" t="e">
        <v>#REF!</v>
      </c>
    </row>
    <row r="331">
      <c r="B331" s="71" t="s">
        <v>605</v>
      </c>
      <c r="C331" t="s">
        <v>605</v>
      </c>
      <c r="D331" t="s">
        <v>605</v>
      </c>
      <c r="E331" t="s">
        <v>605</v>
      </c>
      <c r="F331" t="s">
        <v>605</v>
      </c>
      <c r="G331" t="s">
        <v>605</v>
      </c>
      <c r="H331" t="s">
        <v>605</v>
      </c>
      <c r="I331" t="s">
        <v>605</v>
      </c>
      <c r="J331" t="s">
        <v>605</v>
      </c>
      <c r="K331" t="s">
        <v>605</v>
      </c>
      <c r="L331" t="s">
        <v>605</v>
      </c>
      <c r="M331" t="s">
        <v>605</v>
      </c>
      <c r="N331" t="s">
        <v>605</v>
      </c>
      <c r="O331" t="s">
        <v>605</v>
      </c>
      <c r="P331" t="s">
        <v>605</v>
      </c>
      <c r="Q331" t="s">
        <v>605</v>
      </c>
      <c r="R331" t="s">
        <v>605</v>
      </c>
      <c r="S331" t="s">
        <v>605</v>
      </c>
      <c r="T331" t="s">
        <v>605</v>
      </c>
      <c r="U331" t="s">
        <v>605</v>
      </c>
      <c r="V331" t="s">
        <v>605</v>
      </c>
      <c r="W331" t="s">
        <v>605</v>
      </c>
      <c r="X331" t="s">
        <v>605</v>
      </c>
      <c r="Y331" t="s">
        <v>605</v>
      </c>
      <c r="Z331" t="s">
        <v>605</v>
      </c>
      <c r="AA331" t="e">
        <v>#REF!</v>
      </c>
      <c r="AB331" t="e">
        <v>#REF!</v>
      </c>
    </row>
    <row r="332">
      <c r="B332" s="71" t="s">
        <v>605</v>
      </c>
      <c r="C332" t="s">
        <v>605</v>
      </c>
      <c r="D332" t="s">
        <v>605</v>
      </c>
      <c r="E332" t="s">
        <v>605</v>
      </c>
      <c r="F332" t="s">
        <v>605</v>
      </c>
      <c r="G332" t="s">
        <v>605</v>
      </c>
      <c r="H332" t="s">
        <v>605</v>
      </c>
      <c r="I332" t="s">
        <v>605</v>
      </c>
      <c r="J332" t="s">
        <v>605</v>
      </c>
      <c r="K332" t="s">
        <v>605</v>
      </c>
      <c r="L332" t="s">
        <v>605</v>
      </c>
      <c r="M332" t="s">
        <v>605</v>
      </c>
      <c r="N332" t="s">
        <v>605</v>
      </c>
      <c r="O332" t="s">
        <v>605</v>
      </c>
      <c r="P332" t="s">
        <v>605</v>
      </c>
      <c r="Q332" t="s">
        <v>605</v>
      </c>
      <c r="R332" t="s">
        <v>605</v>
      </c>
      <c r="S332" t="s">
        <v>605</v>
      </c>
      <c r="T332" t="s">
        <v>605</v>
      </c>
      <c r="U332" t="s">
        <v>605</v>
      </c>
      <c r="V332" t="s">
        <v>605</v>
      </c>
      <c r="W332" t="s">
        <v>605</v>
      </c>
      <c r="X332" t="s">
        <v>605</v>
      </c>
      <c r="Y332" t="s">
        <v>605</v>
      </c>
      <c r="Z332" t="s">
        <v>605</v>
      </c>
      <c r="AA332" t="e">
        <v>#REF!</v>
      </c>
      <c r="AB332" t="e">
        <v>#REF!</v>
      </c>
    </row>
    <row r="333">
      <c r="B333" s="71" t="s">
        <v>605</v>
      </c>
      <c r="C333" t="s">
        <v>605</v>
      </c>
      <c r="D333" t="s">
        <v>605</v>
      </c>
      <c r="E333" t="s">
        <v>605</v>
      </c>
      <c r="F333" t="s">
        <v>605</v>
      </c>
      <c r="G333" t="s">
        <v>605</v>
      </c>
      <c r="H333" t="s">
        <v>605</v>
      </c>
      <c r="I333" t="s">
        <v>605</v>
      </c>
      <c r="J333" t="s">
        <v>605</v>
      </c>
      <c r="K333" t="s">
        <v>605</v>
      </c>
      <c r="L333" t="s">
        <v>605</v>
      </c>
      <c r="M333" t="s">
        <v>605</v>
      </c>
      <c r="N333" t="s">
        <v>605</v>
      </c>
      <c r="O333" t="s">
        <v>605</v>
      </c>
      <c r="P333" t="s">
        <v>605</v>
      </c>
      <c r="Q333" t="s">
        <v>605</v>
      </c>
      <c r="R333" t="s">
        <v>605</v>
      </c>
      <c r="S333" t="s">
        <v>605</v>
      </c>
      <c r="T333" t="s">
        <v>605</v>
      </c>
      <c r="U333" t="s">
        <v>605</v>
      </c>
      <c r="V333" t="s">
        <v>605</v>
      </c>
      <c r="W333" t="s">
        <v>605</v>
      </c>
      <c r="X333" t="s">
        <v>605</v>
      </c>
      <c r="Y333" t="s">
        <v>605</v>
      </c>
      <c r="Z333" t="s">
        <v>605</v>
      </c>
      <c r="AA333" t="e">
        <v>#REF!</v>
      </c>
      <c r="AB333" t="e">
        <v>#REF!</v>
      </c>
    </row>
    <row r="334">
      <c r="B334" s="71" t="s">
        <v>605</v>
      </c>
      <c r="C334" t="s">
        <v>605</v>
      </c>
      <c r="D334" t="s">
        <v>605</v>
      </c>
      <c r="E334" t="s">
        <v>605</v>
      </c>
      <c r="F334" t="s">
        <v>605</v>
      </c>
      <c r="G334" t="s">
        <v>605</v>
      </c>
      <c r="H334" t="s">
        <v>605</v>
      </c>
      <c r="I334" t="s">
        <v>605</v>
      </c>
      <c r="J334" t="s">
        <v>605</v>
      </c>
      <c r="K334" t="s">
        <v>605</v>
      </c>
      <c r="L334" t="s">
        <v>605</v>
      </c>
      <c r="M334" t="s">
        <v>605</v>
      </c>
      <c r="N334" t="s">
        <v>605</v>
      </c>
      <c r="O334" t="s">
        <v>605</v>
      </c>
      <c r="P334" t="s">
        <v>605</v>
      </c>
      <c r="Q334" t="s">
        <v>605</v>
      </c>
      <c r="R334" t="s">
        <v>605</v>
      </c>
      <c r="S334" t="s">
        <v>605</v>
      </c>
      <c r="T334" t="s">
        <v>605</v>
      </c>
      <c r="U334" t="s">
        <v>605</v>
      </c>
      <c r="V334" t="s">
        <v>605</v>
      </c>
      <c r="W334" t="s">
        <v>605</v>
      </c>
      <c r="X334" t="s">
        <v>605</v>
      </c>
      <c r="Y334" t="s">
        <v>605</v>
      </c>
      <c r="Z334" t="s">
        <v>605</v>
      </c>
      <c r="AA334" t="e">
        <v>#REF!</v>
      </c>
      <c r="AB334" t="e">
        <v>#REF!</v>
      </c>
    </row>
    <row r="335">
      <c r="B335" s="71" t="s">
        <v>605</v>
      </c>
      <c r="C335" t="s">
        <v>605</v>
      </c>
      <c r="D335" t="s">
        <v>605</v>
      </c>
      <c r="E335" t="s">
        <v>605</v>
      </c>
      <c r="F335" t="s">
        <v>605</v>
      </c>
      <c r="G335" t="s">
        <v>605</v>
      </c>
      <c r="H335" t="s">
        <v>605</v>
      </c>
      <c r="I335" t="s">
        <v>605</v>
      </c>
      <c r="J335" t="s">
        <v>605</v>
      </c>
      <c r="K335" t="s">
        <v>605</v>
      </c>
      <c r="L335" t="s">
        <v>605</v>
      </c>
      <c r="M335" t="s">
        <v>605</v>
      </c>
      <c r="N335" t="s">
        <v>605</v>
      </c>
      <c r="O335" t="s">
        <v>605</v>
      </c>
      <c r="P335" t="s">
        <v>605</v>
      </c>
      <c r="Q335" t="s">
        <v>605</v>
      </c>
      <c r="R335" t="s">
        <v>605</v>
      </c>
      <c r="S335" t="s">
        <v>605</v>
      </c>
      <c r="T335" t="s">
        <v>605</v>
      </c>
      <c r="U335" t="s">
        <v>605</v>
      </c>
      <c r="V335" t="s">
        <v>605</v>
      </c>
      <c r="W335" t="s">
        <v>605</v>
      </c>
      <c r="X335" t="s">
        <v>605</v>
      </c>
      <c r="Y335" t="s">
        <v>605</v>
      </c>
      <c r="Z335" t="s">
        <v>605</v>
      </c>
      <c r="AA335" t="e">
        <v>#REF!</v>
      </c>
      <c r="AB335" t="e">
        <v>#REF!</v>
      </c>
    </row>
    <row r="336">
      <c r="B336" s="71" t="s">
        <v>605</v>
      </c>
      <c r="C336" t="s">
        <v>605</v>
      </c>
      <c r="D336" t="s">
        <v>605</v>
      </c>
      <c r="E336" t="s">
        <v>605</v>
      </c>
      <c r="F336" t="s">
        <v>605</v>
      </c>
      <c r="G336" t="s">
        <v>605</v>
      </c>
      <c r="H336" t="s">
        <v>605</v>
      </c>
      <c r="I336" t="s">
        <v>605</v>
      </c>
      <c r="J336" t="s">
        <v>605</v>
      </c>
      <c r="K336" t="s">
        <v>605</v>
      </c>
      <c r="L336" t="s">
        <v>605</v>
      </c>
      <c r="M336" t="s">
        <v>605</v>
      </c>
      <c r="N336" t="s">
        <v>605</v>
      </c>
      <c r="O336" t="s">
        <v>605</v>
      </c>
      <c r="P336" t="s">
        <v>605</v>
      </c>
      <c r="Q336" t="s">
        <v>605</v>
      </c>
      <c r="R336" t="s">
        <v>605</v>
      </c>
      <c r="S336" t="s">
        <v>605</v>
      </c>
      <c r="T336" t="s">
        <v>605</v>
      </c>
      <c r="U336" t="s">
        <v>605</v>
      </c>
      <c r="V336" t="s">
        <v>605</v>
      </c>
      <c r="W336" t="s">
        <v>605</v>
      </c>
      <c r="X336" t="s">
        <v>605</v>
      </c>
      <c r="Y336" t="s">
        <v>605</v>
      </c>
      <c r="Z336" t="s">
        <v>605</v>
      </c>
      <c r="AA336" t="e">
        <v>#REF!</v>
      </c>
      <c r="AB336" t="e">
        <v>#REF!</v>
      </c>
    </row>
    <row r="337">
      <c r="B337" s="71" t="s">
        <v>605</v>
      </c>
      <c r="C337" t="s">
        <v>605</v>
      </c>
      <c r="D337" t="s">
        <v>605</v>
      </c>
      <c r="E337" t="s">
        <v>605</v>
      </c>
      <c r="F337" t="s">
        <v>605</v>
      </c>
      <c r="G337" t="s">
        <v>605</v>
      </c>
      <c r="H337" t="s">
        <v>605</v>
      </c>
      <c r="I337" t="s">
        <v>605</v>
      </c>
      <c r="J337" t="s">
        <v>605</v>
      </c>
      <c r="K337" t="s">
        <v>605</v>
      </c>
      <c r="L337" t="s">
        <v>605</v>
      </c>
      <c r="M337" t="s">
        <v>605</v>
      </c>
      <c r="N337" t="s">
        <v>605</v>
      </c>
      <c r="O337" t="s">
        <v>605</v>
      </c>
      <c r="P337" t="s">
        <v>605</v>
      </c>
      <c r="Q337" t="s">
        <v>605</v>
      </c>
      <c r="R337" t="s">
        <v>605</v>
      </c>
      <c r="S337" t="s">
        <v>605</v>
      </c>
      <c r="T337" t="s">
        <v>605</v>
      </c>
      <c r="U337" t="s">
        <v>605</v>
      </c>
      <c r="V337" t="s">
        <v>605</v>
      </c>
      <c r="W337" t="s">
        <v>605</v>
      </c>
      <c r="X337" t="s">
        <v>605</v>
      </c>
      <c r="Y337" t="s">
        <v>605</v>
      </c>
      <c r="Z337" t="s">
        <v>605</v>
      </c>
      <c r="AA337" t="e">
        <v>#REF!</v>
      </c>
      <c r="AB337" t="e">
        <v>#REF!</v>
      </c>
    </row>
    <row r="338">
      <c r="B338" s="71" t="s">
        <v>605</v>
      </c>
      <c r="C338" t="s">
        <v>605</v>
      </c>
      <c r="D338" t="s">
        <v>605</v>
      </c>
      <c r="E338" t="s">
        <v>605</v>
      </c>
      <c r="F338" t="s">
        <v>605</v>
      </c>
      <c r="G338" t="s">
        <v>605</v>
      </c>
      <c r="H338" t="s">
        <v>605</v>
      </c>
      <c r="I338" t="s">
        <v>605</v>
      </c>
      <c r="J338" t="s">
        <v>605</v>
      </c>
      <c r="K338" t="s">
        <v>605</v>
      </c>
      <c r="L338" t="s">
        <v>605</v>
      </c>
      <c r="M338" t="s">
        <v>605</v>
      </c>
      <c r="N338" t="s">
        <v>605</v>
      </c>
      <c r="O338" t="s">
        <v>605</v>
      </c>
      <c r="P338" t="s">
        <v>605</v>
      </c>
      <c r="Q338" t="s">
        <v>605</v>
      </c>
      <c r="R338" t="s">
        <v>605</v>
      </c>
      <c r="S338" t="s">
        <v>605</v>
      </c>
      <c r="T338" t="s">
        <v>605</v>
      </c>
      <c r="U338" t="s">
        <v>605</v>
      </c>
      <c r="V338" t="s">
        <v>605</v>
      </c>
      <c r="W338" t="s">
        <v>605</v>
      </c>
      <c r="X338" t="s">
        <v>605</v>
      </c>
      <c r="Y338" t="s">
        <v>605</v>
      </c>
      <c r="Z338" t="s">
        <v>605</v>
      </c>
      <c r="AA338" t="e">
        <v>#REF!</v>
      </c>
      <c r="AB338" t="e">
        <v>#REF!</v>
      </c>
    </row>
    <row r="339">
      <c r="B339" s="71" t="s">
        <v>605</v>
      </c>
      <c r="C339" t="s">
        <v>605</v>
      </c>
      <c r="D339" t="s">
        <v>605</v>
      </c>
      <c r="E339" t="s">
        <v>605</v>
      </c>
      <c r="F339" t="s">
        <v>605</v>
      </c>
      <c r="G339" t="s">
        <v>605</v>
      </c>
      <c r="H339" t="s">
        <v>605</v>
      </c>
      <c r="I339" t="s">
        <v>605</v>
      </c>
      <c r="J339" t="s">
        <v>605</v>
      </c>
      <c r="K339" t="s">
        <v>605</v>
      </c>
      <c r="L339" t="s">
        <v>605</v>
      </c>
      <c r="M339" t="s">
        <v>605</v>
      </c>
      <c r="N339" t="s">
        <v>605</v>
      </c>
      <c r="O339" t="s">
        <v>605</v>
      </c>
      <c r="P339" t="s">
        <v>605</v>
      </c>
      <c r="Q339" t="s">
        <v>605</v>
      </c>
      <c r="R339" t="s">
        <v>605</v>
      </c>
      <c r="S339" t="s">
        <v>605</v>
      </c>
      <c r="T339" t="s">
        <v>605</v>
      </c>
      <c r="U339" t="s">
        <v>605</v>
      </c>
      <c r="V339" t="s">
        <v>605</v>
      </c>
      <c r="W339" t="s">
        <v>605</v>
      </c>
      <c r="X339" t="s">
        <v>605</v>
      </c>
      <c r="Y339" t="s">
        <v>605</v>
      </c>
      <c r="Z339" t="s">
        <v>605</v>
      </c>
      <c r="AA339" t="e">
        <v>#REF!</v>
      </c>
      <c r="AB339" t="e">
        <v>#REF!</v>
      </c>
    </row>
    <row r="340">
      <c r="B340" s="71" t="s">
        <v>605</v>
      </c>
      <c r="C340" t="s">
        <v>605</v>
      </c>
      <c r="D340" t="s">
        <v>605</v>
      </c>
      <c r="E340" t="s">
        <v>605</v>
      </c>
      <c r="F340" t="s">
        <v>605</v>
      </c>
      <c r="G340" t="s">
        <v>605</v>
      </c>
      <c r="H340" t="s">
        <v>605</v>
      </c>
      <c r="I340" t="s">
        <v>605</v>
      </c>
      <c r="J340" t="s">
        <v>605</v>
      </c>
      <c r="K340" t="s">
        <v>605</v>
      </c>
      <c r="L340" t="s">
        <v>605</v>
      </c>
      <c r="M340" t="s">
        <v>605</v>
      </c>
      <c r="N340" t="s">
        <v>605</v>
      </c>
      <c r="O340" t="s">
        <v>605</v>
      </c>
      <c r="P340" t="s">
        <v>605</v>
      </c>
      <c r="Q340" t="s">
        <v>605</v>
      </c>
      <c r="R340" t="s">
        <v>605</v>
      </c>
      <c r="S340" t="s">
        <v>605</v>
      </c>
      <c r="T340" t="s">
        <v>605</v>
      </c>
      <c r="U340" t="s">
        <v>605</v>
      </c>
      <c r="V340" t="s">
        <v>605</v>
      </c>
      <c r="W340" t="s">
        <v>605</v>
      </c>
      <c r="X340" t="s">
        <v>605</v>
      </c>
      <c r="Y340" t="s">
        <v>605</v>
      </c>
      <c r="Z340" t="s">
        <v>605</v>
      </c>
      <c r="AA340" t="e">
        <v>#REF!</v>
      </c>
      <c r="AB340" t="e">
        <v>#REF!</v>
      </c>
    </row>
    <row r="341">
      <c r="B341" s="71" t="s">
        <v>605</v>
      </c>
      <c r="C341" t="s">
        <v>605</v>
      </c>
      <c r="D341" t="s">
        <v>605</v>
      </c>
      <c r="E341" t="s">
        <v>605</v>
      </c>
      <c r="F341" t="s">
        <v>605</v>
      </c>
      <c r="G341" t="s">
        <v>605</v>
      </c>
      <c r="H341" t="s">
        <v>605</v>
      </c>
      <c r="I341" t="s">
        <v>605</v>
      </c>
      <c r="J341" t="s">
        <v>605</v>
      </c>
      <c r="K341" t="s">
        <v>605</v>
      </c>
      <c r="L341" t="s">
        <v>605</v>
      </c>
      <c r="M341" t="s">
        <v>605</v>
      </c>
      <c r="N341" t="s">
        <v>605</v>
      </c>
      <c r="O341" t="s">
        <v>605</v>
      </c>
      <c r="P341" t="s">
        <v>605</v>
      </c>
      <c r="Q341" t="s">
        <v>605</v>
      </c>
      <c r="R341" t="s">
        <v>605</v>
      </c>
      <c r="S341" t="s">
        <v>605</v>
      </c>
      <c r="T341" t="s">
        <v>605</v>
      </c>
      <c r="U341" t="s">
        <v>605</v>
      </c>
      <c r="V341" t="s">
        <v>605</v>
      </c>
      <c r="W341" t="s">
        <v>605</v>
      </c>
      <c r="X341" t="s">
        <v>605</v>
      </c>
      <c r="Y341" t="s">
        <v>605</v>
      </c>
      <c r="Z341" t="s">
        <v>605</v>
      </c>
      <c r="AA341" t="e">
        <v>#REF!</v>
      </c>
      <c r="AB341" t="e">
        <v>#REF!</v>
      </c>
    </row>
    <row r="342">
      <c r="B342" s="71" t="s">
        <v>605</v>
      </c>
      <c r="C342" t="s">
        <v>605</v>
      </c>
      <c r="D342" t="s">
        <v>605</v>
      </c>
      <c r="E342" t="s">
        <v>605</v>
      </c>
      <c r="F342" t="s">
        <v>605</v>
      </c>
      <c r="G342" t="s">
        <v>605</v>
      </c>
      <c r="H342" t="s">
        <v>605</v>
      </c>
      <c r="I342" t="s">
        <v>605</v>
      </c>
      <c r="J342" t="s">
        <v>605</v>
      </c>
      <c r="K342" t="s">
        <v>605</v>
      </c>
      <c r="L342" t="s">
        <v>605</v>
      </c>
      <c r="M342" t="s">
        <v>605</v>
      </c>
      <c r="N342" t="s">
        <v>605</v>
      </c>
      <c r="O342" t="s">
        <v>605</v>
      </c>
      <c r="P342" t="s">
        <v>605</v>
      </c>
      <c r="Q342" t="s">
        <v>605</v>
      </c>
      <c r="R342" t="s">
        <v>605</v>
      </c>
      <c r="S342" t="s">
        <v>605</v>
      </c>
      <c r="T342" t="s">
        <v>605</v>
      </c>
      <c r="U342" t="s">
        <v>605</v>
      </c>
      <c r="V342" t="s">
        <v>605</v>
      </c>
      <c r="W342" t="s">
        <v>605</v>
      </c>
      <c r="X342" t="s">
        <v>605</v>
      </c>
      <c r="Y342" t="s">
        <v>605</v>
      </c>
      <c r="Z342" t="s">
        <v>605</v>
      </c>
      <c r="AA342" t="e">
        <v>#REF!</v>
      </c>
      <c r="AB342" t="e">
        <v>#REF!</v>
      </c>
    </row>
    <row r="343">
      <c r="B343" s="71" t="s">
        <v>605</v>
      </c>
      <c r="C343" t="s">
        <v>605</v>
      </c>
      <c r="D343" t="s">
        <v>605</v>
      </c>
      <c r="E343" t="s">
        <v>605</v>
      </c>
      <c r="F343" t="s">
        <v>605</v>
      </c>
      <c r="G343" t="s">
        <v>605</v>
      </c>
      <c r="H343" t="s">
        <v>605</v>
      </c>
      <c r="I343" t="s">
        <v>605</v>
      </c>
      <c r="J343" t="s">
        <v>605</v>
      </c>
      <c r="K343" t="s">
        <v>605</v>
      </c>
      <c r="L343" t="s">
        <v>605</v>
      </c>
      <c r="M343" t="s">
        <v>605</v>
      </c>
      <c r="N343" t="s">
        <v>605</v>
      </c>
      <c r="O343" t="s">
        <v>605</v>
      </c>
      <c r="P343" t="s">
        <v>605</v>
      </c>
      <c r="Q343" t="s">
        <v>605</v>
      </c>
      <c r="R343" t="s">
        <v>605</v>
      </c>
      <c r="S343" t="s">
        <v>605</v>
      </c>
      <c r="T343" t="s">
        <v>605</v>
      </c>
      <c r="U343" t="s">
        <v>605</v>
      </c>
      <c r="V343" t="s">
        <v>605</v>
      </c>
      <c r="W343" t="s">
        <v>605</v>
      </c>
      <c r="X343" t="s">
        <v>605</v>
      </c>
      <c r="Y343" t="s">
        <v>605</v>
      </c>
      <c r="Z343" t="s">
        <v>605</v>
      </c>
      <c r="AA343" t="e">
        <v>#REF!</v>
      </c>
      <c r="AB343" t="e">
        <v>#REF!</v>
      </c>
    </row>
    <row r="344">
      <c r="B344" s="71" t="s">
        <v>605</v>
      </c>
      <c r="C344" t="s">
        <v>605</v>
      </c>
      <c r="D344" t="s">
        <v>605</v>
      </c>
      <c r="E344" t="s">
        <v>605</v>
      </c>
      <c r="F344" t="s">
        <v>605</v>
      </c>
      <c r="G344" t="s">
        <v>605</v>
      </c>
      <c r="H344" t="s">
        <v>605</v>
      </c>
      <c r="I344" t="s">
        <v>605</v>
      </c>
      <c r="J344" t="s">
        <v>605</v>
      </c>
      <c r="K344" t="s">
        <v>605</v>
      </c>
      <c r="L344" t="s">
        <v>605</v>
      </c>
      <c r="M344" t="s">
        <v>605</v>
      </c>
      <c r="N344" t="s">
        <v>605</v>
      </c>
      <c r="O344" t="s">
        <v>605</v>
      </c>
      <c r="P344" t="s">
        <v>605</v>
      </c>
      <c r="Q344" t="s">
        <v>605</v>
      </c>
      <c r="R344" t="s">
        <v>605</v>
      </c>
      <c r="S344" t="s">
        <v>605</v>
      </c>
      <c r="T344" t="s">
        <v>605</v>
      </c>
      <c r="U344" t="s">
        <v>605</v>
      </c>
      <c r="V344" t="s">
        <v>605</v>
      </c>
      <c r="W344" t="s">
        <v>605</v>
      </c>
      <c r="X344" t="s">
        <v>605</v>
      </c>
      <c r="Y344" t="s">
        <v>605</v>
      </c>
      <c r="Z344" t="s">
        <v>605</v>
      </c>
      <c r="AA344" t="e">
        <v>#REF!</v>
      </c>
      <c r="AB344" t="e">
        <v>#REF!</v>
      </c>
    </row>
    <row r="345">
      <c r="B345" s="71" t="s">
        <v>605</v>
      </c>
      <c r="C345" t="s">
        <v>605</v>
      </c>
      <c r="D345" t="s">
        <v>605</v>
      </c>
      <c r="E345" t="s">
        <v>605</v>
      </c>
      <c r="F345" t="s">
        <v>605</v>
      </c>
      <c r="G345" t="s">
        <v>605</v>
      </c>
      <c r="H345" t="s">
        <v>605</v>
      </c>
      <c r="I345" t="s">
        <v>605</v>
      </c>
      <c r="J345" t="s">
        <v>605</v>
      </c>
      <c r="K345" t="s">
        <v>605</v>
      </c>
      <c r="L345" t="s">
        <v>605</v>
      </c>
      <c r="M345" t="s">
        <v>605</v>
      </c>
      <c r="N345" t="s">
        <v>605</v>
      </c>
      <c r="O345" t="s">
        <v>605</v>
      </c>
      <c r="P345" t="s">
        <v>605</v>
      </c>
      <c r="Q345" t="s">
        <v>605</v>
      </c>
      <c r="R345" t="s">
        <v>605</v>
      </c>
      <c r="S345" t="s">
        <v>605</v>
      </c>
      <c r="T345" t="s">
        <v>605</v>
      </c>
      <c r="U345" t="s">
        <v>605</v>
      </c>
      <c r="V345" t="s">
        <v>605</v>
      </c>
      <c r="W345" t="s">
        <v>605</v>
      </c>
      <c r="X345" t="s">
        <v>605</v>
      </c>
      <c r="Y345" t="s">
        <v>605</v>
      </c>
      <c r="Z345" t="s">
        <v>605</v>
      </c>
      <c r="AA345" t="e">
        <v>#REF!</v>
      </c>
      <c r="AB345" t="e">
        <v>#REF!</v>
      </c>
    </row>
    <row r="346">
      <c r="B346" s="71" t="s">
        <v>605</v>
      </c>
      <c r="C346" t="s">
        <v>605</v>
      </c>
      <c r="D346" t="s">
        <v>605</v>
      </c>
      <c r="E346" t="s">
        <v>605</v>
      </c>
      <c r="F346" t="s">
        <v>605</v>
      </c>
      <c r="G346" t="s">
        <v>605</v>
      </c>
      <c r="H346" t="s">
        <v>605</v>
      </c>
      <c r="I346" t="s">
        <v>605</v>
      </c>
      <c r="J346" t="s">
        <v>605</v>
      </c>
      <c r="K346" t="s">
        <v>605</v>
      </c>
      <c r="L346" t="s">
        <v>605</v>
      </c>
      <c r="M346" t="s">
        <v>605</v>
      </c>
      <c r="N346" t="s">
        <v>605</v>
      </c>
      <c r="O346" t="s">
        <v>605</v>
      </c>
      <c r="P346" t="s">
        <v>605</v>
      </c>
      <c r="Q346" t="s">
        <v>605</v>
      </c>
      <c r="R346" t="s">
        <v>605</v>
      </c>
      <c r="S346" t="s">
        <v>605</v>
      </c>
      <c r="T346" t="s">
        <v>605</v>
      </c>
      <c r="U346" t="s">
        <v>605</v>
      </c>
      <c r="V346" t="s">
        <v>605</v>
      </c>
      <c r="W346" t="s">
        <v>605</v>
      </c>
      <c r="X346" t="s">
        <v>605</v>
      </c>
      <c r="Y346" t="s">
        <v>605</v>
      </c>
      <c r="Z346" t="s">
        <v>605</v>
      </c>
      <c r="AA346" t="e">
        <v>#REF!</v>
      </c>
      <c r="AB346" t="e">
        <v>#REF!</v>
      </c>
    </row>
    <row r="347">
      <c r="B347" s="71" t="s">
        <v>605</v>
      </c>
      <c r="C347" t="s">
        <v>605</v>
      </c>
      <c r="D347" t="s">
        <v>605</v>
      </c>
      <c r="E347" t="s">
        <v>605</v>
      </c>
      <c r="F347" t="s">
        <v>605</v>
      </c>
      <c r="G347" t="s">
        <v>605</v>
      </c>
      <c r="H347" t="s">
        <v>605</v>
      </c>
      <c r="I347" t="s">
        <v>605</v>
      </c>
      <c r="J347" t="s">
        <v>605</v>
      </c>
      <c r="K347" t="s">
        <v>605</v>
      </c>
      <c r="L347" t="s">
        <v>605</v>
      </c>
      <c r="M347" t="s">
        <v>605</v>
      </c>
      <c r="N347" t="s">
        <v>605</v>
      </c>
      <c r="O347" t="s">
        <v>605</v>
      </c>
      <c r="P347" t="s">
        <v>605</v>
      </c>
      <c r="Q347" t="s">
        <v>605</v>
      </c>
      <c r="R347" t="s">
        <v>605</v>
      </c>
      <c r="S347" t="s">
        <v>605</v>
      </c>
      <c r="T347" t="s">
        <v>605</v>
      </c>
      <c r="U347" t="s">
        <v>605</v>
      </c>
      <c r="V347" t="s">
        <v>605</v>
      </c>
      <c r="W347" t="s">
        <v>605</v>
      </c>
      <c r="X347" t="s">
        <v>605</v>
      </c>
      <c r="Y347" t="s">
        <v>605</v>
      </c>
      <c r="Z347" t="s">
        <v>605</v>
      </c>
      <c r="AA347" t="e">
        <v>#REF!</v>
      </c>
      <c r="AB347" t="e">
        <v>#REF!</v>
      </c>
    </row>
    <row r="348">
      <c r="B348" s="71" t="s">
        <v>605</v>
      </c>
      <c r="C348" t="s">
        <v>605</v>
      </c>
      <c r="D348" t="s">
        <v>605</v>
      </c>
      <c r="E348" t="s">
        <v>605</v>
      </c>
      <c r="F348" t="s">
        <v>605</v>
      </c>
      <c r="G348" t="s">
        <v>605</v>
      </c>
      <c r="H348" t="s">
        <v>605</v>
      </c>
      <c r="I348" t="s">
        <v>605</v>
      </c>
      <c r="J348" t="s">
        <v>605</v>
      </c>
      <c r="K348" t="s">
        <v>605</v>
      </c>
      <c r="L348" t="s">
        <v>605</v>
      </c>
      <c r="M348" t="s">
        <v>605</v>
      </c>
      <c r="N348" t="s">
        <v>605</v>
      </c>
      <c r="O348" t="s">
        <v>605</v>
      </c>
      <c r="P348" t="s">
        <v>605</v>
      </c>
      <c r="Q348" t="s">
        <v>605</v>
      </c>
      <c r="R348" t="s">
        <v>605</v>
      </c>
      <c r="S348" t="s">
        <v>605</v>
      </c>
      <c r="T348" t="s">
        <v>605</v>
      </c>
      <c r="U348" t="s">
        <v>605</v>
      </c>
      <c r="V348" t="s">
        <v>605</v>
      </c>
      <c r="W348" t="s">
        <v>605</v>
      </c>
      <c r="X348" t="s">
        <v>605</v>
      </c>
      <c r="Y348" t="s">
        <v>605</v>
      </c>
      <c r="Z348" t="s">
        <v>605</v>
      </c>
      <c r="AA348" t="e">
        <v>#REF!</v>
      </c>
      <c r="AB348" t="e">
        <v>#REF!</v>
      </c>
    </row>
    <row r="349">
      <c r="B349" s="71" t="s">
        <v>605</v>
      </c>
      <c r="C349" t="s">
        <v>605</v>
      </c>
      <c r="D349" t="s">
        <v>605</v>
      </c>
      <c r="E349" t="s">
        <v>605</v>
      </c>
      <c r="F349" t="s">
        <v>605</v>
      </c>
      <c r="G349" t="s">
        <v>605</v>
      </c>
      <c r="H349" t="s">
        <v>605</v>
      </c>
      <c r="I349" t="s">
        <v>605</v>
      </c>
      <c r="J349" t="s">
        <v>605</v>
      </c>
      <c r="K349" t="s">
        <v>605</v>
      </c>
      <c r="L349" t="s">
        <v>605</v>
      </c>
      <c r="M349" t="s">
        <v>605</v>
      </c>
      <c r="N349" t="s">
        <v>605</v>
      </c>
      <c r="O349" t="s">
        <v>605</v>
      </c>
      <c r="P349" t="s">
        <v>605</v>
      </c>
      <c r="Q349" t="s">
        <v>605</v>
      </c>
      <c r="R349" t="s">
        <v>605</v>
      </c>
      <c r="S349" t="s">
        <v>605</v>
      </c>
      <c r="T349" t="s">
        <v>605</v>
      </c>
      <c r="U349" t="s">
        <v>605</v>
      </c>
      <c r="V349" t="s">
        <v>605</v>
      </c>
      <c r="W349" t="s">
        <v>605</v>
      </c>
      <c r="X349" t="s">
        <v>605</v>
      </c>
      <c r="Y349" t="s">
        <v>605</v>
      </c>
      <c r="Z349" t="s">
        <v>605</v>
      </c>
      <c r="AA349" t="e">
        <v>#REF!</v>
      </c>
      <c r="AB349" t="e">
        <v>#REF!</v>
      </c>
    </row>
    <row r="350">
      <c r="B350" s="71" t="s">
        <v>605</v>
      </c>
      <c r="C350" t="s">
        <v>605</v>
      </c>
      <c r="D350" t="s">
        <v>605</v>
      </c>
      <c r="E350" t="s">
        <v>605</v>
      </c>
      <c r="F350" t="s">
        <v>605</v>
      </c>
      <c r="G350" t="s">
        <v>605</v>
      </c>
      <c r="H350" t="s">
        <v>605</v>
      </c>
      <c r="I350" t="s">
        <v>605</v>
      </c>
      <c r="J350" t="s">
        <v>605</v>
      </c>
      <c r="K350" t="s">
        <v>605</v>
      </c>
      <c r="L350" t="s">
        <v>605</v>
      </c>
      <c r="M350" t="s">
        <v>605</v>
      </c>
      <c r="N350" t="s">
        <v>605</v>
      </c>
      <c r="O350" t="s">
        <v>605</v>
      </c>
      <c r="P350" t="s">
        <v>605</v>
      </c>
      <c r="Q350" t="s">
        <v>605</v>
      </c>
      <c r="R350" t="s">
        <v>605</v>
      </c>
      <c r="S350" t="s">
        <v>605</v>
      </c>
      <c r="T350" t="s">
        <v>605</v>
      </c>
      <c r="U350" t="s">
        <v>605</v>
      </c>
      <c r="V350" t="s">
        <v>605</v>
      </c>
      <c r="W350" t="s">
        <v>605</v>
      </c>
      <c r="X350" t="s">
        <v>605</v>
      </c>
      <c r="Y350" t="s">
        <v>605</v>
      </c>
      <c r="Z350" t="s">
        <v>605</v>
      </c>
      <c r="AA350" t="e">
        <v>#REF!</v>
      </c>
      <c r="AB350" t="e">
        <v>#REF!</v>
      </c>
    </row>
    <row r="351">
      <c r="B351" s="71" t="s">
        <v>605</v>
      </c>
      <c r="C351" t="s">
        <v>605</v>
      </c>
      <c r="D351" t="s">
        <v>605</v>
      </c>
      <c r="E351" t="s">
        <v>605</v>
      </c>
      <c r="F351" t="s">
        <v>605</v>
      </c>
      <c r="G351" t="s">
        <v>605</v>
      </c>
      <c r="H351" t="s">
        <v>605</v>
      </c>
      <c r="I351" t="s">
        <v>605</v>
      </c>
      <c r="J351" t="s">
        <v>605</v>
      </c>
      <c r="K351" t="s">
        <v>605</v>
      </c>
      <c r="L351" t="s">
        <v>605</v>
      </c>
      <c r="M351" t="s">
        <v>605</v>
      </c>
      <c r="N351" t="s">
        <v>605</v>
      </c>
      <c r="O351" t="s">
        <v>605</v>
      </c>
      <c r="P351" t="s">
        <v>605</v>
      </c>
      <c r="Q351" t="s">
        <v>605</v>
      </c>
      <c r="R351" t="s">
        <v>605</v>
      </c>
      <c r="S351" t="s">
        <v>605</v>
      </c>
      <c r="T351" t="s">
        <v>605</v>
      </c>
      <c r="U351" t="s">
        <v>605</v>
      </c>
      <c r="V351" t="s">
        <v>605</v>
      </c>
      <c r="W351" t="s">
        <v>605</v>
      </c>
      <c r="X351" t="s">
        <v>605</v>
      </c>
      <c r="Y351" t="s">
        <v>605</v>
      </c>
      <c r="Z351" t="s">
        <v>605</v>
      </c>
      <c r="AA351" t="e">
        <v>#REF!</v>
      </c>
      <c r="AB351" t="e">
        <v>#REF!</v>
      </c>
    </row>
    <row r="352">
      <c r="B352" s="71" t="s">
        <v>605</v>
      </c>
      <c r="C352" t="s">
        <v>605</v>
      </c>
      <c r="D352" t="s">
        <v>605</v>
      </c>
      <c r="E352" t="s">
        <v>605</v>
      </c>
      <c r="F352" t="s">
        <v>605</v>
      </c>
      <c r="G352" t="s">
        <v>605</v>
      </c>
      <c r="H352" t="s">
        <v>605</v>
      </c>
      <c r="I352" t="s">
        <v>605</v>
      </c>
      <c r="J352" t="s">
        <v>605</v>
      </c>
      <c r="K352" t="s">
        <v>605</v>
      </c>
      <c r="L352" t="s">
        <v>605</v>
      </c>
      <c r="M352" t="s">
        <v>605</v>
      </c>
      <c r="N352" t="s">
        <v>605</v>
      </c>
      <c r="O352" t="s">
        <v>605</v>
      </c>
      <c r="P352" t="s">
        <v>605</v>
      </c>
      <c r="Q352" t="s">
        <v>605</v>
      </c>
      <c r="R352" t="s">
        <v>605</v>
      </c>
      <c r="S352" t="s">
        <v>605</v>
      </c>
      <c r="T352" t="s">
        <v>605</v>
      </c>
      <c r="U352" t="s">
        <v>605</v>
      </c>
      <c r="V352" t="s">
        <v>605</v>
      </c>
      <c r="W352" t="s">
        <v>605</v>
      </c>
      <c r="X352" t="s">
        <v>605</v>
      </c>
      <c r="Y352" t="s">
        <v>605</v>
      </c>
      <c r="Z352" t="s">
        <v>605</v>
      </c>
      <c r="AA352" t="e">
        <v>#REF!</v>
      </c>
      <c r="AB352" t="e">
        <v>#REF!</v>
      </c>
    </row>
    <row r="353">
      <c r="B353" s="71" t="s">
        <v>605</v>
      </c>
      <c r="C353" t="s">
        <v>605</v>
      </c>
      <c r="D353" t="s">
        <v>605</v>
      </c>
      <c r="E353" t="s">
        <v>605</v>
      </c>
      <c r="F353" t="s">
        <v>605</v>
      </c>
      <c r="G353" t="s">
        <v>605</v>
      </c>
      <c r="H353" t="s">
        <v>605</v>
      </c>
      <c r="I353" t="s">
        <v>605</v>
      </c>
      <c r="J353" t="s">
        <v>605</v>
      </c>
      <c r="K353" t="s">
        <v>605</v>
      </c>
      <c r="L353" t="s">
        <v>605</v>
      </c>
      <c r="M353" t="s">
        <v>605</v>
      </c>
      <c r="N353" t="s">
        <v>605</v>
      </c>
      <c r="O353" t="s">
        <v>605</v>
      </c>
      <c r="P353" t="s">
        <v>605</v>
      </c>
      <c r="Q353" t="s">
        <v>605</v>
      </c>
      <c r="R353" t="s">
        <v>605</v>
      </c>
      <c r="S353" t="s">
        <v>605</v>
      </c>
      <c r="T353" t="s">
        <v>605</v>
      </c>
      <c r="U353" t="s">
        <v>605</v>
      </c>
      <c r="V353" t="s">
        <v>605</v>
      </c>
      <c r="W353" t="s">
        <v>605</v>
      </c>
      <c r="X353" t="s">
        <v>605</v>
      </c>
      <c r="Y353" t="s">
        <v>605</v>
      </c>
      <c r="Z353" t="s">
        <v>605</v>
      </c>
      <c r="AA353" t="e">
        <v>#REF!</v>
      </c>
      <c r="AB353" t="e">
        <v>#REF!</v>
      </c>
    </row>
    <row r="354">
      <c r="B354" s="71" t="s">
        <v>605</v>
      </c>
      <c r="C354" t="s">
        <v>605</v>
      </c>
      <c r="D354" t="s">
        <v>605</v>
      </c>
      <c r="E354" t="s">
        <v>605</v>
      </c>
      <c r="F354" t="s">
        <v>605</v>
      </c>
      <c r="G354" t="s">
        <v>605</v>
      </c>
      <c r="H354" t="s">
        <v>605</v>
      </c>
      <c r="I354" t="s">
        <v>605</v>
      </c>
      <c r="J354" t="s">
        <v>605</v>
      </c>
      <c r="K354" t="s">
        <v>605</v>
      </c>
      <c r="L354" t="s">
        <v>605</v>
      </c>
      <c r="M354" t="s">
        <v>605</v>
      </c>
      <c r="N354" t="s">
        <v>605</v>
      </c>
      <c r="O354" t="s">
        <v>605</v>
      </c>
      <c r="P354" t="s">
        <v>605</v>
      </c>
      <c r="Q354" t="s">
        <v>605</v>
      </c>
      <c r="R354" t="s">
        <v>605</v>
      </c>
      <c r="S354" t="s">
        <v>605</v>
      </c>
      <c r="T354" t="s">
        <v>605</v>
      </c>
      <c r="U354" t="s">
        <v>605</v>
      </c>
      <c r="V354" t="s">
        <v>605</v>
      </c>
      <c r="W354" t="s">
        <v>605</v>
      </c>
      <c r="X354" t="s">
        <v>605</v>
      </c>
      <c r="Y354" t="s">
        <v>605</v>
      </c>
      <c r="Z354" t="s">
        <v>605</v>
      </c>
      <c r="AA354" t="e">
        <v>#REF!</v>
      </c>
      <c r="AB354" t="e">
        <v>#REF!</v>
      </c>
    </row>
    <row r="355">
      <c r="B355" s="71" t="s">
        <v>605</v>
      </c>
      <c r="C355" t="s">
        <v>605</v>
      </c>
      <c r="D355" t="s">
        <v>605</v>
      </c>
      <c r="E355" t="s">
        <v>605</v>
      </c>
      <c r="F355" t="s">
        <v>605</v>
      </c>
      <c r="G355" t="s">
        <v>605</v>
      </c>
      <c r="H355" t="s">
        <v>605</v>
      </c>
      <c r="I355" t="s">
        <v>605</v>
      </c>
      <c r="J355" t="s">
        <v>605</v>
      </c>
      <c r="K355" t="s">
        <v>605</v>
      </c>
      <c r="L355" t="s">
        <v>605</v>
      </c>
      <c r="M355" t="s">
        <v>605</v>
      </c>
      <c r="N355" t="s">
        <v>605</v>
      </c>
      <c r="O355" t="s">
        <v>605</v>
      </c>
      <c r="P355" t="s">
        <v>605</v>
      </c>
      <c r="Q355" t="s">
        <v>605</v>
      </c>
      <c r="R355" t="s">
        <v>605</v>
      </c>
      <c r="S355" t="s">
        <v>605</v>
      </c>
      <c r="T355" t="s">
        <v>605</v>
      </c>
      <c r="U355" t="s">
        <v>605</v>
      </c>
      <c r="V355" t="s">
        <v>605</v>
      </c>
      <c r="W355" t="s">
        <v>605</v>
      </c>
      <c r="X355" t="s">
        <v>605</v>
      </c>
      <c r="Y355" t="s">
        <v>605</v>
      </c>
      <c r="Z355" t="s">
        <v>605</v>
      </c>
      <c r="AA355" t="e">
        <v>#REF!</v>
      </c>
      <c r="AB355" t="e">
        <v>#REF!</v>
      </c>
    </row>
    <row r="356">
      <c r="B356" s="71" t="s">
        <v>605</v>
      </c>
      <c r="C356" t="s">
        <v>605</v>
      </c>
      <c r="D356" t="s">
        <v>605</v>
      </c>
      <c r="E356" t="s">
        <v>605</v>
      </c>
      <c r="F356" t="s">
        <v>605</v>
      </c>
      <c r="G356" t="s">
        <v>605</v>
      </c>
      <c r="H356" t="s">
        <v>605</v>
      </c>
      <c r="I356" t="s">
        <v>605</v>
      </c>
      <c r="J356" t="s">
        <v>605</v>
      </c>
      <c r="K356" t="s">
        <v>605</v>
      </c>
      <c r="L356" t="s">
        <v>605</v>
      </c>
      <c r="M356" t="s">
        <v>605</v>
      </c>
      <c r="N356" t="s">
        <v>605</v>
      </c>
      <c r="O356" t="s">
        <v>605</v>
      </c>
      <c r="P356" t="s">
        <v>605</v>
      </c>
      <c r="Q356" t="s">
        <v>605</v>
      </c>
      <c r="R356" t="s">
        <v>605</v>
      </c>
      <c r="S356" t="s">
        <v>605</v>
      </c>
      <c r="T356" t="s">
        <v>605</v>
      </c>
      <c r="U356" t="s">
        <v>605</v>
      </c>
      <c r="V356" t="s">
        <v>605</v>
      </c>
      <c r="W356" t="s">
        <v>605</v>
      </c>
      <c r="X356" t="s">
        <v>605</v>
      </c>
      <c r="Y356" t="s">
        <v>605</v>
      </c>
      <c r="Z356" t="s">
        <v>605</v>
      </c>
      <c r="AA356" t="e">
        <v>#REF!</v>
      </c>
      <c r="AB356" t="e">
        <v>#REF!</v>
      </c>
    </row>
    <row r="357">
      <c r="B357" s="71" t="s">
        <v>605</v>
      </c>
      <c r="C357" t="s">
        <v>605</v>
      </c>
      <c r="D357" t="s">
        <v>605</v>
      </c>
      <c r="E357" t="s">
        <v>605</v>
      </c>
      <c r="F357" t="s">
        <v>605</v>
      </c>
      <c r="G357" t="s">
        <v>605</v>
      </c>
      <c r="H357" t="s">
        <v>605</v>
      </c>
      <c r="I357" t="s">
        <v>605</v>
      </c>
      <c r="J357" t="s">
        <v>605</v>
      </c>
      <c r="K357" t="s">
        <v>605</v>
      </c>
      <c r="L357" t="s">
        <v>605</v>
      </c>
      <c r="M357" t="s">
        <v>605</v>
      </c>
      <c r="N357" t="s">
        <v>605</v>
      </c>
      <c r="O357" t="s">
        <v>605</v>
      </c>
      <c r="P357" t="s">
        <v>605</v>
      </c>
      <c r="Q357" t="s">
        <v>605</v>
      </c>
      <c r="R357" t="s">
        <v>605</v>
      </c>
      <c r="S357" t="s">
        <v>605</v>
      </c>
      <c r="T357" t="s">
        <v>605</v>
      </c>
      <c r="U357" t="s">
        <v>605</v>
      </c>
      <c r="V357" t="s">
        <v>605</v>
      </c>
      <c r="W357" t="s">
        <v>605</v>
      </c>
      <c r="X357" t="s">
        <v>605</v>
      </c>
      <c r="Y357" t="s">
        <v>605</v>
      </c>
      <c r="Z357" t="s">
        <v>605</v>
      </c>
      <c r="AA357" t="e">
        <v>#REF!</v>
      </c>
      <c r="AB357" t="e">
        <v>#REF!</v>
      </c>
    </row>
    <row r="358">
      <c r="B358" s="71" t="s">
        <v>605</v>
      </c>
      <c r="C358" t="s">
        <v>605</v>
      </c>
      <c r="D358" t="s">
        <v>605</v>
      </c>
      <c r="E358" t="s">
        <v>605</v>
      </c>
      <c r="F358" t="s">
        <v>605</v>
      </c>
      <c r="G358" t="s">
        <v>605</v>
      </c>
      <c r="H358" t="s">
        <v>605</v>
      </c>
      <c r="I358" t="s">
        <v>605</v>
      </c>
      <c r="J358" t="s">
        <v>605</v>
      </c>
      <c r="K358" t="s">
        <v>605</v>
      </c>
      <c r="L358" t="s">
        <v>605</v>
      </c>
      <c r="M358" t="s">
        <v>605</v>
      </c>
      <c r="N358" t="s">
        <v>605</v>
      </c>
      <c r="O358" t="s">
        <v>605</v>
      </c>
      <c r="P358" t="s">
        <v>605</v>
      </c>
      <c r="Q358" t="s">
        <v>605</v>
      </c>
      <c r="R358" t="s">
        <v>605</v>
      </c>
      <c r="S358" t="s">
        <v>605</v>
      </c>
      <c r="T358" t="s">
        <v>605</v>
      </c>
      <c r="U358" t="s">
        <v>605</v>
      </c>
      <c r="V358" t="s">
        <v>605</v>
      </c>
      <c r="W358" t="s">
        <v>605</v>
      </c>
      <c r="X358" t="s">
        <v>605</v>
      </c>
      <c r="Y358" t="s">
        <v>605</v>
      </c>
      <c r="Z358" t="s">
        <v>605</v>
      </c>
      <c r="AA358" t="e">
        <v>#REF!</v>
      </c>
      <c r="AB358" t="e">
        <v>#REF!</v>
      </c>
    </row>
    <row r="359">
      <c r="B359" s="71" t="s">
        <v>605</v>
      </c>
      <c r="C359" t="s">
        <v>605</v>
      </c>
      <c r="D359" t="s">
        <v>605</v>
      </c>
      <c r="E359" t="s">
        <v>605</v>
      </c>
      <c r="F359" t="s">
        <v>605</v>
      </c>
      <c r="G359" t="s">
        <v>605</v>
      </c>
      <c r="H359" t="s">
        <v>605</v>
      </c>
      <c r="I359" t="s">
        <v>605</v>
      </c>
      <c r="J359" t="s">
        <v>605</v>
      </c>
      <c r="K359" t="s">
        <v>605</v>
      </c>
      <c r="L359" t="s">
        <v>605</v>
      </c>
      <c r="M359" t="s">
        <v>605</v>
      </c>
      <c r="N359" t="s">
        <v>605</v>
      </c>
      <c r="O359" t="s">
        <v>605</v>
      </c>
      <c r="P359" t="s">
        <v>605</v>
      </c>
      <c r="Q359" t="s">
        <v>605</v>
      </c>
      <c r="R359" t="s">
        <v>605</v>
      </c>
      <c r="S359" t="s">
        <v>605</v>
      </c>
      <c r="T359" t="s">
        <v>605</v>
      </c>
      <c r="U359" t="s">
        <v>605</v>
      </c>
      <c r="V359" t="s">
        <v>605</v>
      </c>
      <c r="W359" t="s">
        <v>605</v>
      </c>
      <c r="X359" t="s">
        <v>605</v>
      </c>
      <c r="Y359" t="s">
        <v>605</v>
      </c>
      <c r="Z359" t="s">
        <v>605</v>
      </c>
      <c r="AA359" t="e">
        <v>#REF!</v>
      </c>
      <c r="AB359" t="e">
        <v>#REF!</v>
      </c>
    </row>
    <row r="360">
      <c r="B360" s="71" t="s">
        <v>605</v>
      </c>
      <c r="C360" t="s">
        <v>605</v>
      </c>
      <c r="D360" t="s">
        <v>605</v>
      </c>
      <c r="E360" t="s">
        <v>605</v>
      </c>
      <c r="F360" t="s">
        <v>605</v>
      </c>
      <c r="G360" t="s">
        <v>605</v>
      </c>
      <c r="H360" t="s">
        <v>605</v>
      </c>
      <c r="I360" t="s">
        <v>605</v>
      </c>
      <c r="J360" t="s">
        <v>605</v>
      </c>
      <c r="K360" t="s">
        <v>605</v>
      </c>
      <c r="L360" t="s">
        <v>605</v>
      </c>
      <c r="M360" t="s">
        <v>605</v>
      </c>
      <c r="N360" t="s">
        <v>605</v>
      </c>
      <c r="O360" t="s">
        <v>605</v>
      </c>
      <c r="P360" t="s">
        <v>605</v>
      </c>
      <c r="Q360" t="s">
        <v>605</v>
      </c>
      <c r="R360" t="s">
        <v>605</v>
      </c>
      <c r="S360" t="s">
        <v>605</v>
      </c>
      <c r="T360" t="s">
        <v>605</v>
      </c>
      <c r="U360" t="s">
        <v>605</v>
      </c>
      <c r="V360" t="s">
        <v>605</v>
      </c>
      <c r="W360" t="s">
        <v>605</v>
      </c>
      <c r="X360" t="s">
        <v>605</v>
      </c>
      <c r="Y360" t="s">
        <v>605</v>
      </c>
      <c r="Z360" t="s">
        <v>605</v>
      </c>
      <c r="AA360" t="e">
        <v>#REF!</v>
      </c>
      <c r="AB360" t="e">
        <v>#REF!</v>
      </c>
    </row>
    <row r="361">
      <c r="B361" s="71" t="s">
        <v>605</v>
      </c>
      <c r="C361" t="s">
        <v>605</v>
      </c>
      <c r="D361" t="s">
        <v>605</v>
      </c>
      <c r="E361" t="s">
        <v>605</v>
      </c>
      <c r="F361" t="s">
        <v>605</v>
      </c>
      <c r="G361" t="s">
        <v>605</v>
      </c>
      <c r="H361" t="s">
        <v>605</v>
      </c>
      <c r="I361" t="s">
        <v>605</v>
      </c>
      <c r="J361" t="s">
        <v>605</v>
      </c>
      <c r="K361" t="s">
        <v>605</v>
      </c>
      <c r="L361" t="s">
        <v>605</v>
      </c>
      <c r="M361" t="s">
        <v>605</v>
      </c>
      <c r="N361" t="s">
        <v>605</v>
      </c>
      <c r="O361" t="s">
        <v>605</v>
      </c>
      <c r="P361" t="s">
        <v>605</v>
      </c>
      <c r="Q361" t="s">
        <v>605</v>
      </c>
      <c r="R361" t="s">
        <v>605</v>
      </c>
      <c r="S361" t="s">
        <v>605</v>
      </c>
      <c r="T361" t="s">
        <v>605</v>
      </c>
      <c r="U361" t="s">
        <v>605</v>
      </c>
      <c r="V361" t="s">
        <v>605</v>
      </c>
      <c r="W361" t="s">
        <v>605</v>
      </c>
      <c r="X361" t="s">
        <v>605</v>
      </c>
      <c r="Y361" t="s">
        <v>605</v>
      </c>
      <c r="Z361" t="s">
        <v>605</v>
      </c>
      <c r="AA361" t="e">
        <v>#REF!</v>
      </c>
      <c r="AB361" t="e">
        <v>#REF!</v>
      </c>
    </row>
    <row r="362">
      <c r="B362" s="71" t="s">
        <v>605</v>
      </c>
      <c r="C362" t="s">
        <v>605</v>
      </c>
      <c r="D362" t="s">
        <v>605</v>
      </c>
      <c r="E362" t="s">
        <v>605</v>
      </c>
      <c r="F362" t="s">
        <v>605</v>
      </c>
      <c r="G362" t="s">
        <v>605</v>
      </c>
      <c r="H362" t="s">
        <v>605</v>
      </c>
      <c r="I362" t="s">
        <v>605</v>
      </c>
      <c r="J362" t="s">
        <v>605</v>
      </c>
      <c r="K362" t="s">
        <v>605</v>
      </c>
      <c r="L362" t="s">
        <v>605</v>
      </c>
      <c r="M362" t="s">
        <v>605</v>
      </c>
      <c r="N362" t="s">
        <v>605</v>
      </c>
      <c r="O362" t="s">
        <v>605</v>
      </c>
      <c r="P362" t="s">
        <v>605</v>
      </c>
      <c r="Q362" t="s">
        <v>605</v>
      </c>
      <c r="R362" t="s">
        <v>605</v>
      </c>
      <c r="S362" t="s">
        <v>605</v>
      </c>
      <c r="T362" t="s">
        <v>605</v>
      </c>
      <c r="U362" t="s">
        <v>605</v>
      </c>
      <c r="V362" t="s">
        <v>605</v>
      </c>
      <c r="W362" t="s">
        <v>605</v>
      </c>
      <c r="X362" t="s">
        <v>605</v>
      </c>
      <c r="Y362" t="s">
        <v>605</v>
      </c>
      <c r="Z362" t="s">
        <v>605</v>
      </c>
      <c r="AA362" t="e">
        <v>#REF!</v>
      </c>
      <c r="AB362" t="e">
        <v>#REF!</v>
      </c>
    </row>
    <row r="363">
      <c r="B363" s="71" t="s">
        <v>605</v>
      </c>
      <c r="C363" t="s">
        <v>605</v>
      </c>
      <c r="D363" t="s">
        <v>605</v>
      </c>
      <c r="E363" t="s">
        <v>605</v>
      </c>
      <c r="F363" t="s">
        <v>605</v>
      </c>
      <c r="G363" t="s">
        <v>605</v>
      </c>
      <c r="H363" t="s">
        <v>605</v>
      </c>
      <c r="I363" t="s">
        <v>605</v>
      </c>
      <c r="J363" t="s">
        <v>605</v>
      </c>
      <c r="K363" t="s">
        <v>605</v>
      </c>
      <c r="L363" t="s">
        <v>605</v>
      </c>
      <c r="M363" t="s">
        <v>605</v>
      </c>
      <c r="N363" t="s">
        <v>605</v>
      </c>
      <c r="O363" t="s">
        <v>605</v>
      </c>
      <c r="P363" t="s">
        <v>605</v>
      </c>
      <c r="Q363" t="s">
        <v>605</v>
      </c>
      <c r="R363" t="s">
        <v>605</v>
      </c>
      <c r="S363" t="s">
        <v>605</v>
      </c>
      <c r="T363" t="s">
        <v>605</v>
      </c>
      <c r="U363" t="s">
        <v>605</v>
      </c>
      <c r="V363" t="s">
        <v>605</v>
      </c>
      <c r="W363" t="s">
        <v>605</v>
      </c>
      <c r="X363" t="s">
        <v>605</v>
      </c>
      <c r="Y363" t="s">
        <v>605</v>
      </c>
      <c r="Z363" t="s">
        <v>605</v>
      </c>
      <c r="AA363" t="e">
        <v>#REF!</v>
      </c>
      <c r="AB363" t="e">
        <v>#REF!</v>
      </c>
    </row>
    <row r="364">
      <c r="B364" s="71" t="s">
        <v>605</v>
      </c>
      <c r="C364" t="s">
        <v>605</v>
      </c>
      <c r="D364" t="s">
        <v>605</v>
      </c>
      <c r="E364" t="s">
        <v>605</v>
      </c>
      <c r="F364" t="s">
        <v>605</v>
      </c>
      <c r="G364" t="s">
        <v>605</v>
      </c>
      <c r="H364" t="s">
        <v>605</v>
      </c>
      <c r="I364" t="s">
        <v>605</v>
      </c>
      <c r="J364" t="s">
        <v>605</v>
      </c>
      <c r="K364" t="s">
        <v>605</v>
      </c>
      <c r="L364" t="s">
        <v>605</v>
      </c>
      <c r="M364" t="s">
        <v>605</v>
      </c>
      <c r="N364" t="s">
        <v>605</v>
      </c>
      <c r="O364" t="s">
        <v>605</v>
      </c>
      <c r="P364" t="s">
        <v>605</v>
      </c>
      <c r="Q364" t="s">
        <v>605</v>
      </c>
      <c r="R364" t="s">
        <v>605</v>
      </c>
      <c r="S364" t="s">
        <v>605</v>
      </c>
      <c r="T364" t="s">
        <v>605</v>
      </c>
      <c r="U364" t="s">
        <v>605</v>
      </c>
      <c r="V364" t="s">
        <v>605</v>
      </c>
      <c r="W364" t="s">
        <v>605</v>
      </c>
      <c r="X364" t="s">
        <v>605</v>
      </c>
      <c r="Y364" t="s">
        <v>605</v>
      </c>
      <c r="Z364" t="s">
        <v>605</v>
      </c>
      <c r="AA364" t="e">
        <v>#REF!</v>
      </c>
      <c r="AB364" t="e">
        <v>#REF!</v>
      </c>
    </row>
    <row r="365">
      <c r="B365" s="71" t="s">
        <v>605</v>
      </c>
      <c r="C365" t="s">
        <v>605</v>
      </c>
      <c r="D365" t="s">
        <v>605</v>
      </c>
      <c r="E365" t="s">
        <v>605</v>
      </c>
      <c r="F365" t="s">
        <v>605</v>
      </c>
      <c r="G365" t="s">
        <v>605</v>
      </c>
      <c r="H365" t="s">
        <v>605</v>
      </c>
      <c r="I365" t="s">
        <v>605</v>
      </c>
      <c r="J365" t="s">
        <v>605</v>
      </c>
      <c r="K365" t="s">
        <v>605</v>
      </c>
      <c r="L365" t="s">
        <v>605</v>
      </c>
      <c r="M365" t="s">
        <v>605</v>
      </c>
      <c r="N365" t="s">
        <v>605</v>
      </c>
      <c r="O365" t="s">
        <v>605</v>
      </c>
      <c r="P365" t="s">
        <v>605</v>
      </c>
      <c r="Q365" t="s">
        <v>605</v>
      </c>
      <c r="R365" t="s">
        <v>605</v>
      </c>
      <c r="S365" t="s">
        <v>605</v>
      </c>
      <c r="T365" t="s">
        <v>605</v>
      </c>
      <c r="U365" t="s">
        <v>605</v>
      </c>
      <c r="V365" t="s">
        <v>605</v>
      </c>
      <c r="W365" t="s">
        <v>605</v>
      </c>
      <c r="X365" t="s">
        <v>605</v>
      </c>
      <c r="Y365" t="s">
        <v>605</v>
      </c>
      <c r="Z365" t="s">
        <v>605</v>
      </c>
      <c r="AA365" t="e">
        <v>#REF!</v>
      </c>
      <c r="AB365" t="e">
        <v>#REF!</v>
      </c>
    </row>
    <row r="366">
      <c r="B366" s="71" t="s">
        <v>605</v>
      </c>
      <c r="C366" t="s">
        <v>605</v>
      </c>
      <c r="D366" t="s">
        <v>605</v>
      </c>
      <c r="E366" t="s">
        <v>605</v>
      </c>
      <c r="F366" t="s">
        <v>605</v>
      </c>
      <c r="G366" t="s">
        <v>605</v>
      </c>
      <c r="H366" t="s">
        <v>605</v>
      </c>
      <c r="I366" t="s">
        <v>605</v>
      </c>
      <c r="J366" t="s">
        <v>605</v>
      </c>
      <c r="K366" t="s">
        <v>605</v>
      </c>
      <c r="L366" t="s">
        <v>605</v>
      </c>
      <c r="M366" t="s">
        <v>605</v>
      </c>
      <c r="N366" t="s">
        <v>605</v>
      </c>
      <c r="O366" t="s">
        <v>605</v>
      </c>
      <c r="P366" t="s">
        <v>605</v>
      </c>
      <c r="Q366" t="s">
        <v>605</v>
      </c>
      <c r="R366" t="s">
        <v>605</v>
      </c>
      <c r="S366" t="s">
        <v>605</v>
      </c>
      <c r="T366" t="s">
        <v>605</v>
      </c>
      <c r="U366" t="s">
        <v>605</v>
      </c>
      <c r="V366" t="s">
        <v>605</v>
      </c>
      <c r="W366" t="s">
        <v>605</v>
      </c>
      <c r="X366" t="s">
        <v>605</v>
      </c>
      <c r="Y366" t="s">
        <v>605</v>
      </c>
      <c r="Z366" t="s">
        <v>605</v>
      </c>
      <c r="AA366" t="e">
        <v>#REF!</v>
      </c>
      <c r="AB366" t="e">
        <v>#REF!</v>
      </c>
    </row>
    <row r="367">
      <c r="B367" s="71" t="s">
        <v>605</v>
      </c>
      <c r="C367" t="s">
        <v>605</v>
      </c>
      <c r="D367" t="s">
        <v>605</v>
      </c>
      <c r="E367" t="s">
        <v>605</v>
      </c>
      <c r="F367" t="s">
        <v>605</v>
      </c>
      <c r="G367" t="s">
        <v>605</v>
      </c>
      <c r="H367" t="s">
        <v>605</v>
      </c>
      <c r="I367" t="s">
        <v>605</v>
      </c>
      <c r="J367" t="s">
        <v>605</v>
      </c>
      <c r="K367" t="s">
        <v>605</v>
      </c>
      <c r="L367" t="s">
        <v>605</v>
      </c>
      <c r="M367" t="s">
        <v>605</v>
      </c>
      <c r="N367" t="s">
        <v>605</v>
      </c>
      <c r="O367" t="s">
        <v>605</v>
      </c>
      <c r="P367" t="s">
        <v>605</v>
      </c>
      <c r="Q367" t="s">
        <v>605</v>
      </c>
      <c r="R367" t="s">
        <v>605</v>
      </c>
      <c r="S367" t="s">
        <v>605</v>
      </c>
      <c r="T367" t="s">
        <v>605</v>
      </c>
      <c r="U367" t="s">
        <v>605</v>
      </c>
      <c r="V367" t="s">
        <v>605</v>
      </c>
      <c r="W367" t="s">
        <v>605</v>
      </c>
      <c r="X367" t="s">
        <v>605</v>
      </c>
      <c r="Y367" t="s">
        <v>605</v>
      </c>
      <c r="Z367" t="s">
        <v>605</v>
      </c>
      <c r="AA367" t="e">
        <v>#REF!</v>
      </c>
      <c r="AB367" t="e">
        <v>#REF!</v>
      </c>
    </row>
    <row r="368">
      <c r="B368" s="71" t="s">
        <v>605</v>
      </c>
      <c r="C368" t="s">
        <v>605</v>
      </c>
      <c r="D368" t="s">
        <v>605</v>
      </c>
      <c r="E368" t="s">
        <v>605</v>
      </c>
      <c r="F368" t="s">
        <v>605</v>
      </c>
      <c r="G368" t="s">
        <v>605</v>
      </c>
      <c r="H368" t="s">
        <v>605</v>
      </c>
      <c r="I368" t="s">
        <v>605</v>
      </c>
      <c r="J368" t="s">
        <v>605</v>
      </c>
      <c r="K368" t="s">
        <v>605</v>
      </c>
      <c r="L368" t="s">
        <v>605</v>
      </c>
      <c r="M368" t="s">
        <v>605</v>
      </c>
      <c r="N368" t="s">
        <v>605</v>
      </c>
      <c r="O368" t="s">
        <v>605</v>
      </c>
      <c r="P368" t="s">
        <v>605</v>
      </c>
      <c r="Q368" t="s">
        <v>605</v>
      </c>
      <c r="R368" t="s">
        <v>605</v>
      </c>
      <c r="S368" t="s">
        <v>605</v>
      </c>
      <c r="T368" t="s">
        <v>605</v>
      </c>
      <c r="U368" t="s">
        <v>605</v>
      </c>
      <c r="V368" t="s">
        <v>605</v>
      </c>
      <c r="W368" t="s">
        <v>605</v>
      </c>
      <c r="X368" t="s">
        <v>605</v>
      </c>
      <c r="Y368" t="s">
        <v>605</v>
      </c>
      <c r="Z368" t="s">
        <v>605</v>
      </c>
      <c r="AA368" t="e">
        <v>#REF!</v>
      </c>
      <c r="AB368" t="e">
        <v>#REF!</v>
      </c>
    </row>
    <row r="369">
      <c r="B369" s="71" t="s">
        <v>605</v>
      </c>
      <c r="C369" t="s">
        <v>605</v>
      </c>
      <c r="D369" t="s">
        <v>605</v>
      </c>
      <c r="E369" t="s">
        <v>605</v>
      </c>
      <c r="F369" t="s">
        <v>605</v>
      </c>
      <c r="G369" t="s">
        <v>605</v>
      </c>
      <c r="H369" t="s">
        <v>605</v>
      </c>
      <c r="I369" t="s">
        <v>605</v>
      </c>
      <c r="J369" t="s">
        <v>605</v>
      </c>
      <c r="K369" t="s">
        <v>605</v>
      </c>
      <c r="L369" t="s">
        <v>605</v>
      </c>
      <c r="M369" t="s">
        <v>605</v>
      </c>
      <c r="N369" t="s">
        <v>605</v>
      </c>
      <c r="O369" t="s">
        <v>605</v>
      </c>
      <c r="P369" t="s">
        <v>605</v>
      </c>
      <c r="Q369" t="s">
        <v>605</v>
      </c>
      <c r="R369" t="s">
        <v>605</v>
      </c>
      <c r="S369" t="s">
        <v>605</v>
      </c>
      <c r="T369" t="s">
        <v>605</v>
      </c>
      <c r="U369" t="s">
        <v>605</v>
      </c>
      <c r="V369" t="s">
        <v>605</v>
      </c>
      <c r="W369" t="s">
        <v>605</v>
      </c>
      <c r="X369" t="s">
        <v>605</v>
      </c>
      <c r="Y369" t="s">
        <v>605</v>
      </c>
      <c r="Z369" t="s">
        <v>605</v>
      </c>
      <c r="AA369" t="e">
        <v>#REF!</v>
      </c>
      <c r="AB369" t="e">
        <v>#REF!</v>
      </c>
    </row>
    <row r="370">
      <c r="B370" s="71" t="s">
        <v>605</v>
      </c>
      <c r="C370" t="s">
        <v>605</v>
      </c>
      <c r="D370" t="s">
        <v>605</v>
      </c>
      <c r="E370" t="s">
        <v>605</v>
      </c>
      <c r="F370" t="s">
        <v>605</v>
      </c>
      <c r="G370" t="s">
        <v>605</v>
      </c>
      <c r="H370" t="s">
        <v>605</v>
      </c>
      <c r="I370" t="s">
        <v>605</v>
      </c>
      <c r="J370" t="s">
        <v>605</v>
      </c>
      <c r="K370" t="s">
        <v>605</v>
      </c>
      <c r="L370" t="s">
        <v>605</v>
      </c>
      <c r="M370" t="s">
        <v>605</v>
      </c>
      <c r="N370" t="s">
        <v>605</v>
      </c>
      <c r="O370" t="s">
        <v>605</v>
      </c>
      <c r="P370" t="s">
        <v>605</v>
      </c>
      <c r="Q370" t="s">
        <v>605</v>
      </c>
      <c r="R370" t="s">
        <v>605</v>
      </c>
      <c r="S370" t="s">
        <v>605</v>
      </c>
      <c r="T370" t="s">
        <v>605</v>
      </c>
      <c r="U370" t="s">
        <v>605</v>
      </c>
      <c r="V370" t="s">
        <v>605</v>
      </c>
      <c r="W370" t="s">
        <v>605</v>
      </c>
      <c r="X370" t="s">
        <v>605</v>
      </c>
      <c r="Y370" t="s">
        <v>605</v>
      </c>
      <c r="Z370" t="s">
        <v>605</v>
      </c>
      <c r="AA370" t="e">
        <v>#REF!</v>
      </c>
      <c r="AB370" t="e">
        <v>#REF!</v>
      </c>
    </row>
    <row r="371">
      <c r="B371" s="71" t="s">
        <v>605</v>
      </c>
      <c r="C371" t="s">
        <v>605</v>
      </c>
      <c r="D371" t="s">
        <v>605</v>
      </c>
      <c r="E371" t="s">
        <v>605</v>
      </c>
      <c r="F371" t="s">
        <v>605</v>
      </c>
      <c r="G371" t="s">
        <v>605</v>
      </c>
      <c r="H371" t="s">
        <v>605</v>
      </c>
      <c r="I371" t="s">
        <v>605</v>
      </c>
      <c r="J371" t="s">
        <v>605</v>
      </c>
      <c r="K371" t="s">
        <v>605</v>
      </c>
      <c r="L371" t="s">
        <v>605</v>
      </c>
      <c r="M371" t="s">
        <v>605</v>
      </c>
      <c r="N371" t="s">
        <v>605</v>
      </c>
      <c r="O371" t="s">
        <v>605</v>
      </c>
      <c r="P371" t="s">
        <v>605</v>
      </c>
      <c r="Q371" t="s">
        <v>605</v>
      </c>
      <c r="R371" t="s">
        <v>605</v>
      </c>
      <c r="S371" t="s">
        <v>605</v>
      </c>
      <c r="T371" t="s">
        <v>605</v>
      </c>
      <c r="U371" t="s">
        <v>605</v>
      </c>
      <c r="V371" t="s">
        <v>605</v>
      </c>
      <c r="W371" t="s">
        <v>605</v>
      </c>
      <c r="X371" t="s">
        <v>605</v>
      </c>
      <c r="Y371" t="s">
        <v>605</v>
      </c>
      <c r="Z371" t="s">
        <v>605</v>
      </c>
      <c r="AA371" t="e">
        <v>#REF!</v>
      </c>
      <c r="AB371" t="e">
        <v>#REF!</v>
      </c>
    </row>
    <row r="372">
      <c r="B372" s="71" t="s">
        <v>605</v>
      </c>
      <c r="C372" t="s">
        <v>605</v>
      </c>
      <c r="D372" t="s">
        <v>605</v>
      </c>
      <c r="E372" t="s">
        <v>605</v>
      </c>
      <c r="F372" t="s">
        <v>605</v>
      </c>
      <c r="G372" t="s">
        <v>605</v>
      </c>
      <c r="H372" t="s">
        <v>605</v>
      </c>
      <c r="I372" t="s">
        <v>605</v>
      </c>
      <c r="J372" t="s">
        <v>605</v>
      </c>
      <c r="K372" t="s">
        <v>605</v>
      </c>
      <c r="L372" t="s">
        <v>605</v>
      </c>
      <c r="M372" t="s">
        <v>605</v>
      </c>
      <c r="N372" t="s">
        <v>605</v>
      </c>
      <c r="O372" t="s">
        <v>605</v>
      </c>
      <c r="P372" t="s">
        <v>605</v>
      </c>
      <c r="Q372" t="s">
        <v>605</v>
      </c>
      <c r="R372" t="s">
        <v>605</v>
      </c>
      <c r="S372" t="s">
        <v>605</v>
      </c>
      <c r="T372" t="s">
        <v>605</v>
      </c>
      <c r="U372" t="s">
        <v>605</v>
      </c>
      <c r="V372" t="s">
        <v>605</v>
      </c>
      <c r="W372" t="s">
        <v>605</v>
      </c>
      <c r="X372" t="s">
        <v>605</v>
      </c>
      <c r="Y372" t="s">
        <v>605</v>
      </c>
      <c r="Z372" t="s">
        <v>605</v>
      </c>
      <c r="AA372" t="e">
        <v>#REF!</v>
      </c>
      <c r="AB372" t="e">
        <v>#REF!</v>
      </c>
    </row>
    <row r="373">
      <c r="B373" s="71" t="s">
        <v>605</v>
      </c>
      <c r="C373" t="s">
        <v>605</v>
      </c>
      <c r="D373" t="s">
        <v>605</v>
      </c>
      <c r="E373" t="s">
        <v>605</v>
      </c>
      <c r="F373" t="s">
        <v>605</v>
      </c>
      <c r="G373" t="s">
        <v>605</v>
      </c>
      <c r="H373" t="s">
        <v>605</v>
      </c>
      <c r="I373" t="s">
        <v>605</v>
      </c>
      <c r="J373" t="s">
        <v>605</v>
      </c>
      <c r="K373" t="s">
        <v>605</v>
      </c>
      <c r="L373" t="s">
        <v>605</v>
      </c>
      <c r="M373" t="s">
        <v>605</v>
      </c>
      <c r="N373" t="s">
        <v>605</v>
      </c>
      <c r="O373" t="s">
        <v>605</v>
      </c>
      <c r="P373" t="s">
        <v>605</v>
      </c>
      <c r="Q373" t="s">
        <v>605</v>
      </c>
      <c r="R373" t="s">
        <v>605</v>
      </c>
      <c r="S373" t="s">
        <v>605</v>
      </c>
      <c r="T373" t="s">
        <v>605</v>
      </c>
      <c r="U373" t="s">
        <v>605</v>
      </c>
      <c r="V373" t="s">
        <v>605</v>
      </c>
      <c r="W373" t="s">
        <v>605</v>
      </c>
      <c r="X373" t="s">
        <v>605</v>
      </c>
      <c r="Y373" t="s">
        <v>605</v>
      </c>
      <c r="Z373" t="s">
        <v>605</v>
      </c>
      <c r="AA373" t="e">
        <v>#REF!</v>
      </c>
      <c r="AB373" t="e">
        <v>#REF!</v>
      </c>
    </row>
    <row r="374">
      <c r="B374" s="71" t="s">
        <v>605</v>
      </c>
      <c r="C374" t="s">
        <v>605</v>
      </c>
      <c r="D374" t="s">
        <v>605</v>
      </c>
      <c r="E374" t="s">
        <v>605</v>
      </c>
      <c r="F374" t="s">
        <v>605</v>
      </c>
      <c r="G374" t="s">
        <v>605</v>
      </c>
      <c r="H374" t="s">
        <v>605</v>
      </c>
      <c r="I374" t="s">
        <v>605</v>
      </c>
      <c r="J374" t="s">
        <v>605</v>
      </c>
      <c r="K374" t="s">
        <v>605</v>
      </c>
      <c r="L374" t="s">
        <v>605</v>
      </c>
      <c r="M374" t="s">
        <v>605</v>
      </c>
      <c r="N374" t="s">
        <v>605</v>
      </c>
      <c r="O374" t="s">
        <v>605</v>
      </c>
      <c r="P374" t="s">
        <v>605</v>
      </c>
      <c r="Q374" t="s">
        <v>605</v>
      </c>
      <c r="R374" t="s">
        <v>605</v>
      </c>
      <c r="S374" t="s">
        <v>605</v>
      </c>
      <c r="T374" t="s">
        <v>605</v>
      </c>
      <c r="U374" t="s">
        <v>605</v>
      </c>
      <c r="V374" t="s">
        <v>605</v>
      </c>
      <c r="W374" t="s">
        <v>605</v>
      </c>
      <c r="X374" t="s">
        <v>605</v>
      </c>
      <c r="Y374" t="s">
        <v>605</v>
      </c>
      <c r="Z374" t="s">
        <v>605</v>
      </c>
      <c r="AA374" t="e">
        <v>#REF!</v>
      </c>
      <c r="AB374" t="e">
        <v>#REF!</v>
      </c>
    </row>
    <row r="375">
      <c r="B375" s="71" t="s">
        <v>605</v>
      </c>
      <c r="C375" t="s">
        <v>605</v>
      </c>
      <c r="D375" t="s">
        <v>605</v>
      </c>
      <c r="E375" t="s">
        <v>605</v>
      </c>
      <c r="F375" t="s">
        <v>605</v>
      </c>
      <c r="G375" t="s">
        <v>605</v>
      </c>
      <c r="H375" t="s">
        <v>605</v>
      </c>
      <c r="I375" t="s">
        <v>605</v>
      </c>
      <c r="J375" t="s">
        <v>605</v>
      </c>
      <c r="K375" t="s">
        <v>605</v>
      </c>
      <c r="L375" t="s">
        <v>605</v>
      </c>
      <c r="M375" t="s">
        <v>605</v>
      </c>
      <c r="N375" t="s">
        <v>605</v>
      </c>
      <c r="O375" t="s">
        <v>605</v>
      </c>
      <c r="P375" t="s">
        <v>605</v>
      </c>
      <c r="Q375" t="s">
        <v>605</v>
      </c>
      <c r="R375" t="s">
        <v>605</v>
      </c>
      <c r="S375" t="s">
        <v>605</v>
      </c>
      <c r="T375" t="s">
        <v>605</v>
      </c>
      <c r="U375" t="s">
        <v>605</v>
      </c>
      <c r="V375" t="s">
        <v>605</v>
      </c>
      <c r="W375" t="s">
        <v>605</v>
      </c>
      <c r="X375" t="s">
        <v>605</v>
      </c>
      <c r="Y375" t="s">
        <v>605</v>
      </c>
      <c r="Z375" t="s">
        <v>605</v>
      </c>
      <c r="AA375" t="e">
        <v>#REF!</v>
      </c>
      <c r="AB375" t="e">
        <v>#REF!</v>
      </c>
    </row>
    <row r="376">
      <c r="B376" s="71" t="s">
        <v>605</v>
      </c>
      <c r="C376" t="s">
        <v>605</v>
      </c>
      <c r="D376" t="s">
        <v>605</v>
      </c>
      <c r="E376" t="s">
        <v>605</v>
      </c>
      <c r="F376" t="s">
        <v>605</v>
      </c>
      <c r="G376" t="s">
        <v>605</v>
      </c>
      <c r="H376" t="s">
        <v>605</v>
      </c>
      <c r="I376" t="s">
        <v>605</v>
      </c>
      <c r="J376" t="s">
        <v>605</v>
      </c>
      <c r="K376" t="s">
        <v>605</v>
      </c>
      <c r="L376" t="s">
        <v>605</v>
      </c>
      <c r="M376" t="s">
        <v>605</v>
      </c>
      <c r="N376" t="s">
        <v>605</v>
      </c>
      <c r="O376" t="s">
        <v>605</v>
      </c>
      <c r="P376" t="s">
        <v>605</v>
      </c>
      <c r="Q376" t="s">
        <v>605</v>
      </c>
      <c r="R376" t="s">
        <v>605</v>
      </c>
      <c r="S376" t="s">
        <v>605</v>
      </c>
      <c r="T376" t="s">
        <v>605</v>
      </c>
      <c r="U376" t="s">
        <v>605</v>
      </c>
      <c r="V376" t="s">
        <v>605</v>
      </c>
      <c r="W376" t="s">
        <v>605</v>
      </c>
      <c r="X376" t="s">
        <v>605</v>
      </c>
      <c r="Y376" t="s">
        <v>605</v>
      </c>
      <c r="Z376" t="s">
        <v>605</v>
      </c>
      <c r="AA376" t="e">
        <v>#REF!</v>
      </c>
      <c r="AB376" t="e">
        <v>#REF!</v>
      </c>
    </row>
    <row r="377">
      <c r="B377" s="71" t="s">
        <v>605</v>
      </c>
      <c r="C377" t="s">
        <v>605</v>
      </c>
      <c r="D377" t="s">
        <v>605</v>
      </c>
      <c r="E377" t="s">
        <v>605</v>
      </c>
      <c r="F377" t="s">
        <v>605</v>
      </c>
      <c r="G377" t="s">
        <v>605</v>
      </c>
      <c r="H377" t="s">
        <v>605</v>
      </c>
      <c r="I377" t="s">
        <v>605</v>
      </c>
      <c r="J377" t="s">
        <v>605</v>
      </c>
      <c r="K377" t="s">
        <v>605</v>
      </c>
      <c r="L377" t="s">
        <v>605</v>
      </c>
      <c r="M377" t="s">
        <v>605</v>
      </c>
      <c r="N377" t="s">
        <v>605</v>
      </c>
      <c r="O377" t="s">
        <v>605</v>
      </c>
      <c r="P377" t="s">
        <v>605</v>
      </c>
      <c r="Q377" t="s">
        <v>605</v>
      </c>
      <c r="R377" t="s">
        <v>605</v>
      </c>
      <c r="S377" t="s">
        <v>605</v>
      </c>
      <c r="T377" t="s">
        <v>605</v>
      </c>
      <c r="U377" t="s">
        <v>605</v>
      </c>
      <c r="V377" t="s">
        <v>605</v>
      </c>
      <c r="W377" t="s">
        <v>605</v>
      </c>
      <c r="X377" t="s">
        <v>605</v>
      </c>
      <c r="Y377" t="s">
        <v>605</v>
      </c>
      <c r="Z377" t="s">
        <v>605</v>
      </c>
      <c r="AA377" t="e">
        <v>#REF!</v>
      </c>
      <c r="AB377" t="e">
        <v>#REF!</v>
      </c>
    </row>
    <row r="378">
      <c r="B378" s="71" t="s">
        <v>605</v>
      </c>
      <c r="C378" t="s">
        <v>605</v>
      </c>
      <c r="D378" t="s">
        <v>605</v>
      </c>
      <c r="E378" t="s">
        <v>605</v>
      </c>
      <c r="F378" t="s">
        <v>605</v>
      </c>
      <c r="G378" t="s">
        <v>605</v>
      </c>
      <c r="H378" t="s">
        <v>605</v>
      </c>
      <c r="I378" t="s">
        <v>605</v>
      </c>
      <c r="J378" t="s">
        <v>605</v>
      </c>
      <c r="K378" t="s">
        <v>605</v>
      </c>
      <c r="L378" t="s">
        <v>605</v>
      </c>
      <c r="M378" t="s">
        <v>605</v>
      </c>
      <c r="N378" t="s">
        <v>605</v>
      </c>
      <c r="O378" t="s">
        <v>605</v>
      </c>
      <c r="P378" t="s">
        <v>605</v>
      </c>
      <c r="Q378" t="s">
        <v>605</v>
      </c>
      <c r="R378" t="s">
        <v>605</v>
      </c>
      <c r="S378" t="s">
        <v>605</v>
      </c>
      <c r="T378" t="s">
        <v>605</v>
      </c>
      <c r="U378" t="s">
        <v>605</v>
      </c>
      <c r="V378" t="s">
        <v>605</v>
      </c>
      <c r="W378" t="s">
        <v>605</v>
      </c>
      <c r="X378" t="s">
        <v>605</v>
      </c>
      <c r="Y378" t="s">
        <v>605</v>
      </c>
      <c r="Z378" t="s">
        <v>605</v>
      </c>
      <c r="AA378" t="e">
        <v>#REF!</v>
      </c>
      <c r="AB378" t="e">
        <v>#REF!</v>
      </c>
    </row>
    <row r="379">
      <c r="B379" s="71" t="s">
        <v>605</v>
      </c>
      <c r="C379" t="s">
        <v>605</v>
      </c>
      <c r="D379" t="s">
        <v>605</v>
      </c>
      <c r="E379" t="s">
        <v>605</v>
      </c>
      <c r="F379" t="s">
        <v>605</v>
      </c>
      <c r="G379" t="s">
        <v>605</v>
      </c>
      <c r="H379" t="s">
        <v>605</v>
      </c>
      <c r="I379" t="s">
        <v>605</v>
      </c>
      <c r="J379" t="s">
        <v>605</v>
      </c>
      <c r="K379" t="s">
        <v>605</v>
      </c>
      <c r="L379" t="s">
        <v>605</v>
      </c>
      <c r="M379" t="s">
        <v>605</v>
      </c>
      <c r="N379" t="s">
        <v>605</v>
      </c>
      <c r="O379" t="s">
        <v>605</v>
      </c>
      <c r="P379" t="s">
        <v>605</v>
      </c>
      <c r="Q379" t="s">
        <v>605</v>
      </c>
      <c r="R379" t="s">
        <v>605</v>
      </c>
      <c r="S379" t="s">
        <v>605</v>
      </c>
      <c r="T379" t="s">
        <v>605</v>
      </c>
      <c r="U379" t="s">
        <v>605</v>
      </c>
      <c r="V379" t="s">
        <v>605</v>
      </c>
      <c r="W379" t="s">
        <v>605</v>
      </c>
      <c r="X379" t="s">
        <v>605</v>
      </c>
      <c r="Y379" t="s">
        <v>605</v>
      </c>
      <c r="Z379" t="s">
        <v>605</v>
      </c>
      <c r="AA379" t="e">
        <v>#REF!</v>
      </c>
      <c r="AB379" t="e">
        <v>#REF!</v>
      </c>
    </row>
    <row r="380">
      <c r="B380" s="71" t="s">
        <v>605</v>
      </c>
      <c r="C380" t="s">
        <v>605</v>
      </c>
      <c r="D380" t="s">
        <v>605</v>
      </c>
      <c r="E380" t="s">
        <v>605</v>
      </c>
      <c r="F380" t="s">
        <v>605</v>
      </c>
      <c r="G380" t="s">
        <v>605</v>
      </c>
      <c r="H380" t="s">
        <v>605</v>
      </c>
      <c r="I380" t="s">
        <v>605</v>
      </c>
      <c r="J380" t="s">
        <v>605</v>
      </c>
      <c r="K380" t="s">
        <v>605</v>
      </c>
      <c r="L380" t="s">
        <v>605</v>
      </c>
      <c r="M380" t="s">
        <v>605</v>
      </c>
      <c r="N380" t="s">
        <v>605</v>
      </c>
      <c r="O380" t="s">
        <v>605</v>
      </c>
      <c r="P380" t="s">
        <v>605</v>
      </c>
      <c r="Q380" t="s">
        <v>605</v>
      </c>
      <c r="R380" t="s">
        <v>605</v>
      </c>
      <c r="S380" t="s">
        <v>605</v>
      </c>
      <c r="T380" t="s">
        <v>605</v>
      </c>
      <c r="U380" t="s">
        <v>605</v>
      </c>
      <c r="V380" t="s">
        <v>605</v>
      </c>
      <c r="W380" t="s">
        <v>605</v>
      </c>
      <c r="X380" t="s">
        <v>605</v>
      </c>
      <c r="Y380" t="s">
        <v>605</v>
      </c>
      <c r="Z380" t="s">
        <v>605</v>
      </c>
      <c r="AA380" t="e">
        <v>#REF!</v>
      </c>
      <c r="AB380" t="e">
        <v>#REF!</v>
      </c>
    </row>
    <row r="381">
      <c r="B381" s="71" t="s">
        <v>605</v>
      </c>
      <c r="C381" t="s">
        <v>605</v>
      </c>
      <c r="D381" t="s">
        <v>605</v>
      </c>
      <c r="E381" t="s">
        <v>605</v>
      </c>
      <c r="F381" t="s">
        <v>605</v>
      </c>
      <c r="G381" t="s">
        <v>605</v>
      </c>
      <c r="H381" t="s">
        <v>605</v>
      </c>
      <c r="I381" t="s">
        <v>605</v>
      </c>
      <c r="J381" t="s">
        <v>605</v>
      </c>
      <c r="K381" t="s">
        <v>605</v>
      </c>
      <c r="L381" t="s">
        <v>605</v>
      </c>
      <c r="M381" t="s">
        <v>605</v>
      </c>
      <c r="N381" t="s">
        <v>605</v>
      </c>
      <c r="O381" t="s">
        <v>605</v>
      </c>
      <c r="P381" t="s">
        <v>605</v>
      </c>
      <c r="Q381" t="s">
        <v>605</v>
      </c>
      <c r="R381" t="s">
        <v>605</v>
      </c>
      <c r="S381" t="s">
        <v>605</v>
      </c>
      <c r="T381" t="s">
        <v>605</v>
      </c>
      <c r="U381" t="s">
        <v>605</v>
      </c>
      <c r="V381" t="s">
        <v>605</v>
      </c>
      <c r="W381" t="s">
        <v>605</v>
      </c>
      <c r="X381" t="s">
        <v>605</v>
      </c>
      <c r="Y381" t="s">
        <v>605</v>
      </c>
      <c r="Z381" t="s">
        <v>605</v>
      </c>
      <c r="AA381" t="e">
        <v>#REF!</v>
      </c>
      <c r="AB381" t="e">
        <v>#REF!</v>
      </c>
    </row>
    <row r="382">
      <c r="B382" s="71" t="s">
        <v>605</v>
      </c>
      <c r="C382" t="s">
        <v>605</v>
      </c>
      <c r="D382" t="s">
        <v>605</v>
      </c>
      <c r="E382" t="s">
        <v>605</v>
      </c>
      <c r="F382" t="s">
        <v>605</v>
      </c>
      <c r="G382" t="s">
        <v>605</v>
      </c>
      <c r="H382" t="s">
        <v>605</v>
      </c>
      <c r="I382" t="s">
        <v>605</v>
      </c>
      <c r="J382" t="s">
        <v>605</v>
      </c>
      <c r="K382" t="s">
        <v>605</v>
      </c>
      <c r="L382" t="s">
        <v>605</v>
      </c>
      <c r="M382" t="s">
        <v>605</v>
      </c>
      <c r="N382" t="s">
        <v>605</v>
      </c>
      <c r="O382" t="s">
        <v>605</v>
      </c>
      <c r="P382" t="s">
        <v>605</v>
      </c>
      <c r="Q382" t="s">
        <v>605</v>
      </c>
      <c r="R382" t="s">
        <v>605</v>
      </c>
      <c r="S382" t="s">
        <v>605</v>
      </c>
      <c r="T382" t="s">
        <v>605</v>
      </c>
      <c r="U382" t="s">
        <v>605</v>
      </c>
      <c r="V382" t="s">
        <v>605</v>
      </c>
      <c r="W382" t="s">
        <v>605</v>
      </c>
      <c r="X382" t="s">
        <v>605</v>
      </c>
      <c r="Y382" t="s">
        <v>605</v>
      </c>
      <c r="Z382" t="s">
        <v>605</v>
      </c>
      <c r="AA382" t="e">
        <v>#REF!</v>
      </c>
      <c r="AB382" t="e">
        <v>#REF!</v>
      </c>
    </row>
    <row r="383">
      <c r="B383" s="71" t="s">
        <v>605</v>
      </c>
      <c r="C383" t="s">
        <v>605</v>
      </c>
      <c r="D383" t="s">
        <v>605</v>
      </c>
      <c r="E383" t="s">
        <v>605</v>
      </c>
      <c r="F383" t="s">
        <v>605</v>
      </c>
      <c r="G383" t="s">
        <v>605</v>
      </c>
      <c r="H383" t="s">
        <v>605</v>
      </c>
      <c r="I383" t="s">
        <v>605</v>
      </c>
      <c r="J383" t="s">
        <v>605</v>
      </c>
      <c r="K383" t="s">
        <v>605</v>
      </c>
      <c r="L383" t="s">
        <v>605</v>
      </c>
      <c r="M383" t="s">
        <v>605</v>
      </c>
      <c r="N383" t="s">
        <v>605</v>
      </c>
      <c r="O383" t="s">
        <v>605</v>
      </c>
      <c r="P383" t="s">
        <v>605</v>
      </c>
      <c r="Q383" t="s">
        <v>605</v>
      </c>
      <c r="R383" t="s">
        <v>605</v>
      </c>
      <c r="S383" t="s">
        <v>605</v>
      </c>
      <c r="T383" t="s">
        <v>605</v>
      </c>
      <c r="U383" t="s">
        <v>605</v>
      </c>
      <c r="V383" t="s">
        <v>605</v>
      </c>
      <c r="W383" t="s">
        <v>605</v>
      </c>
      <c r="X383" t="s">
        <v>605</v>
      </c>
      <c r="Y383" t="s">
        <v>605</v>
      </c>
      <c r="Z383" t="s">
        <v>605</v>
      </c>
      <c r="AA383" t="e">
        <v>#REF!</v>
      </c>
      <c r="AB383" t="e">
        <v>#REF!</v>
      </c>
    </row>
    <row r="384">
      <c r="B384" s="71"/>
    </row>
    <row r="385">
      <c r="B385" s="71"/>
    </row>
    <row r="386">
      <c r="B386" s="71"/>
    </row>
    <row r="387">
      <c r="B387" s="71"/>
    </row>
    <row r="388">
      <c r="B388" s="71"/>
    </row>
    <row r="389">
      <c r="B389" s="71"/>
    </row>
    <row r="390">
      <c r="B390" s="71"/>
    </row>
    <row r="391">
      <c r="B391" s="71"/>
    </row>
    <row r="392">
      <c r="B392" s="71"/>
    </row>
    <row r="393">
      <c r="B393" s="71"/>
    </row>
    <row r="394">
      <c r="B394" s="71"/>
    </row>
    <row r="395">
      <c r="B395" s="71"/>
    </row>
    <row r="396">
      <c r="B396" s="71"/>
    </row>
    <row r="397">
      <c r="B397" s="71"/>
    </row>
    <row r="398">
      <c r="B398" s="71"/>
    </row>
    <row r="399">
      <c r="B399" s="71"/>
    </row>
    <row r="400">
      <c r="B400" s="71"/>
    </row>
    <row r="401">
      <c r="B401" s="71"/>
    </row>
    <row r="402">
      <c r="B402" s="71"/>
    </row>
    <row r="403">
      <c r="B403" s="71"/>
    </row>
    <row r="404">
      <c r="B404" s="71"/>
    </row>
    <row r="405">
      <c r="B405" s="71"/>
    </row>
    <row r="406">
      <c r="B406" s="71"/>
    </row>
    <row r="407">
      <c r="B407" s="71"/>
    </row>
    <row r="408">
      <c r="B408" s="71"/>
    </row>
    <row r="409">
      <c r="B409" s="71"/>
    </row>
    <row r="410">
      <c r="B410" s="71"/>
    </row>
    <row r="411">
      <c r="B411" s="71"/>
    </row>
    <row r="412">
      <c r="B412" s="71"/>
    </row>
    <row r="413">
      <c r="B413" s="71"/>
    </row>
    <row r="414">
      <c r="B414" s="71"/>
    </row>
    <row r="415">
      <c r="B415" s="71"/>
    </row>
    <row r="416">
      <c r="B416" s="71"/>
    </row>
    <row r="417">
      <c r="B417" s="71"/>
    </row>
    <row r="418">
      <c r="B418" s="71"/>
    </row>
    <row r="419">
      <c r="B419" s="71"/>
    </row>
    <row r="420">
      <c r="B420" s="71"/>
    </row>
    <row r="421">
      <c r="B421" s="71"/>
    </row>
    <row r="422">
      <c r="B422" s="71"/>
    </row>
    <row r="423">
      <c r="B423" s="71"/>
    </row>
    <row r="424">
      <c r="B424" s="71"/>
    </row>
    <row r="425">
      <c r="B425" s="71"/>
    </row>
    <row r="426">
      <c r="B426" s="71"/>
    </row>
  </sheetData>
  <sheetProtection sheet="1" objects="1" scenarios="1" formatCells="0" formatColumns="0" formatRows="0" autoFilter="0" algorithmName="SHA-512" hashValue="WQDUrk/FQ0HXFpdFQ89lB6h0r7L4fVGACYP6+C0dLIwX4TntEWhbL4JbF1tN012p9Hi8aSVi6n+giTPn6BchgA==" saltValue="YniKhGUSAwNd0yPWyR4qjw==" spinCount="100000"/>
  <pageMargins left="0.699999988079071" right="0.699999988079071" top="0.75" bottom="0.75" header="0.30000001192092896" footer="0.30000001192092896"/>
  <pageSetup paperSize="9" orientation="portrait" r:id="rId1"/>
</worksheet>
</file>

<file path=xl/worksheets/sheet16.xml><?xml version="1.0" encoding="utf-8"?>
<worksheet xmlns="http://schemas.openxmlformats.org/spreadsheetml/2006/main" xmlns:r="http://schemas.openxmlformats.org/officeDocument/2006/relationships">
  <sheetPr>
    <tabColor rgb="FFFFC000"/>
  </sheetPr>
  <dimension ref="A1:Q3"/>
  <sheetViews>
    <sheetView workbookViewId="0">
      <selection activeCell="I17" sqref="I17"/>
    </sheetView>
  </sheetViews>
  <sheetFormatPr defaultColWidth="11.421875" defaultRowHeight="14.5" customHeight="1"/>
  <cols>
    <col min="1" max="1" width="10.8515625" customWidth="1"/>
    <col min="2" max="2" width="32.421875" customWidth="1"/>
    <col min="3" max="3" width="26.140625" customWidth="1"/>
    <col min="5" max="5" width="75.421875" customWidth="1"/>
    <col min="15" max="15" width="23.8515625" customWidth="1"/>
  </cols>
  <sheetData>
    <row r="1" ht="28.5" customHeight="1">
      <c r="A1" s="402" t="s">
        <v>596</v>
      </c>
      <c r="B1" s="402"/>
      <c r="C1" s="402"/>
      <c r="D1" s="402"/>
      <c r="E1" s="401" t="s">
        <v>597</v>
      </c>
      <c r="F1" s="401"/>
      <c r="G1" s="401"/>
      <c r="H1" s="401"/>
      <c r="I1" s="401"/>
      <c r="J1" s="401"/>
      <c r="K1" s="401"/>
      <c r="L1" s="401"/>
      <c r="M1" s="401"/>
      <c r="N1" s="401"/>
      <c r="O1" s="401"/>
      <c r="Q1" s="164" t="s">
        <v>598</v>
      </c>
    </row>
    <row r="2" ht="30.75" customHeight="1">
      <c r="A2" s="92"/>
      <c r="B2" s="93"/>
      <c r="C2" s="94"/>
      <c r="D2" s="95"/>
      <c r="E2" s="399" t="s">
        <v>599</v>
      </c>
      <c r="F2" s="399"/>
      <c r="G2" s="399"/>
      <c r="H2" s="399"/>
      <c r="I2" s="399"/>
      <c r="J2" s="399"/>
      <c r="K2" s="399"/>
      <c r="L2" s="399"/>
      <c r="M2" s="400"/>
      <c r="N2" s="399" t="s">
        <v>600</v>
      </c>
      <c r="O2" s="400"/>
      <c r="Q2" s="164" t="s">
        <v>142</v>
      </c>
    </row>
    <row r="3" ht="51.4" customHeight="1">
      <c r="A3" s="55" t="s">
        <v>108</v>
      </c>
      <c r="B3" s="50" t="s">
        <v>109</v>
      </c>
      <c r="C3" s="51" t="s">
        <v>59</v>
      </c>
      <c r="D3" s="56" t="s">
        <v>111</v>
      </c>
      <c r="E3" s="54" t="s">
        <v>601</v>
      </c>
      <c r="F3" s="52" t="s">
        <v>602</v>
      </c>
      <c r="G3" s="52" t="s">
        <v>603</v>
      </c>
      <c r="H3" s="52">
        <v>1</v>
      </c>
      <c r="I3" s="52">
        <v>2</v>
      </c>
      <c r="J3" s="52">
        <v>3</v>
      </c>
      <c r="K3" s="52">
        <v>4</v>
      </c>
      <c r="L3" s="52">
        <v>5</v>
      </c>
      <c r="M3" s="53">
        <v>6</v>
      </c>
      <c r="N3" s="54" t="s">
        <v>604</v>
      </c>
      <c r="O3" s="52" t="s">
        <v>59</v>
      </c>
      <c r="Q3" s="164" t="s">
        <v>121</v>
      </c>
    </row>
  </sheetData>
  <mergeCells count="4">
    <mergeCell ref="A1:D1"/>
    <mergeCell ref="E1:O1"/>
    <mergeCell ref="E2:M2"/>
    <mergeCell ref="N2:O2"/>
  </mergeCells>
  <pageMargins left="0.699999988079071" right="0.699999988079071" top="0.75" bottom="0.75" header="0.30000001192092896" footer="0.30000001192092896"/>
  <pageSetup orientation="portrait" r:id="rId1"/>
  <drawing r:id="rId2"/>
</worksheet>
</file>

<file path=xl/worksheets/sheet17.xml><?xml version="1.0" encoding="utf-8"?>
<worksheet xmlns="http://schemas.openxmlformats.org/spreadsheetml/2006/main" xmlns:r="http://schemas.openxmlformats.org/officeDocument/2006/relationships">
  <sheetPr>
    <tabColor rgb="FFFFC000"/>
  </sheetPr>
  <dimension ref="A1"/>
  <sheetViews>
    <sheetView workbookViewId="0">
      <selection activeCell="A1" sqref="A1"/>
    </sheetView>
  </sheetViews>
  <sheetFormatPr defaultColWidth="8.57421875" defaultRowHeight="14.5" customHeight="1"/>
  <sheetData/>
  <pageMargins left="0.699999988079071" right="0.699999988079071" top="0.75" bottom="0.75" header="0.30000001192092896" footer="0.30000001192092896"/>
  <pageSetup paperSize="9" orientation="portrait" r:id="rId1"/>
</worksheet>
</file>

<file path=xl/worksheets/sheet18.xml><?xml version="1.0" encoding="utf-8"?>
<worksheet xmlns="http://schemas.openxmlformats.org/spreadsheetml/2006/main" xmlns:r="http://schemas.openxmlformats.org/officeDocument/2006/relationships">
  <sheetPr>
    <tabColor rgb="FFFFC000"/>
  </sheetPr>
  <dimension ref="A1"/>
  <sheetViews>
    <sheetView workbookViewId="0">
      <selection activeCell="A1" sqref="A1"/>
    </sheetView>
  </sheetViews>
  <sheetFormatPr defaultColWidth="8.57421875" defaultRowHeight="14.5" customHeight="1"/>
  <sheetData/>
  <pageMargins left="0.699999988079071" right="0.699999988079071" top="0.75" bottom="0.75" header="0.30000001192092896" footer="0.30000001192092896"/>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customXml/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customXml/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customXml/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customXml/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5474B1749C0D744CA90F876FF0FC1BCC" ma:contentTypeVersion="5" ma:contentTypeDescription="Crée un document." ma:contentTypeScope="" ma:versionID="557071fe4dda05681c879a0545509643">
  <xsd:schema xmlns:xsd="http://www.w3.org/2001/XMLSchema" xmlns:xs="http://www.w3.org/2001/XMLSchema" xmlns:p="http://schemas.microsoft.com/office/2006/metadata/properties" xmlns:ns2="35c7a707-3ab1-4f85-abc8-6990d64ef585" xmlns:ns3="3f398c4b-58dc-4996-bf31-205784182596" targetNamespace="http://schemas.microsoft.com/office/2006/metadata/properties" ma:root="true" ma:fieldsID="ae1afba388c2faeb0c4bb1fd538ab6b1" ns2:_="" ns3:_="">
    <xsd:import namespace="35c7a707-3ab1-4f85-abc8-6990d64ef585"/>
    <xsd:import namespace="3f398c4b-58dc-4996-bf31-20578418259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c7a707-3ab1-4f85-abc8-6990d64ef5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398c4b-58dc-4996-bf31-205784182596"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0DC683-3209-43B4-BE97-625B94AA207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7923554-DF73-46AC-85F7-E3F6692A87FE}">
  <ds:schemaRefs>
    <ds:schemaRef ds:uri="http://schemas.microsoft.com/PowerBIAddIn"/>
  </ds:schemaRefs>
</ds:datastoreItem>
</file>

<file path=customXml/itemProps3.xml><?xml version="1.0" encoding="utf-8"?>
<ds:datastoreItem xmlns:ds="http://schemas.openxmlformats.org/officeDocument/2006/customXml" ds:itemID="{198BF725-A0DB-4121-ACC8-06E2F2EB95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c7a707-3ab1-4f85-abc8-6990d64ef585"/>
    <ds:schemaRef ds:uri="3f398c4b-58dc-4996-bf31-2057841825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95CBCF6-5312-4229-943C-8760C1E525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GridCraft</Applicat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 Lamaison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a_titre">
    <vt:lpwstr>MRS - Master Evaluation Worksheet</vt:lpwstr>
  </property>
  <property fmtid="{D5CDD505-2E9C-101B-9397-08002B2CF9AE}" pid="3" name="psa_reference">
    <vt:lpwstr>01598_16_04265</vt:lpwstr>
  </property>
  <property fmtid="{D5CDD505-2E9C-101B-9397-08002B2CF9AE}" pid="4" name="psa_date_creation">
    <vt:lpwstr>26/05/2016 12:02</vt:lpwstr>
  </property>
  <property fmtid="{D5CDD505-2E9C-101B-9397-08002B2CF9AE}" pid="5" name="psa_date_modification">
    <vt:lpwstr>18/09/2026 09:22</vt:lpwstr>
  </property>
  <property fmtid="{D5CDD505-2E9C-101B-9397-08002B2CF9AE}" pid="6" name="psa_auteur">
    <vt:lpwstr>LETAILLEUR SEBASTIEN - P748758  </vt:lpwstr>
  </property>
  <property fmtid="{D5CDD505-2E9C-101B-9397-08002B2CF9AE}" pid="7" name="psa_emetteur">
    <vt:lpwstr>MAZOUZI MOURAD - J515522  </vt:lpwstr>
  </property>
  <property fmtid="{D5CDD505-2E9C-101B-9397-08002B2CF9AE}" pid="8" name="psa_version">
    <vt:lpwstr>50.0</vt:lpwstr>
  </property>
  <property fmtid="{D5CDD505-2E9C-101B-9397-08002B2CF9AE}" pid="9" name="psa_commentaire">
    <vt:lpwstr/>
  </property>
  <property fmtid="{D5CDD505-2E9C-101B-9397-08002B2CF9AE}" pid="10" name="psa_langue_principale">
    <vt:lpwstr>English</vt:lpwstr>
  </property>
  <property fmtid="{D5CDD505-2E9C-101B-9397-08002B2CF9AE}" pid="11" name="psa_status">
    <vt:lpwstr>publie</vt:lpwstr>
  </property>
  <property fmtid="{D5CDD505-2E9C-101B-9397-08002B2CF9AE}" pid="12" name="psa_type_doc">
    <vt:lpwstr/>
  </property>
  <property fmtid="{D5CDD505-2E9C-101B-9397-08002B2CF9AE}" pid="13" name="psa_communaute">
    <vt:lpwstr>Support opérationnel Suppliers development</vt:lpwstr>
  </property>
  <property fmtid="{D5CDD505-2E9C-101B-9397-08002B2CF9AE}" pid="14" name="psa_niveau_confidentialite">
    <vt:lpwstr>C1 - Public</vt:lpwstr>
  </property>
  <property fmtid="{D5CDD505-2E9C-101B-9397-08002B2CF9AE}" pid="15" name="psa_url_fiche">
    <vt:lpwstr>https://docinfogroupe.inetpsa.com/ead/doc/ref.01598_16_04265/v.50.0</vt:lpwstr>
  </property>
  <property fmtid="{D5CDD505-2E9C-101B-9397-08002B2CF9AE}" pid="16" name="psa_url_modification">
    <vt:lpwstr>https://docinfogroupe.inetpsa.com/ead/doc/modif/ref.01598_16_04265/fiche</vt:lpwstr>
  </property>
  <property fmtid="{D5CDD505-2E9C-101B-9397-08002B2CF9AE}" pid="17" name="psa_date_publication">
    <vt:lpwstr>18/09/2026 09:22</vt:lpwstr>
  </property>
  <property fmtid="{D5CDD505-2E9C-101B-9397-08002B2CF9AE}" pid="18" name="_NewReviewCycle">
    <vt:lpwstr/>
  </property>
  <property fmtid="{D5CDD505-2E9C-101B-9397-08002B2CF9AE}" pid="19" name="MSIP_Label_92ce4777-c256-4913-acca-fc5c2a5a05ee_Enabled">
    <vt:lpwstr>true</vt:lpwstr>
  </property>
  <property fmtid="{D5CDD505-2E9C-101B-9397-08002B2CF9AE}" pid="20" name="MSIP_Label_92ce4777-c256-4913-acca-fc5c2a5a05ee_SetDate">
    <vt:lpwstr>2020-12-11T09:46:19Z</vt:lpwstr>
  </property>
  <property fmtid="{D5CDD505-2E9C-101B-9397-08002B2CF9AE}" pid="21" name="MSIP_Label_92ce4777-c256-4913-acca-fc5c2a5a05ee_Method">
    <vt:lpwstr>Privileged</vt:lpwstr>
  </property>
  <property fmtid="{D5CDD505-2E9C-101B-9397-08002B2CF9AE}" pid="22" name="MSIP_Label_92ce4777-c256-4913-acca-fc5c2a5a05ee_Name">
    <vt:lpwstr>92ce4777-c256-4913-acca-fc5c2a5a05ee</vt:lpwstr>
  </property>
  <property fmtid="{D5CDD505-2E9C-101B-9397-08002B2CF9AE}" pid="23" name="MSIP_Label_92ce4777-c256-4913-acca-fc5c2a5a05ee_SiteId">
    <vt:lpwstr>d852d5cd-724c-4128-8812-ffa5db3f8507</vt:lpwstr>
  </property>
  <property fmtid="{D5CDD505-2E9C-101B-9397-08002B2CF9AE}" pid="24" name="MSIP_Label_92ce4777-c256-4913-acca-fc5c2a5a05ee_ActionId">
    <vt:lpwstr/>
  </property>
  <property fmtid="{D5CDD505-2E9C-101B-9397-08002B2CF9AE}" pid="25" name="MSIP_Label_92ce4777-c256-4913-acca-fc5c2a5a05ee_ContentBits">
    <vt:lpwstr>0</vt:lpwstr>
  </property>
  <property fmtid="{D5CDD505-2E9C-101B-9397-08002B2CF9AE}" pid="26" name="ContentTypeId">
    <vt:lpwstr>0x0101005474B1749C0D744CA90F876FF0FC1BCC</vt:lpwstr>
  </property>
</Properties>
</file>