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gresarios Rafa\Mirza\Seminario Spreads Mirza\"/>
    </mc:Choice>
  </mc:AlternateContent>
  <xr:revisionPtr revIDLastSave="0" documentId="8_{0C2CA06C-9C7F-4B56-877A-DD7CED601290}" xr6:coauthVersionLast="40" xr6:coauthVersionMax="40" xr10:uidLastSave="{00000000-0000-0000-0000-000000000000}"/>
  <bookViews>
    <workbookView xWindow="-120" yWindow="-120" windowWidth="20730" windowHeight="11160" xr2:uid="{CBB4D149-75C1-4A71-AD1F-A03A6438D5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" i="1" l="1"/>
  <c r="S6" i="1"/>
  <c r="M6" i="1"/>
  <c r="V6" i="1" s="1"/>
  <c r="U5" i="1"/>
  <c r="S5" i="1"/>
  <c r="M5" i="1"/>
  <c r="V5" i="1" s="1"/>
  <c r="U4" i="1"/>
  <c r="S4" i="1"/>
  <c r="M4" i="1"/>
  <c r="V4" i="1" s="1"/>
  <c r="Y4" i="1" l="1"/>
  <c r="W4" i="1"/>
  <c r="Z4" i="1" s="1"/>
  <c r="W6" i="1"/>
  <c r="Z6" i="1" s="1"/>
  <c r="W5" i="1"/>
  <c r="Z5" i="1" s="1"/>
  <c r="T4" i="1"/>
  <c r="T5" i="1"/>
  <c r="T6" i="1"/>
  <c r="Y5" i="1" l="1"/>
  <c r="Y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tc={762C4D6C-3DA0-45C6-B502-0DD70E4E1D93}</author>
  </authors>
  <commentList>
    <comment ref="AC4" authorId="0" shapeId="0" xr:uid="{762C4D6C-3DA0-45C6-B502-0DD70E4E1D93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  </r>
      </text>
    </comment>
  </commentList>
</comments>
</file>

<file path=xl/sharedStrings.xml><?xml version="1.0" encoding="utf-8"?>
<sst xmlns="http://schemas.openxmlformats.org/spreadsheetml/2006/main" count="45" uniqueCount="39">
  <si>
    <t>SUBYACENTE</t>
  </si>
  <si>
    <t>Fecha de entrada</t>
  </si>
  <si>
    <t>Fecha de salida</t>
  </si>
  <si>
    <t>Días de vuelo</t>
  </si>
  <si>
    <t>Precio del Subyacente</t>
  </si>
  <si>
    <t>Estrategia</t>
  </si>
  <si>
    <t>Descripción Contratos Operados</t>
  </si>
  <si>
    <t>Ganancia Máxima proyectada</t>
  </si>
  <si>
    <t>Credito neto $ Total P/L</t>
  </si>
  <si>
    <t>Perdida maxima proyectada</t>
  </si>
  <si>
    <t>Precio Estimado del Subyacente al Cierre</t>
  </si>
  <si>
    <t>Total P/L (ROI) proyectado %</t>
  </si>
  <si>
    <t>ROI  %</t>
  </si>
  <si>
    <t>Hipotesis</t>
  </si>
  <si>
    <t>Graficas de Apertura</t>
  </si>
  <si>
    <t>Graficas de Cierre</t>
  </si>
  <si>
    <t>Bitacora Emocional</t>
  </si>
  <si>
    <t>Detail</t>
  </si>
  <si>
    <t>VENTA</t>
  </si>
  <si>
    <t>COMPRA</t>
  </si>
  <si>
    <t>Contrato</t>
  </si>
  <si>
    <t>Numero de
Contratos</t>
  </si>
  <si>
    <t>Strikes</t>
  </si>
  <si>
    <t>Valor de la prima</t>
  </si>
  <si>
    <t>Precio de cierre de la Prima</t>
  </si>
  <si>
    <t>Credito</t>
  </si>
  <si>
    <t>Debito</t>
  </si>
  <si>
    <t>Credito Recibido</t>
  </si>
  <si>
    <t>SPY</t>
  </si>
  <si>
    <t>BCCS</t>
  </si>
  <si>
    <t>SPY 190201C267</t>
  </si>
  <si>
    <t>SPY 190201C275</t>
  </si>
  <si>
    <t>AAPL</t>
  </si>
  <si>
    <t>BPCS</t>
  </si>
  <si>
    <t>AAPL 190201P150</t>
  </si>
  <si>
    <t>AAPL 190201P143</t>
  </si>
  <si>
    <t>IBB</t>
  </si>
  <si>
    <t>IBB 190208C110</t>
  </si>
  <si>
    <t>IBB 190208C113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</si>
</sst>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22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4" fontId="0" fillId="0" borderId="2" xfId="2" applyFont="1" applyBorder="1" applyAlignment="1">
      <alignment vertical="center"/>
    </xf>
    <xf numFmtId="44" fontId="3" fillId="0" borderId="2" xfId="0" applyNumberFormat="1" applyFont="1" applyBorder="1" applyAlignment="1">
      <alignment vertical="center"/>
    </xf>
    <xf numFmtId="44" fontId="3" fillId="3" borderId="2" xfId="0" applyNumberFormat="1" applyFont="1" applyFill="1" applyBorder="1" applyAlignment="1">
      <alignment vertical="center"/>
    </xf>
    <xf numFmtId="44" fontId="2" fillId="0" borderId="2" xfId="0" applyNumberFormat="1" applyFont="1" applyBorder="1" applyAlignment="1">
      <alignment vertical="center"/>
    </xf>
    <xf numFmtId="44" fontId="0" fillId="6" borderId="2" xfId="0" applyNumberFormat="1" applyFill="1" applyBorder="1" applyAlignment="1">
      <alignment vertical="center"/>
    </xf>
    <xf numFmtId="43" fontId="3" fillId="6" borderId="2" xfId="1" applyFont="1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4" fillId="0" borderId="2" xfId="4" applyBorder="1" applyAlignment="1">
      <alignment vertical="center"/>
    </xf>
    <xf numFmtId="0" fontId="0" fillId="0" borderId="2" xfId="0" applyBorder="1" applyAlignment="1">
      <alignment horizontal="center" vertical="justify"/>
    </xf>
    <xf numFmtId="0" fontId="0" fillId="0" borderId="5" xfId="0" applyBorder="1" applyAlignment="1">
      <alignment vertical="center"/>
    </xf>
    <xf numFmtId="164" fontId="0" fillId="0" borderId="2" xfId="0" applyNumberFormat="1" applyBorder="1" applyAlignment="1">
      <alignment vertical="center"/>
    </xf>
    <xf numFmtId="44" fontId="0" fillId="0" borderId="2" xfId="0" applyNumberFormat="1" applyBorder="1" applyAlignment="1">
      <alignment vertical="center"/>
    </xf>
    <xf numFmtId="44" fontId="0" fillId="3" borderId="2" xfId="0" applyNumberFormat="1" applyFill="1" applyBorder="1" applyAlignment="1">
      <alignment vertical="center"/>
    </xf>
    <xf numFmtId="9" fontId="0" fillId="6" borderId="2" xfId="3" applyFont="1" applyFill="1" applyBorder="1" applyAlignment="1">
      <alignment horizontal="center" vertical="center"/>
    </xf>
    <xf numFmtId="9" fontId="1" fillId="6" borderId="2" xfId="3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44" fontId="0" fillId="0" borderId="1" xfId="2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164" fontId="0" fillId="0" borderId="0" xfId="0" applyNumberFormat="1" applyAlignment="1">
      <alignment vertical="center"/>
    </xf>
    <xf numFmtId="44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44" fontId="3" fillId="2" borderId="1" xfId="2" applyFont="1" applyFill="1" applyBorder="1" applyAlignment="1">
      <alignment horizontal="center" vertical="center" wrapText="1"/>
    </xf>
    <xf numFmtId="44" fontId="3" fillId="2" borderId="3" xfId="2" applyFont="1" applyFill="1" applyBorder="1" applyAlignment="1">
      <alignment horizontal="center" vertical="center" wrapText="1"/>
    </xf>
    <xf numFmtId="44" fontId="3" fillId="2" borderId="4" xfId="2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</cellXfs>
  <cellStyles count="5">
    <cellStyle name="Hipervínculo" xfId="4" builtinId="8"/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s rosero" id="{4F5DC868-52B7-4A48-B106-F8F78354DE3B}" userId="fbb9057b1306ee79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4" dT="2019-02-01T02:29:22.05" personId="{4F5DC868-52B7-4A48-B106-F8F78354DE3B}" id="{762C4D6C-3DA0-45C6-B502-0DD70E4E1D93}">
    <text/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BEDD-35FA-4B28-9D77-680FED069FB2}">
  <dimension ref="A1:AD21"/>
  <sheetViews>
    <sheetView tabSelected="1" topLeftCell="O1" workbookViewId="0">
      <selection activeCell="Z5" sqref="Z5"/>
    </sheetView>
  </sheetViews>
  <sheetFormatPr baseColWidth="10" defaultColWidth="9.140625" defaultRowHeight="15" x14ac:dyDescent="0.25"/>
  <cols>
    <col min="1" max="1" width="16.85546875" style="3" customWidth="1"/>
    <col min="2" max="2" width="16.28515625" style="3" customWidth="1"/>
    <col min="3" max="3" width="18" style="38" customWidth="1"/>
    <col min="4" max="4" width="9.140625" style="3"/>
    <col min="5" max="5" width="13" style="39" customWidth="1"/>
    <col min="6" max="6" width="10.42578125" style="40" bestFit="1" customWidth="1"/>
    <col min="7" max="7" width="22.42578125" style="40" customWidth="1"/>
    <col min="8" max="8" width="19.42578125" style="40" customWidth="1"/>
    <col min="9" max="9" width="11" style="40" bestFit="1" customWidth="1"/>
    <col min="10" max="13" width="11" style="40" customWidth="1"/>
    <col min="14" max="14" width="19.42578125" style="40" customWidth="1"/>
    <col min="15" max="15" width="11" style="40" bestFit="1" customWidth="1"/>
    <col min="16" max="16" width="11" style="40" customWidth="1"/>
    <col min="18" max="21" width="11.28515625" style="3" customWidth="1"/>
    <col min="22" max="22" width="17.28515625" style="41" customWidth="1"/>
    <col min="23" max="23" width="14.28515625" style="3" customWidth="1"/>
    <col min="24" max="24" width="15.85546875" style="3" customWidth="1"/>
    <col min="25" max="25" width="14.7109375" style="40" customWidth="1"/>
    <col min="26" max="26" width="11.140625" style="40" customWidth="1"/>
    <col min="27" max="27" width="10" style="3" bestFit="1" customWidth="1"/>
    <col min="28" max="28" width="20.140625" style="3" customWidth="1"/>
    <col min="29" max="29" width="22.42578125" style="3" customWidth="1"/>
    <col min="30" max="30" width="31.140625" style="3" customWidth="1"/>
    <col min="31" max="16384" width="9.140625" style="3"/>
  </cols>
  <sheetData>
    <row r="1" spans="1:30" ht="30" x14ac:dyDescent="0.25">
      <c r="A1" s="42" t="s">
        <v>0</v>
      </c>
      <c r="B1" s="42" t="s">
        <v>1</v>
      </c>
      <c r="C1" s="51" t="s">
        <v>2</v>
      </c>
      <c r="D1" s="42" t="s">
        <v>3</v>
      </c>
      <c r="E1" s="48" t="s">
        <v>4</v>
      </c>
      <c r="F1" s="42" t="s">
        <v>5</v>
      </c>
      <c r="G1" s="1"/>
      <c r="H1" s="47" t="s">
        <v>6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2" t="s">
        <v>7</v>
      </c>
      <c r="U1" s="1"/>
      <c r="V1" s="2" t="s">
        <v>8</v>
      </c>
      <c r="W1" s="48" t="s">
        <v>9</v>
      </c>
      <c r="X1" s="42" t="s">
        <v>10</v>
      </c>
      <c r="Y1" s="48" t="s">
        <v>11</v>
      </c>
      <c r="Z1" s="48" t="s">
        <v>12</v>
      </c>
      <c r="AA1" s="42" t="s">
        <v>13</v>
      </c>
      <c r="AB1" s="42" t="s">
        <v>14</v>
      </c>
      <c r="AC1" s="42" t="s">
        <v>15</v>
      </c>
      <c r="AD1" s="42" t="s">
        <v>16</v>
      </c>
    </row>
    <row r="2" spans="1:30" x14ac:dyDescent="0.25">
      <c r="A2" s="43"/>
      <c r="B2" s="43"/>
      <c r="C2" s="52"/>
      <c r="D2" s="43"/>
      <c r="E2" s="49"/>
      <c r="F2" s="43"/>
      <c r="G2" s="4" t="s">
        <v>17</v>
      </c>
      <c r="H2" s="45" t="s">
        <v>18</v>
      </c>
      <c r="I2" s="45"/>
      <c r="J2" s="45"/>
      <c r="K2" s="45"/>
      <c r="L2" s="45"/>
      <c r="M2" s="45"/>
      <c r="N2" s="46" t="s">
        <v>19</v>
      </c>
      <c r="O2" s="46"/>
      <c r="P2" s="46"/>
      <c r="Q2" s="46"/>
      <c r="R2" s="46"/>
      <c r="S2" s="46"/>
      <c r="T2" s="43"/>
      <c r="U2" s="4"/>
      <c r="V2" s="5"/>
      <c r="W2" s="49"/>
      <c r="X2" s="43"/>
      <c r="Y2" s="49"/>
      <c r="Z2" s="49"/>
      <c r="AA2" s="43"/>
      <c r="AB2" s="43"/>
      <c r="AC2" s="43"/>
      <c r="AD2" s="43"/>
    </row>
    <row r="3" spans="1:30" ht="45" x14ac:dyDescent="0.25">
      <c r="A3" s="44"/>
      <c r="B3" s="44"/>
      <c r="C3" s="53"/>
      <c r="D3" s="44"/>
      <c r="E3" s="50"/>
      <c r="F3" s="44"/>
      <c r="G3" s="6"/>
      <c r="H3" s="7" t="s">
        <v>20</v>
      </c>
      <c r="I3" s="8" t="s">
        <v>21</v>
      </c>
      <c r="J3" s="8" t="s">
        <v>22</v>
      </c>
      <c r="K3" s="8" t="s">
        <v>23</v>
      </c>
      <c r="L3" s="8" t="s">
        <v>24</v>
      </c>
      <c r="M3" s="8" t="s">
        <v>25</v>
      </c>
      <c r="N3" s="9" t="s">
        <v>20</v>
      </c>
      <c r="O3" s="10" t="s">
        <v>21</v>
      </c>
      <c r="P3" s="10" t="s">
        <v>22</v>
      </c>
      <c r="Q3" s="10" t="s">
        <v>23</v>
      </c>
      <c r="R3" s="10" t="s">
        <v>24</v>
      </c>
      <c r="S3" s="10" t="s">
        <v>26</v>
      </c>
      <c r="T3" s="44"/>
      <c r="U3" s="6" t="s">
        <v>27</v>
      </c>
      <c r="V3" s="11"/>
      <c r="W3" s="50"/>
      <c r="X3" s="44"/>
      <c r="Y3" s="50"/>
      <c r="Z3" s="50"/>
      <c r="AA3" s="44"/>
      <c r="AB3" s="44"/>
      <c r="AC3" s="44"/>
      <c r="AD3" s="44"/>
    </row>
    <row r="4" spans="1:30" x14ac:dyDescent="0.25">
      <c r="A4" s="12" t="s">
        <v>28</v>
      </c>
      <c r="B4" s="13">
        <v>43487.573009259257</v>
      </c>
      <c r="C4" s="13">
        <v>43493.461539351854</v>
      </c>
      <c r="D4" s="14">
        <v>6</v>
      </c>
      <c r="E4" s="14">
        <v>262.27</v>
      </c>
      <c r="F4" s="15" t="s">
        <v>29</v>
      </c>
      <c r="G4" s="15"/>
      <c r="H4" s="15" t="s">
        <v>30</v>
      </c>
      <c r="I4" s="16">
        <v>1</v>
      </c>
      <c r="J4" s="14">
        <v>267</v>
      </c>
      <c r="K4" s="17">
        <v>1.26</v>
      </c>
      <c r="L4" s="17">
        <v>0.77</v>
      </c>
      <c r="M4" s="17">
        <f>K4-L4</f>
        <v>0.49</v>
      </c>
      <c r="N4" s="15" t="s">
        <v>31</v>
      </c>
      <c r="O4" s="16">
        <v>1</v>
      </c>
      <c r="P4" s="14">
        <v>275</v>
      </c>
      <c r="Q4" s="17">
        <v>0.15</v>
      </c>
      <c r="R4" s="17">
        <v>0.02</v>
      </c>
      <c r="S4" s="17">
        <f>Q4-R4</f>
        <v>0.13</v>
      </c>
      <c r="T4" s="18">
        <f>U4*100</f>
        <v>111.00000000000001</v>
      </c>
      <c r="U4" s="18">
        <f>K4-Q4</f>
        <v>1.1100000000000001</v>
      </c>
      <c r="V4" s="19">
        <f>((M4-S4)*O4*100)-12</f>
        <v>24</v>
      </c>
      <c r="W4" s="20">
        <f>((P4-J4)-U4)*100</f>
        <v>689</v>
      </c>
      <c r="X4" s="21">
        <v>287</v>
      </c>
      <c r="Y4" s="22">
        <f>((U4/W4)*100)*100</f>
        <v>16.110304789550074</v>
      </c>
      <c r="Z4" s="22">
        <f>(V4/W4)*100</f>
        <v>3.483309143686502</v>
      </c>
      <c r="AA4" s="23"/>
      <c r="AB4" s="14"/>
      <c r="AC4" s="24"/>
      <c r="AD4" s="14"/>
    </row>
    <row r="5" spans="1:30" x14ac:dyDescent="0.25">
      <c r="A5" s="12" t="s">
        <v>32</v>
      </c>
      <c r="B5" s="13">
        <v>43490.474444444444</v>
      </c>
      <c r="C5" s="13">
        <v>43494.63108796296</v>
      </c>
      <c r="D5" s="14">
        <v>4</v>
      </c>
      <c r="E5" s="14"/>
      <c r="F5" s="15" t="s">
        <v>33</v>
      </c>
      <c r="G5" s="15"/>
      <c r="H5" s="15" t="s">
        <v>34</v>
      </c>
      <c r="I5" s="16">
        <v>1</v>
      </c>
      <c r="J5" s="14">
        <v>150</v>
      </c>
      <c r="K5" s="17">
        <v>1.7</v>
      </c>
      <c r="L5" s="17">
        <v>2.44</v>
      </c>
      <c r="M5" s="17">
        <f t="shared" ref="M5:M6" si="0">K5-L5</f>
        <v>-0.74</v>
      </c>
      <c r="N5" s="15" t="s">
        <v>35</v>
      </c>
      <c r="O5" s="16">
        <v>1</v>
      </c>
      <c r="P5" s="14">
        <v>143</v>
      </c>
      <c r="Q5" s="17">
        <v>0.56000000000000005</v>
      </c>
      <c r="R5" s="17">
        <v>0.83</v>
      </c>
      <c r="S5" s="17">
        <f t="shared" ref="S5" si="1">Q5-R5</f>
        <v>-0.26999999999999991</v>
      </c>
      <c r="T5" s="18">
        <f t="shared" ref="T5" si="2">U5*100</f>
        <v>113.99999999999999</v>
      </c>
      <c r="U5" s="18">
        <f t="shared" ref="U5" si="3">K5-Q5</f>
        <v>1.1399999999999999</v>
      </c>
      <c r="V5" s="19">
        <f t="shared" ref="V5" si="4">((M5-S5)*O5*100)-12</f>
        <v>-59.000000000000007</v>
      </c>
      <c r="W5" s="20">
        <f t="shared" ref="W5" si="5">((J5-P5)-U5)*100</f>
        <v>586</v>
      </c>
      <c r="X5" s="21"/>
      <c r="Y5" s="22">
        <f>((U5/W5)*100)*100</f>
        <v>19.453924914675767</v>
      </c>
      <c r="Z5" s="22">
        <f>((V5/W5)*100)</f>
        <v>-10.068259385665531</v>
      </c>
      <c r="AA5" s="23"/>
      <c r="AB5" s="14"/>
      <c r="AC5" s="24"/>
      <c r="AD5" s="25"/>
    </row>
    <row r="6" spans="1:30" x14ac:dyDescent="0.25">
      <c r="A6" s="12" t="s">
        <v>36</v>
      </c>
      <c r="B6" s="13">
        <v>43495.427083333336</v>
      </c>
      <c r="C6" s="13">
        <v>43495.618680555555</v>
      </c>
      <c r="D6" s="14">
        <v>0</v>
      </c>
      <c r="E6" s="14"/>
      <c r="F6" s="15" t="s">
        <v>29</v>
      </c>
      <c r="G6" s="15"/>
      <c r="H6" s="15" t="s">
        <v>37</v>
      </c>
      <c r="I6" s="16">
        <v>1</v>
      </c>
      <c r="J6" s="14">
        <v>110</v>
      </c>
      <c r="K6" s="17">
        <v>0.46</v>
      </c>
      <c r="L6" s="17">
        <v>0.83</v>
      </c>
      <c r="M6" s="17">
        <f t="shared" si="0"/>
        <v>-0.36999999999999994</v>
      </c>
      <c r="N6" s="15" t="s">
        <v>38</v>
      </c>
      <c r="O6" s="16">
        <v>1</v>
      </c>
      <c r="P6" s="14">
        <v>113</v>
      </c>
      <c r="Q6" s="17">
        <v>0.1</v>
      </c>
      <c r="R6" s="17">
        <v>0.15</v>
      </c>
      <c r="S6" s="17">
        <f>Q6-R6</f>
        <v>-4.9999999999999989E-2</v>
      </c>
      <c r="T6" s="18">
        <f>U6*100</f>
        <v>36</v>
      </c>
      <c r="U6" s="18">
        <f>K6-Q6</f>
        <v>0.36</v>
      </c>
      <c r="V6" s="19">
        <f>((M6-S6)*O6*100)-12</f>
        <v>-44</v>
      </c>
      <c r="W6" s="20">
        <f>((P6-J6)-U6)*100</f>
        <v>264</v>
      </c>
      <c r="X6" s="21"/>
      <c r="Y6" s="22">
        <f>((U6/W6)*100)*100</f>
        <v>13.636363636363635</v>
      </c>
      <c r="Z6" s="22">
        <f>(V6/W6)*100</f>
        <v>-16.666666666666664</v>
      </c>
      <c r="AA6" s="23"/>
      <c r="AB6" s="14"/>
      <c r="AC6" s="24"/>
      <c r="AD6" s="25"/>
    </row>
    <row r="7" spans="1:30" x14ac:dyDescent="0.25">
      <c r="A7" s="14"/>
      <c r="B7" s="26"/>
      <c r="C7" s="27"/>
      <c r="D7" s="14"/>
      <c r="E7" s="17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4"/>
      <c r="R7" s="14"/>
      <c r="S7" s="14"/>
      <c r="T7" s="28"/>
      <c r="U7" s="28"/>
      <c r="V7" s="29"/>
      <c r="W7" s="28"/>
      <c r="X7" s="23"/>
      <c r="Y7" s="30"/>
      <c r="Z7" s="31"/>
      <c r="AA7" s="23"/>
      <c r="AB7" s="14"/>
      <c r="AC7" s="14"/>
      <c r="AD7" s="14"/>
    </row>
    <row r="8" spans="1:30" x14ac:dyDescent="0.25">
      <c r="A8" s="32"/>
      <c r="B8" s="33"/>
      <c r="C8" s="34"/>
      <c r="D8" s="32"/>
      <c r="E8" s="35"/>
      <c r="F8" s="36"/>
      <c r="G8" s="36"/>
      <c r="H8" s="16"/>
      <c r="I8" s="16"/>
      <c r="J8" s="16"/>
      <c r="K8" s="16"/>
      <c r="L8" s="16"/>
      <c r="M8" s="16"/>
      <c r="N8" s="16"/>
      <c r="O8" s="16"/>
      <c r="P8" s="16"/>
      <c r="Q8" s="14"/>
      <c r="R8" s="14"/>
      <c r="S8" s="14"/>
      <c r="T8" s="28"/>
      <c r="U8" s="28"/>
      <c r="V8" s="29"/>
      <c r="W8" s="28"/>
      <c r="X8" s="37"/>
      <c r="Y8" s="30"/>
      <c r="Z8" s="31"/>
      <c r="AA8" s="37"/>
      <c r="AB8" s="32"/>
      <c r="AC8" s="32"/>
      <c r="AD8" s="32"/>
    </row>
    <row r="9" spans="1:30" x14ac:dyDescent="0.25">
      <c r="A9" s="14"/>
      <c r="B9" s="14"/>
      <c r="C9" s="27"/>
      <c r="D9" s="14"/>
      <c r="E9" s="17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4"/>
      <c r="R9" s="14"/>
      <c r="S9" s="14"/>
      <c r="T9" s="28"/>
      <c r="U9" s="28"/>
      <c r="V9" s="29"/>
      <c r="W9" s="28"/>
      <c r="X9" s="14"/>
      <c r="Y9" s="30"/>
      <c r="Z9" s="31"/>
      <c r="AA9" s="14"/>
      <c r="AB9" s="14"/>
      <c r="AC9" s="14"/>
      <c r="AD9" s="14"/>
    </row>
    <row r="10" spans="1:30" x14ac:dyDescent="0.25">
      <c r="A10" s="14"/>
      <c r="B10" s="14"/>
      <c r="C10" s="27"/>
      <c r="D10" s="14"/>
      <c r="E10" s="17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4"/>
      <c r="R10" s="14"/>
      <c r="S10" s="14"/>
      <c r="T10" s="28"/>
      <c r="U10" s="28"/>
      <c r="V10" s="29"/>
      <c r="W10" s="28"/>
      <c r="X10" s="14"/>
      <c r="Y10" s="30"/>
      <c r="Z10" s="31"/>
      <c r="AA10" s="14"/>
      <c r="AB10" s="14"/>
      <c r="AC10" s="14"/>
      <c r="AD10" s="14"/>
    </row>
    <row r="11" spans="1:30" x14ac:dyDescent="0.25">
      <c r="A11" s="14"/>
      <c r="B11" s="14"/>
      <c r="C11" s="27"/>
      <c r="D11" s="14"/>
      <c r="E11" s="17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4"/>
      <c r="R11" s="14"/>
      <c r="S11" s="14"/>
      <c r="T11" s="28"/>
      <c r="U11" s="28"/>
      <c r="V11" s="29"/>
      <c r="W11" s="28"/>
      <c r="X11" s="14"/>
      <c r="Y11" s="30"/>
      <c r="Z11" s="31"/>
      <c r="AA11" s="14"/>
      <c r="AB11" s="14"/>
      <c r="AC11" s="14"/>
      <c r="AD11" s="14"/>
    </row>
    <row r="12" spans="1:30" x14ac:dyDescent="0.25">
      <c r="Q12" s="3"/>
    </row>
    <row r="13" spans="1:30" x14ac:dyDescent="0.25">
      <c r="Q13" s="3"/>
    </row>
    <row r="14" spans="1:30" x14ac:dyDescent="0.25">
      <c r="Q14" s="3"/>
    </row>
    <row r="15" spans="1:30" x14ac:dyDescent="0.25">
      <c r="Q15" s="3"/>
    </row>
    <row r="16" spans="1:30" x14ac:dyDescent="0.25">
      <c r="Q16" s="3"/>
    </row>
    <row r="17" spans="17:17" x14ac:dyDescent="0.25">
      <c r="Q17" s="3"/>
    </row>
    <row r="18" spans="17:17" x14ac:dyDescent="0.25">
      <c r="Q18" s="3"/>
    </row>
    <row r="19" spans="17:17" x14ac:dyDescent="0.25">
      <c r="Q19" s="3"/>
    </row>
    <row r="20" spans="17:17" x14ac:dyDescent="0.25">
      <c r="Q20" s="3"/>
    </row>
    <row r="21" spans="17:17" x14ac:dyDescent="0.25">
      <c r="Q21" s="3"/>
    </row>
  </sheetData>
  <mergeCells count="18">
    <mergeCell ref="F1:F3"/>
    <mergeCell ref="A1:A3"/>
    <mergeCell ref="B1:B3"/>
    <mergeCell ref="C1:C3"/>
    <mergeCell ref="D1:D3"/>
    <mergeCell ref="E1:E3"/>
    <mergeCell ref="AA1:AA3"/>
    <mergeCell ref="AB1:AB3"/>
    <mergeCell ref="AC1:AC3"/>
    <mergeCell ref="AD1:AD3"/>
    <mergeCell ref="H2:M2"/>
    <mergeCell ref="N2:S2"/>
    <mergeCell ref="H1:S1"/>
    <mergeCell ref="T1:T3"/>
    <mergeCell ref="W1:W3"/>
    <mergeCell ref="X1:X3"/>
    <mergeCell ref="Y1:Y3"/>
    <mergeCell ref="Z1:Z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A-Trader</dc:creator>
  <cp:lastModifiedBy>user</cp:lastModifiedBy>
  <dcterms:created xsi:type="dcterms:W3CDTF">2019-02-08T02:08:35Z</dcterms:created>
  <dcterms:modified xsi:type="dcterms:W3CDTF">2019-02-11T01:04:55Z</dcterms:modified>
</cp:coreProperties>
</file>