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Paste Tradestation" sheetId="1" r:id="rId1"/>
    <sheet name="Tabl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2" l="1"/>
  <c r="G3" i="2"/>
  <c r="G4" i="2"/>
  <c r="G7" i="2"/>
  <c r="G8" i="2"/>
  <c r="G9" i="2"/>
  <c r="G10" i="2"/>
  <c r="G12" i="2"/>
  <c r="G11" i="2"/>
  <c r="I12" i="2" l="1"/>
  <c r="J12" i="2"/>
  <c r="J11" i="2"/>
  <c r="J10" i="2"/>
  <c r="I11" i="2"/>
  <c r="E11" i="2"/>
  <c r="E10" i="2"/>
  <c r="J9" i="2"/>
  <c r="N4" i="2"/>
  <c r="N3" i="2"/>
  <c r="N2" i="2"/>
  <c r="I7" i="2"/>
  <c r="I8" i="2" s="1"/>
  <c r="I9" i="2" s="1"/>
  <c r="G6" i="2"/>
  <c r="J8" i="2"/>
  <c r="J7" i="2"/>
  <c r="J6" i="2"/>
  <c r="J5" i="2" l="1"/>
  <c r="J4" i="2"/>
  <c r="E6" i="2" l="1"/>
  <c r="K2" i="2" l="1"/>
  <c r="H2" i="2"/>
  <c r="J3" i="2"/>
  <c r="J2" i="2"/>
  <c r="E9" i="2"/>
  <c r="E4" i="2"/>
  <c r="E2" i="2"/>
  <c r="E12" i="2"/>
  <c r="E8" i="2"/>
  <c r="I10" i="2" s="1"/>
  <c r="E7" i="2"/>
  <c r="E5" i="2"/>
  <c r="G5" i="2" s="1"/>
  <c r="N5" i="2" s="1"/>
  <c r="N6" i="2" s="1"/>
  <c r="N7" i="2" s="1"/>
  <c r="N8" i="2" s="1"/>
  <c r="N9" i="2" s="1"/>
  <c r="N10" i="2" s="1"/>
  <c r="N11" i="2" s="1"/>
  <c r="N12" i="2" s="1"/>
  <c r="E3" i="2"/>
  <c r="H5" i="2" l="1"/>
  <c r="H3" i="2"/>
  <c r="H4" i="2" s="1"/>
  <c r="H6" i="2" l="1"/>
  <c r="K5" i="2"/>
  <c r="K3" i="2"/>
  <c r="K4" i="2"/>
  <c r="K6" i="2" l="1"/>
  <c r="H7" i="2"/>
  <c r="H8" i="2" l="1"/>
  <c r="K7" i="2"/>
  <c r="H9" i="2" l="1"/>
  <c r="K8" i="2"/>
  <c r="K9" i="2" l="1"/>
  <c r="H10" i="2"/>
  <c r="K10" i="2" l="1"/>
  <c r="H11" i="2"/>
  <c r="H12" i="2" l="1"/>
  <c r="K12" i="2" s="1"/>
  <c r="K11" i="2"/>
</calcChain>
</file>

<file path=xl/sharedStrings.xml><?xml version="1.0" encoding="utf-8"?>
<sst xmlns="http://schemas.openxmlformats.org/spreadsheetml/2006/main" count="209" uniqueCount="47">
  <si>
    <t>Fecha 04/01/2021</t>
  </si>
  <si>
    <t>Strategy Orders</t>
  </si>
  <si>
    <t>Orders</t>
  </si>
  <si>
    <t>Fecha 05/01/2020</t>
  </si>
  <si>
    <t>Yes</t>
  </si>
  <si>
    <t>Off</t>
  </si>
  <si>
    <t>M2KH21</t>
  </si>
  <si>
    <t>Custom Renko Brick</t>
  </si>
  <si>
    <t>Unsent</t>
  </si>
  <si>
    <t>Sell</t>
  </si>
  <si>
    <t>Market</t>
  </si>
  <si>
    <t>Day</t>
  </si>
  <si>
    <t>TPL</t>
  </si>
  <si>
    <t>@M2KZ20-El-purete2.2</t>
  </si>
  <si>
    <t>210J4128</t>
  </si>
  <si>
    <t>Cancelled</t>
  </si>
  <si>
    <t>Price| Removed</t>
  </si>
  <si>
    <t>BEL</t>
  </si>
  <si>
    <t>Filled</t>
  </si>
  <si>
    <t>Buy</t>
  </si>
  <si>
    <t>Lng</t>
  </si>
  <si>
    <t>7-2128-4679</t>
  </si>
  <si>
    <t>7-2128-3628</t>
  </si>
  <si>
    <t>7-2113-0030</t>
  </si>
  <si>
    <t>7-2108-7079</t>
  </si>
  <si>
    <t>7-2103-4366</t>
  </si>
  <si>
    <t>Position| Removed</t>
  </si>
  <si>
    <t>CME</t>
  </si>
  <si>
    <t>7-2129-3259</t>
  </si>
  <si>
    <t>Fecha de Cierre</t>
  </si>
  <si>
    <t>Precio de Entrada</t>
  </si>
  <si>
    <t>Precio de Salida</t>
  </si>
  <si>
    <t>OPERACIÓN</t>
  </si>
  <si>
    <t>Puntos</t>
  </si>
  <si>
    <t>Acierto</t>
  </si>
  <si>
    <t>Beneficio acumulado</t>
  </si>
  <si>
    <t>Dinero invertido acumulado</t>
  </si>
  <si>
    <t>Promedio de Bateo Actual</t>
  </si>
  <si>
    <t>Profit Factor Actual</t>
  </si>
  <si>
    <t>Observación</t>
  </si>
  <si>
    <t>Fee</t>
  </si>
  <si>
    <t>BUY</t>
  </si>
  <si>
    <t>Cierre automático</t>
  </si>
  <si>
    <t>Inicio: 2200</t>
  </si>
  <si>
    <t xml:space="preserve">Importante en el balance. Una sola vez hay que restar el costo del buy y sell, que en este caso es 1. </t>
  </si>
  <si>
    <t>Balance (USD)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</si>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</sst>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4" fontId="0" fillId="0" borderId="0" xfId="0" applyNumberFormat="1"/>
    <xf numFmtId="15" fontId="0" fillId="0" borderId="0" xfId="0" applyNumberFormat="1"/>
    <xf numFmtId="22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8" fontId="0" fillId="0" borderId="0" xfId="0" applyNumberFormat="1"/>
    <xf numFmtId="0" fontId="1" fillId="3" borderId="0" xfId="0" applyFont="1" applyFill="1"/>
    <xf numFmtId="15" fontId="0" fillId="2" borderId="0" xfId="0" applyNumberFormat="1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"/>
  <sheetViews>
    <sheetView topLeftCell="A4" workbookViewId="0">
      <selection activeCell="H27" sqref="H27"/>
    </sheetView>
  </sheetViews>
  <sheetFormatPr baseColWidth="10" defaultColWidth="9.140625" defaultRowHeight="15" x14ac:dyDescent="0.25"/>
  <cols>
    <col min="1" max="1" width="17.28515625" customWidth="1"/>
    <col min="2" max="2" width="13.7109375" customWidth="1"/>
    <col min="5" max="5" width="20.28515625" customWidth="1"/>
    <col min="24" max="24" width="16.42578125" customWidth="1"/>
    <col min="29" max="29" width="14.7109375" customWidth="1"/>
  </cols>
  <sheetData>
    <row r="2" spans="1:29" x14ac:dyDescent="0.25">
      <c r="A2" t="s">
        <v>0</v>
      </c>
    </row>
    <row r="3" spans="1:29" x14ac:dyDescent="0.25">
      <c r="A3" t="s">
        <v>1</v>
      </c>
    </row>
    <row r="4" spans="1:29" x14ac:dyDescent="0.25">
      <c r="A4" s="1">
        <v>44200.549895833334</v>
      </c>
      <c r="B4" t="s">
        <v>4</v>
      </c>
      <c r="C4" t="s">
        <v>5</v>
      </c>
      <c r="D4" t="s">
        <v>6</v>
      </c>
      <c r="E4" t="s">
        <v>7</v>
      </c>
      <c r="F4">
        <v>1</v>
      </c>
      <c r="G4">
        <v>1</v>
      </c>
      <c r="H4">
        <v>0</v>
      </c>
      <c r="I4" t="s">
        <v>18</v>
      </c>
      <c r="J4" t="s">
        <v>18</v>
      </c>
      <c r="M4" t="s">
        <v>9</v>
      </c>
      <c r="N4" s="2">
        <v>1943.4</v>
      </c>
      <c r="O4" t="s">
        <v>10</v>
      </c>
      <c r="P4" s="2">
        <v>1939</v>
      </c>
      <c r="Q4" t="s">
        <v>11</v>
      </c>
      <c r="R4" t="s">
        <v>12</v>
      </c>
      <c r="S4" t="s">
        <v>13</v>
      </c>
      <c r="T4">
        <v>13</v>
      </c>
      <c r="U4">
        <v>10</v>
      </c>
      <c r="V4" t="s">
        <v>22</v>
      </c>
      <c r="W4" t="s">
        <v>14</v>
      </c>
      <c r="X4" s="3">
        <v>44274</v>
      </c>
    </row>
    <row r="5" spans="1:29" x14ac:dyDescent="0.25">
      <c r="A5" s="4">
        <v>44200.547233796293</v>
      </c>
      <c r="B5" s="5" t="s">
        <v>4</v>
      </c>
      <c r="C5" s="5" t="s">
        <v>5</v>
      </c>
      <c r="D5" s="5" t="s">
        <v>6</v>
      </c>
      <c r="E5" s="5" t="s">
        <v>7</v>
      </c>
      <c r="F5" s="5">
        <v>1</v>
      </c>
      <c r="G5" s="5"/>
      <c r="H5" s="5">
        <v>0</v>
      </c>
      <c r="I5" s="5" t="s">
        <v>15</v>
      </c>
      <c r="J5" s="5" t="s">
        <v>8</v>
      </c>
      <c r="K5" s="5"/>
      <c r="L5" s="5" t="s">
        <v>16</v>
      </c>
      <c r="M5" s="5" t="s">
        <v>9</v>
      </c>
      <c r="N5" s="6">
        <v>1930.6</v>
      </c>
      <c r="O5" s="5" t="s">
        <v>10</v>
      </c>
      <c r="P5" s="5"/>
      <c r="Q5" s="5" t="s">
        <v>11</v>
      </c>
      <c r="R5" s="5" t="s">
        <v>17</v>
      </c>
      <c r="S5" s="5" t="s">
        <v>13</v>
      </c>
      <c r="T5">
        <v>12</v>
      </c>
      <c r="U5">
        <v>10</v>
      </c>
      <c r="W5" t="s">
        <v>14</v>
      </c>
      <c r="X5" s="3">
        <v>44274</v>
      </c>
    </row>
    <row r="6" spans="1:29" x14ac:dyDescent="0.25">
      <c r="A6" s="1">
        <v>44200.508125</v>
      </c>
      <c r="B6" t="s">
        <v>4</v>
      </c>
      <c r="C6" t="s">
        <v>5</v>
      </c>
      <c r="D6" t="s">
        <v>6</v>
      </c>
      <c r="E6" t="s">
        <v>7</v>
      </c>
      <c r="F6">
        <v>1</v>
      </c>
      <c r="G6">
        <v>1</v>
      </c>
      <c r="H6">
        <v>0</v>
      </c>
      <c r="I6" t="s">
        <v>18</v>
      </c>
      <c r="J6" t="s">
        <v>18</v>
      </c>
      <c r="M6" t="s">
        <v>19</v>
      </c>
      <c r="N6" s="2">
        <v>1934.4</v>
      </c>
      <c r="O6" t="s">
        <v>10</v>
      </c>
      <c r="P6" s="2">
        <v>1934.3</v>
      </c>
      <c r="Q6" t="s">
        <v>11</v>
      </c>
      <c r="R6" t="s">
        <v>20</v>
      </c>
      <c r="S6" t="s">
        <v>13</v>
      </c>
      <c r="T6">
        <v>10</v>
      </c>
      <c r="V6" t="s">
        <v>23</v>
      </c>
      <c r="W6" t="s">
        <v>14</v>
      </c>
      <c r="X6" s="3">
        <v>44274</v>
      </c>
    </row>
    <row r="7" spans="1:29" x14ac:dyDescent="0.25">
      <c r="A7" s="1">
        <v>44200.481689814813</v>
      </c>
      <c r="B7" t="s">
        <v>4</v>
      </c>
      <c r="C7" t="s">
        <v>5</v>
      </c>
      <c r="D7" t="s">
        <v>6</v>
      </c>
      <c r="E7" t="s">
        <v>7</v>
      </c>
      <c r="F7">
        <v>1</v>
      </c>
      <c r="G7">
        <v>1</v>
      </c>
      <c r="H7">
        <v>0</v>
      </c>
      <c r="I7" t="s">
        <v>18</v>
      </c>
      <c r="J7" t="s">
        <v>18</v>
      </c>
      <c r="M7" t="s">
        <v>9</v>
      </c>
      <c r="N7" s="2">
        <v>1930.6</v>
      </c>
      <c r="O7" t="s">
        <v>10</v>
      </c>
      <c r="P7" s="2">
        <v>1930.3</v>
      </c>
      <c r="Q7" t="s">
        <v>11</v>
      </c>
      <c r="R7" t="s">
        <v>17</v>
      </c>
      <c r="S7" t="s">
        <v>13</v>
      </c>
      <c r="T7">
        <v>8</v>
      </c>
      <c r="U7">
        <v>6</v>
      </c>
      <c r="V7" t="s">
        <v>24</v>
      </c>
      <c r="W7" t="s">
        <v>14</v>
      </c>
      <c r="X7" s="3">
        <v>44274</v>
      </c>
    </row>
    <row r="8" spans="1:29" x14ac:dyDescent="0.25">
      <c r="A8" s="1">
        <v>44200.4</v>
      </c>
      <c r="B8" t="s">
        <v>4</v>
      </c>
      <c r="C8" t="s">
        <v>5</v>
      </c>
      <c r="D8" t="s">
        <v>6</v>
      </c>
      <c r="E8" t="s">
        <v>7</v>
      </c>
      <c r="F8">
        <v>1</v>
      </c>
      <c r="G8">
        <v>1</v>
      </c>
      <c r="H8">
        <v>0</v>
      </c>
      <c r="I8" t="s">
        <v>18</v>
      </c>
      <c r="J8" t="s">
        <v>18</v>
      </c>
      <c r="M8" t="s">
        <v>19</v>
      </c>
      <c r="N8" s="2">
        <v>1942.5</v>
      </c>
      <c r="O8" t="s">
        <v>10</v>
      </c>
      <c r="P8" s="2">
        <v>1942.5</v>
      </c>
      <c r="Q8" t="s">
        <v>11</v>
      </c>
      <c r="R8" t="s">
        <v>20</v>
      </c>
      <c r="S8" t="s">
        <v>13</v>
      </c>
      <c r="T8">
        <v>6</v>
      </c>
      <c r="V8" t="s">
        <v>25</v>
      </c>
      <c r="W8" t="s">
        <v>14</v>
      </c>
      <c r="X8" s="3">
        <v>44274</v>
      </c>
    </row>
    <row r="9" spans="1:29" x14ac:dyDescent="0.25">
      <c r="A9" s="4">
        <v>44200.090949074074</v>
      </c>
      <c r="B9" s="5" t="s">
        <v>4</v>
      </c>
      <c r="C9" s="5" t="s">
        <v>5</v>
      </c>
      <c r="D9" s="5" t="s">
        <v>6</v>
      </c>
      <c r="E9" s="5" t="s">
        <v>7</v>
      </c>
      <c r="F9" s="5">
        <v>1</v>
      </c>
      <c r="G9" s="5"/>
      <c r="H9" s="5">
        <v>0</v>
      </c>
      <c r="I9" s="5" t="s">
        <v>18</v>
      </c>
      <c r="J9" s="5" t="s">
        <v>8</v>
      </c>
      <c r="K9" s="5"/>
      <c r="L9" s="5" t="s">
        <v>26</v>
      </c>
      <c r="M9" s="5" t="s">
        <v>9</v>
      </c>
      <c r="N9" s="6">
        <v>1984.8</v>
      </c>
      <c r="O9" s="5" t="s">
        <v>10</v>
      </c>
      <c r="P9" s="5"/>
      <c r="Q9" s="5" t="s">
        <v>11</v>
      </c>
      <c r="R9" s="5" t="s">
        <v>12</v>
      </c>
      <c r="S9" s="5" t="s">
        <v>13</v>
      </c>
      <c r="T9">
        <v>3</v>
      </c>
      <c r="W9" t="s">
        <v>14</v>
      </c>
      <c r="X9" s="3">
        <v>44274</v>
      </c>
    </row>
    <row r="10" spans="1:29" x14ac:dyDescent="0.25">
      <c r="A10" t="s">
        <v>2</v>
      </c>
    </row>
    <row r="11" spans="1:29" x14ac:dyDescent="0.25">
      <c r="A11" s="1">
        <v>44200.541273148148</v>
      </c>
      <c r="B11" s="1">
        <v>44200.541273148148</v>
      </c>
      <c r="C11" t="s">
        <v>6</v>
      </c>
      <c r="E11" t="s">
        <v>19</v>
      </c>
      <c r="F11">
        <v>1</v>
      </c>
      <c r="G11">
        <v>1</v>
      </c>
      <c r="H11">
        <v>0</v>
      </c>
      <c r="J11" t="s">
        <v>10</v>
      </c>
      <c r="K11" s="2">
        <v>1934.3</v>
      </c>
      <c r="L11" t="s">
        <v>18</v>
      </c>
      <c r="N11" t="s">
        <v>11</v>
      </c>
      <c r="O11" s="2">
        <v>1944.3</v>
      </c>
      <c r="P11">
        <v>1</v>
      </c>
      <c r="Q11" t="s">
        <v>27</v>
      </c>
      <c r="R11" s="2">
        <v>1944.3</v>
      </c>
      <c r="S11">
        <v>2</v>
      </c>
      <c r="T11" s="2">
        <v>1944.5</v>
      </c>
      <c r="U11">
        <v>1</v>
      </c>
      <c r="Y11" t="s">
        <v>23</v>
      </c>
      <c r="Z11" t="s">
        <v>14</v>
      </c>
      <c r="AA11">
        <v>7940142</v>
      </c>
      <c r="AB11" s="7">
        <v>0.5</v>
      </c>
      <c r="AC11" s="3">
        <v>44274</v>
      </c>
    </row>
    <row r="12" spans="1:29" x14ac:dyDescent="0.25">
      <c r="A12" s="1">
        <v>44200.507962962962</v>
      </c>
      <c r="B12" s="1">
        <v>44200.507962962962</v>
      </c>
      <c r="C12" t="s">
        <v>6</v>
      </c>
      <c r="E12" t="s">
        <v>9</v>
      </c>
      <c r="F12">
        <v>1</v>
      </c>
      <c r="G12">
        <v>1</v>
      </c>
      <c r="H12">
        <v>0</v>
      </c>
      <c r="J12" t="s">
        <v>10</v>
      </c>
      <c r="K12" s="2">
        <v>1930.3</v>
      </c>
      <c r="L12" t="s">
        <v>18</v>
      </c>
      <c r="N12" t="s">
        <v>11</v>
      </c>
      <c r="O12" s="2">
        <v>1944.3</v>
      </c>
      <c r="P12">
        <v>1</v>
      </c>
      <c r="Q12" t="s">
        <v>27</v>
      </c>
      <c r="R12" s="2">
        <v>1944.3</v>
      </c>
      <c r="S12">
        <v>2</v>
      </c>
      <c r="T12" s="2">
        <v>1944.5</v>
      </c>
      <c r="U12">
        <v>1</v>
      </c>
      <c r="Y12" t="s">
        <v>24</v>
      </c>
      <c r="Z12" t="s">
        <v>14</v>
      </c>
      <c r="AA12">
        <v>7940142</v>
      </c>
      <c r="AB12" s="7">
        <v>0.5</v>
      </c>
      <c r="AC12" s="3">
        <v>44274</v>
      </c>
    </row>
    <row r="13" spans="1:29" x14ac:dyDescent="0.25">
      <c r="A13" s="1">
        <v>44200.473703703705</v>
      </c>
      <c r="B13" s="1">
        <v>44200.473703703705</v>
      </c>
      <c r="C13" t="s">
        <v>6</v>
      </c>
      <c r="E13" t="s">
        <v>19</v>
      </c>
      <c r="F13">
        <v>1</v>
      </c>
      <c r="G13">
        <v>1</v>
      </c>
      <c r="H13">
        <v>0</v>
      </c>
      <c r="J13" t="s">
        <v>10</v>
      </c>
      <c r="K13" s="2">
        <v>1942.5</v>
      </c>
      <c r="L13" t="s">
        <v>18</v>
      </c>
      <c r="N13" t="s">
        <v>11</v>
      </c>
      <c r="O13" s="2">
        <v>1944.3</v>
      </c>
      <c r="P13">
        <v>1</v>
      </c>
      <c r="Q13" t="s">
        <v>27</v>
      </c>
      <c r="R13" s="2">
        <v>1944.3</v>
      </c>
      <c r="S13">
        <v>2</v>
      </c>
      <c r="T13" s="2">
        <v>1944.5</v>
      </c>
      <c r="U13">
        <v>1</v>
      </c>
      <c r="Y13" t="s">
        <v>25</v>
      </c>
      <c r="Z13" t="s">
        <v>14</v>
      </c>
      <c r="AA13">
        <v>7940142</v>
      </c>
      <c r="AB13" s="7">
        <v>0.5</v>
      </c>
      <c r="AC13" s="3">
        <v>44274</v>
      </c>
    </row>
    <row r="14" spans="1:29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29" x14ac:dyDescent="0.25">
      <c r="A15" t="s">
        <v>3</v>
      </c>
    </row>
    <row r="16" spans="1:29" x14ac:dyDescent="0.25">
      <c r="A16" t="s">
        <v>1</v>
      </c>
    </row>
    <row r="17" spans="1:29" x14ac:dyDescent="0.25">
      <c r="A17" s="1">
        <v>44201.146331018521</v>
      </c>
      <c r="B17" t="s">
        <v>4</v>
      </c>
      <c r="C17" t="s">
        <v>5</v>
      </c>
      <c r="D17" t="s">
        <v>6</v>
      </c>
      <c r="E17" t="s">
        <v>7</v>
      </c>
      <c r="F17">
        <v>1</v>
      </c>
      <c r="G17">
        <v>1</v>
      </c>
      <c r="H17">
        <v>0</v>
      </c>
      <c r="I17" t="s">
        <v>18</v>
      </c>
      <c r="J17" t="s">
        <v>18</v>
      </c>
      <c r="M17" t="s">
        <v>9</v>
      </c>
      <c r="N17" s="2">
        <v>1940</v>
      </c>
      <c r="O17" t="s">
        <v>10</v>
      </c>
      <c r="P17" s="2">
        <v>1939.8</v>
      </c>
      <c r="Q17" t="s">
        <v>11</v>
      </c>
      <c r="R17" t="s">
        <v>12</v>
      </c>
      <c r="S17" t="s">
        <v>13</v>
      </c>
      <c r="T17">
        <v>18</v>
      </c>
      <c r="U17">
        <v>15</v>
      </c>
      <c r="V17" t="s">
        <v>28</v>
      </c>
      <c r="W17" t="s">
        <v>14</v>
      </c>
      <c r="X17" s="3">
        <v>44274</v>
      </c>
    </row>
    <row r="18" spans="1:29" s="5" customFormat="1" x14ac:dyDescent="0.25">
      <c r="A18" s="4">
        <v>44201.136932870373</v>
      </c>
      <c r="B18" s="5" t="s">
        <v>4</v>
      </c>
      <c r="C18" s="5" t="s">
        <v>5</v>
      </c>
      <c r="D18" s="5" t="s">
        <v>6</v>
      </c>
      <c r="E18" s="5" t="s">
        <v>7</v>
      </c>
      <c r="F18" s="5">
        <v>1</v>
      </c>
      <c r="H18" s="5">
        <v>0</v>
      </c>
      <c r="I18" s="5" t="s">
        <v>15</v>
      </c>
      <c r="J18" s="5" t="s">
        <v>8</v>
      </c>
      <c r="L18" s="5" t="s">
        <v>16</v>
      </c>
      <c r="M18" s="5" t="s">
        <v>9</v>
      </c>
      <c r="N18" s="6">
        <v>1935.2</v>
      </c>
      <c r="O18" s="5" t="s">
        <v>10</v>
      </c>
      <c r="Q18" s="5" t="s">
        <v>11</v>
      </c>
      <c r="R18" s="5" t="s">
        <v>17</v>
      </c>
      <c r="S18" s="5" t="s">
        <v>13</v>
      </c>
      <c r="T18" s="5">
        <v>17</v>
      </c>
      <c r="U18" s="5">
        <v>15</v>
      </c>
      <c r="W18" s="5" t="s">
        <v>14</v>
      </c>
      <c r="X18" s="9">
        <v>44274</v>
      </c>
    </row>
    <row r="19" spans="1:29" x14ac:dyDescent="0.25">
      <c r="A19" s="1">
        <v>44201.118900462963</v>
      </c>
      <c r="B19" t="s">
        <v>4</v>
      </c>
      <c r="C19" t="s">
        <v>5</v>
      </c>
      <c r="D19" t="s">
        <v>6</v>
      </c>
      <c r="E19" t="s">
        <v>7</v>
      </c>
      <c r="F19">
        <v>1</v>
      </c>
      <c r="G19">
        <v>1</v>
      </c>
      <c r="H19">
        <v>0</v>
      </c>
      <c r="I19" t="s">
        <v>18</v>
      </c>
      <c r="J19" t="s">
        <v>18</v>
      </c>
      <c r="M19" t="s">
        <v>19</v>
      </c>
      <c r="N19" s="2">
        <v>1947</v>
      </c>
      <c r="O19" t="s">
        <v>10</v>
      </c>
      <c r="P19" s="2">
        <v>1946.8</v>
      </c>
      <c r="Q19" t="s">
        <v>11</v>
      </c>
      <c r="R19" t="s">
        <v>20</v>
      </c>
      <c r="S19" t="s">
        <v>13</v>
      </c>
      <c r="T19">
        <v>15</v>
      </c>
      <c r="V19" t="s">
        <v>21</v>
      </c>
      <c r="W19" t="s">
        <v>14</v>
      </c>
      <c r="X19" s="3">
        <v>44274</v>
      </c>
    </row>
    <row r="21" spans="1:29" x14ac:dyDescent="0.25">
      <c r="A21" t="s">
        <v>2</v>
      </c>
    </row>
    <row r="22" spans="1:29" x14ac:dyDescent="0.25">
      <c r="A22" s="1">
        <v>44201.310763888891</v>
      </c>
      <c r="B22" s="1">
        <v>44201.310763888891</v>
      </c>
      <c r="C22" t="s">
        <v>6</v>
      </c>
      <c r="E22" t="s">
        <v>9</v>
      </c>
      <c r="F22">
        <v>1</v>
      </c>
      <c r="G22">
        <v>1</v>
      </c>
      <c r="H22">
        <v>0</v>
      </c>
      <c r="J22" t="s">
        <v>10</v>
      </c>
      <c r="K22" s="2">
        <v>1939.8</v>
      </c>
      <c r="L22" t="s">
        <v>18</v>
      </c>
      <c r="N22" t="s">
        <v>11</v>
      </c>
      <c r="O22" s="2">
        <v>1944.3</v>
      </c>
      <c r="P22">
        <v>1</v>
      </c>
      <c r="Q22" t="s">
        <v>27</v>
      </c>
      <c r="R22" s="2">
        <v>1944.3</v>
      </c>
      <c r="S22">
        <v>2</v>
      </c>
      <c r="T22" s="2">
        <v>1944.5</v>
      </c>
      <c r="U22">
        <v>1</v>
      </c>
      <c r="Y22" t="s">
        <v>28</v>
      </c>
      <c r="Z22" t="s">
        <v>14</v>
      </c>
      <c r="AA22">
        <v>7940142</v>
      </c>
      <c r="AB22" s="7">
        <v>0.5</v>
      </c>
      <c r="AC22" s="3">
        <v>44274</v>
      </c>
    </row>
    <row r="23" spans="1:29" x14ac:dyDescent="0.25">
      <c r="A23" s="1">
        <v>44201.13177083333</v>
      </c>
      <c r="B23" s="1">
        <v>44201.13177083333</v>
      </c>
      <c r="C23" t="s">
        <v>6</v>
      </c>
      <c r="E23" t="s">
        <v>19</v>
      </c>
      <c r="F23">
        <v>1</v>
      </c>
      <c r="G23">
        <v>1</v>
      </c>
      <c r="H23">
        <v>0</v>
      </c>
      <c r="J23" t="s">
        <v>10</v>
      </c>
      <c r="K23" s="2">
        <v>1946.8</v>
      </c>
      <c r="L23" t="s">
        <v>18</v>
      </c>
      <c r="N23" t="s">
        <v>11</v>
      </c>
      <c r="O23" s="2">
        <v>1944.3</v>
      </c>
      <c r="P23">
        <v>1</v>
      </c>
      <c r="Q23" t="s">
        <v>27</v>
      </c>
      <c r="R23" s="2">
        <v>1944.3</v>
      </c>
      <c r="S23">
        <v>2</v>
      </c>
      <c r="T23" s="2">
        <v>1944.5</v>
      </c>
      <c r="U23">
        <v>1</v>
      </c>
      <c r="Y23" t="s">
        <v>21</v>
      </c>
      <c r="Z23" t="s">
        <v>14</v>
      </c>
      <c r="AA23">
        <v>7940142</v>
      </c>
      <c r="AB23" s="7">
        <v>0.5</v>
      </c>
      <c r="AC23" s="3">
        <v>44274</v>
      </c>
    </row>
    <row r="24" spans="1:29" x14ac:dyDescent="0.25">
      <c r="A24" s="1">
        <v>44201.118819444448</v>
      </c>
      <c r="B24" s="1">
        <v>44201.118819444448</v>
      </c>
      <c r="C24" t="s">
        <v>6</v>
      </c>
      <c r="E24" t="s">
        <v>9</v>
      </c>
      <c r="F24">
        <v>1</v>
      </c>
      <c r="G24">
        <v>1</v>
      </c>
      <c r="H24">
        <v>0</v>
      </c>
      <c r="J24" t="s">
        <v>10</v>
      </c>
      <c r="K24" s="2">
        <v>1939</v>
      </c>
      <c r="L24" t="s">
        <v>18</v>
      </c>
      <c r="N24" t="s">
        <v>11</v>
      </c>
      <c r="O24" s="2">
        <v>1944.3</v>
      </c>
      <c r="P24">
        <v>1</v>
      </c>
      <c r="Q24" t="s">
        <v>27</v>
      </c>
      <c r="R24" s="2">
        <v>1944.3</v>
      </c>
      <c r="S24">
        <v>2</v>
      </c>
      <c r="T24" s="2">
        <v>1944.5</v>
      </c>
      <c r="U24">
        <v>1</v>
      </c>
      <c r="Y24" t="s">
        <v>22</v>
      </c>
      <c r="Z24" t="s">
        <v>14</v>
      </c>
      <c r="AA24">
        <v>7940142</v>
      </c>
      <c r="AB24" s="7">
        <v>0.5</v>
      </c>
      <c r="AC24" s="3">
        <v>44274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P15" sqref="P15"/>
    </sheetView>
  </sheetViews>
  <sheetFormatPr baseColWidth="10" defaultColWidth="9.140625" defaultRowHeight="15" x14ac:dyDescent="0.25"/>
  <cols>
    <col min="1" max="1" width="15.5703125" customWidth="1"/>
    <col min="2" max="2" width="10.42578125" customWidth="1"/>
    <col min="4" max="4" width="11.42578125" customWidth="1"/>
    <col min="7" max="7" width="9.5703125" customWidth="1"/>
    <col min="8" max="8" width="12.42578125" customWidth="1"/>
    <col min="9" max="9" width="11.7109375" customWidth="1"/>
    <col min="10" max="10" width="12.140625" customWidth="1"/>
    <col min="11" max="11" width="12" customWidth="1"/>
    <col min="12" max="12" width="17.85546875" customWidth="1"/>
    <col min="14" max="14" width="11.5703125" customWidth="1"/>
  </cols>
  <sheetData>
    <row r="1" spans="1:17" ht="45.75" thickBot="1" x14ac:dyDescent="0.3">
      <c r="A1" s="10" t="s">
        <v>29</v>
      </c>
      <c r="B1" s="11" t="s">
        <v>30</v>
      </c>
      <c r="C1" s="11" t="s">
        <v>31</v>
      </c>
      <c r="D1" s="10" t="s">
        <v>32</v>
      </c>
      <c r="E1" s="10" t="s">
        <v>33</v>
      </c>
      <c r="F1" s="10" t="s">
        <v>34</v>
      </c>
      <c r="G1" s="10" t="s">
        <v>46</v>
      </c>
      <c r="H1" s="11" t="s">
        <v>35</v>
      </c>
      <c r="I1" s="11" t="s">
        <v>36</v>
      </c>
      <c r="J1" s="11" t="s">
        <v>37</v>
      </c>
      <c r="K1" s="11" t="s">
        <v>38</v>
      </c>
      <c r="L1" s="11" t="s">
        <v>39</v>
      </c>
      <c r="M1" s="11" t="s">
        <v>40</v>
      </c>
      <c r="N1" s="11" t="s">
        <v>45</v>
      </c>
      <c r="O1" s="12" t="s">
        <v>43</v>
      </c>
    </row>
    <row r="2" spans="1:17" ht="15.75" thickBot="1" x14ac:dyDescent="0.3">
      <c r="A2" s="16">
        <v>44200</v>
      </c>
      <c r="B2" s="13">
        <v>1942.5</v>
      </c>
      <c r="C2" s="13">
        <v>1930.3</v>
      </c>
      <c r="D2" s="13" t="s">
        <v>41</v>
      </c>
      <c r="E2" s="13">
        <f>C2-B2</f>
        <v>-12.200000000000045</v>
      </c>
      <c r="F2" s="13">
        <v>0</v>
      </c>
      <c r="G2" s="17">
        <f>E2*10*0.5-1</f>
        <v>-62.000000000000227</v>
      </c>
      <c r="H2" s="13">
        <f>0</f>
        <v>0</v>
      </c>
      <c r="I2" s="13">
        <v>61</v>
      </c>
      <c r="J2" s="14">
        <f>0/1</f>
        <v>0</v>
      </c>
      <c r="K2" s="13">
        <f>H2/I2</f>
        <v>0</v>
      </c>
      <c r="L2" s="15" t="s">
        <v>42</v>
      </c>
      <c r="M2" s="13">
        <v>1</v>
      </c>
      <c r="N2" s="13">
        <f>2200+G2</f>
        <v>2138</v>
      </c>
      <c r="O2" s="15"/>
      <c r="P2" t="s">
        <v>44</v>
      </c>
    </row>
    <row r="3" spans="1:17" ht="15.75" thickBot="1" x14ac:dyDescent="0.3">
      <c r="A3" s="16">
        <v>44201</v>
      </c>
      <c r="B3" s="13">
        <v>1934.3</v>
      </c>
      <c r="C3" s="13">
        <v>1939</v>
      </c>
      <c r="D3" s="13" t="s">
        <v>41</v>
      </c>
      <c r="E3" s="13">
        <f t="shared" ref="E3:E9" si="0">C3-B3</f>
        <v>4.7000000000000455</v>
      </c>
      <c r="F3" s="13">
        <v>1</v>
      </c>
      <c r="G3" s="18">
        <f>E3*10*0.5-1</f>
        <v>22.500000000000227</v>
      </c>
      <c r="H3" s="13">
        <f>H2+G3</f>
        <v>22.500000000000227</v>
      </c>
      <c r="I3" s="13">
        <v>61</v>
      </c>
      <c r="J3" s="14">
        <f>1/2</f>
        <v>0.5</v>
      </c>
      <c r="K3" s="13">
        <f>H3/I3</f>
        <v>0.36885245901639718</v>
      </c>
      <c r="L3" s="15" t="s">
        <v>42</v>
      </c>
      <c r="M3" s="13">
        <v>1</v>
      </c>
      <c r="N3" s="13">
        <f t="shared" ref="N3:N12" si="1">N2+G3</f>
        <v>2160.5</v>
      </c>
      <c r="O3" s="15"/>
    </row>
    <row r="4" spans="1:17" ht="15.75" thickBot="1" x14ac:dyDescent="0.3">
      <c r="A4" s="16">
        <v>44201</v>
      </c>
      <c r="B4" s="13">
        <v>1946.8</v>
      </c>
      <c r="C4" s="13">
        <v>1939.8</v>
      </c>
      <c r="D4" s="13" t="s">
        <v>41</v>
      </c>
      <c r="E4" s="13">
        <f t="shared" si="0"/>
        <v>-7</v>
      </c>
      <c r="F4" s="13">
        <v>0</v>
      </c>
      <c r="G4" s="17">
        <f>E4*10*0.5-1</f>
        <v>-36</v>
      </c>
      <c r="H4" s="13">
        <f>H3</f>
        <v>22.500000000000227</v>
      </c>
      <c r="I4" s="13">
        <v>96</v>
      </c>
      <c r="J4" s="14">
        <f>1/3</f>
        <v>0.33333333333333331</v>
      </c>
      <c r="K4" s="13">
        <f>H4/I4</f>
        <v>0.23437500000000236</v>
      </c>
      <c r="L4" s="15" t="s">
        <v>42</v>
      </c>
      <c r="M4" s="13">
        <v>1</v>
      </c>
      <c r="N4" s="13">
        <f t="shared" si="1"/>
        <v>2124.5</v>
      </c>
      <c r="O4" s="15"/>
    </row>
    <row r="5" spans="1:17" ht="15.75" thickBot="1" x14ac:dyDescent="0.3">
      <c r="A5" s="16">
        <v>44202</v>
      </c>
      <c r="B5" s="13">
        <v>1951.2</v>
      </c>
      <c r="C5" s="13">
        <v>2000.3</v>
      </c>
      <c r="D5" s="13" t="s">
        <v>41</v>
      </c>
      <c r="E5" s="13">
        <f t="shared" si="0"/>
        <v>49.099999999999909</v>
      </c>
      <c r="F5" s="13">
        <v>1</v>
      </c>
      <c r="G5" s="18">
        <f t="shared" ref="G2:G11" si="2">E5*10*0.5-1</f>
        <v>244.49999999999955</v>
      </c>
      <c r="H5" s="13">
        <f>H4+G5</f>
        <v>266.99999999999977</v>
      </c>
      <c r="I5" s="13">
        <v>96</v>
      </c>
      <c r="J5" s="14">
        <f>2/4</f>
        <v>0.5</v>
      </c>
      <c r="K5" s="13">
        <f t="shared" ref="K5:K7" si="3">H5/I5</f>
        <v>2.7812499999999978</v>
      </c>
      <c r="L5" s="15" t="s">
        <v>42</v>
      </c>
      <c r="M5" s="13">
        <v>1</v>
      </c>
      <c r="N5" s="13">
        <f t="shared" si="1"/>
        <v>2368.9999999999995</v>
      </c>
      <c r="O5" s="15"/>
    </row>
    <row r="6" spans="1:17" ht="15.75" thickBot="1" x14ac:dyDescent="0.3">
      <c r="A6" s="16">
        <v>44202</v>
      </c>
      <c r="B6" s="13">
        <v>1993.3</v>
      </c>
      <c r="C6" s="13">
        <v>2020.5</v>
      </c>
      <c r="D6" s="13" t="s">
        <v>41</v>
      </c>
      <c r="E6" s="13">
        <f t="shared" si="0"/>
        <v>27.200000000000045</v>
      </c>
      <c r="F6" s="13">
        <v>1</v>
      </c>
      <c r="G6" s="18">
        <f t="shared" si="2"/>
        <v>135.00000000000023</v>
      </c>
      <c r="H6" s="13">
        <f>H5+G6</f>
        <v>402</v>
      </c>
      <c r="I6" s="13">
        <v>96</v>
      </c>
      <c r="J6" s="14">
        <f>3/5</f>
        <v>0.6</v>
      </c>
      <c r="K6" s="13">
        <f t="shared" si="3"/>
        <v>4.1875</v>
      </c>
      <c r="L6" s="15" t="s">
        <v>42</v>
      </c>
      <c r="M6" s="13">
        <v>1</v>
      </c>
      <c r="N6" s="13">
        <f t="shared" si="1"/>
        <v>2504</v>
      </c>
      <c r="O6" s="15"/>
    </row>
    <row r="7" spans="1:17" ht="15.75" thickBot="1" x14ac:dyDescent="0.3">
      <c r="A7" s="16">
        <v>44202</v>
      </c>
      <c r="B7" s="13">
        <v>2037.8</v>
      </c>
      <c r="C7" s="13">
        <v>2023.7</v>
      </c>
      <c r="D7" s="13" t="s">
        <v>41</v>
      </c>
      <c r="E7" s="13">
        <f t="shared" si="0"/>
        <v>-14.099999999999909</v>
      </c>
      <c r="F7" s="13">
        <v>0</v>
      </c>
      <c r="G7" s="17">
        <f>E7*10*0.5-1</f>
        <v>-71.499999999999545</v>
      </c>
      <c r="H7" s="13">
        <f>H6</f>
        <v>402</v>
      </c>
      <c r="I7" s="13">
        <f>I6-G7</f>
        <v>167.49999999999955</v>
      </c>
      <c r="J7" s="14">
        <f>3/6</f>
        <v>0.5</v>
      </c>
      <c r="K7" s="13">
        <f t="shared" si="3"/>
        <v>2.4000000000000066</v>
      </c>
      <c r="L7" s="15" t="s">
        <v>42</v>
      </c>
      <c r="M7" s="13">
        <v>1</v>
      </c>
      <c r="N7" s="13">
        <f t="shared" si="1"/>
        <v>2432.5000000000005</v>
      </c>
      <c r="O7" s="15"/>
    </row>
    <row r="8" spans="1:17" ht="15.75" thickBot="1" x14ac:dyDescent="0.3">
      <c r="A8" s="16">
        <v>44202</v>
      </c>
      <c r="B8" s="13">
        <v>2016.8</v>
      </c>
      <c r="C8" s="13">
        <v>2065.1</v>
      </c>
      <c r="D8" s="13" t="s">
        <v>41</v>
      </c>
      <c r="E8" s="13">
        <f t="shared" si="0"/>
        <v>48.299999999999955</v>
      </c>
      <c r="F8" s="13">
        <v>1</v>
      </c>
      <c r="G8" s="18">
        <f>E8*10*0.5-1</f>
        <v>240.49999999999977</v>
      </c>
      <c r="H8" s="13">
        <f>H7+G8</f>
        <v>642.49999999999977</v>
      </c>
      <c r="I8" s="13">
        <f>I7</f>
        <v>167.49999999999955</v>
      </c>
      <c r="J8" s="14">
        <f>4/7</f>
        <v>0.5714285714285714</v>
      </c>
      <c r="K8" s="13">
        <f>H8/I8</f>
        <v>3.8358208955223971</v>
      </c>
      <c r="L8" s="15" t="s">
        <v>42</v>
      </c>
      <c r="M8" s="13">
        <v>1</v>
      </c>
      <c r="N8" s="13">
        <f t="shared" si="1"/>
        <v>2673</v>
      </c>
      <c r="O8" s="15"/>
      <c r="Q8">
        <v>2670.96</v>
      </c>
    </row>
    <row r="9" spans="1:17" ht="15.75" thickBot="1" x14ac:dyDescent="0.3">
      <c r="A9" s="16">
        <v>44203</v>
      </c>
      <c r="B9" s="13">
        <v>2044.7</v>
      </c>
      <c r="C9" s="13">
        <v>2061.6</v>
      </c>
      <c r="D9" s="13" t="s">
        <v>41</v>
      </c>
      <c r="E9" s="13">
        <f t="shared" si="0"/>
        <v>16.899999999999864</v>
      </c>
      <c r="F9" s="13">
        <v>1</v>
      </c>
      <c r="G9" s="18">
        <f>E9*10*0.5-1</f>
        <v>83.499999999999318</v>
      </c>
      <c r="H9" s="13">
        <f>H8+G9</f>
        <v>725.99999999999909</v>
      </c>
      <c r="I9" s="13">
        <f>I8</f>
        <v>167.49999999999955</v>
      </c>
      <c r="J9" s="14">
        <f>5/8</f>
        <v>0.625</v>
      </c>
      <c r="K9" s="13">
        <f>H9/I9</f>
        <v>4.3343283582089613</v>
      </c>
      <c r="L9" s="15" t="s">
        <v>42</v>
      </c>
      <c r="M9" s="13">
        <v>1</v>
      </c>
      <c r="N9" s="13">
        <f t="shared" si="1"/>
        <v>2756.4999999999991</v>
      </c>
      <c r="O9" s="15"/>
      <c r="Q9">
        <v>2753.2</v>
      </c>
    </row>
    <row r="10" spans="1:17" ht="15.75" thickBot="1" x14ac:dyDescent="0.3">
      <c r="A10" s="16">
        <v>44204</v>
      </c>
      <c r="B10" s="13">
        <v>2064.3000000000002</v>
      </c>
      <c r="C10" s="13">
        <v>2095</v>
      </c>
      <c r="D10" s="13" t="s">
        <v>41</v>
      </c>
      <c r="E10" s="13">
        <f>C10-B10</f>
        <v>30.699999999999818</v>
      </c>
      <c r="F10" s="13">
        <v>1</v>
      </c>
      <c r="G10" s="18">
        <f>E10*10*0.5-1</f>
        <v>152.49999999999909</v>
      </c>
      <c r="H10" s="13">
        <f>H9+G10</f>
        <v>878.49999999999818</v>
      </c>
      <c r="I10" s="13">
        <f>I8</f>
        <v>167.49999999999955</v>
      </c>
      <c r="J10" s="14">
        <f>6/9</f>
        <v>0.66666666666666663</v>
      </c>
      <c r="K10" s="13">
        <f>H10/I10</f>
        <v>5.2447761194029887</v>
      </c>
      <c r="L10" s="15" t="s">
        <v>42</v>
      </c>
      <c r="M10" s="13">
        <v>1</v>
      </c>
      <c r="N10" s="13">
        <f t="shared" si="1"/>
        <v>2908.9999999999982</v>
      </c>
      <c r="O10" s="15"/>
      <c r="Q10">
        <v>2904.76</v>
      </c>
    </row>
    <row r="11" spans="1:17" ht="15.75" thickBot="1" x14ac:dyDescent="0.3">
      <c r="A11" s="16">
        <v>44204</v>
      </c>
      <c r="B11" s="13">
        <v>2105.1999999999998</v>
      </c>
      <c r="C11" s="13">
        <v>2093.1</v>
      </c>
      <c r="D11" s="13" t="s">
        <v>41</v>
      </c>
      <c r="E11" s="13">
        <f>C11-B11</f>
        <v>-12.099999999999909</v>
      </c>
      <c r="F11" s="13">
        <v>0</v>
      </c>
      <c r="G11" s="17">
        <f>E11*10*0.5-1</f>
        <v>-61.499999999999545</v>
      </c>
      <c r="H11" s="13">
        <f>H10</f>
        <v>878.49999999999818</v>
      </c>
      <c r="I11" s="13">
        <f>I10-G11</f>
        <v>228.99999999999909</v>
      </c>
      <c r="J11" s="14">
        <f>6/10</f>
        <v>0.6</v>
      </c>
      <c r="K11" s="13">
        <f>H11/I11</f>
        <v>3.8362445414847235</v>
      </c>
      <c r="L11" s="15" t="s">
        <v>42</v>
      </c>
      <c r="M11" s="13">
        <v>1</v>
      </c>
      <c r="N11" s="13">
        <f t="shared" si="1"/>
        <v>2847.4999999999986</v>
      </c>
      <c r="O11" s="15"/>
    </row>
    <row r="12" spans="1:17" ht="15.75" thickBot="1" x14ac:dyDescent="0.3">
      <c r="A12" s="16">
        <v>44204</v>
      </c>
      <c r="B12" s="13">
        <v>2102.3000000000002</v>
      </c>
      <c r="C12" s="13">
        <v>2088.1</v>
      </c>
      <c r="D12" s="13" t="s">
        <v>41</v>
      </c>
      <c r="E12" s="13">
        <f t="shared" ref="E12" si="4">C12-B12</f>
        <v>-14.200000000000273</v>
      </c>
      <c r="F12" s="13">
        <v>0</v>
      </c>
      <c r="G12" s="17">
        <f>E12*10*0.5-1</f>
        <v>-72.000000000001364</v>
      </c>
      <c r="H12" s="13">
        <f>H11</f>
        <v>878.49999999999818</v>
      </c>
      <c r="I12" s="13">
        <f>I11-G12</f>
        <v>301.00000000000045</v>
      </c>
      <c r="J12" s="14">
        <f>6/11</f>
        <v>0.54545454545454541</v>
      </c>
      <c r="K12" s="13">
        <f>H12/I12</f>
        <v>2.9186046511627803</v>
      </c>
      <c r="L12" s="15" t="s">
        <v>42</v>
      </c>
      <c r="M12" s="13">
        <v>1</v>
      </c>
      <c r="N12" s="13">
        <f t="shared" si="1"/>
        <v>2775.4999999999973</v>
      </c>
      <c r="O12" s="15"/>
      <c r="Q12">
        <v>2770.66</v>
      </c>
    </row>
    <row r="13" spans="1:17" ht="15.75" thickBot="1" x14ac:dyDescent="0.3">
      <c r="A13" s="16"/>
      <c r="B13" s="13"/>
      <c r="C13" s="13"/>
      <c r="D13" s="13"/>
      <c r="E13" s="13"/>
      <c r="F13" s="13"/>
      <c r="G13" s="13"/>
      <c r="H13" s="13"/>
      <c r="I13" s="13"/>
      <c r="J13" s="14"/>
      <c r="K13" s="13"/>
      <c r="L13" s="15"/>
      <c r="M13" s="13">
        <v>1</v>
      </c>
      <c r="N13" s="13"/>
      <c r="O13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Paste Tradestation</vt:lpstr>
      <vt:lpstr>Tabla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Baudelio Báez</dc:creator>
  <cp:lastModifiedBy>Baudelio Báez</cp:lastModifiedBy>
  <dcterms:created xsi:type="dcterms:W3CDTF">2021-01-05T11:53:53Z</dcterms:created>
  <dcterms:modified xsi:type="dcterms:W3CDTF">2021-01-11T00:59:07Z</dcterms:modified>
</cp:coreProperties>
</file>