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FRAN_ROMERO\UELBOSQUE\SistemasInteligentes\PCA\"/>
    </mc:Choice>
  </mc:AlternateContent>
  <xr:revisionPtr revIDLastSave="0" documentId="13_ncr:1_{F19A440E-F005-4B4C-A4DF-B7CEB0577E81}" xr6:coauthVersionLast="45" xr6:coauthVersionMax="45" xr10:uidLastSave="{00000000-0000-0000-0000-000000000000}"/>
  <bookViews>
    <workbookView xWindow="-120" yWindow="-120" windowWidth="19590" windowHeight="11760" xr2:uid="{00000000-000D-0000-FFFF-FFFF00000000}"/>
  </bookViews>
  <sheets>
    <sheet name="PCA" sheetId="8" r:id="rId1"/>
    <sheet name="DataSimulator" sheetId="1" r:id="rId2"/>
    <sheet name="Step1" sheetId="2" r:id="rId3"/>
    <sheet name="Step2" sheetId="3" r:id="rId4"/>
    <sheet name="Step3" sheetId="4" r:id="rId5"/>
    <sheet name="Step4" sheetId="6" r:id="rId6"/>
    <sheet name="PCAProcedur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2" i="2"/>
  <c r="I1" i="1"/>
  <c r="G1" i="1"/>
  <c r="E1" i="1"/>
  <c r="I11" i="8"/>
  <c r="J11" i="8"/>
  <c r="I12" i="8"/>
  <c r="J12" i="8"/>
  <c r="I13" i="8"/>
  <c r="J13" i="8"/>
  <c r="I14" i="8"/>
  <c r="J14" i="8"/>
  <c r="I15" i="8"/>
  <c r="J15" i="8"/>
  <c r="I16" i="8"/>
  <c r="J16" i="8"/>
  <c r="I17" i="8"/>
  <c r="J17" i="8"/>
  <c r="I18" i="8"/>
  <c r="J18" i="8"/>
  <c r="I19" i="8"/>
  <c r="J19" i="8"/>
  <c r="I20" i="8"/>
  <c r="J20" i="8"/>
  <c r="J10" i="8"/>
  <c r="I10" i="8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" i="1"/>
  <c r="B4" i="1" l="1"/>
  <c r="B4" i="2" s="1"/>
  <c r="B5" i="1"/>
  <c r="B5" i="2" s="1"/>
  <c r="B6" i="1"/>
  <c r="B6" i="2" s="1"/>
  <c r="B7" i="1"/>
  <c r="B7" i="2" s="1"/>
  <c r="B8" i="1"/>
  <c r="B8" i="2" s="1"/>
  <c r="B9" i="1"/>
  <c r="B9" i="2" s="1"/>
  <c r="B10" i="1"/>
  <c r="B10" i="2" s="1"/>
  <c r="B11" i="1"/>
  <c r="B11" i="2" s="1"/>
  <c r="B12" i="1"/>
  <c r="B12" i="2" s="1"/>
  <c r="B13" i="1"/>
  <c r="B13" i="2" s="1"/>
  <c r="B14" i="1"/>
  <c r="B14" i="2" s="1"/>
  <c r="B15" i="1"/>
  <c r="B15" i="2" s="1"/>
  <c r="B16" i="1"/>
  <c r="B16" i="2" s="1"/>
  <c r="B17" i="1"/>
  <c r="B17" i="2" s="1"/>
  <c r="B18" i="1"/>
  <c r="B18" i="2" s="1"/>
  <c r="B19" i="1"/>
  <c r="B19" i="2" s="1"/>
  <c r="B20" i="1"/>
  <c r="B20" i="2" s="1"/>
  <c r="B21" i="1"/>
  <c r="B21" i="2" s="1"/>
  <c r="B22" i="1"/>
  <c r="B22" i="2" s="1"/>
  <c r="B23" i="1"/>
  <c r="B23" i="2" s="1"/>
  <c r="B24" i="1"/>
  <c r="B24" i="2" s="1"/>
  <c r="B25" i="1"/>
  <c r="B25" i="2" s="1"/>
  <c r="B26" i="1"/>
  <c r="B26" i="2" s="1"/>
  <c r="B27" i="1"/>
  <c r="B27" i="2" s="1"/>
  <c r="B28" i="1"/>
  <c r="B28" i="2" s="1"/>
  <c r="B29" i="1"/>
  <c r="B29" i="2" s="1"/>
  <c r="B30" i="1"/>
  <c r="B30" i="2" s="1"/>
  <c r="B2" i="1"/>
  <c r="B2" i="2" s="1"/>
  <c r="B3" i="1"/>
  <c r="B3" i="2" s="1"/>
  <c r="E2" i="2" l="1"/>
  <c r="B2" i="6" s="1"/>
  <c r="E3" i="2"/>
  <c r="B3" i="6" s="1"/>
  <c r="E4" i="2"/>
  <c r="B4" i="6" s="1"/>
  <c r="B2" i="3" l="1"/>
  <c r="B2" i="4"/>
  <c r="B3" i="3"/>
  <c r="B3" i="4"/>
  <c r="E5" i="2"/>
  <c r="B5" i="6" s="1"/>
  <c r="B4" i="4"/>
  <c r="B4" i="3"/>
  <c r="E6" i="2" l="1"/>
  <c r="B6" i="6" s="1"/>
  <c r="B5" i="3"/>
  <c r="B5" i="4"/>
  <c r="B6" i="3" l="1"/>
  <c r="B6" i="4"/>
  <c r="E7" i="2"/>
  <c r="B7" i="6" s="1"/>
  <c r="E8" i="2" l="1"/>
  <c r="B8" i="6" s="1"/>
  <c r="B7" i="3"/>
  <c r="B7" i="4"/>
  <c r="E9" i="2" l="1"/>
  <c r="B9" i="6" s="1"/>
  <c r="B8" i="4"/>
  <c r="B8" i="3"/>
  <c r="B9" i="3" l="1"/>
  <c r="B9" i="4"/>
  <c r="E10" i="2"/>
  <c r="B10" i="6" s="1"/>
  <c r="E11" i="2" l="1"/>
  <c r="B11" i="6" s="1"/>
  <c r="B10" i="3"/>
  <c r="B10" i="4"/>
  <c r="E12" i="2" l="1"/>
  <c r="B12" i="6" s="1"/>
  <c r="B11" i="3"/>
  <c r="B11" i="4"/>
  <c r="E13" i="2" l="1"/>
  <c r="B13" i="6" s="1"/>
  <c r="B12" i="4"/>
  <c r="B12" i="3"/>
  <c r="E14" i="2" l="1"/>
  <c r="B14" i="6" s="1"/>
  <c r="B13" i="3"/>
  <c r="B13" i="4"/>
  <c r="B14" i="3" l="1"/>
  <c r="B14" i="4"/>
  <c r="E15" i="2"/>
  <c r="B15" i="6" s="1"/>
  <c r="B15" i="3" l="1"/>
  <c r="B15" i="4"/>
  <c r="E16" i="2"/>
  <c r="B16" i="6" s="1"/>
  <c r="B16" i="4" l="1"/>
  <c r="B16" i="3"/>
  <c r="E17" i="2"/>
  <c r="B17" i="6" s="1"/>
  <c r="B17" i="3" l="1"/>
  <c r="B17" i="4"/>
  <c r="E18" i="2"/>
  <c r="B18" i="6" s="1"/>
  <c r="E19" i="2" l="1"/>
  <c r="B19" i="6" s="1"/>
  <c r="B18" i="4"/>
  <c r="B18" i="3"/>
  <c r="B19" i="3" l="1"/>
  <c r="B19" i="4"/>
  <c r="E20" i="2"/>
  <c r="B20" i="6" s="1"/>
  <c r="B20" i="4" l="1"/>
  <c r="B20" i="3"/>
  <c r="E21" i="2"/>
  <c r="B21" i="6" s="1"/>
  <c r="B21" i="3" l="1"/>
  <c r="B21" i="4"/>
  <c r="E22" i="2"/>
  <c r="B22" i="6" s="1"/>
  <c r="B22" i="3" l="1"/>
  <c r="B22" i="4"/>
  <c r="E23" i="2"/>
  <c r="B23" i="6" s="1"/>
  <c r="B23" i="3" l="1"/>
  <c r="B23" i="4"/>
  <c r="E24" i="2"/>
  <c r="B24" i="6" s="1"/>
  <c r="B24" i="4" l="1"/>
  <c r="B24" i="3"/>
  <c r="E25" i="2"/>
  <c r="B25" i="6" s="1"/>
  <c r="B25" i="3" l="1"/>
  <c r="B25" i="4"/>
  <c r="E26" i="2"/>
  <c r="B26" i="6" s="1"/>
  <c r="E27" i="2" l="1"/>
  <c r="B27" i="6" s="1"/>
  <c r="B26" i="3"/>
  <c r="B26" i="4"/>
  <c r="B27" i="3" l="1"/>
  <c r="B27" i="4"/>
  <c r="E28" i="2"/>
  <c r="B28" i="6" s="1"/>
  <c r="B28" i="4" l="1"/>
  <c r="B28" i="3"/>
  <c r="E29" i="2"/>
  <c r="B29" i="6" s="1"/>
  <c r="D29" i="2"/>
  <c r="A29" i="6" s="1"/>
  <c r="D25" i="2"/>
  <c r="A25" i="6" s="1"/>
  <c r="D21" i="2"/>
  <c r="A21" i="6" s="1"/>
  <c r="D26" i="2"/>
  <c r="A26" i="6" s="1"/>
  <c r="D23" i="2"/>
  <c r="A23" i="6" s="1"/>
  <c r="D27" i="2"/>
  <c r="A27" i="6" s="1"/>
  <c r="A25" i="3" l="1"/>
  <c r="A25" i="4"/>
  <c r="B29" i="3"/>
  <c r="B29" i="4"/>
  <c r="A26" i="4"/>
  <c r="A26" i="3"/>
  <c r="A21" i="4"/>
  <c r="A21" i="3"/>
  <c r="A29" i="3"/>
  <c r="A29" i="4"/>
  <c r="E30" i="2"/>
  <c r="B30" i="6" s="1"/>
  <c r="D30" i="2"/>
  <c r="A30" i="6" s="1"/>
  <c r="D4" i="2"/>
  <c r="A4" i="6" s="1"/>
  <c r="D3" i="2"/>
  <c r="A3" i="6" s="1"/>
  <c r="D2" i="2"/>
  <c r="A2" i="6" s="1"/>
  <c r="D5" i="2"/>
  <c r="A5" i="6" s="1"/>
  <c r="D7" i="2"/>
  <c r="A7" i="6" s="1"/>
  <c r="D6" i="2"/>
  <c r="A6" i="6" s="1"/>
  <c r="D8" i="2"/>
  <c r="A8" i="6" s="1"/>
  <c r="D9" i="2"/>
  <c r="A9" i="6" s="1"/>
  <c r="D10" i="2"/>
  <c r="A10" i="6" s="1"/>
  <c r="D11" i="2"/>
  <c r="A11" i="6" s="1"/>
  <c r="D12" i="2"/>
  <c r="A12" i="6" s="1"/>
  <c r="D13" i="2"/>
  <c r="A13" i="6" s="1"/>
  <c r="D15" i="2"/>
  <c r="A15" i="6" s="1"/>
  <c r="D14" i="2"/>
  <c r="A14" i="6" s="1"/>
  <c r="D16" i="2"/>
  <c r="A16" i="6" s="1"/>
  <c r="D19" i="2"/>
  <c r="A19" i="6" s="1"/>
  <c r="D17" i="2"/>
  <c r="A17" i="6" s="1"/>
  <c r="D18" i="2"/>
  <c r="A18" i="6" s="1"/>
  <c r="D28" i="2"/>
  <c r="A28" i="6" s="1"/>
  <c r="D20" i="2"/>
  <c r="A20" i="6" s="1"/>
  <c r="D22" i="2"/>
  <c r="A22" i="6" s="1"/>
  <c r="D24" i="2"/>
  <c r="A24" i="6" s="1"/>
  <c r="A27" i="3"/>
  <c r="A27" i="4"/>
  <c r="A23" i="3"/>
  <c r="A23" i="4"/>
  <c r="D1" i="6" l="1" a="1"/>
  <c r="D1" i="6" s="1"/>
  <c r="A13" i="3"/>
  <c r="A13" i="4"/>
  <c r="A5" i="3"/>
  <c r="A5" i="4"/>
  <c r="A20" i="4"/>
  <c r="A20" i="3"/>
  <c r="A2" i="4"/>
  <c r="A2" i="3"/>
  <c r="A30" i="4"/>
  <c r="A30" i="3"/>
  <c r="A28" i="4"/>
  <c r="A28" i="3"/>
  <c r="A18" i="4"/>
  <c r="A18" i="3"/>
  <c r="A11" i="3"/>
  <c r="A11" i="4"/>
  <c r="A3" i="3"/>
  <c r="A3" i="4"/>
  <c r="A19" i="3"/>
  <c r="A19" i="4"/>
  <c r="A12" i="4"/>
  <c r="A12" i="3"/>
  <c r="A17" i="4"/>
  <c r="A17" i="3"/>
  <c r="A10" i="4"/>
  <c r="A10" i="3"/>
  <c r="A4" i="4"/>
  <c r="A4" i="3"/>
  <c r="B30" i="3"/>
  <c r="B30" i="4"/>
  <c r="A24" i="4"/>
  <c r="A24" i="3"/>
  <c r="A6" i="4"/>
  <c r="A6" i="3"/>
  <c r="A9" i="4"/>
  <c r="A9" i="3"/>
  <c r="A16" i="4"/>
  <c r="A16" i="3"/>
  <c r="A8" i="4"/>
  <c r="A8" i="3"/>
  <c r="A14" i="4"/>
  <c r="A14" i="3"/>
  <c r="A22" i="4"/>
  <c r="A22" i="3"/>
  <c r="A15" i="3"/>
  <c r="A15" i="4"/>
  <c r="A7" i="3"/>
  <c r="A7" i="4"/>
  <c r="C4" i="6" l="1"/>
  <c r="D1" i="4" a="1"/>
  <c r="D1" i="4" s="1"/>
  <c r="C4" i="4" s="1"/>
  <c r="D1" i="3" a="1"/>
  <c r="D1" i="3" s="1"/>
  <c r="C5" i="3" s="1"/>
  <c r="D5" i="3" s="1"/>
  <c r="D4" i="6" l="1"/>
  <c r="F23" i="6" s="1"/>
  <c r="D4" i="4"/>
  <c r="F21" i="6" l="1"/>
  <c r="G21" i="6" s="1"/>
  <c r="F11" i="6"/>
  <c r="G11" i="6" s="1"/>
  <c r="F6" i="6"/>
  <c r="G6" i="6" s="1"/>
  <c r="F22" i="6"/>
  <c r="H22" i="6" s="1"/>
  <c r="F14" i="6"/>
  <c r="G14" i="6" s="1"/>
  <c r="F19" i="6"/>
  <c r="H19" i="6" s="1"/>
  <c r="F10" i="6"/>
  <c r="H10" i="6" s="1"/>
  <c r="F30" i="6"/>
  <c r="H30" i="6" s="1"/>
  <c r="F24" i="6"/>
  <c r="G24" i="6" s="1"/>
  <c r="F3" i="6"/>
  <c r="H3" i="6" s="1"/>
  <c r="F16" i="6"/>
  <c r="H16" i="6" s="1"/>
  <c r="F17" i="6"/>
  <c r="G17" i="6" s="1"/>
  <c r="F26" i="6"/>
  <c r="G26" i="6" s="1"/>
  <c r="H23" i="6"/>
  <c r="G23" i="6"/>
  <c r="F25" i="6"/>
  <c r="F5" i="6"/>
  <c r="F28" i="6"/>
  <c r="F7" i="6"/>
  <c r="F8" i="6"/>
  <c r="F29" i="6"/>
  <c r="F18" i="6"/>
  <c r="F20" i="6"/>
  <c r="F12" i="6"/>
  <c r="F27" i="6"/>
  <c r="F4" i="6"/>
  <c r="F9" i="6"/>
  <c r="F13" i="6"/>
  <c r="F2" i="6"/>
  <c r="F15" i="6"/>
  <c r="F27" i="4"/>
  <c r="F21" i="4"/>
  <c r="F23" i="4"/>
  <c r="F26" i="4"/>
  <c r="F29" i="4"/>
  <c r="F25" i="4"/>
  <c r="F18" i="4"/>
  <c r="F12" i="4"/>
  <c r="F30" i="4"/>
  <c r="F2" i="4"/>
  <c r="F8" i="4"/>
  <c r="F13" i="4"/>
  <c r="F6" i="4"/>
  <c r="F14" i="4"/>
  <c r="F19" i="4"/>
  <c r="F28" i="4"/>
  <c r="F10" i="4"/>
  <c r="F5" i="4"/>
  <c r="F24" i="4"/>
  <c r="F4" i="4"/>
  <c r="F22" i="4"/>
  <c r="F11" i="4"/>
  <c r="F9" i="4"/>
  <c r="F3" i="4"/>
  <c r="F7" i="4"/>
  <c r="F20" i="4"/>
  <c r="F17" i="4"/>
  <c r="F15" i="4"/>
  <c r="F16" i="4"/>
  <c r="H6" i="6" l="1"/>
  <c r="G3" i="6"/>
  <c r="H11" i="6"/>
  <c r="G10" i="6"/>
  <c r="H17" i="6"/>
  <c r="H21" i="6"/>
  <c r="H24" i="6"/>
  <c r="G30" i="6"/>
  <c r="G19" i="6"/>
  <c r="H26" i="6"/>
  <c r="G22" i="6"/>
  <c r="H14" i="6"/>
  <c r="G16" i="6"/>
  <c r="H27" i="6"/>
  <c r="G27" i="6"/>
  <c r="H5" i="6"/>
  <c r="G5" i="6"/>
  <c r="G7" i="6"/>
  <c r="H7" i="6"/>
  <c r="H4" i="6"/>
  <c r="G4" i="6"/>
  <c r="H20" i="6"/>
  <c r="G20" i="6"/>
  <c r="G28" i="6"/>
  <c r="H28" i="6"/>
  <c r="G15" i="6"/>
  <c r="H15" i="6"/>
  <c r="G18" i="6"/>
  <c r="H18" i="6"/>
  <c r="H12" i="6"/>
  <c r="G12" i="6"/>
  <c r="H2" i="6"/>
  <c r="G2" i="6"/>
  <c r="G29" i="6"/>
  <c r="H29" i="6"/>
  <c r="G9" i="6"/>
  <c r="H9" i="6"/>
  <c r="G13" i="6"/>
  <c r="H13" i="6"/>
  <c r="G8" i="6"/>
  <c r="H8" i="6"/>
  <c r="G25" i="6"/>
  <c r="H25" i="6"/>
  <c r="G25" i="4"/>
  <c r="H25" i="4"/>
  <c r="G12" i="4"/>
  <c r="H12" i="4"/>
  <c r="H22" i="4"/>
  <c r="G22" i="4"/>
  <c r="G29" i="4"/>
  <c r="H29" i="4"/>
  <c r="G28" i="4"/>
  <c r="H28" i="4"/>
  <c r="H18" i="4"/>
  <c r="G18" i="4"/>
  <c r="H6" i="4"/>
  <c r="G6" i="4"/>
  <c r="G4" i="4"/>
  <c r="H4" i="4"/>
  <c r="G13" i="4"/>
  <c r="H13" i="4"/>
  <c r="G26" i="4"/>
  <c r="H26" i="4"/>
  <c r="G11" i="4"/>
  <c r="H11" i="4"/>
  <c r="H24" i="4"/>
  <c r="G24" i="4"/>
  <c r="H8" i="4"/>
  <c r="G8" i="4"/>
  <c r="G23" i="4"/>
  <c r="H23" i="4"/>
  <c r="G19" i="4"/>
  <c r="H19" i="4"/>
  <c r="G16" i="4"/>
  <c r="H16" i="4"/>
  <c r="G15" i="4"/>
  <c r="H15" i="4"/>
  <c r="G5" i="4"/>
  <c r="H5" i="4"/>
  <c r="H2" i="4"/>
  <c r="G2" i="4"/>
  <c r="G21" i="4"/>
  <c r="H21" i="4"/>
  <c r="G3" i="4"/>
  <c r="H3" i="4"/>
  <c r="G9" i="4"/>
  <c r="H9" i="4"/>
  <c r="G14" i="4"/>
  <c r="H14" i="4"/>
  <c r="G17" i="4"/>
  <c r="H17" i="4"/>
  <c r="G20" i="4"/>
  <c r="H20" i="4"/>
  <c r="G7" i="4"/>
  <c r="H7" i="4"/>
  <c r="H10" i="4"/>
  <c r="G10" i="4"/>
  <c r="H30" i="4"/>
  <c r="G30" i="4"/>
  <c r="G27" i="4"/>
  <c r="H2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 Romero</author>
  </authors>
  <commentList>
    <comment ref="F1" authorId="0" shapeId="0" xr:uid="{8C44858F-ED5B-4D7F-A96A-DB69D0613104}">
      <text>
        <r>
          <rPr>
            <b/>
            <sz val="9"/>
            <color indexed="81"/>
            <rFont val="Tahoma"/>
            <family val="2"/>
          </rPr>
          <t>Fran Romero:</t>
        </r>
        <r>
          <rPr>
            <sz val="9"/>
            <color indexed="81"/>
            <rFont val="Tahoma"/>
            <family val="2"/>
          </rPr>
          <t xml:space="preserve">
Factor par amplificar el vector unitario (solo para efectos de visualización)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<sst xmlns="http://schemas.openxmlformats.org/spreadsheetml/2006/main" count="79" uniqueCount="39">
  <si>
    <t>Att1</t>
  </si>
  <si>
    <t>Att2</t>
  </si>
  <si>
    <t>m=</t>
  </si>
  <si>
    <t>b=</t>
  </si>
  <si>
    <t>noise=</t>
  </si>
  <si>
    <t>Att1_c</t>
  </si>
  <si>
    <t>Att2_c</t>
  </si>
  <si>
    <t>Centered Data</t>
  </si>
  <si>
    <t>Original Data</t>
  </si>
  <si>
    <t>m</t>
  </si>
  <si>
    <t>Eigenvector</t>
  </si>
  <si>
    <t>Att1_c_p</t>
  </si>
  <si>
    <t>Att2_c_p</t>
  </si>
  <si>
    <t>Magnitud</t>
  </si>
  <si>
    <t>Step 1: Center Data</t>
  </si>
  <si>
    <t>Step 2: Find Covariance Matrix</t>
  </si>
  <si>
    <t>Step 5: Select Eigenvectors according with Eigenvalues descending order</t>
  </si>
  <si>
    <t>Step 6: Transform data according with selected Eigenvectors</t>
  </si>
  <si>
    <t>Step 3: Find Eigenvalues and Eigenvectors of Covariance Matrix</t>
  </si>
  <si>
    <t>Step 4: Order Eigenvalues in Descending Order</t>
  </si>
  <si>
    <t>Finding Principal Components</t>
  </si>
  <si>
    <t>PRINCIPAL COMPONENTS ANALYSIS - PCA</t>
  </si>
  <si>
    <t>PCA is a  technique to reduce the dataset dimensionality</t>
  </si>
  <si>
    <t>PCA identifies linear relations between dataset attributes</t>
  </si>
  <si>
    <t>PCA builds new variables, which correspond to linear combinations of existing attributes</t>
  </si>
  <si>
    <t>Mathematics</t>
  </si>
  <si>
    <t>SocialSciences</t>
  </si>
  <si>
    <t xml:space="preserve"> Physics</t>
  </si>
  <si>
    <t>Language</t>
  </si>
  <si>
    <t>NaturalSciences</t>
  </si>
  <si>
    <t>CitizenValues</t>
  </si>
  <si>
    <t>Professional</t>
  </si>
  <si>
    <t>YES</t>
  </si>
  <si>
    <t>NO</t>
  </si>
  <si>
    <t xml:space="preserve">NO </t>
  </si>
  <si>
    <t>PC: Science</t>
  </si>
  <si>
    <t>PC: Social</t>
  </si>
  <si>
    <r>
      <rPr>
        <b/>
        <sz val="16"/>
        <color theme="1"/>
        <rFont val="Calibri"/>
        <family val="2"/>
        <scheme val="minor"/>
      </rPr>
      <t>PC_Science</t>
    </r>
    <r>
      <rPr>
        <sz val="16"/>
        <color theme="1"/>
        <rFont val="Calibri"/>
        <family val="2"/>
        <scheme val="minor"/>
      </rPr>
      <t xml:space="preserve"> = (0,3*</t>
    </r>
    <r>
      <rPr>
        <sz val="16"/>
        <color theme="4"/>
        <rFont val="Calibri"/>
        <family val="2"/>
        <scheme val="minor"/>
      </rPr>
      <t>Mathematics</t>
    </r>
    <r>
      <rPr>
        <sz val="16"/>
        <color theme="1"/>
        <rFont val="Calibri"/>
        <family val="2"/>
        <scheme val="minor"/>
      </rPr>
      <t>) + (0,1*</t>
    </r>
    <r>
      <rPr>
        <sz val="16"/>
        <color theme="4"/>
        <rFont val="Calibri"/>
        <family val="2"/>
        <scheme val="minor"/>
      </rPr>
      <t>SocialSciences</t>
    </r>
    <r>
      <rPr>
        <sz val="16"/>
        <color theme="1"/>
        <rFont val="Calibri"/>
        <family val="2"/>
        <scheme val="minor"/>
      </rPr>
      <t>) + (0,35*</t>
    </r>
    <r>
      <rPr>
        <sz val="16"/>
        <color theme="4"/>
        <rFont val="Calibri"/>
        <family val="2"/>
        <scheme val="minor"/>
      </rPr>
      <t>Physics</t>
    </r>
    <r>
      <rPr>
        <sz val="16"/>
        <color theme="1"/>
        <rFont val="Calibri"/>
        <family val="2"/>
        <scheme val="minor"/>
      </rPr>
      <t>) + (0,1*</t>
    </r>
    <r>
      <rPr>
        <sz val="16"/>
        <color theme="4"/>
        <rFont val="Calibri"/>
        <family val="2"/>
        <scheme val="minor"/>
      </rPr>
      <t>Language</t>
    </r>
    <r>
      <rPr>
        <sz val="16"/>
        <color theme="1"/>
        <rFont val="Calibri"/>
        <family val="2"/>
        <scheme val="minor"/>
      </rPr>
      <t>) + (0,28*</t>
    </r>
    <r>
      <rPr>
        <sz val="16"/>
        <color theme="4"/>
        <rFont val="Calibri"/>
        <family val="2"/>
        <scheme val="minor"/>
      </rPr>
      <t>NaturalSciences</t>
    </r>
    <r>
      <rPr>
        <sz val="16"/>
        <color theme="1"/>
        <rFont val="Calibri"/>
        <family val="2"/>
        <scheme val="minor"/>
      </rPr>
      <t>) + (0,05*</t>
    </r>
    <r>
      <rPr>
        <sz val="16"/>
        <color theme="4"/>
        <rFont val="Calibri"/>
        <family val="2"/>
        <scheme val="minor"/>
      </rPr>
      <t>Citizen</t>
    </r>
    <r>
      <rPr>
        <sz val="16"/>
        <color theme="1"/>
        <rFont val="Calibri"/>
        <family val="2"/>
        <scheme val="minor"/>
      </rPr>
      <t>)</t>
    </r>
  </si>
  <si>
    <r>
      <rPr>
        <b/>
        <sz val="16"/>
        <color theme="1"/>
        <rFont val="Calibri"/>
        <family val="2"/>
        <scheme val="minor"/>
      </rPr>
      <t>PC_Social</t>
    </r>
    <r>
      <rPr>
        <sz val="16"/>
        <color theme="1"/>
        <rFont val="Calibri"/>
        <family val="2"/>
        <scheme val="minor"/>
      </rPr>
      <t xml:space="preserve"> = (0,15*</t>
    </r>
    <r>
      <rPr>
        <sz val="16"/>
        <color theme="4"/>
        <rFont val="Calibri"/>
        <family val="2"/>
        <scheme val="minor"/>
      </rPr>
      <t>Mathematics</t>
    </r>
    <r>
      <rPr>
        <sz val="16"/>
        <color theme="1"/>
        <rFont val="Calibri"/>
        <family val="2"/>
        <scheme val="minor"/>
      </rPr>
      <t>) + (0,35*</t>
    </r>
    <r>
      <rPr>
        <sz val="16"/>
        <color theme="4"/>
        <rFont val="Calibri"/>
        <family val="2"/>
        <scheme val="minor"/>
      </rPr>
      <t>SocialSciences</t>
    </r>
    <r>
      <rPr>
        <sz val="16"/>
        <color theme="1"/>
        <rFont val="Calibri"/>
        <family val="2"/>
        <scheme val="minor"/>
      </rPr>
      <t>) + (0,09*</t>
    </r>
    <r>
      <rPr>
        <sz val="16"/>
        <color theme="4"/>
        <rFont val="Calibri"/>
        <family val="2"/>
        <scheme val="minor"/>
      </rPr>
      <t>Physics</t>
    </r>
    <r>
      <rPr>
        <sz val="16"/>
        <color theme="1"/>
        <rFont val="Calibri"/>
        <family val="2"/>
        <scheme val="minor"/>
      </rPr>
      <t>) + (0,4*</t>
    </r>
    <r>
      <rPr>
        <sz val="16"/>
        <color theme="4"/>
        <rFont val="Calibri"/>
        <family val="2"/>
        <scheme val="minor"/>
      </rPr>
      <t>Language</t>
    </r>
    <r>
      <rPr>
        <sz val="16"/>
        <color theme="1"/>
        <rFont val="Calibri"/>
        <family val="2"/>
        <scheme val="minor"/>
      </rPr>
      <t>) + (0,15*</t>
    </r>
    <r>
      <rPr>
        <sz val="16"/>
        <color theme="4"/>
        <rFont val="Calibri"/>
        <family val="2"/>
        <scheme val="minor"/>
      </rPr>
      <t>NaturalSciences</t>
    </r>
    <r>
      <rPr>
        <sz val="16"/>
        <color theme="1"/>
        <rFont val="Calibri"/>
        <family val="2"/>
        <scheme val="minor"/>
      </rPr>
      <t>) + (0,2*</t>
    </r>
    <r>
      <rPr>
        <sz val="16"/>
        <color theme="4"/>
        <rFont val="Calibri"/>
        <family val="2"/>
        <scheme val="minor"/>
      </rPr>
      <t>Citizen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</si>
</sst>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.00_-;\-* #,##0.00_-;_-* &quot;-&quot;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5" borderId="0" xfId="0" applyFill="1"/>
    <xf numFmtId="0" fontId="0" fillId="6" borderId="0" xfId="0" applyFill="1"/>
    <xf numFmtId="0" fontId="4" fillId="5" borderId="0" xfId="0" applyFont="1" applyFill="1"/>
    <xf numFmtId="0" fontId="4" fillId="4" borderId="0" xfId="0" applyFont="1" applyFill="1"/>
    <xf numFmtId="43" fontId="4" fillId="4" borderId="0" xfId="0" applyNumberFormat="1" applyFont="1" applyFill="1"/>
    <xf numFmtId="0" fontId="3" fillId="5" borderId="0" xfId="0" applyFont="1" applyFill="1" applyAlignment="1">
      <alignment horizontal="center"/>
    </xf>
    <xf numFmtId="164" fontId="3" fillId="5" borderId="0" xfId="1" applyNumberFormat="1" applyFont="1" applyFill="1" applyAlignment="1">
      <alignment horizontal="center"/>
    </xf>
    <xf numFmtId="0" fontId="4" fillId="5" borderId="0" xfId="0" applyFont="1" applyFill="1" applyAlignment="1"/>
    <xf numFmtId="164" fontId="4" fillId="5" borderId="0" xfId="1" applyNumberFormat="1" applyFont="1" applyFill="1" applyAlignment="1"/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0" xfId="0" applyAlignment="1"/>
    <xf numFmtId="0" fontId="10" fillId="9" borderId="0" xfId="0" applyFont="1" applyFill="1" applyAlignment="1">
      <alignment horizontal="center"/>
    </xf>
    <xf numFmtId="0" fontId="8" fillId="10" borderId="0" xfId="0" applyFont="1" applyFill="1" applyAlignment="1">
      <alignment horizontal="left"/>
    </xf>
    <xf numFmtId="0" fontId="1" fillId="2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Att2</a:t>
            </a:r>
            <a:endParaRPr lang="en-US"/>
          </a:p>
        </c:rich>
      </c:tx>
      <c:layout>
        <c:manualLayout>
          <c:xMode val="edge"/>
          <c:yMode val="edge"/>
          <c:x val="1.9416666666666662E-2"/>
          <c:y val="3.703703703703703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DataSimulator!$B$1</c:f>
              <c:strCache>
                <c:ptCount val="1"/>
                <c:pt idx="0">
                  <c:v>Att2</c:v>
                </c:pt>
              </c:strCache>
            </c:strRef>
          </c:tx>
          <c:spPr>
            <a:ln w="19050">
              <a:noFill/>
            </a:ln>
          </c:spPr>
          <c:xVal>
            <c:numRef>
              <c:f>DataSimulator!$A$2:$A$30</c:f>
              <c:numCache>
                <c:formatCode>General</c:formatCode>
                <c:ptCount val="29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15.5</c:v>
                </c:pt>
                <c:pt idx="22">
                  <c:v>16</c:v>
                </c:pt>
                <c:pt idx="23">
                  <c:v>16.5</c:v>
                </c:pt>
                <c:pt idx="24">
                  <c:v>17</c:v>
                </c:pt>
                <c:pt idx="25">
                  <c:v>17.5</c:v>
                </c:pt>
                <c:pt idx="26">
                  <c:v>18</c:v>
                </c:pt>
                <c:pt idx="27">
                  <c:v>18.5</c:v>
                </c:pt>
                <c:pt idx="28">
                  <c:v>19</c:v>
                </c:pt>
              </c:numCache>
            </c:numRef>
          </c:xVal>
          <c:yVal>
            <c:numRef>
              <c:f>DataSimulator!$B$2:$B$30</c:f>
              <c:numCache>
                <c:formatCode>General</c:formatCode>
                <c:ptCount val="29"/>
                <c:pt idx="0">
                  <c:v>-21.460522684021441</c:v>
                </c:pt>
                <c:pt idx="1">
                  <c:v>-26</c:v>
                </c:pt>
                <c:pt idx="2">
                  <c:v>-28.002129534913529</c:v>
                </c:pt>
                <c:pt idx="3">
                  <c:v>-30</c:v>
                </c:pt>
                <c:pt idx="4">
                  <c:v>-36.631748581196703</c:v>
                </c:pt>
                <c:pt idx="5">
                  <c:v>-38.019555252910685</c:v>
                </c:pt>
                <c:pt idx="6">
                  <c:v>-36</c:v>
                </c:pt>
                <c:pt idx="7">
                  <c:v>-38</c:v>
                </c:pt>
                <c:pt idx="8">
                  <c:v>-37.14825381866406</c:v>
                </c:pt>
                <c:pt idx="9">
                  <c:v>-39.432728554978645</c:v>
                </c:pt>
                <c:pt idx="10">
                  <c:v>-44.322454120677342</c:v>
                </c:pt>
                <c:pt idx="11">
                  <c:v>-49.513701828844461</c:v>
                </c:pt>
                <c:pt idx="12">
                  <c:v>-45.599326986604808</c:v>
                </c:pt>
                <c:pt idx="13">
                  <c:v>-50</c:v>
                </c:pt>
                <c:pt idx="14">
                  <c:v>-49.892259757722627</c:v>
                </c:pt>
                <c:pt idx="15">
                  <c:v>-54</c:v>
                </c:pt>
                <c:pt idx="16">
                  <c:v>-56.631951031593395</c:v>
                </c:pt>
                <c:pt idx="17">
                  <c:v>-53.428561129857769</c:v>
                </c:pt>
                <c:pt idx="18">
                  <c:v>-61.702421160727944</c:v>
                </c:pt>
                <c:pt idx="19">
                  <c:v>-64.610273734440568</c:v>
                </c:pt>
                <c:pt idx="20">
                  <c:v>-60.932430183149158</c:v>
                </c:pt>
                <c:pt idx="21">
                  <c:v>-61.264474394083685</c:v>
                </c:pt>
                <c:pt idx="22">
                  <c:v>-65.4187358633164</c:v>
                </c:pt>
                <c:pt idx="23">
                  <c:v>-68.67266457634193</c:v>
                </c:pt>
                <c:pt idx="24">
                  <c:v>-72</c:v>
                </c:pt>
                <c:pt idx="25">
                  <c:v>-73.259212730397863</c:v>
                </c:pt>
                <c:pt idx="26">
                  <c:v>-76</c:v>
                </c:pt>
                <c:pt idx="27">
                  <c:v>-82.571621339287034</c:v>
                </c:pt>
                <c:pt idx="28">
                  <c:v>-81.316561632171187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B27-4BE0-8039-227B287C6BCD}"/>
            </c:ext>
          </c:extLst>
        </c:ser>
        <c:ser>
          <c:idx val="3"/>
          <c:order val="1"/>
          <c:tx>
            <c:strRef>
              <c:f>DataSimulator!$B$1</c:f>
              <c:strCache>
                <c:ptCount val="1"/>
                <c:pt idx="0">
                  <c:v>Att2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DataSimulator!$A$2:$A$30</c:f>
              <c:numCache>
                <c:formatCode>General</c:formatCode>
                <c:ptCount val="29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15.5</c:v>
                </c:pt>
                <c:pt idx="22">
                  <c:v>16</c:v>
                </c:pt>
                <c:pt idx="23">
                  <c:v>16.5</c:v>
                </c:pt>
                <c:pt idx="24">
                  <c:v>17</c:v>
                </c:pt>
                <c:pt idx="25">
                  <c:v>17.5</c:v>
                </c:pt>
                <c:pt idx="26">
                  <c:v>18</c:v>
                </c:pt>
                <c:pt idx="27">
                  <c:v>18.5</c:v>
                </c:pt>
                <c:pt idx="28">
                  <c:v>19</c:v>
                </c:pt>
              </c:numCache>
            </c:numRef>
          </c:xVal>
          <c:yVal>
            <c:numRef>
              <c:f>DataSimulator!$B$2:$B$30</c:f>
              <c:numCache>
                <c:formatCode>General</c:formatCode>
                <c:ptCount val="29"/>
                <c:pt idx="0">
                  <c:v>-21.460522684021441</c:v>
                </c:pt>
                <c:pt idx="1">
                  <c:v>-26</c:v>
                </c:pt>
                <c:pt idx="2">
                  <c:v>-28.002129534913529</c:v>
                </c:pt>
                <c:pt idx="3">
                  <c:v>-30</c:v>
                </c:pt>
                <c:pt idx="4">
                  <c:v>-36.631748581196703</c:v>
                </c:pt>
                <c:pt idx="5">
                  <c:v>-38.019555252910685</c:v>
                </c:pt>
                <c:pt idx="6">
                  <c:v>-36</c:v>
                </c:pt>
                <c:pt idx="7">
                  <c:v>-38</c:v>
                </c:pt>
                <c:pt idx="8">
                  <c:v>-37.14825381866406</c:v>
                </c:pt>
                <c:pt idx="9">
                  <c:v>-39.432728554978645</c:v>
                </c:pt>
                <c:pt idx="10">
                  <c:v>-44.322454120677342</c:v>
                </c:pt>
                <c:pt idx="11">
                  <c:v>-49.513701828844461</c:v>
                </c:pt>
                <c:pt idx="12">
                  <c:v>-45.599326986604808</c:v>
                </c:pt>
                <c:pt idx="13">
                  <c:v>-50</c:v>
                </c:pt>
                <c:pt idx="14">
                  <c:v>-49.892259757722627</c:v>
                </c:pt>
                <c:pt idx="15">
                  <c:v>-54</c:v>
                </c:pt>
                <c:pt idx="16">
                  <c:v>-56.631951031593395</c:v>
                </c:pt>
                <c:pt idx="17">
                  <c:v>-53.428561129857769</c:v>
                </c:pt>
                <c:pt idx="18">
                  <c:v>-61.702421160727944</c:v>
                </c:pt>
                <c:pt idx="19">
                  <c:v>-64.610273734440568</c:v>
                </c:pt>
                <c:pt idx="20">
                  <c:v>-60.932430183149158</c:v>
                </c:pt>
                <c:pt idx="21">
                  <c:v>-61.264474394083685</c:v>
                </c:pt>
                <c:pt idx="22">
                  <c:v>-65.4187358633164</c:v>
                </c:pt>
                <c:pt idx="23">
                  <c:v>-68.67266457634193</c:v>
                </c:pt>
                <c:pt idx="24">
                  <c:v>-72</c:v>
                </c:pt>
                <c:pt idx="25">
                  <c:v>-73.259212730397863</c:v>
                </c:pt>
                <c:pt idx="26">
                  <c:v>-76</c:v>
                </c:pt>
                <c:pt idx="27">
                  <c:v>-82.571621339287034</c:v>
                </c:pt>
                <c:pt idx="28">
                  <c:v>-81.316561632171187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B27-4BE0-8039-227B287C6BCD}"/>
            </c:ext>
          </c:extLst>
        </c:ser>
        <c:ser>
          <c:idx val="1"/>
          <c:order val="2"/>
          <c:tx>
            <c:strRef>
              <c:f>DataSimulator!$B$1</c:f>
              <c:strCache>
                <c:ptCount val="1"/>
                <c:pt idx="0">
                  <c:v>Att2</c:v>
                </c:pt>
              </c:strCache>
            </c:strRef>
          </c:tx>
          <c:spPr>
            <a:ln w="19050">
              <a:noFill/>
            </a:ln>
          </c:spPr>
          <c:xVal>
            <c:numRef>
              <c:f>DataSimulator!$A$2:$A$30</c:f>
              <c:numCache>
                <c:formatCode>General</c:formatCode>
                <c:ptCount val="29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15.5</c:v>
                </c:pt>
                <c:pt idx="22">
                  <c:v>16</c:v>
                </c:pt>
                <c:pt idx="23">
                  <c:v>16.5</c:v>
                </c:pt>
                <c:pt idx="24">
                  <c:v>17</c:v>
                </c:pt>
                <c:pt idx="25">
                  <c:v>17.5</c:v>
                </c:pt>
                <c:pt idx="26">
                  <c:v>18</c:v>
                </c:pt>
                <c:pt idx="27">
                  <c:v>18.5</c:v>
                </c:pt>
                <c:pt idx="28">
                  <c:v>19</c:v>
                </c:pt>
              </c:numCache>
            </c:numRef>
          </c:xVal>
          <c:yVal>
            <c:numRef>
              <c:f>DataSimulator!$B$2:$B$30</c:f>
              <c:numCache>
                <c:formatCode>General</c:formatCode>
                <c:ptCount val="29"/>
                <c:pt idx="0">
                  <c:v>-21.460522684021441</c:v>
                </c:pt>
                <c:pt idx="1">
                  <c:v>-26</c:v>
                </c:pt>
                <c:pt idx="2">
                  <c:v>-28.002129534913529</c:v>
                </c:pt>
                <c:pt idx="3">
                  <c:v>-30</c:v>
                </c:pt>
                <c:pt idx="4">
                  <c:v>-36.631748581196703</c:v>
                </c:pt>
                <c:pt idx="5">
                  <c:v>-38.019555252910685</c:v>
                </c:pt>
                <c:pt idx="6">
                  <c:v>-36</c:v>
                </c:pt>
                <c:pt idx="7">
                  <c:v>-38</c:v>
                </c:pt>
                <c:pt idx="8">
                  <c:v>-37.14825381866406</c:v>
                </c:pt>
                <c:pt idx="9">
                  <c:v>-39.432728554978645</c:v>
                </c:pt>
                <c:pt idx="10">
                  <c:v>-44.322454120677342</c:v>
                </c:pt>
                <c:pt idx="11">
                  <c:v>-49.513701828844461</c:v>
                </c:pt>
                <c:pt idx="12">
                  <c:v>-45.599326986604808</c:v>
                </c:pt>
                <c:pt idx="13">
                  <c:v>-50</c:v>
                </c:pt>
                <c:pt idx="14">
                  <c:v>-49.892259757722627</c:v>
                </c:pt>
                <c:pt idx="15">
                  <c:v>-54</c:v>
                </c:pt>
                <c:pt idx="16">
                  <c:v>-56.631951031593395</c:v>
                </c:pt>
                <c:pt idx="17">
                  <c:v>-53.428561129857769</c:v>
                </c:pt>
                <c:pt idx="18">
                  <c:v>-61.702421160727944</c:v>
                </c:pt>
                <c:pt idx="19">
                  <c:v>-64.610273734440568</c:v>
                </c:pt>
                <c:pt idx="20">
                  <c:v>-60.932430183149158</c:v>
                </c:pt>
                <c:pt idx="21">
                  <c:v>-61.264474394083685</c:v>
                </c:pt>
                <c:pt idx="22">
                  <c:v>-65.4187358633164</c:v>
                </c:pt>
                <c:pt idx="23">
                  <c:v>-68.67266457634193</c:v>
                </c:pt>
                <c:pt idx="24">
                  <c:v>-72</c:v>
                </c:pt>
                <c:pt idx="25">
                  <c:v>-73.259212730397863</c:v>
                </c:pt>
                <c:pt idx="26">
                  <c:v>-76</c:v>
                </c:pt>
                <c:pt idx="27">
                  <c:v>-82.571621339287034</c:v>
                </c:pt>
                <c:pt idx="28">
                  <c:v>-81.316561632171187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27-4BE0-8039-227B287C6BCD}"/>
            </c:ext>
          </c:extLst>
        </c:ser>
        <c:ser>
          <c:idx val="0"/>
          <c:order val="3"/>
          <c:tx>
            <c:strRef>
              <c:f>DataSimulator!$B$1</c:f>
              <c:strCache>
                <c:ptCount val="1"/>
                <c:pt idx="0">
                  <c:v>Att2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DataSimulator!$A$2:$A$30</c:f>
              <c:numCache>
                <c:formatCode>General</c:formatCode>
                <c:ptCount val="29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15.5</c:v>
                </c:pt>
                <c:pt idx="22">
                  <c:v>16</c:v>
                </c:pt>
                <c:pt idx="23">
                  <c:v>16.5</c:v>
                </c:pt>
                <c:pt idx="24">
                  <c:v>17</c:v>
                </c:pt>
                <c:pt idx="25">
                  <c:v>17.5</c:v>
                </c:pt>
                <c:pt idx="26">
                  <c:v>18</c:v>
                </c:pt>
                <c:pt idx="27">
                  <c:v>18.5</c:v>
                </c:pt>
                <c:pt idx="28">
                  <c:v>19</c:v>
                </c:pt>
              </c:numCache>
            </c:numRef>
          </c:xVal>
          <c:yVal>
            <c:numRef>
              <c:f>DataSimulator!$B$2:$B$30</c:f>
              <c:numCache>
                <c:formatCode>General</c:formatCode>
                <c:ptCount val="29"/>
                <c:pt idx="0">
                  <c:v>-21.460522684021441</c:v>
                </c:pt>
                <c:pt idx="1">
                  <c:v>-26</c:v>
                </c:pt>
                <c:pt idx="2">
                  <c:v>-28.002129534913529</c:v>
                </c:pt>
                <c:pt idx="3">
                  <c:v>-30</c:v>
                </c:pt>
                <c:pt idx="4">
                  <c:v>-36.631748581196703</c:v>
                </c:pt>
                <c:pt idx="5">
                  <c:v>-38.019555252910685</c:v>
                </c:pt>
                <c:pt idx="6">
                  <c:v>-36</c:v>
                </c:pt>
                <c:pt idx="7">
                  <c:v>-38</c:v>
                </c:pt>
                <c:pt idx="8">
                  <c:v>-37.14825381866406</c:v>
                </c:pt>
                <c:pt idx="9">
                  <c:v>-39.432728554978645</c:v>
                </c:pt>
                <c:pt idx="10">
                  <c:v>-44.322454120677342</c:v>
                </c:pt>
                <c:pt idx="11">
                  <c:v>-49.513701828844461</c:v>
                </c:pt>
                <c:pt idx="12">
                  <c:v>-45.599326986604808</c:v>
                </c:pt>
                <c:pt idx="13">
                  <c:v>-50</c:v>
                </c:pt>
                <c:pt idx="14">
                  <c:v>-49.892259757722627</c:v>
                </c:pt>
                <c:pt idx="15">
                  <c:v>-54</c:v>
                </c:pt>
                <c:pt idx="16">
                  <c:v>-56.631951031593395</c:v>
                </c:pt>
                <c:pt idx="17">
                  <c:v>-53.428561129857769</c:v>
                </c:pt>
                <c:pt idx="18">
                  <c:v>-61.702421160727944</c:v>
                </c:pt>
                <c:pt idx="19">
                  <c:v>-64.610273734440568</c:v>
                </c:pt>
                <c:pt idx="20">
                  <c:v>-60.932430183149158</c:v>
                </c:pt>
                <c:pt idx="21">
                  <c:v>-61.264474394083685</c:v>
                </c:pt>
                <c:pt idx="22">
                  <c:v>-65.4187358633164</c:v>
                </c:pt>
                <c:pt idx="23">
                  <c:v>-68.67266457634193</c:v>
                </c:pt>
                <c:pt idx="24">
                  <c:v>-72</c:v>
                </c:pt>
                <c:pt idx="25">
                  <c:v>-73.259212730397863</c:v>
                </c:pt>
                <c:pt idx="26">
                  <c:v>-76</c:v>
                </c:pt>
                <c:pt idx="27">
                  <c:v>-82.571621339287034</c:v>
                </c:pt>
                <c:pt idx="28">
                  <c:v>-81.316561632171187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27-4BE0-8039-227B287C6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067184"/>
        <c:axId val="385066856"/>
      </c:scatterChart>
      <c:valAx>
        <c:axId val="3850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5066856"/>
        <c:crosses val="autoZero"/>
        <c:crossBetween val="midCat"/>
      </c:valAx>
      <c:valAx>
        <c:axId val="38506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506718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9650170811033887E-2"/>
          <c:y val="1.8634497770164821E-2"/>
          <c:w val="0.94650621217637643"/>
          <c:h val="0.92536049491815564"/>
        </c:manualLayout>
      </c:layout>
      <c:scatterChart>
        <c:scatterStyle val="lineMarker"/>
        <c:varyColors val="0"/>
        <c:ser>
          <c:idx val="0"/>
          <c:order val="0"/>
          <c:tx>
            <c:strRef>
              <c:f>Step1!$B$1</c:f>
              <c:strCache>
                <c:ptCount val="1"/>
                <c:pt idx="0">
                  <c:v>Att2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Step1!$A$2:$A$30</c:f>
              <c:numCache>
                <c:formatCode>General</c:formatCode>
                <c:ptCount val="29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15.5</c:v>
                </c:pt>
                <c:pt idx="22">
                  <c:v>16</c:v>
                </c:pt>
                <c:pt idx="23">
                  <c:v>16.5</c:v>
                </c:pt>
                <c:pt idx="24">
                  <c:v>17</c:v>
                </c:pt>
                <c:pt idx="25">
                  <c:v>17.5</c:v>
                </c:pt>
                <c:pt idx="26">
                  <c:v>18</c:v>
                </c:pt>
                <c:pt idx="27">
                  <c:v>18.5</c:v>
                </c:pt>
                <c:pt idx="28">
                  <c:v>19</c:v>
                </c:pt>
              </c:numCache>
            </c:numRef>
          </c:xVal>
          <c:yVal>
            <c:numRef>
              <c:f>Step1!$B$2:$B$30</c:f>
              <c:numCache>
                <c:formatCode>General</c:formatCode>
                <c:ptCount val="29"/>
                <c:pt idx="0">
                  <c:v>-21.460522684021441</c:v>
                </c:pt>
                <c:pt idx="1">
                  <c:v>-26</c:v>
                </c:pt>
                <c:pt idx="2">
                  <c:v>-28.002129534913529</c:v>
                </c:pt>
                <c:pt idx="3">
                  <c:v>-30</c:v>
                </c:pt>
                <c:pt idx="4">
                  <c:v>-36.631748581196703</c:v>
                </c:pt>
                <c:pt idx="5">
                  <c:v>-38.019555252910685</c:v>
                </c:pt>
                <c:pt idx="6">
                  <c:v>-36</c:v>
                </c:pt>
                <c:pt idx="7">
                  <c:v>-38</c:v>
                </c:pt>
                <c:pt idx="8">
                  <c:v>-37.14825381866406</c:v>
                </c:pt>
                <c:pt idx="9">
                  <c:v>-39.432728554978645</c:v>
                </c:pt>
                <c:pt idx="10">
                  <c:v>-44.322454120677342</c:v>
                </c:pt>
                <c:pt idx="11">
                  <c:v>-49.513701828844461</c:v>
                </c:pt>
                <c:pt idx="12">
                  <c:v>-45.599326986604808</c:v>
                </c:pt>
                <c:pt idx="13">
                  <c:v>-50</c:v>
                </c:pt>
                <c:pt idx="14">
                  <c:v>-49.892259757722627</c:v>
                </c:pt>
                <c:pt idx="15">
                  <c:v>-54</c:v>
                </c:pt>
                <c:pt idx="16">
                  <c:v>-56.631951031593395</c:v>
                </c:pt>
                <c:pt idx="17">
                  <c:v>-53.428561129857769</c:v>
                </c:pt>
                <c:pt idx="18">
                  <c:v>-61.702421160727944</c:v>
                </c:pt>
                <c:pt idx="19">
                  <c:v>-64.610273734440568</c:v>
                </c:pt>
                <c:pt idx="20">
                  <c:v>-60.932430183149158</c:v>
                </c:pt>
                <c:pt idx="21">
                  <c:v>-61.264474394083685</c:v>
                </c:pt>
                <c:pt idx="22">
                  <c:v>-65.4187358633164</c:v>
                </c:pt>
                <c:pt idx="23">
                  <c:v>-68.67266457634193</c:v>
                </c:pt>
                <c:pt idx="24">
                  <c:v>-72</c:v>
                </c:pt>
                <c:pt idx="25">
                  <c:v>-73.259212730397863</c:v>
                </c:pt>
                <c:pt idx="26">
                  <c:v>-76</c:v>
                </c:pt>
                <c:pt idx="27">
                  <c:v>-82.571621339287034</c:v>
                </c:pt>
                <c:pt idx="28">
                  <c:v>-81.316561632171187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D-4D11-9A2A-B968967E48D9}"/>
            </c:ext>
          </c:extLst>
        </c:ser>
        <c:ser>
          <c:idx val="1"/>
          <c:order val="1"/>
          <c:tx>
            <c:v>Att_C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Step1!$D$2:$D$30</c:f>
              <c:numCache>
                <c:formatCode>General</c:formatCode>
                <c:ptCount val="29"/>
                <c:pt idx="0">
                  <c:v>-7</c:v>
                </c:pt>
                <c:pt idx="1">
                  <c:v>-6.5</c:v>
                </c:pt>
                <c:pt idx="2">
                  <c:v>-6</c:v>
                </c:pt>
                <c:pt idx="3">
                  <c:v>-5.5</c:v>
                </c:pt>
                <c:pt idx="4">
                  <c:v>-5</c:v>
                </c:pt>
                <c:pt idx="5">
                  <c:v>-4.5</c:v>
                </c:pt>
                <c:pt idx="6">
                  <c:v>-4</c:v>
                </c:pt>
                <c:pt idx="7">
                  <c:v>-3.5</c:v>
                </c:pt>
                <c:pt idx="8">
                  <c:v>-3</c:v>
                </c:pt>
                <c:pt idx="9">
                  <c:v>-2.5</c:v>
                </c:pt>
                <c:pt idx="10">
                  <c:v>-2</c:v>
                </c:pt>
                <c:pt idx="11">
                  <c:v>-1.5</c:v>
                </c:pt>
                <c:pt idx="12">
                  <c:v>-1</c:v>
                </c:pt>
                <c:pt idx="13">
                  <c:v>-0.5</c:v>
                </c:pt>
                <c:pt idx="14">
                  <c:v>0</c:v>
                </c:pt>
                <c:pt idx="15">
                  <c:v>0.5</c:v>
                </c:pt>
                <c:pt idx="16">
                  <c:v>1</c:v>
                </c:pt>
                <c:pt idx="17">
                  <c:v>1.5</c:v>
                </c:pt>
                <c:pt idx="18">
                  <c:v>2</c:v>
                </c:pt>
                <c:pt idx="19">
                  <c:v>2.5</c:v>
                </c:pt>
                <c:pt idx="20">
                  <c:v>3</c:v>
                </c:pt>
                <c:pt idx="21">
                  <c:v>3.5</c:v>
                </c:pt>
                <c:pt idx="22">
                  <c:v>4</c:v>
                </c:pt>
                <c:pt idx="23">
                  <c:v>4.5</c:v>
                </c:pt>
                <c:pt idx="24">
                  <c:v>5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</c:numCache>
            </c:numRef>
          </c:xVal>
          <c:yVal>
            <c:numRef>
              <c:f>Step1!$E$2:$E$30</c:f>
              <c:numCache>
                <c:formatCode>General</c:formatCode>
                <c:ptCount val="29"/>
                <c:pt idx="0">
                  <c:v>30.326773484802736</c:v>
                </c:pt>
                <c:pt idx="1">
                  <c:v>25.787296168824177</c:v>
                </c:pt>
                <c:pt idx="2">
                  <c:v>23.785166633910649</c:v>
                </c:pt>
                <c:pt idx="3">
                  <c:v>21.787296168824177</c:v>
                </c:pt>
                <c:pt idx="4">
                  <c:v>15.155547587627474</c:v>
                </c:pt>
                <c:pt idx="5">
                  <c:v>13.767740915913492</c:v>
                </c:pt>
                <c:pt idx="6">
                  <c:v>15.787296168824177</c:v>
                </c:pt>
                <c:pt idx="7">
                  <c:v>13.787296168824177</c:v>
                </c:pt>
                <c:pt idx="8">
                  <c:v>14.639042350160118</c:v>
                </c:pt>
                <c:pt idx="9">
                  <c:v>12.354567613845532</c:v>
                </c:pt>
                <c:pt idx="10">
                  <c:v>7.4648420481468349</c:v>
                </c:pt>
                <c:pt idx="11">
                  <c:v>2.2735943399797165</c:v>
                </c:pt>
                <c:pt idx="12">
                  <c:v>6.1879691822193692</c:v>
                </c:pt>
                <c:pt idx="13">
                  <c:v>1.7872961688241773</c:v>
                </c:pt>
                <c:pt idx="14">
                  <c:v>1.8950364111015503</c:v>
                </c:pt>
                <c:pt idx="15">
                  <c:v>-2.2127038311758227</c:v>
                </c:pt>
                <c:pt idx="16">
                  <c:v>-4.8446548627692181</c:v>
                </c:pt>
                <c:pt idx="17">
                  <c:v>-1.6412649610335919</c:v>
                </c:pt>
                <c:pt idx="18">
                  <c:v>-9.9151249919037667</c:v>
                </c:pt>
                <c:pt idx="19">
                  <c:v>-12.822977565616391</c:v>
                </c:pt>
                <c:pt idx="20">
                  <c:v>-9.1451340143249809</c:v>
                </c:pt>
                <c:pt idx="21">
                  <c:v>-9.4771782252595074</c:v>
                </c:pt>
                <c:pt idx="22">
                  <c:v>-13.631439694492222</c:v>
                </c:pt>
                <c:pt idx="23">
                  <c:v>-16.885368407517753</c:v>
                </c:pt>
                <c:pt idx="24">
                  <c:v>-20.212703831175823</c:v>
                </c:pt>
                <c:pt idx="25">
                  <c:v>-21.471916561573686</c:v>
                </c:pt>
                <c:pt idx="26">
                  <c:v>-24.212703831175823</c:v>
                </c:pt>
                <c:pt idx="27">
                  <c:v>-30.784325170462857</c:v>
                </c:pt>
                <c:pt idx="28">
                  <c:v>-29.529265463347009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2D-4D11-9A2A-B968967E4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897592"/>
        <c:axId val="537895624"/>
      </c:scatterChart>
      <c:valAx>
        <c:axId val="53789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895624"/>
        <c:crosses val="autoZero"/>
        <c:crossBetween val="midCat"/>
      </c:valAx>
      <c:valAx>
        <c:axId val="53789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897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817769822346236E-2"/>
          <c:y val="1.2349676700672023E-2"/>
          <c:w val="0.95713466253903479"/>
          <c:h val="0.95053401662722725"/>
        </c:manualLayout>
      </c:layout>
      <c:scatterChart>
        <c:scatterStyle val="lineMarker"/>
        <c:varyColors val="0"/>
        <c:ser>
          <c:idx val="0"/>
          <c:order val="0"/>
          <c:tx>
            <c:strRef>
              <c:f>Step2!$B$1</c:f>
              <c:strCache>
                <c:ptCount val="1"/>
                <c:pt idx="0">
                  <c:v>Att2_c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Step2!$A$2:$A$30</c:f>
              <c:numCache>
                <c:formatCode>General</c:formatCode>
                <c:ptCount val="29"/>
                <c:pt idx="0">
                  <c:v>-7</c:v>
                </c:pt>
                <c:pt idx="1">
                  <c:v>-6.5</c:v>
                </c:pt>
                <c:pt idx="2">
                  <c:v>-6</c:v>
                </c:pt>
                <c:pt idx="3">
                  <c:v>-5.5</c:v>
                </c:pt>
                <c:pt idx="4">
                  <c:v>-5</c:v>
                </c:pt>
                <c:pt idx="5">
                  <c:v>-4.5</c:v>
                </c:pt>
                <c:pt idx="6">
                  <c:v>-4</c:v>
                </c:pt>
                <c:pt idx="7">
                  <c:v>-3.5</c:v>
                </c:pt>
                <c:pt idx="8">
                  <c:v>-3</c:v>
                </c:pt>
                <c:pt idx="9">
                  <c:v>-2.5</c:v>
                </c:pt>
                <c:pt idx="10">
                  <c:v>-2</c:v>
                </c:pt>
                <c:pt idx="11">
                  <c:v>-1.5</c:v>
                </c:pt>
                <c:pt idx="12">
                  <c:v>-1</c:v>
                </c:pt>
                <c:pt idx="13">
                  <c:v>-0.5</c:v>
                </c:pt>
                <c:pt idx="14">
                  <c:v>0</c:v>
                </c:pt>
                <c:pt idx="15">
                  <c:v>0.5</c:v>
                </c:pt>
                <c:pt idx="16">
                  <c:v>1</c:v>
                </c:pt>
                <c:pt idx="17">
                  <c:v>1.5</c:v>
                </c:pt>
                <c:pt idx="18">
                  <c:v>2</c:v>
                </c:pt>
                <c:pt idx="19">
                  <c:v>2.5</c:v>
                </c:pt>
                <c:pt idx="20">
                  <c:v>3</c:v>
                </c:pt>
                <c:pt idx="21">
                  <c:v>3.5</c:v>
                </c:pt>
                <c:pt idx="22">
                  <c:v>4</c:v>
                </c:pt>
                <c:pt idx="23">
                  <c:v>4.5</c:v>
                </c:pt>
                <c:pt idx="24">
                  <c:v>5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</c:numCache>
            </c:numRef>
          </c:xVal>
          <c:yVal>
            <c:numRef>
              <c:f>Step2!$B$2:$B$30</c:f>
              <c:numCache>
                <c:formatCode>General</c:formatCode>
                <c:ptCount val="29"/>
                <c:pt idx="0">
                  <c:v>30.326773484802736</c:v>
                </c:pt>
                <c:pt idx="1">
                  <c:v>25.787296168824177</c:v>
                </c:pt>
                <c:pt idx="2">
                  <c:v>23.785166633910649</c:v>
                </c:pt>
                <c:pt idx="3">
                  <c:v>21.787296168824177</c:v>
                </c:pt>
                <c:pt idx="4">
                  <c:v>15.155547587627474</c:v>
                </c:pt>
                <c:pt idx="5">
                  <c:v>13.767740915913492</c:v>
                </c:pt>
                <c:pt idx="6">
                  <c:v>15.787296168824177</c:v>
                </c:pt>
                <c:pt idx="7">
                  <c:v>13.787296168824177</c:v>
                </c:pt>
                <c:pt idx="8">
                  <c:v>14.639042350160118</c:v>
                </c:pt>
                <c:pt idx="9">
                  <c:v>12.354567613845532</c:v>
                </c:pt>
                <c:pt idx="10">
                  <c:v>7.4648420481468349</c:v>
                </c:pt>
                <c:pt idx="11">
                  <c:v>2.2735943399797165</c:v>
                </c:pt>
                <c:pt idx="12">
                  <c:v>6.1879691822193692</c:v>
                </c:pt>
                <c:pt idx="13">
                  <c:v>1.7872961688241773</c:v>
                </c:pt>
                <c:pt idx="14">
                  <c:v>1.8950364111015503</c:v>
                </c:pt>
                <c:pt idx="15">
                  <c:v>-2.2127038311758227</c:v>
                </c:pt>
                <c:pt idx="16">
                  <c:v>-4.8446548627692181</c:v>
                </c:pt>
                <c:pt idx="17">
                  <c:v>-1.6412649610335919</c:v>
                </c:pt>
                <c:pt idx="18">
                  <c:v>-9.9151249919037667</c:v>
                </c:pt>
                <c:pt idx="19">
                  <c:v>-12.822977565616391</c:v>
                </c:pt>
                <c:pt idx="20">
                  <c:v>-9.1451340143249809</c:v>
                </c:pt>
                <c:pt idx="21">
                  <c:v>-9.4771782252595074</c:v>
                </c:pt>
                <c:pt idx="22">
                  <c:v>-13.631439694492222</c:v>
                </c:pt>
                <c:pt idx="23">
                  <c:v>-16.885368407517753</c:v>
                </c:pt>
                <c:pt idx="24">
                  <c:v>-20.212703831175823</c:v>
                </c:pt>
                <c:pt idx="25">
                  <c:v>-21.471916561573686</c:v>
                </c:pt>
                <c:pt idx="26">
                  <c:v>-24.212703831175823</c:v>
                </c:pt>
                <c:pt idx="27">
                  <c:v>-30.784325170462857</c:v>
                </c:pt>
                <c:pt idx="28">
                  <c:v>-29.529265463347009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B9-426C-B257-A3AC87666C8A}"/>
            </c:ext>
          </c:extLst>
        </c:ser>
        <c:ser>
          <c:idx val="1"/>
          <c:order val="1"/>
          <c:tx>
            <c:v>EigenVector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44450" cap="rnd">
                <a:solidFill>
                  <a:srgbClr val="7030A0"/>
                </a:solidFill>
                <a:prstDash val="solid"/>
                <a:tailEnd type="triangle"/>
              </a:ln>
              <a:effectLst>
                <a:softEdge rad="0"/>
              </a:effectLst>
            </c:spPr>
            <c:trendlineType val="linear"/>
            <c:dispRSqr val="0"/>
            <c:dispEq val="0"/>
          </c:trendline>
          <c:xVal>
            <c:numRef>
              <c:f>Step2!$C$4:$C$5</c:f>
              <c:numCache>
                <c:formatCode>General</c:formatCode>
                <c:ptCount val="2"/>
                <c:pt idx="0">
                  <c:v>0</c:v>
                </c:pt>
                <c:pt idx="1">
                  <c:v>4.8859004547906961</c:v>
                </c:pt>
              </c:numCache>
            </c:numRef>
          </c:xVal>
          <c:yVal>
            <c:numRef>
              <c:f>Step2!$D$4:$D$5</c:f>
              <c:numCache>
                <c:formatCode>_-* #,##0.00_-;\-* #,##0.00_-;_-* "-"_-;_-@_-</c:formatCode>
                <c:ptCount val="2"/>
                <c:pt idx="0" formatCode="General">
                  <c:v>0</c:v>
                </c:pt>
                <c:pt idx="1">
                  <c:v>-19.394019097285536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B9-426C-B257-A3AC87666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42512"/>
        <c:axId val="537143824"/>
      </c:scatterChart>
      <c:valAx>
        <c:axId val="53714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143824"/>
        <c:crosses val="autoZero"/>
        <c:crossBetween val="midCat"/>
      </c:valAx>
      <c:valAx>
        <c:axId val="53714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14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817769822346236E-2"/>
          <c:y val="1.2349676700672023E-2"/>
          <c:w val="0.95713466253903479"/>
          <c:h val="0.95053401662722725"/>
        </c:manualLayout>
      </c:layout>
      <c:scatterChart>
        <c:scatterStyle val="lineMarker"/>
        <c:varyColors val="0"/>
        <c:ser>
          <c:idx val="0"/>
          <c:order val="0"/>
          <c:tx>
            <c:strRef>
              <c:f>Step3!$B$1</c:f>
              <c:strCache>
                <c:ptCount val="1"/>
                <c:pt idx="0">
                  <c:v>Att2_c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Step3!$A$2:$A$30</c:f>
              <c:numCache>
                <c:formatCode>General</c:formatCode>
                <c:ptCount val="29"/>
                <c:pt idx="0">
                  <c:v>-7</c:v>
                </c:pt>
                <c:pt idx="1">
                  <c:v>-6.5</c:v>
                </c:pt>
                <c:pt idx="2">
                  <c:v>-6</c:v>
                </c:pt>
                <c:pt idx="3">
                  <c:v>-5.5</c:v>
                </c:pt>
                <c:pt idx="4">
                  <c:v>-5</c:v>
                </c:pt>
                <c:pt idx="5">
                  <c:v>-4.5</c:v>
                </c:pt>
                <c:pt idx="6">
                  <c:v>-4</c:v>
                </c:pt>
                <c:pt idx="7">
                  <c:v>-3.5</c:v>
                </c:pt>
                <c:pt idx="8">
                  <c:v>-3</c:v>
                </c:pt>
                <c:pt idx="9">
                  <c:v>-2.5</c:v>
                </c:pt>
                <c:pt idx="10">
                  <c:v>-2</c:v>
                </c:pt>
                <c:pt idx="11">
                  <c:v>-1.5</c:v>
                </c:pt>
                <c:pt idx="12">
                  <c:v>-1</c:v>
                </c:pt>
                <c:pt idx="13">
                  <c:v>-0.5</c:v>
                </c:pt>
                <c:pt idx="14">
                  <c:v>0</c:v>
                </c:pt>
                <c:pt idx="15">
                  <c:v>0.5</c:v>
                </c:pt>
                <c:pt idx="16">
                  <c:v>1</c:v>
                </c:pt>
                <c:pt idx="17">
                  <c:v>1.5</c:v>
                </c:pt>
                <c:pt idx="18">
                  <c:v>2</c:v>
                </c:pt>
                <c:pt idx="19">
                  <c:v>2.5</c:v>
                </c:pt>
                <c:pt idx="20">
                  <c:v>3</c:v>
                </c:pt>
                <c:pt idx="21">
                  <c:v>3.5</c:v>
                </c:pt>
                <c:pt idx="22">
                  <c:v>4</c:v>
                </c:pt>
                <c:pt idx="23">
                  <c:v>4.5</c:v>
                </c:pt>
                <c:pt idx="24">
                  <c:v>5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</c:numCache>
            </c:numRef>
          </c:xVal>
          <c:yVal>
            <c:numRef>
              <c:f>Step3!$B$2:$B$30</c:f>
              <c:numCache>
                <c:formatCode>General</c:formatCode>
                <c:ptCount val="29"/>
                <c:pt idx="0">
                  <c:v>30.326773484802736</c:v>
                </c:pt>
                <c:pt idx="1">
                  <c:v>25.787296168824177</c:v>
                </c:pt>
                <c:pt idx="2">
                  <c:v>23.785166633910649</c:v>
                </c:pt>
                <c:pt idx="3">
                  <c:v>21.787296168824177</c:v>
                </c:pt>
                <c:pt idx="4">
                  <c:v>15.155547587627474</c:v>
                </c:pt>
                <c:pt idx="5">
                  <c:v>13.767740915913492</c:v>
                </c:pt>
                <c:pt idx="6">
                  <c:v>15.787296168824177</c:v>
                </c:pt>
                <c:pt idx="7">
                  <c:v>13.787296168824177</c:v>
                </c:pt>
                <c:pt idx="8">
                  <c:v>14.639042350160118</c:v>
                </c:pt>
                <c:pt idx="9">
                  <c:v>12.354567613845532</c:v>
                </c:pt>
                <c:pt idx="10">
                  <c:v>7.4648420481468349</c:v>
                </c:pt>
                <c:pt idx="11">
                  <c:v>2.2735943399797165</c:v>
                </c:pt>
                <c:pt idx="12">
                  <c:v>6.1879691822193692</c:v>
                </c:pt>
                <c:pt idx="13">
                  <c:v>1.7872961688241773</c:v>
                </c:pt>
                <c:pt idx="14">
                  <c:v>1.8950364111015503</c:v>
                </c:pt>
                <c:pt idx="15">
                  <c:v>-2.2127038311758227</c:v>
                </c:pt>
                <c:pt idx="16">
                  <c:v>-4.8446548627692181</c:v>
                </c:pt>
                <c:pt idx="17">
                  <c:v>-1.6412649610335919</c:v>
                </c:pt>
                <c:pt idx="18">
                  <c:v>-9.9151249919037667</c:v>
                </c:pt>
                <c:pt idx="19">
                  <c:v>-12.822977565616391</c:v>
                </c:pt>
                <c:pt idx="20">
                  <c:v>-9.1451340143249809</c:v>
                </c:pt>
                <c:pt idx="21">
                  <c:v>-9.4771782252595074</c:v>
                </c:pt>
                <c:pt idx="22">
                  <c:v>-13.631439694492222</c:v>
                </c:pt>
                <c:pt idx="23">
                  <c:v>-16.885368407517753</c:v>
                </c:pt>
                <c:pt idx="24">
                  <c:v>-20.212703831175823</c:v>
                </c:pt>
                <c:pt idx="25">
                  <c:v>-21.471916561573686</c:v>
                </c:pt>
                <c:pt idx="26">
                  <c:v>-24.212703831175823</c:v>
                </c:pt>
                <c:pt idx="27">
                  <c:v>-30.784325170462857</c:v>
                </c:pt>
                <c:pt idx="28">
                  <c:v>-29.529265463347009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F-4FCC-ADBE-360818AE1E24}"/>
            </c:ext>
          </c:extLst>
        </c:ser>
        <c:ser>
          <c:idx val="1"/>
          <c:order val="1"/>
          <c:tx>
            <c:v>Proyeccion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Step3!$G$2:$G$30</c:f>
              <c:numCache>
                <c:formatCode>General</c:formatCode>
                <c:ptCount val="29"/>
                <c:pt idx="0">
                  <c:v>-7.6019643008294464</c:v>
                </c:pt>
                <c:pt idx="1">
                  <c:v>-6.496753341649951</c:v>
                </c:pt>
                <c:pt idx="2">
                  <c:v>-5.9926226067810209</c:v>
                </c:pt>
                <c:pt idx="3">
                  <c:v>-5.4895008162381727</c:v>
                </c:pt>
                <c:pt idx="4">
                  <c:v>-3.888645195810073</c:v>
                </c:pt>
                <c:pt idx="5">
                  <c:v>-3.5300433187377278</c:v>
                </c:pt>
                <c:pt idx="6">
                  <c:v>-3.9786220281205051</c:v>
                </c:pt>
                <c:pt idx="7">
                  <c:v>-3.474995765414616</c:v>
                </c:pt>
                <c:pt idx="8">
                  <c:v>-3.6469285439824128</c:v>
                </c:pt>
                <c:pt idx="9">
                  <c:v>-3.0759121743346656</c:v>
                </c:pt>
                <c:pt idx="10">
                  <c:v>-1.8877298156185254</c:v>
                </c:pt>
                <c:pt idx="11">
                  <c:v>-0.6281189367830633</c:v>
                </c:pt>
                <c:pt idx="12">
                  <c:v>-1.5255673644918994</c:v>
                </c:pt>
                <c:pt idx="13">
                  <c:v>-0.45323818917928127</c:v>
                </c:pt>
                <c:pt idx="14">
                  <c:v>-0.44892108191155999</c:v>
                </c:pt>
                <c:pt idx="15">
                  <c:v>0.55401433623249718</c:v>
                </c:pt>
                <c:pt idx="16">
                  <c:v>1.207345448489602</c:v>
                </c:pt>
                <c:pt idx="17">
                  <c:v>0.47832445934821916</c:v>
                </c:pt>
                <c:pt idx="18">
                  <c:v>2.4681849792538264</c:v>
                </c:pt>
                <c:pt idx="19">
                  <c:v>3.1868752677587562</c:v>
                </c:pt>
                <c:pt idx="20">
                  <c:v>2.3454594747878983</c:v>
                </c:pt>
                <c:pt idx="21">
                  <c:v>2.4539584919055781</c:v>
                </c:pt>
                <c:pt idx="22">
                  <c:v>3.4679144685013359</c:v>
                </c:pt>
                <c:pt idx="23">
                  <c:v>4.2685878123048271</c:v>
                </c:pt>
                <c:pt idx="24">
                  <c:v>5.0866507005855004</c:v>
                </c:pt>
                <c:pt idx="25">
                  <c:v>5.4147895580954151</c:v>
                </c:pt>
                <c:pt idx="26">
                  <c:v>6.0939032259972779</c:v>
                </c:pt>
                <c:pt idx="27">
                  <c:v>7.6805151166836589</c:v>
                </c:pt>
                <c:pt idx="28">
                  <c:v>7.4130401399385519</c:v>
                </c:pt>
              </c:numCache>
            </c:numRef>
          </c:xVal>
          <c:yVal>
            <c:numRef>
              <c:f>Step3!$H$2:$H$30</c:f>
              <c:numCache>
                <c:formatCode>_(* #,##0.00_);_(* \(#,##0.00\);_(* "-"??_);_(@_)</c:formatCode>
                <c:ptCount val="29"/>
                <c:pt idx="0">
                  <c:v>30.175121697907159</c:v>
                </c:pt>
                <c:pt idx="1">
                  <c:v>25.788114093640562</c:v>
                </c:pt>
                <c:pt idx="2">
                  <c:v>23.787025207355537</c:v>
                </c:pt>
                <c:pt idx="3">
                  <c:v>21.789941209362684</c:v>
                </c:pt>
                <c:pt idx="4">
                  <c:v>15.435529210621</c:v>
                </c:pt>
                <c:pt idx="5">
                  <c:v>14.012100363345922</c:v>
                </c:pt>
                <c:pt idx="6">
                  <c:v>15.792681882945867</c:v>
                </c:pt>
                <c:pt idx="7">
                  <c:v>13.793595440806927</c:v>
                </c:pt>
                <c:pt idx="8">
                  <c:v>14.476062802114653</c:v>
                </c:pt>
                <c:pt idx="9">
                  <c:v>12.209479092462411</c:v>
                </c:pt>
                <c:pt idx="10">
                  <c:v>7.4931260743807622</c:v>
                </c:pt>
                <c:pt idx="11">
                  <c:v>2.4932457728222919</c:v>
                </c:pt>
                <c:pt idx="12">
                  <c:v>6.0555639385041298</c:v>
                </c:pt>
                <c:pt idx="13">
                  <c:v>1.799076787973293</c:v>
                </c:pt>
                <c:pt idx="14">
                  <c:v>1.781940527918481</c:v>
                </c:pt>
                <c:pt idx="15">
                  <c:v>-2.199096096304586</c:v>
                </c:pt>
                <c:pt idx="16">
                  <c:v>-4.7924186957327573</c:v>
                </c:pt>
                <c:pt idx="17">
                  <c:v>-1.8986538479723363</c:v>
                </c:pt>
                <c:pt idx="18">
                  <c:v>-9.7971759896063215</c:v>
                </c:pt>
                <c:pt idx="19">
                  <c:v>-12.649934311080425</c:v>
                </c:pt>
                <c:pt idx="20">
                  <c:v>-9.3100312351522181</c:v>
                </c:pt>
                <c:pt idx="21">
                  <c:v>-9.7407055866842391</c:v>
                </c:pt>
                <c:pt idx="22">
                  <c:v>-13.765487048333428</c:v>
                </c:pt>
                <c:pt idx="23">
                  <c:v>-16.943667665006998</c:v>
                </c:pt>
                <c:pt idx="24">
                  <c:v>-20.19087407555504</c:v>
                </c:pt>
                <c:pt idx="25">
                  <c:v>-21.493383475407594</c:v>
                </c:pt>
                <c:pt idx="26">
                  <c:v>-24.189046959832918</c:v>
                </c:pt>
                <c:pt idx="27">
                  <c:v>-30.486920113957616</c:v>
                </c:pt>
                <c:pt idx="28">
                  <c:v>-29.425209001535286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FF-4FCC-ADBE-360818AE1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42512"/>
        <c:axId val="537143824"/>
      </c:scatterChart>
      <c:valAx>
        <c:axId val="53714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143824"/>
        <c:crosses val="autoZero"/>
        <c:crossBetween val="midCat"/>
      </c:valAx>
      <c:valAx>
        <c:axId val="53714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14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817769822346236E-2"/>
          <c:y val="1.2349676700672023E-2"/>
          <c:w val="0.95713466253903479"/>
          <c:h val="0.95053401662722725"/>
        </c:manualLayout>
      </c:layout>
      <c:scatterChart>
        <c:scatterStyle val="lineMarker"/>
        <c:varyColors val="0"/>
        <c:ser>
          <c:idx val="0"/>
          <c:order val="0"/>
          <c:tx>
            <c:strRef>
              <c:f>Step4!$B$1</c:f>
              <c:strCache>
                <c:ptCount val="1"/>
                <c:pt idx="0">
                  <c:v>Att2_c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Step4!$A$2:$A$30</c:f>
              <c:numCache>
                <c:formatCode>General</c:formatCode>
                <c:ptCount val="29"/>
                <c:pt idx="0">
                  <c:v>-7</c:v>
                </c:pt>
                <c:pt idx="1">
                  <c:v>-6.5</c:v>
                </c:pt>
                <c:pt idx="2">
                  <c:v>-6</c:v>
                </c:pt>
                <c:pt idx="3">
                  <c:v>-5.5</c:v>
                </c:pt>
                <c:pt idx="4">
                  <c:v>-5</c:v>
                </c:pt>
                <c:pt idx="5">
                  <c:v>-4.5</c:v>
                </c:pt>
                <c:pt idx="6">
                  <c:v>-4</c:v>
                </c:pt>
                <c:pt idx="7">
                  <c:v>-3.5</c:v>
                </c:pt>
                <c:pt idx="8">
                  <c:v>-3</c:v>
                </c:pt>
                <c:pt idx="9">
                  <c:v>-2.5</c:v>
                </c:pt>
                <c:pt idx="10">
                  <c:v>-2</c:v>
                </c:pt>
                <c:pt idx="11">
                  <c:v>-1.5</c:v>
                </c:pt>
                <c:pt idx="12">
                  <c:v>-1</c:v>
                </c:pt>
                <c:pt idx="13">
                  <c:v>-0.5</c:v>
                </c:pt>
                <c:pt idx="14">
                  <c:v>0</c:v>
                </c:pt>
                <c:pt idx="15">
                  <c:v>0.5</c:v>
                </c:pt>
                <c:pt idx="16">
                  <c:v>1</c:v>
                </c:pt>
                <c:pt idx="17">
                  <c:v>1.5</c:v>
                </c:pt>
                <c:pt idx="18">
                  <c:v>2</c:v>
                </c:pt>
                <c:pt idx="19">
                  <c:v>2.5</c:v>
                </c:pt>
                <c:pt idx="20">
                  <c:v>3</c:v>
                </c:pt>
                <c:pt idx="21">
                  <c:v>3.5</c:v>
                </c:pt>
                <c:pt idx="22">
                  <c:v>4</c:v>
                </c:pt>
                <c:pt idx="23">
                  <c:v>4.5</c:v>
                </c:pt>
                <c:pt idx="24">
                  <c:v>5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</c:numCache>
            </c:numRef>
          </c:xVal>
          <c:yVal>
            <c:numRef>
              <c:f>Step4!$B$2:$B$30</c:f>
              <c:numCache>
                <c:formatCode>General</c:formatCode>
                <c:ptCount val="29"/>
                <c:pt idx="0">
                  <c:v>30.326773484802736</c:v>
                </c:pt>
                <c:pt idx="1">
                  <c:v>25.787296168824177</c:v>
                </c:pt>
                <c:pt idx="2">
                  <c:v>23.785166633910649</c:v>
                </c:pt>
                <c:pt idx="3">
                  <c:v>21.787296168824177</c:v>
                </c:pt>
                <c:pt idx="4">
                  <c:v>15.155547587627474</c:v>
                </c:pt>
                <c:pt idx="5">
                  <c:v>13.767740915913492</c:v>
                </c:pt>
                <c:pt idx="6">
                  <c:v>15.787296168824177</c:v>
                </c:pt>
                <c:pt idx="7">
                  <c:v>13.787296168824177</c:v>
                </c:pt>
                <c:pt idx="8">
                  <c:v>14.639042350160118</c:v>
                </c:pt>
                <c:pt idx="9">
                  <c:v>12.354567613845532</c:v>
                </c:pt>
                <c:pt idx="10">
                  <c:v>7.4648420481468349</c:v>
                </c:pt>
                <c:pt idx="11">
                  <c:v>2.2735943399797165</c:v>
                </c:pt>
                <c:pt idx="12">
                  <c:v>6.1879691822193692</c:v>
                </c:pt>
                <c:pt idx="13">
                  <c:v>1.7872961688241773</c:v>
                </c:pt>
                <c:pt idx="14">
                  <c:v>1.8950364111015503</c:v>
                </c:pt>
                <c:pt idx="15">
                  <c:v>-2.2127038311758227</c:v>
                </c:pt>
                <c:pt idx="16">
                  <c:v>-4.8446548627692181</c:v>
                </c:pt>
                <c:pt idx="17">
                  <c:v>-1.6412649610335919</c:v>
                </c:pt>
                <c:pt idx="18">
                  <c:v>-9.9151249919037667</c:v>
                </c:pt>
                <c:pt idx="19">
                  <c:v>-12.822977565616391</c:v>
                </c:pt>
                <c:pt idx="20">
                  <c:v>-9.1451340143249809</c:v>
                </c:pt>
                <c:pt idx="21">
                  <c:v>-9.4771782252595074</c:v>
                </c:pt>
                <c:pt idx="22">
                  <c:v>-13.631439694492222</c:v>
                </c:pt>
                <c:pt idx="23">
                  <c:v>-16.885368407517753</c:v>
                </c:pt>
                <c:pt idx="24">
                  <c:v>-20.212703831175823</c:v>
                </c:pt>
                <c:pt idx="25">
                  <c:v>-21.471916561573686</c:v>
                </c:pt>
                <c:pt idx="26">
                  <c:v>-24.212703831175823</c:v>
                </c:pt>
                <c:pt idx="27">
                  <c:v>-30.784325170462857</c:v>
                </c:pt>
                <c:pt idx="28">
                  <c:v>-29.529265463347009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1-49FD-B606-153A753127E4}"/>
            </c:ext>
          </c:extLst>
        </c:ser>
        <c:ser>
          <c:idx val="1"/>
          <c:order val="1"/>
          <c:tx>
            <c:v>Proyeccion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Step4!$G$2:$G$30</c:f>
              <c:numCache>
                <c:formatCode>General</c:formatCode>
                <c:ptCount val="29"/>
                <c:pt idx="0">
                  <c:v>1.6916108717337774</c:v>
                </c:pt>
                <c:pt idx="1">
                  <c:v>1.4302281464727309</c:v>
                </c:pt>
                <c:pt idx="2">
                  <c:v>1.3191154772893259</c:v>
                </c:pt>
                <c:pt idx="3">
                  <c:v>1.2082550441874409</c:v>
                </c:pt>
                <c:pt idx="4">
                  <c:v>0.82296115361424371</c:v>
                </c:pt>
                <c:pt idx="5">
                  <c:v>0.74823069887998483</c:v>
                </c:pt>
                <c:pt idx="6">
                  <c:v>0.87529539075950669</c:v>
                </c:pt>
                <c:pt idx="7">
                  <c:v>0.7643088396168618</c:v>
                </c:pt>
                <c:pt idx="8">
                  <c:v>0.82221204879263865</c:v>
                </c:pt>
                <c:pt idx="9">
                  <c:v>0.69437797091452902</c:v>
                </c:pt>
                <c:pt idx="10">
                  <c:v>0.41225239576932149</c:v>
                </c:pt>
                <c:pt idx="11">
                  <c:v>0.11226969059428343</c:v>
                </c:pt>
                <c:pt idx="12">
                  <c:v>0.35155181205531993</c:v>
                </c:pt>
                <c:pt idx="13">
                  <c:v>9.8389532760992854E-2</c:v>
                </c:pt>
                <c:pt idx="14">
                  <c:v>0.11223027047789</c:v>
                </c:pt>
                <c:pt idx="15">
                  <c:v>-0.12358356952429682</c:v>
                </c:pt>
                <c:pt idx="16">
                  <c:v>-0.27199633305474558</c:v>
                </c:pt>
                <c:pt idx="17">
                  <c:v>-7.4821071235572412E-2</c:v>
                </c:pt>
                <c:pt idx="18">
                  <c:v>-0.55736618667814675</c:v>
                </c:pt>
                <c:pt idx="19">
                  <c:v>-0.72211874427055178</c:v>
                </c:pt>
                <c:pt idx="20">
                  <c:v>-0.49684478149400996</c:v>
                </c:pt>
                <c:pt idx="21">
                  <c:v>-0.50904952123960234</c:v>
                </c:pt>
                <c:pt idx="22">
                  <c:v>-0.74761850085471426</c:v>
                </c:pt>
                <c:pt idx="23">
                  <c:v>-0.93286682227175943</c:v>
                </c:pt>
                <c:pt idx="24">
                  <c:v>-1.1224625298081004</c:v>
                </c:pt>
                <c:pt idx="25">
                  <c:v>-1.1895772296517515</c:v>
                </c:pt>
                <c:pt idx="26">
                  <c:v>-1.3444356320933901</c:v>
                </c:pt>
                <c:pt idx="27">
                  <c:v>-1.7261685902311579</c:v>
                </c:pt>
                <c:pt idx="28">
                  <c:v>-1.6443798315110538</c:v>
                </c:pt>
              </c:numCache>
            </c:numRef>
          </c:xVal>
          <c:yVal>
            <c:numRef>
              <c:f>Step4!$H$2:$H$30</c:f>
              <c:numCache>
                <c:formatCode>_(* #,##0.00_);_(* \(#,##0.00\);_(* "-"??_);_(@_)</c:formatCode>
                <c:ptCount val="29"/>
                <c:pt idx="0">
                  <c:v>6.7146545156098805</c:v>
                </c:pt>
                <c:pt idx="1">
                  <c:v>5.67712589374801</c:v>
                </c:pt>
                <c:pt idx="2">
                  <c:v>5.2360769513815333</c:v>
                </c:pt>
                <c:pt idx="3">
                  <c:v>4.7960292310880988</c:v>
                </c:pt>
                <c:pt idx="4">
                  <c:v>3.2666495106074573</c:v>
                </c:pt>
                <c:pt idx="5">
                  <c:v>2.9700155779934665</c:v>
                </c:pt>
                <c:pt idx="6">
                  <c:v>3.4743842370982323</c:v>
                </c:pt>
                <c:pt idx="7">
                  <c:v>3.0338359057682771</c:v>
                </c:pt>
                <c:pt idx="8">
                  <c:v>3.2636760252999877</c:v>
                </c:pt>
                <c:pt idx="9">
                  <c:v>2.7562533770917059</c:v>
                </c:pt>
                <c:pt idx="10">
                  <c:v>1.6363884017760735</c:v>
                </c:pt>
                <c:pt idx="11">
                  <c:v>0.44564160559123506</c:v>
                </c:pt>
                <c:pt idx="12">
                  <c:v>1.3954444262164738</c:v>
                </c:pt>
                <c:pt idx="13">
                  <c:v>0.39054591778854392</c:v>
                </c:pt>
                <c:pt idx="14">
                  <c:v>0.44548513197962025</c:v>
                </c:pt>
                <c:pt idx="15">
                  <c:v>-0.49055074487136718</c:v>
                </c:pt>
                <c:pt idx="16">
                  <c:v>-1.0796581155236307</c:v>
                </c:pt>
                <c:pt idx="17">
                  <c:v>-0.29699362437874616</c:v>
                </c:pt>
                <c:pt idx="18">
                  <c:v>-2.2124008805824635</c:v>
                </c:pt>
                <c:pt idx="19">
                  <c:v>-2.86636718174621</c:v>
                </c:pt>
                <c:pt idx="20">
                  <c:v>-1.9721681335593795</c:v>
                </c:pt>
                <c:pt idx="21">
                  <c:v>-2.0206134422376048</c:v>
                </c:pt>
                <c:pt idx="22">
                  <c:v>-2.9675855284451225</c:v>
                </c:pt>
                <c:pt idx="23">
                  <c:v>-3.7029074034087359</c:v>
                </c:pt>
                <c:pt idx="24">
                  <c:v>-4.4554857268409664</c:v>
                </c:pt>
                <c:pt idx="25">
                  <c:v>-4.7218897975993253</c:v>
                </c:pt>
                <c:pt idx="26">
                  <c:v>-5.3365823895008786</c:v>
                </c:pt>
                <c:pt idx="27">
                  <c:v>-6.8518273988272744</c:v>
                </c:pt>
                <c:pt idx="28">
                  <c:v>-6.5271763415169115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01-49FD-B606-153A75312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42512"/>
        <c:axId val="537143824"/>
      </c:scatterChart>
      <c:valAx>
        <c:axId val="53714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143824"/>
        <c:crosses val="autoZero"/>
        <c:crossBetween val="midCat"/>
      </c:valAx>
      <c:valAx>
        <c:axId val="53714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14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12</xdr:row>
      <xdr:rowOff>171450</xdr:rowOff>
    </xdr:from>
    <xdr:to>
      <xdr:col>7</xdr:col>
      <xdr:colOff>647700</xdr:colOff>
      <xdr:row>15</xdr:row>
      <xdr:rowOff>28575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BA89DF91-DFCE-4BE2-876F-557BD75D91C9}"/>
            </a:ext>
          </a:extLst>
        </xdr:cNvPr>
        <xdr:cNvSpPr/>
      </xdr:nvSpPr>
      <xdr:spPr>
        <a:xfrm>
          <a:off x="5657850" y="2400300"/>
          <a:ext cx="523875" cy="42862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9524</xdr:rowOff>
    </xdr:from>
    <xdr:to>
      <xdr:col>16</xdr:col>
      <xdr:colOff>0</xdr:colOff>
      <xdr:row>19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F72DD-F42B-48AF-986C-A7E91A3E7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0</xdr:row>
      <xdr:rowOff>142875</xdr:rowOff>
    </xdr:from>
    <xdr:to>
      <xdr:col>17</xdr:col>
      <xdr:colOff>438150</xdr:colOff>
      <xdr:row>20</xdr:row>
      <xdr:rowOff>76201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FCFD467-44B8-4462-9557-A256E70C1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85725</xdr:rowOff>
    </xdr:from>
    <xdr:to>
      <xdr:col>14</xdr:col>
      <xdr:colOff>304801</xdr:colOff>
      <xdr:row>21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DC16E7-DFFC-47CB-B520-E084BBBD1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190501</xdr:colOff>
      <xdr:row>0</xdr:row>
      <xdr:rowOff>95250</xdr:rowOff>
    </xdr:from>
    <xdr:to>
      <xdr:col>17</xdr:col>
      <xdr:colOff>447675</xdr:colOff>
      <xdr:row>22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D10047-522B-47B8-8F0A-3C4ECD583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104775</xdr:colOff>
      <xdr:row>0</xdr:row>
      <xdr:rowOff>66675</xdr:rowOff>
    </xdr:from>
    <xdr:to>
      <xdr:col>17</xdr:col>
      <xdr:colOff>676275</xdr:colOff>
      <xdr:row>8</xdr:row>
      <xdr:rowOff>142875</xdr:rowOff>
    </xdr:to>
    <xdr:pic>
      <xdr:nvPicPr>
        <xdr:cNvPr id="4" name="Imagen 3" descr="Proyección de un vector sobre otro en R3 - YouTube">
          <a:extLst>
            <a:ext uri="{FF2B5EF4-FFF2-40B4-BE49-F238E27FC236}">
              <a16:creationId xmlns:a16="http://schemas.microsoft.com/office/drawing/2014/main" id="{277C7B15-B304-41AE-A177-B16AFF68F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66675"/>
          <a:ext cx="28575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190501</xdr:colOff>
      <xdr:row>0</xdr:row>
      <xdr:rowOff>95250</xdr:rowOff>
    </xdr:from>
    <xdr:to>
      <xdr:col>17</xdr:col>
      <xdr:colOff>447675</xdr:colOff>
      <xdr:row>22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DAB58C-7D59-4623-B2BA-22365DF0C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457200</xdr:colOff>
      <xdr:row>24</xdr:row>
      <xdr:rowOff>104775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8DFEEAC-0451-438A-B13E-8B695FB17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29200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C42A-8F84-4AF8-9A53-6E97D645F748}">
  <dimension ref="A1:O23"/>
  <sheetViews>
    <sheetView tabSelected="1" workbookViewId="0">
      <selection sqref="A1:J1"/>
    </sheetView>
  </sheetViews>
  <sheetFormatPr baseColWidth="10" defaultRowHeight="15" x14ac:dyDescent="0.25"/>
  <cols>
    <col min="1" max="1" width="12.42578125" bestFit="1" customWidth="1"/>
    <col min="2" max="2" width="13.7109375" bestFit="1" customWidth="1"/>
    <col min="3" max="3" width="7.85546875" bestFit="1" customWidth="1"/>
    <col min="4" max="4" width="9.28515625" bestFit="1" customWidth="1"/>
    <col min="5" max="5" width="15.140625" bestFit="1" customWidth="1"/>
    <col min="6" max="6" width="13.140625" bestFit="1" customWidth="1"/>
  </cols>
  <sheetData>
    <row r="1" spans="1:11" ht="21" x14ac:dyDescent="0.35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ht="9" customHeight="1" x14ac:dyDescent="0.25"/>
    <row r="3" spans="1:11" ht="21" x14ac:dyDescent="0.35">
      <c r="A3" s="22" t="s">
        <v>22</v>
      </c>
      <c r="B3" s="22"/>
      <c r="C3" s="22"/>
      <c r="D3" s="22"/>
      <c r="E3" s="22"/>
      <c r="F3" s="22"/>
      <c r="G3" s="22"/>
      <c r="H3" s="22"/>
      <c r="I3" s="22"/>
      <c r="J3" s="22"/>
    </row>
    <row r="4" spans="1:11" ht="3.75" customHeight="1" x14ac:dyDescent="0.25"/>
    <row r="5" spans="1:11" ht="21" x14ac:dyDescent="0.35">
      <c r="A5" s="22" t="s">
        <v>23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ht="3.75" customHeight="1" x14ac:dyDescent="0.25"/>
    <row r="7" spans="1:11" ht="21" x14ac:dyDescent="0.35">
      <c r="A7" s="22" t="s">
        <v>24</v>
      </c>
      <c r="B7" s="22"/>
      <c r="C7" s="22"/>
      <c r="D7" s="22"/>
      <c r="E7" s="22"/>
      <c r="F7" s="22"/>
      <c r="G7" s="22"/>
      <c r="H7" s="22"/>
      <c r="I7" s="22"/>
      <c r="J7" s="22"/>
    </row>
    <row r="8" spans="1:11" ht="6" customHeight="1" x14ac:dyDescent="0.25"/>
    <row r="9" spans="1:11" x14ac:dyDescent="0.25">
      <c r="A9" s="24" t="s">
        <v>25</v>
      </c>
      <c r="B9" s="24" t="s">
        <v>26</v>
      </c>
      <c r="C9" s="24" t="s">
        <v>27</v>
      </c>
      <c r="D9" s="24" t="s">
        <v>28</v>
      </c>
      <c r="E9" s="24" t="s">
        <v>29</v>
      </c>
      <c r="F9" s="24" t="s">
        <v>30</v>
      </c>
      <c r="G9" s="23" t="s">
        <v>31</v>
      </c>
      <c r="I9" s="26" t="s">
        <v>35</v>
      </c>
      <c r="J9" s="26" t="s">
        <v>36</v>
      </c>
      <c r="K9" s="23" t="s">
        <v>31</v>
      </c>
    </row>
    <row r="10" spans="1:11" x14ac:dyDescent="0.25">
      <c r="A10" s="25">
        <v>65</v>
      </c>
      <c r="B10" s="25">
        <v>52</v>
      </c>
      <c r="C10" s="25">
        <v>41</v>
      </c>
      <c r="D10" s="25">
        <v>60</v>
      </c>
      <c r="E10" s="25">
        <v>58</v>
      </c>
      <c r="F10" s="25">
        <v>78</v>
      </c>
      <c r="G10" s="3" t="s">
        <v>32</v>
      </c>
      <c r="I10" s="27">
        <f>0.3*A10+0.1*B10+0.35*C10+0.1*D10+0.28*E10+0.05*F10</f>
        <v>65.19</v>
      </c>
      <c r="J10" s="27">
        <f>0.15*A10+0.35*B10+0.09*C10+0.4*D10+0.15*E10+0.2*F10</f>
        <v>79.94</v>
      </c>
      <c r="K10" s="3" t="s">
        <v>32</v>
      </c>
    </row>
    <row r="11" spans="1:11" x14ac:dyDescent="0.25">
      <c r="A11" s="25">
        <v>69</v>
      </c>
      <c r="B11" s="25">
        <v>80</v>
      </c>
      <c r="C11" s="25">
        <v>73</v>
      </c>
      <c r="D11" s="25">
        <v>60</v>
      </c>
      <c r="E11" s="25">
        <v>41</v>
      </c>
      <c r="F11" s="25">
        <v>77</v>
      </c>
      <c r="G11" s="3" t="s">
        <v>33</v>
      </c>
      <c r="I11" s="27">
        <f t="shared" ref="I11:I20" si="0">0.3*A11+0.1*B11+0.35*C11+0.1*D11+0.28*E11+0.05*F11</f>
        <v>75.58</v>
      </c>
      <c r="J11" s="27">
        <f t="shared" ref="J11:J20" si="1">0.15*A11+0.35*B11+0.09*C11+0.4*D11+0.15*E11+0.2*F11</f>
        <v>90.470000000000013</v>
      </c>
      <c r="K11" s="3" t="s">
        <v>33</v>
      </c>
    </row>
    <row r="12" spans="1:11" x14ac:dyDescent="0.25">
      <c r="A12" s="25">
        <v>48</v>
      </c>
      <c r="B12" s="25">
        <v>55</v>
      </c>
      <c r="C12" s="25">
        <v>33</v>
      </c>
      <c r="D12" s="25">
        <v>54</v>
      </c>
      <c r="E12" s="25">
        <v>45</v>
      </c>
      <c r="F12" s="25">
        <v>66</v>
      </c>
      <c r="G12" s="3" t="s">
        <v>33</v>
      </c>
      <c r="I12" s="27">
        <f t="shared" si="0"/>
        <v>52.749999999999993</v>
      </c>
      <c r="J12" s="27">
        <f t="shared" si="1"/>
        <v>70.97</v>
      </c>
      <c r="K12" s="3" t="s">
        <v>33</v>
      </c>
    </row>
    <row r="13" spans="1:11" x14ac:dyDescent="0.25">
      <c r="A13" s="25">
        <v>61</v>
      </c>
      <c r="B13" s="25">
        <v>78</v>
      </c>
      <c r="C13" s="25">
        <v>63</v>
      </c>
      <c r="D13" s="25">
        <v>49</v>
      </c>
      <c r="E13" s="25">
        <v>61</v>
      </c>
      <c r="F13" s="25">
        <v>82</v>
      </c>
      <c r="G13" s="3" t="s">
        <v>32</v>
      </c>
      <c r="I13" s="27">
        <f t="shared" si="0"/>
        <v>74.22999999999999</v>
      </c>
      <c r="J13" s="27">
        <f t="shared" si="1"/>
        <v>87.27000000000001</v>
      </c>
      <c r="K13" s="3" t="s">
        <v>32</v>
      </c>
    </row>
    <row r="14" spans="1:11" x14ac:dyDescent="0.25">
      <c r="A14" s="25">
        <v>47</v>
      </c>
      <c r="B14" s="25">
        <v>51</v>
      </c>
      <c r="C14" s="25">
        <v>39</v>
      </c>
      <c r="D14" s="25">
        <v>78</v>
      </c>
      <c r="E14" s="25">
        <v>52</v>
      </c>
      <c r="F14" s="25">
        <v>81</v>
      </c>
      <c r="G14" s="3" t="s">
        <v>34</v>
      </c>
      <c r="I14" s="27">
        <f t="shared" si="0"/>
        <v>59.259999999999991</v>
      </c>
      <c r="J14" s="27">
        <f t="shared" si="1"/>
        <v>83.61</v>
      </c>
      <c r="K14" s="3" t="s">
        <v>34</v>
      </c>
    </row>
    <row r="15" spans="1:11" x14ac:dyDescent="0.25">
      <c r="A15" s="25">
        <v>64</v>
      </c>
      <c r="B15" s="25">
        <v>63</v>
      </c>
      <c r="C15" s="25">
        <v>44</v>
      </c>
      <c r="D15" s="25">
        <v>45</v>
      </c>
      <c r="E15" s="25">
        <v>49</v>
      </c>
      <c r="F15" s="25">
        <v>83</v>
      </c>
      <c r="G15" s="3" t="s">
        <v>33</v>
      </c>
      <c r="I15" s="27">
        <f t="shared" si="0"/>
        <v>63.269999999999996</v>
      </c>
      <c r="J15" s="27">
        <f t="shared" si="1"/>
        <v>77.56</v>
      </c>
      <c r="K15" s="3" t="s">
        <v>33</v>
      </c>
    </row>
    <row r="16" spans="1:11" x14ac:dyDescent="0.25">
      <c r="A16" s="25">
        <v>42</v>
      </c>
      <c r="B16" s="25">
        <v>52</v>
      </c>
      <c r="C16" s="25">
        <v>53</v>
      </c>
      <c r="D16" s="25">
        <v>69</v>
      </c>
      <c r="E16" s="25">
        <v>59</v>
      </c>
      <c r="F16" s="25">
        <v>90</v>
      </c>
      <c r="G16" s="3" t="s">
        <v>34</v>
      </c>
      <c r="I16" s="27">
        <f t="shared" si="0"/>
        <v>64.27</v>
      </c>
      <c r="J16" s="27">
        <f t="shared" si="1"/>
        <v>83.72</v>
      </c>
      <c r="K16" s="3" t="s">
        <v>34</v>
      </c>
    </row>
    <row r="17" spans="1:15" x14ac:dyDescent="0.25">
      <c r="A17" s="25">
        <v>41</v>
      </c>
      <c r="B17" s="25">
        <v>78</v>
      </c>
      <c r="C17" s="25">
        <v>61</v>
      </c>
      <c r="D17" s="25">
        <v>64</v>
      </c>
      <c r="E17" s="25">
        <v>54</v>
      </c>
      <c r="F17" s="25">
        <v>67</v>
      </c>
      <c r="G17" s="3" t="s">
        <v>32</v>
      </c>
      <c r="I17" s="27">
        <f t="shared" si="0"/>
        <v>66.319999999999993</v>
      </c>
      <c r="J17" s="27">
        <f t="shared" si="1"/>
        <v>86.039999999999992</v>
      </c>
      <c r="K17" s="3" t="s">
        <v>32</v>
      </c>
    </row>
    <row r="18" spans="1:15" x14ac:dyDescent="0.25">
      <c r="A18" s="25">
        <v>71</v>
      </c>
      <c r="B18" s="25">
        <v>81</v>
      </c>
      <c r="C18" s="25">
        <v>34</v>
      </c>
      <c r="D18" s="25">
        <v>49</v>
      </c>
      <c r="E18" s="25">
        <v>69</v>
      </c>
      <c r="F18" s="25">
        <v>75</v>
      </c>
      <c r="G18" s="3" t="s">
        <v>32</v>
      </c>
      <c r="I18" s="27">
        <f t="shared" si="0"/>
        <v>69.27</v>
      </c>
      <c r="J18" s="27">
        <f t="shared" si="1"/>
        <v>87.01</v>
      </c>
      <c r="K18" s="3" t="s">
        <v>32</v>
      </c>
    </row>
    <row r="19" spans="1:15" x14ac:dyDescent="0.25">
      <c r="A19" s="25">
        <v>38</v>
      </c>
      <c r="B19" s="25">
        <v>62</v>
      </c>
      <c r="C19" s="25">
        <v>75</v>
      </c>
      <c r="D19" s="25">
        <v>55</v>
      </c>
      <c r="E19" s="25">
        <v>61</v>
      </c>
      <c r="F19" s="25">
        <v>64</v>
      </c>
      <c r="G19" s="3" t="s">
        <v>32</v>
      </c>
      <c r="I19" s="27">
        <f t="shared" si="0"/>
        <v>69.63000000000001</v>
      </c>
      <c r="J19" s="27">
        <f t="shared" si="1"/>
        <v>78.099999999999994</v>
      </c>
      <c r="K19" s="3" t="s">
        <v>32</v>
      </c>
    </row>
    <row r="20" spans="1:15" x14ac:dyDescent="0.25">
      <c r="A20" s="25">
        <v>54</v>
      </c>
      <c r="B20" s="25">
        <v>81</v>
      </c>
      <c r="C20" s="25">
        <v>56</v>
      </c>
      <c r="D20" s="25">
        <v>67</v>
      </c>
      <c r="E20" s="25">
        <v>41</v>
      </c>
      <c r="F20" s="25">
        <v>74</v>
      </c>
      <c r="G20" s="3" t="s">
        <v>33</v>
      </c>
      <c r="I20" s="27">
        <f t="shared" si="0"/>
        <v>65.78</v>
      </c>
      <c r="J20" s="27">
        <f t="shared" si="1"/>
        <v>89.24</v>
      </c>
      <c r="K20" s="3" t="s">
        <v>33</v>
      </c>
    </row>
    <row r="21" spans="1:15" ht="6.75" customHeight="1" x14ac:dyDescent="0.25"/>
    <row r="22" spans="1:15" ht="21" x14ac:dyDescent="0.35">
      <c r="A22" s="22" t="s">
        <v>37</v>
      </c>
      <c r="B22" s="22"/>
      <c r="C22" s="22"/>
      <c r="D22" s="22"/>
      <c r="E22" s="22"/>
      <c r="F22" s="22"/>
      <c r="G22" s="22"/>
      <c r="H22" s="22"/>
      <c r="I22" s="22"/>
      <c r="J22" s="22"/>
      <c r="K22" s="20"/>
      <c r="L22" s="20"/>
      <c r="M22" s="20"/>
      <c r="N22" s="20"/>
      <c r="O22" s="20"/>
    </row>
    <row r="23" spans="1:15" ht="21" x14ac:dyDescent="0.35">
      <c r="A23" s="22" t="s">
        <v>38</v>
      </c>
      <c r="B23" s="22"/>
      <c r="C23" s="22"/>
      <c r="D23" s="22"/>
      <c r="E23" s="22"/>
      <c r="F23" s="22"/>
      <c r="G23" s="22"/>
      <c r="H23" s="22"/>
      <c r="I23" s="22"/>
      <c r="J23" s="22"/>
      <c r="K23" s="20"/>
      <c r="L23" s="20"/>
      <c r="M23" s="20"/>
      <c r="N23" s="20"/>
      <c r="O23" s="20"/>
    </row>
  </sheetData>
  <mergeCells count="6">
    <mergeCell ref="A1:J1"/>
    <mergeCell ref="A3:J3"/>
    <mergeCell ref="A5:J5"/>
    <mergeCell ref="A7:J7"/>
    <mergeCell ref="A22:O22"/>
    <mergeCell ref="A23:O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/>
  </sheetViews>
  <sheetFormatPr baseColWidth="10" defaultColWidth="9.140625" defaultRowHeight="15" x14ac:dyDescent="0.25"/>
  <cols>
    <col min="1" max="2" width="9.140625" style="13"/>
    <col min="4" max="7" width="4" customWidth="1"/>
    <col min="8" max="8" width="6.85546875" customWidth="1"/>
    <col min="9" max="9" width="4" customWidth="1"/>
  </cols>
  <sheetData>
    <row r="1" spans="1:9" x14ac:dyDescent="0.25">
      <c r="A1" s="13" t="s">
        <v>0</v>
      </c>
      <c r="B1" s="13" t="s">
        <v>1</v>
      </c>
      <c r="D1" s="1" t="s">
        <v>2</v>
      </c>
      <c r="E1" s="2">
        <f ca="1">RANDBETWEEN(-20,20)</f>
        <v>-4</v>
      </c>
      <c r="F1" s="1" t="s">
        <v>3</v>
      </c>
      <c r="G1" s="2">
        <f ca="1">RANDBETWEEN(-30,30)</f>
        <v>-4</v>
      </c>
      <c r="H1" s="1" t="s">
        <v>4</v>
      </c>
      <c r="I1" s="2">
        <f ca="1">RANDBETWEEN(0,100)</f>
        <v>5</v>
      </c>
    </row>
    <row r="2" spans="1:9" x14ac:dyDescent="0.25">
      <c r="A2" s="13">
        <v>5</v>
      </c>
      <c r="B2" s="13">
        <f ca="1">+$E$1*A2+$G$1+SIGN(RANDBETWEEN(-1,1))*RAND()*$I$1</f>
        <v>-21.460522684021441</v>
      </c>
    </row>
    <row r="3" spans="1:9" x14ac:dyDescent="0.25">
      <c r="A3" s="13">
        <f>+A2+0.5</f>
        <v>5.5</v>
      </c>
      <c r="B3" s="13">
        <f t="shared" ref="B3:B30" ca="1" si="0">+$E$1*A3+$G$1+SIGN(RANDBETWEEN(-1,1))*RAND()*$I$1</f>
        <v>-26</v>
      </c>
    </row>
    <row r="4" spans="1:9" x14ac:dyDescent="0.25">
      <c r="A4" s="13">
        <f t="shared" ref="A4:A30" si="1">+A3+0.5</f>
        <v>6</v>
      </c>
      <c r="B4" s="13">
        <f t="shared" ca="1" si="0"/>
        <v>-28.002129534913529</v>
      </c>
    </row>
    <row r="5" spans="1:9" x14ac:dyDescent="0.25">
      <c r="A5" s="13">
        <f t="shared" si="1"/>
        <v>6.5</v>
      </c>
      <c r="B5" s="13">
        <f t="shared" ca="1" si="0"/>
        <v>-30</v>
      </c>
    </row>
    <row r="6" spans="1:9" x14ac:dyDescent="0.25">
      <c r="A6" s="13">
        <f t="shared" si="1"/>
        <v>7</v>
      </c>
      <c r="B6" s="13">
        <f t="shared" ca="1" si="0"/>
        <v>-36.631748581196703</v>
      </c>
    </row>
    <row r="7" spans="1:9" x14ac:dyDescent="0.25">
      <c r="A7" s="13">
        <f t="shared" si="1"/>
        <v>7.5</v>
      </c>
      <c r="B7" s="13">
        <f t="shared" ca="1" si="0"/>
        <v>-38.019555252910685</v>
      </c>
    </row>
    <row r="8" spans="1:9" x14ac:dyDescent="0.25">
      <c r="A8" s="13">
        <f t="shared" si="1"/>
        <v>8</v>
      </c>
      <c r="B8" s="13">
        <f t="shared" ca="1" si="0"/>
        <v>-36</v>
      </c>
    </row>
    <row r="9" spans="1:9" x14ac:dyDescent="0.25">
      <c r="A9" s="13">
        <f t="shared" si="1"/>
        <v>8.5</v>
      </c>
      <c r="B9" s="13">
        <f t="shared" ca="1" si="0"/>
        <v>-38</v>
      </c>
    </row>
    <row r="10" spans="1:9" x14ac:dyDescent="0.25">
      <c r="A10" s="13">
        <f t="shared" si="1"/>
        <v>9</v>
      </c>
      <c r="B10" s="13">
        <f t="shared" ca="1" si="0"/>
        <v>-37.14825381866406</v>
      </c>
    </row>
    <row r="11" spans="1:9" x14ac:dyDescent="0.25">
      <c r="A11" s="13">
        <f t="shared" si="1"/>
        <v>9.5</v>
      </c>
      <c r="B11" s="13">
        <f t="shared" ca="1" si="0"/>
        <v>-39.432728554978645</v>
      </c>
    </row>
    <row r="12" spans="1:9" x14ac:dyDescent="0.25">
      <c r="A12" s="13">
        <f t="shared" si="1"/>
        <v>10</v>
      </c>
      <c r="B12" s="13">
        <f t="shared" ca="1" si="0"/>
        <v>-44.322454120677342</v>
      </c>
    </row>
    <row r="13" spans="1:9" x14ac:dyDescent="0.25">
      <c r="A13" s="13">
        <f t="shared" si="1"/>
        <v>10.5</v>
      </c>
      <c r="B13" s="13">
        <f t="shared" ca="1" si="0"/>
        <v>-49.513701828844461</v>
      </c>
    </row>
    <row r="14" spans="1:9" x14ac:dyDescent="0.25">
      <c r="A14" s="13">
        <f t="shared" si="1"/>
        <v>11</v>
      </c>
      <c r="B14" s="13">
        <f t="shared" ca="1" si="0"/>
        <v>-45.599326986604808</v>
      </c>
    </row>
    <row r="15" spans="1:9" x14ac:dyDescent="0.25">
      <c r="A15" s="13">
        <f t="shared" si="1"/>
        <v>11.5</v>
      </c>
      <c r="B15" s="13">
        <f t="shared" ca="1" si="0"/>
        <v>-50</v>
      </c>
    </row>
    <row r="16" spans="1:9" x14ac:dyDescent="0.25">
      <c r="A16" s="13">
        <f t="shared" si="1"/>
        <v>12</v>
      </c>
      <c r="B16" s="13">
        <f t="shared" ca="1" si="0"/>
        <v>-49.892259757722627</v>
      </c>
    </row>
    <row r="17" spans="1:2" x14ac:dyDescent="0.25">
      <c r="A17" s="13">
        <f t="shared" si="1"/>
        <v>12.5</v>
      </c>
      <c r="B17" s="13">
        <f t="shared" ca="1" si="0"/>
        <v>-54</v>
      </c>
    </row>
    <row r="18" spans="1:2" x14ac:dyDescent="0.25">
      <c r="A18" s="13">
        <f t="shared" si="1"/>
        <v>13</v>
      </c>
      <c r="B18" s="13">
        <f t="shared" ca="1" si="0"/>
        <v>-56.631951031593395</v>
      </c>
    </row>
    <row r="19" spans="1:2" x14ac:dyDescent="0.25">
      <c r="A19" s="13">
        <f t="shared" si="1"/>
        <v>13.5</v>
      </c>
      <c r="B19" s="13">
        <f t="shared" ca="1" si="0"/>
        <v>-53.428561129857769</v>
      </c>
    </row>
    <row r="20" spans="1:2" x14ac:dyDescent="0.25">
      <c r="A20" s="13">
        <f t="shared" si="1"/>
        <v>14</v>
      </c>
      <c r="B20" s="13">
        <f t="shared" ca="1" si="0"/>
        <v>-61.702421160727944</v>
      </c>
    </row>
    <row r="21" spans="1:2" x14ac:dyDescent="0.25">
      <c r="A21" s="13">
        <f t="shared" si="1"/>
        <v>14.5</v>
      </c>
      <c r="B21" s="13">
        <f t="shared" ca="1" si="0"/>
        <v>-64.610273734440568</v>
      </c>
    </row>
    <row r="22" spans="1:2" x14ac:dyDescent="0.25">
      <c r="A22" s="13">
        <f t="shared" si="1"/>
        <v>15</v>
      </c>
      <c r="B22" s="13">
        <f t="shared" ca="1" si="0"/>
        <v>-60.932430183149158</v>
      </c>
    </row>
    <row r="23" spans="1:2" x14ac:dyDescent="0.25">
      <c r="A23" s="13">
        <f t="shared" si="1"/>
        <v>15.5</v>
      </c>
      <c r="B23" s="13">
        <f t="shared" ca="1" si="0"/>
        <v>-61.264474394083685</v>
      </c>
    </row>
    <row r="24" spans="1:2" x14ac:dyDescent="0.25">
      <c r="A24" s="13">
        <f t="shared" si="1"/>
        <v>16</v>
      </c>
      <c r="B24" s="13">
        <f t="shared" ca="1" si="0"/>
        <v>-65.4187358633164</v>
      </c>
    </row>
    <row r="25" spans="1:2" x14ac:dyDescent="0.25">
      <c r="A25" s="13">
        <f t="shared" si="1"/>
        <v>16.5</v>
      </c>
      <c r="B25" s="13">
        <f t="shared" ca="1" si="0"/>
        <v>-68.67266457634193</v>
      </c>
    </row>
    <row r="26" spans="1:2" x14ac:dyDescent="0.25">
      <c r="A26" s="13">
        <f t="shared" si="1"/>
        <v>17</v>
      </c>
      <c r="B26" s="13">
        <f t="shared" ca="1" si="0"/>
        <v>-72</v>
      </c>
    </row>
    <row r="27" spans="1:2" x14ac:dyDescent="0.25">
      <c r="A27" s="13">
        <f t="shared" si="1"/>
        <v>17.5</v>
      </c>
      <c r="B27" s="13">
        <f t="shared" ca="1" si="0"/>
        <v>-73.259212730397863</v>
      </c>
    </row>
    <row r="28" spans="1:2" x14ac:dyDescent="0.25">
      <c r="A28" s="13">
        <f t="shared" si="1"/>
        <v>18</v>
      </c>
      <c r="B28" s="13">
        <f t="shared" ca="1" si="0"/>
        <v>-76</v>
      </c>
    </row>
    <row r="29" spans="1:2" x14ac:dyDescent="0.25">
      <c r="A29" s="13">
        <f t="shared" si="1"/>
        <v>18.5</v>
      </c>
      <c r="B29" s="13">
        <f t="shared" ca="1" si="0"/>
        <v>-82.571621339287034</v>
      </c>
    </row>
    <row r="30" spans="1:2" x14ac:dyDescent="0.25">
      <c r="A30" s="13">
        <f t="shared" si="1"/>
        <v>19</v>
      </c>
      <c r="B30" s="13">
        <f t="shared" ca="1" si="0"/>
        <v>-81.316561632171187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9633-8B6A-49AA-B4E3-2EB8B78F681C}">
  <dimension ref="A1:L30"/>
  <sheetViews>
    <sheetView workbookViewId="0"/>
  </sheetViews>
  <sheetFormatPr baseColWidth="10" defaultColWidth="9.140625" defaultRowHeight="15" x14ac:dyDescent="0.25"/>
  <cols>
    <col min="1" max="1" width="5" style="13" bestFit="1" customWidth="1"/>
    <col min="2" max="2" width="12.7109375" style="13" bestFit="1" customWidth="1"/>
    <col min="3" max="3" width="2.140625" style="14" customWidth="1"/>
    <col min="4" max="4" width="6.5703125" style="15" bestFit="1" customWidth="1"/>
    <col min="5" max="5" width="12.7109375" style="15" bestFit="1" customWidth="1"/>
    <col min="6" max="7" width="9.140625" style="14"/>
    <col min="8" max="8" width="12.42578125" style="14" bestFit="1" customWidth="1"/>
    <col min="9" max="11" width="9.140625" style="14"/>
    <col min="12" max="12" width="13.7109375" style="14" bestFit="1" customWidth="1"/>
    <col min="13" max="16384" width="9.140625" style="14"/>
  </cols>
  <sheetData>
    <row r="1" spans="1:5" x14ac:dyDescent="0.25">
      <c r="A1" s="13" t="s">
        <v>0</v>
      </c>
      <c r="B1" s="13" t="s">
        <v>1</v>
      </c>
      <c r="D1" s="15" t="s">
        <v>5</v>
      </c>
      <c r="E1" s="15" t="s">
        <v>6</v>
      </c>
    </row>
    <row r="2" spans="1:5" x14ac:dyDescent="0.25">
      <c r="A2" s="13">
        <f>DataSimulator!A2</f>
        <v>5</v>
      </c>
      <c r="B2" s="13">
        <f ca="1">DataSimulator!B2</f>
        <v>-21.460522684021441</v>
      </c>
      <c r="D2" s="15">
        <f>A2-AVERAGE($A$2:$A$30)</f>
        <v>-7</v>
      </c>
      <c r="E2" s="15">
        <f ca="1">B2-AVERAGE($B$2:B$30)</f>
        <v>30.326773484802736</v>
      </c>
    </row>
    <row r="3" spans="1:5" x14ac:dyDescent="0.25">
      <c r="A3" s="13">
        <f>DataSimulator!A3</f>
        <v>5.5</v>
      </c>
      <c r="B3" s="13">
        <f ca="1">DataSimulator!B3</f>
        <v>-26</v>
      </c>
      <c r="D3" s="15">
        <f t="shared" ref="D3:D30" si="0">A3-AVERAGE($A$2:$A$30)</f>
        <v>-6.5</v>
      </c>
      <c r="E3" s="15">
        <f ca="1">B3-AVERAGE($B$2:B$30)</f>
        <v>25.787296168824177</v>
      </c>
    </row>
    <row r="4" spans="1:5" x14ac:dyDescent="0.25">
      <c r="A4" s="13">
        <f>DataSimulator!A4</f>
        <v>6</v>
      </c>
      <c r="B4" s="13">
        <f ca="1">DataSimulator!B4</f>
        <v>-28.002129534913529</v>
      </c>
      <c r="D4" s="15">
        <f t="shared" si="0"/>
        <v>-6</v>
      </c>
      <c r="E4" s="15">
        <f ca="1">B4-AVERAGE($B$2:B$30)</f>
        <v>23.785166633910649</v>
      </c>
    </row>
    <row r="5" spans="1:5" x14ac:dyDescent="0.25">
      <c r="A5" s="13">
        <f>DataSimulator!A5</f>
        <v>6.5</v>
      </c>
      <c r="B5" s="13">
        <f ca="1">DataSimulator!B5</f>
        <v>-30</v>
      </c>
      <c r="D5" s="15">
        <f t="shared" si="0"/>
        <v>-5.5</v>
      </c>
      <c r="E5" s="15">
        <f ca="1">B5-AVERAGE($B$2:B$30)</f>
        <v>21.787296168824177</v>
      </c>
    </row>
    <row r="6" spans="1:5" x14ac:dyDescent="0.25">
      <c r="A6" s="13">
        <f>DataSimulator!A6</f>
        <v>7</v>
      </c>
      <c r="B6" s="13">
        <f ca="1">DataSimulator!B6</f>
        <v>-36.631748581196703</v>
      </c>
      <c r="D6" s="15">
        <f t="shared" si="0"/>
        <v>-5</v>
      </c>
      <c r="E6" s="15">
        <f ca="1">B6-AVERAGE($B$2:B$30)</f>
        <v>15.155547587627474</v>
      </c>
    </row>
    <row r="7" spans="1:5" x14ac:dyDescent="0.25">
      <c r="A7" s="13">
        <f>DataSimulator!A7</f>
        <v>7.5</v>
      </c>
      <c r="B7" s="13">
        <f ca="1">DataSimulator!B7</f>
        <v>-38.019555252910685</v>
      </c>
      <c r="D7" s="15">
        <f t="shared" si="0"/>
        <v>-4.5</v>
      </c>
      <c r="E7" s="15">
        <f ca="1">B7-AVERAGE($B$2:B$30)</f>
        <v>13.767740915913492</v>
      </c>
    </row>
    <row r="8" spans="1:5" x14ac:dyDescent="0.25">
      <c r="A8" s="13">
        <f>DataSimulator!A8</f>
        <v>8</v>
      </c>
      <c r="B8" s="13">
        <f ca="1">DataSimulator!B8</f>
        <v>-36</v>
      </c>
      <c r="D8" s="15">
        <f t="shared" si="0"/>
        <v>-4</v>
      </c>
      <c r="E8" s="15">
        <f ca="1">B8-AVERAGE($B$2:B$30)</f>
        <v>15.787296168824177</v>
      </c>
    </row>
    <row r="9" spans="1:5" x14ac:dyDescent="0.25">
      <c r="A9" s="13">
        <f>DataSimulator!A9</f>
        <v>8.5</v>
      </c>
      <c r="B9" s="13">
        <f ca="1">DataSimulator!B9</f>
        <v>-38</v>
      </c>
      <c r="D9" s="15">
        <f t="shared" si="0"/>
        <v>-3.5</v>
      </c>
      <c r="E9" s="15">
        <f ca="1">B9-AVERAGE($B$2:B$30)</f>
        <v>13.787296168824177</v>
      </c>
    </row>
    <row r="10" spans="1:5" x14ac:dyDescent="0.25">
      <c r="A10" s="13">
        <f>DataSimulator!A10</f>
        <v>9</v>
      </c>
      <c r="B10" s="13">
        <f ca="1">DataSimulator!B10</f>
        <v>-37.14825381866406</v>
      </c>
      <c r="D10" s="15">
        <f t="shared" si="0"/>
        <v>-3</v>
      </c>
      <c r="E10" s="15">
        <f ca="1">B10-AVERAGE($B$2:B$30)</f>
        <v>14.639042350160118</v>
      </c>
    </row>
    <row r="11" spans="1:5" x14ac:dyDescent="0.25">
      <c r="A11" s="13">
        <f>DataSimulator!A11</f>
        <v>9.5</v>
      </c>
      <c r="B11" s="13">
        <f ca="1">DataSimulator!B11</f>
        <v>-39.432728554978645</v>
      </c>
      <c r="D11" s="15">
        <f t="shared" si="0"/>
        <v>-2.5</v>
      </c>
      <c r="E11" s="15">
        <f ca="1">B11-AVERAGE($B$2:B$30)</f>
        <v>12.354567613845532</v>
      </c>
    </row>
    <row r="12" spans="1:5" x14ac:dyDescent="0.25">
      <c r="A12" s="13">
        <f>DataSimulator!A12</f>
        <v>10</v>
      </c>
      <c r="B12" s="13">
        <f ca="1">DataSimulator!B12</f>
        <v>-44.322454120677342</v>
      </c>
      <c r="D12" s="15">
        <f t="shared" si="0"/>
        <v>-2</v>
      </c>
      <c r="E12" s="15">
        <f ca="1">B12-AVERAGE($B$2:B$30)</f>
        <v>7.4648420481468349</v>
      </c>
    </row>
    <row r="13" spans="1:5" x14ac:dyDescent="0.25">
      <c r="A13" s="13">
        <f>DataSimulator!A13</f>
        <v>10.5</v>
      </c>
      <c r="B13" s="13">
        <f ca="1">DataSimulator!B13</f>
        <v>-49.513701828844461</v>
      </c>
      <c r="D13" s="15">
        <f t="shared" si="0"/>
        <v>-1.5</v>
      </c>
      <c r="E13" s="15">
        <f ca="1">B13-AVERAGE($B$2:B$30)</f>
        <v>2.2735943399797165</v>
      </c>
    </row>
    <row r="14" spans="1:5" x14ac:dyDescent="0.25">
      <c r="A14" s="13">
        <f>DataSimulator!A14</f>
        <v>11</v>
      </c>
      <c r="B14" s="13">
        <f ca="1">DataSimulator!B14</f>
        <v>-45.599326986604808</v>
      </c>
      <c r="D14" s="15">
        <f t="shared" si="0"/>
        <v>-1</v>
      </c>
      <c r="E14" s="15">
        <f ca="1">B14-AVERAGE($B$2:B$30)</f>
        <v>6.1879691822193692</v>
      </c>
    </row>
    <row r="15" spans="1:5" x14ac:dyDescent="0.25">
      <c r="A15" s="13">
        <f>DataSimulator!A15</f>
        <v>11.5</v>
      </c>
      <c r="B15" s="13">
        <f ca="1">DataSimulator!B15</f>
        <v>-50</v>
      </c>
      <c r="D15" s="15">
        <f t="shared" si="0"/>
        <v>-0.5</v>
      </c>
      <c r="E15" s="15">
        <f ca="1">B15-AVERAGE($B$2:B$30)</f>
        <v>1.7872961688241773</v>
      </c>
    </row>
    <row r="16" spans="1:5" x14ac:dyDescent="0.25">
      <c r="A16" s="13">
        <f>DataSimulator!A16</f>
        <v>12</v>
      </c>
      <c r="B16" s="13">
        <f ca="1">DataSimulator!B16</f>
        <v>-49.892259757722627</v>
      </c>
      <c r="D16" s="15">
        <f t="shared" si="0"/>
        <v>0</v>
      </c>
      <c r="E16" s="15">
        <f ca="1">B16-AVERAGE($B$2:B$30)</f>
        <v>1.8950364111015503</v>
      </c>
    </row>
    <row r="17" spans="1:12" x14ac:dyDescent="0.25">
      <c r="A17" s="13">
        <f>DataSimulator!A17</f>
        <v>12.5</v>
      </c>
      <c r="B17" s="13">
        <f ca="1">DataSimulator!B17</f>
        <v>-54</v>
      </c>
      <c r="D17" s="15">
        <f t="shared" si="0"/>
        <v>0.5</v>
      </c>
      <c r="E17" s="15">
        <f ca="1">B17-AVERAGE($B$2:B$30)</f>
        <v>-2.2127038311758227</v>
      </c>
    </row>
    <row r="18" spans="1:12" x14ac:dyDescent="0.25">
      <c r="A18" s="13">
        <f>DataSimulator!A18</f>
        <v>13</v>
      </c>
      <c r="B18" s="13">
        <f ca="1">DataSimulator!B18</f>
        <v>-56.631951031593395</v>
      </c>
      <c r="D18" s="15">
        <f t="shared" si="0"/>
        <v>1</v>
      </c>
      <c r="E18" s="15">
        <f ca="1">B18-AVERAGE($B$2:B$30)</f>
        <v>-4.8446548627692181</v>
      </c>
    </row>
    <row r="19" spans="1:12" x14ac:dyDescent="0.25">
      <c r="A19" s="13">
        <f>DataSimulator!A19</f>
        <v>13.5</v>
      </c>
      <c r="B19" s="13">
        <f ca="1">DataSimulator!B19</f>
        <v>-53.428561129857769</v>
      </c>
      <c r="D19" s="15">
        <f t="shared" si="0"/>
        <v>1.5</v>
      </c>
      <c r="E19" s="15">
        <f ca="1">B19-AVERAGE($B$2:B$30)</f>
        <v>-1.6412649610335919</v>
      </c>
    </row>
    <row r="20" spans="1:12" x14ac:dyDescent="0.25">
      <c r="A20" s="13">
        <f>DataSimulator!A20</f>
        <v>14</v>
      </c>
      <c r="B20" s="13">
        <f ca="1">DataSimulator!B20</f>
        <v>-61.702421160727944</v>
      </c>
      <c r="D20" s="15">
        <f t="shared" si="0"/>
        <v>2</v>
      </c>
      <c r="E20" s="15">
        <f ca="1">B20-AVERAGE($B$2:B$30)</f>
        <v>-9.9151249919037667</v>
      </c>
    </row>
    <row r="21" spans="1:12" x14ac:dyDescent="0.25">
      <c r="A21" s="13">
        <f>DataSimulator!A21</f>
        <v>14.5</v>
      </c>
      <c r="B21" s="13">
        <f ca="1">DataSimulator!B21</f>
        <v>-64.610273734440568</v>
      </c>
      <c r="D21" s="15">
        <f t="shared" si="0"/>
        <v>2.5</v>
      </c>
      <c r="E21" s="15">
        <f ca="1">B21-AVERAGE($B$2:B$30)</f>
        <v>-12.822977565616391</v>
      </c>
    </row>
    <row r="22" spans="1:12" x14ac:dyDescent="0.25">
      <c r="A22" s="13">
        <f>DataSimulator!A22</f>
        <v>15</v>
      </c>
      <c r="B22" s="13">
        <f ca="1">DataSimulator!B22</f>
        <v>-60.932430183149158</v>
      </c>
      <c r="D22" s="15">
        <f t="shared" si="0"/>
        <v>3</v>
      </c>
      <c r="E22" s="15">
        <f ca="1">B22-AVERAGE($B$2:B$30)</f>
        <v>-9.1451340143249809</v>
      </c>
      <c r="G22" s="16"/>
      <c r="H22" s="14" t="s">
        <v>8</v>
      </c>
      <c r="K22" s="17"/>
      <c r="L22" s="14" t="s">
        <v>7</v>
      </c>
    </row>
    <row r="23" spans="1:12" x14ac:dyDescent="0.25">
      <c r="A23" s="13">
        <f>DataSimulator!A23</f>
        <v>15.5</v>
      </c>
      <c r="B23" s="13">
        <f ca="1">DataSimulator!B23</f>
        <v>-61.264474394083685</v>
      </c>
      <c r="D23" s="15">
        <f t="shared" si="0"/>
        <v>3.5</v>
      </c>
      <c r="E23" s="15">
        <f ca="1">B23-AVERAGE($B$2:B$30)</f>
        <v>-9.4771782252595074</v>
      </c>
    </row>
    <row r="24" spans="1:12" x14ac:dyDescent="0.25">
      <c r="A24" s="13">
        <f>DataSimulator!A24</f>
        <v>16</v>
      </c>
      <c r="B24" s="13">
        <f ca="1">DataSimulator!B24</f>
        <v>-65.4187358633164</v>
      </c>
      <c r="D24" s="15">
        <f t="shared" si="0"/>
        <v>4</v>
      </c>
      <c r="E24" s="15">
        <f ca="1">B24-AVERAGE($B$2:B$30)</f>
        <v>-13.631439694492222</v>
      </c>
    </row>
    <row r="25" spans="1:12" x14ac:dyDescent="0.25">
      <c r="A25" s="13">
        <f>DataSimulator!A25</f>
        <v>16.5</v>
      </c>
      <c r="B25" s="13">
        <f ca="1">DataSimulator!B25</f>
        <v>-68.67266457634193</v>
      </c>
      <c r="D25" s="15">
        <f t="shared" si="0"/>
        <v>4.5</v>
      </c>
      <c r="E25" s="15">
        <f ca="1">B25-AVERAGE($B$2:B$30)</f>
        <v>-16.885368407517753</v>
      </c>
    </row>
    <row r="26" spans="1:12" x14ac:dyDescent="0.25">
      <c r="A26" s="13">
        <f>DataSimulator!A26</f>
        <v>17</v>
      </c>
      <c r="B26" s="13">
        <f ca="1">DataSimulator!B26</f>
        <v>-72</v>
      </c>
      <c r="D26" s="15">
        <f t="shared" si="0"/>
        <v>5</v>
      </c>
      <c r="E26" s="15">
        <f ca="1">B26-AVERAGE($B$2:B$30)</f>
        <v>-20.212703831175823</v>
      </c>
    </row>
    <row r="27" spans="1:12" x14ac:dyDescent="0.25">
      <c r="A27" s="13">
        <f>DataSimulator!A27</f>
        <v>17.5</v>
      </c>
      <c r="B27" s="13">
        <f ca="1">DataSimulator!B27</f>
        <v>-73.259212730397863</v>
      </c>
      <c r="D27" s="15">
        <f t="shared" si="0"/>
        <v>5.5</v>
      </c>
      <c r="E27" s="15">
        <f ca="1">B27-AVERAGE($B$2:B$30)</f>
        <v>-21.471916561573686</v>
      </c>
    </row>
    <row r="28" spans="1:12" x14ac:dyDescent="0.25">
      <c r="A28" s="13">
        <f>DataSimulator!A28</f>
        <v>18</v>
      </c>
      <c r="B28" s="13">
        <f ca="1">DataSimulator!B28</f>
        <v>-76</v>
      </c>
      <c r="D28" s="15">
        <f t="shared" si="0"/>
        <v>6</v>
      </c>
      <c r="E28" s="15">
        <f ca="1">B28-AVERAGE($B$2:B$30)</f>
        <v>-24.212703831175823</v>
      </c>
    </row>
    <row r="29" spans="1:12" x14ac:dyDescent="0.25">
      <c r="A29" s="13">
        <f>DataSimulator!A29</f>
        <v>18.5</v>
      </c>
      <c r="B29" s="13">
        <f ca="1">DataSimulator!B29</f>
        <v>-82.571621339287034</v>
      </c>
      <c r="D29" s="15">
        <f t="shared" si="0"/>
        <v>6.5</v>
      </c>
      <c r="E29" s="15">
        <f ca="1">B29-AVERAGE($B$2:B$30)</f>
        <v>-30.784325170462857</v>
      </c>
    </row>
    <row r="30" spans="1:12" x14ac:dyDescent="0.25">
      <c r="A30" s="13">
        <f>DataSimulator!A30</f>
        <v>19</v>
      </c>
      <c r="B30" s="13">
        <f ca="1">DataSimulator!B30</f>
        <v>-81.316561632171187</v>
      </c>
      <c r="D30" s="15">
        <f t="shared" si="0"/>
        <v>7</v>
      </c>
      <c r="E30" s="15">
        <f ca="1">B30-AVERAGE($B$2:B$30)</f>
        <v>-29.529265463347009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BD2F-F48F-40DB-A3BF-3A4622DF3C13}">
  <dimension ref="A1:K30"/>
  <sheetViews>
    <sheetView workbookViewId="0">
      <selection activeCell="F2" sqref="F2"/>
    </sheetView>
  </sheetViews>
  <sheetFormatPr baseColWidth="10" defaultRowHeight="15" x14ac:dyDescent="0.25"/>
  <cols>
    <col min="1" max="2" width="7.28515625" style="15" customWidth="1"/>
    <col min="3" max="3" width="6.28515625" customWidth="1"/>
    <col min="5" max="5" width="1.5703125" customWidth="1"/>
    <col min="6" max="6" width="3.42578125" customWidth="1"/>
    <col min="10" max="10" width="14" customWidth="1"/>
  </cols>
  <sheetData>
    <row r="1" spans="1:6" x14ac:dyDescent="0.25">
      <c r="A1" s="15" t="s">
        <v>5</v>
      </c>
      <c r="B1" s="15" t="s">
        <v>6</v>
      </c>
      <c r="C1" s="5" t="s">
        <v>9</v>
      </c>
      <c r="D1" s="5" cm="1">
        <f t="array" aca="1" ref="D1:E1" ca="1">LINEST(B2:B30,A2:A30)</f>
        <v>-3.969384820001689</v>
      </c>
      <c r="E1">
        <f ca="1"/>
        <v>-3.1851915740970009E-15</v>
      </c>
      <c r="F1" s="3">
        <v>20</v>
      </c>
    </row>
    <row r="2" spans="1:6" x14ac:dyDescent="0.25">
      <c r="A2" s="15">
        <f>Step1!D2</f>
        <v>-7</v>
      </c>
      <c r="B2" s="15">
        <f ca="1">Step1!E2</f>
        <v>30.326773484802736</v>
      </c>
    </row>
    <row r="3" spans="1:6" x14ac:dyDescent="0.25">
      <c r="A3" s="15">
        <f>Step1!D3</f>
        <v>-6.5</v>
      </c>
      <c r="B3" s="15">
        <f ca="1">Step1!E3</f>
        <v>25.787296168824177</v>
      </c>
      <c r="C3" s="9" t="s">
        <v>5</v>
      </c>
      <c r="D3" s="9" t="s">
        <v>6</v>
      </c>
    </row>
    <row r="4" spans="1:6" x14ac:dyDescent="0.25">
      <c r="A4" s="15">
        <f>Step1!D4</f>
        <v>-6</v>
      </c>
      <c r="B4" s="15">
        <f ca="1">Step1!E4</f>
        <v>23.785166633910649</v>
      </c>
      <c r="C4" s="9">
        <v>0</v>
      </c>
      <c r="D4" s="9">
        <v>0</v>
      </c>
    </row>
    <row r="5" spans="1:6" x14ac:dyDescent="0.25">
      <c r="A5" s="15">
        <f>Step1!D5</f>
        <v>-5.5</v>
      </c>
      <c r="B5" s="15">
        <f ca="1">Step1!E5</f>
        <v>21.787296168824177</v>
      </c>
      <c r="C5" s="9">
        <f ca="1">SQRT(1/(1+(D1*D1)))*F1</f>
        <v>4.8859004547906961</v>
      </c>
      <c r="D5" s="10">
        <f ca="1">+D1*C5</f>
        <v>-19.394019097285536</v>
      </c>
    </row>
    <row r="6" spans="1:6" x14ac:dyDescent="0.25">
      <c r="A6" s="15">
        <f>Step1!D6</f>
        <v>-5</v>
      </c>
      <c r="B6" s="15">
        <f ca="1">Step1!E6</f>
        <v>15.155547587627474</v>
      </c>
    </row>
    <row r="7" spans="1:6" x14ac:dyDescent="0.25">
      <c r="A7" s="15">
        <f>Step1!D7</f>
        <v>-4.5</v>
      </c>
      <c r="B7" s="15">
        <f ca="1">Step1!E7</f>
        <v>13.767740915913492</v>
      </c>
    </row>
    <row r="8" spans="1:6" x14ac:dyDescent="0.25">
      <c r="A8" s="15">
        <f>Step1!D8</f>
        <v>-4</v>
      </c>
      <c r="B8" s="15">
        <f ca="1">Step1!E8</f>
        <v>15.787296168824177</v>
      </c>
    </row>
    <row r="9" spans="1:6" x14ac:dyDescent="0.25">
      <c r="A9" s="15">
        <f>Step1!D9</f>
        <v>-3.5</v>
      </c>
      <c r="B9" s="15">
        <f ca="1">Step1!E9</f>
        <v>13.787296168824177</v>
      </c>
    </row>
    <row r="10" spans="1:6" x14ac:dyDescent="0.25">
      <c r="A10" s="15">
        <f>Step1!D10</f>
        <v>-3</v>
      </c>
      <c r="B10" s="15">
        <f ca="1">Step1!E10</f>
        <v>14.639042350160118</v>
      </c>
    </row>
    <row r="11" spans="1:6" x14ac:dyDescent="0.25">
      <c r="A11" s="15">
        <f>Step1!D11</f>
        <v>-2.5</v>
      </c>
      <c r="B11" s="15">
        <f ca="1">Step1!E11</f>
        <v>12.354567613845532</v>
      </c>
    </row>
    <row r="12" spans="1:6" x14ac:dyDescent="0.25">
      <c r="A12" s="15">
        <f>Step1!D12</f>
        <v>-2</v>
      </c>
      <c r="B12" s="15">
        <f ca="1">Step1!E12</f>
        <v>7.4648420481468349</v>
      </c>
    </row>
    <row r="13" spans="1:6" x14ac:dyDescent="0.25">
      <c r="A13" s="15">
        <f>Step1!D13</f>
        <v>-1.5</v>
      </c>
      <c r="B13" s="15">
        <f ca="1">Step1!E13</f>
        <v>2.2735943399797165</v>
      </c>
    </row>
    <row r="14" spans="1:6" x14ac:dyDescent="0.25">
      <c r="A14" s="15">
        <f>Step1!D14</f>
        <v>-1</v>
      </c>
      <c r="B14" s="15">
        <f ca="1">Step1!E14</f>
        <v>6.1879691822193692</v>
      </c>
    </row>
    <row r="15" spans="1:6" x14ac:dyDescent="0.25">
      <c r="A15" s="15">
        <f>Step1!D15</f>
        <v>-0.5</v>
      </c>
      <c r="B15" s="15">
        <f ca="1">Step1!E15</f>
        <v>1.7872961688241773</v>
      </c>
    </row>
    <row r="16" spans="1:6" x14ac:dyDescent="0.25">
      <c r="A16" s="15">
        <f>Step1!D16</f>
        <v>0</v>
      </c>
      <c r="B16" s="15">
        <f ca="1">Step1!E16</f>
        <v>1.8950364111015503</v>
      </c>
    </row>
    <row r="17" spans="1:11" x14ac:dyDescent="0.25">
      <c r="A17" s="15">
        <f>Step1!D17</f>
        <v>0.5</v>
      </c>
      <c r="B17" s="15">
        <f ca="1">Step1!E17</f>
        <v>-2.2127038311758227</v>
      </c>
    </row>
    <row r="18" spans="1:11" x14ac:dyDescent="0.25">
      <c r="A18" s="15">
        <f>Step1!D18</f>
        <v>1</v>
      </c>
      <c r="B18" s="15">
        <f ca="1">Step1!E18</f>
        <v>-4.8446548627692181</v>
      </c>
    </row>
    <row r="19" spans="1:11" x14ac:dyDescent="0.25">
      <c r="A19" s="15">
        <f>Step1!D19</f>
        <v>1.5</v>
      </c>
      <c r="B19" s="15">
        <f ca="1">Step1!E19</f>
        <v>-1.6412649610335919</v>
      </c>
    </row>
    <row r="20" spans="1:11" x14ac:dyDescent="0.25">
      <c r="A20" s="15">
        <f>Step1!D20</f>
        <v>2</v>
      </c>
      <c r="B20" s="15">
        <f ca="1">Step1!E20</f>
        <v>-9.9151249919037667</v>
      </c>
    </row>
    <row r="21" spans="1:11" x14ac:dyDescent="0.25">
      <c r="A21" s="15">
        <f>Step1!D21</f>
        <v>2.5</v>
      </c>
      <c r="B21" s="15">
        <f ca="1">Step1!E21</f>
        <v>-12.822977565616391</v>
      </c>
    </row>
    <row r="22" spans="1:11" x14ac:dyDescent="0.25">
      <c r="A22" s="15">
        <f>Step1!D22</f>
        <v>3</v>
      </c>
      <c r="B22" s="15">
        <f ca="1">Step1!E22</f>
        <v>-9.1451340143249809</v>
      </c>
    </row>
    <row r="23" spans="1:11" x14ac:dyDescent="0.25">
      <c r="A23" s="15">
        <f>Step1!D23</f>
        <v>3.5</v>
      </c>
      <c r="B23" s="15">
        <f ca="1">Step1!E23</f>
        <v>-9.4771782252595074</v>
      </c>
      <c r="G23" s="4"/>
      <c r="H23" t="s">
        <v>10</v>
      </c>
      <c r="J23" s="17"/>
      <c r="K23" s="14" t="s">
        <v>7</v>
      </c>
    </row>
    <row r="24" spans="1:11" x14ac:dyDescent="0.25">
      <c r="A24" s="15">
        <f>Step1!D24</f>
        <v>4</v>
      </c>
      <c r="B24" s="15">
        <f ca="1">Step1!E24</f>
        <v>-13.631439694492222</v>
      </c>
    </row>
    <row r="25" spans="1:11" x14ac:dyDescent="0.25">
      <c r="A25" s="15">
        <f>Step1!D25</f>
        <v>4.5</v>
      </c>
      <c r="B25" s="15">
        <f ca="1">Step1!E25</f>
        <v>-16.885368407517753</v>
      </c>
    </row>
    <row r="26" spans="1:11" x14ac:dyDescent="0.25">
      <c r="A26" s="15">
        <f>Step1!D26</f>
        <v>5</v>
      </c>
      <c r="B26" s="15">
        <f ca="1">Step1!E26</f>
        <v>-20.212703831175823</v>
      </c>
    </row>
    <row r="27" spans="1:11" x14ac:dyDescent="0.25">
      <c r="A27" s="15">
        <f>Step1!D27</f>
        <v>5.5</v>
      </c>
      <c r="B27" s="15">
        <f ca="1">Step1!E27</f>
        <v>-21.471916561573686</v>
      </c>
    </row>
    <row r="28" spans="1:11" x14ac:dyDescent="0.25">
      <c r="A28" s="15">
        <f>Step1!D28</f>
        <v>6</v>
      </c>
      <c r="B28" s="15">
        <f ca="1">Step1!E28</f>
        <v>-24.212703831175823</v>
      </c>
    </row>
    <row r="29" spans="1:11" x14ac:dyDescent="0.25">
      <c r="A29" s="15">
        <f>Step1!D29</f>
        <v>6.5</v>
      </c>
      <c r="B29" s="15">
        <f ca="1">Step1!E29</f>
        <v>-30.784325170462857</v>
      </c>
    </row>
    <row r="30" spans="1:11" x14ac:dyDescent="0.25">
      <c r="A30" s="15">
        <f>Step1!D30</f>
        <v>7</v>
      </c>
      <c r="B30" s="15">
        <f ca="1">Step1!E30</f>
        <v>-29.529265463347009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3940-89B7-486F-8BB9-6AA1A97D566B}">
  <dimension ref="A1:H30"/>
  <sheetViews>
    <sheetView workbookViewId="0"/>
  </sheetViews>
  <sheetFormatPr baseColWidth="10" defaultRowHeight="15" x14ac:dyDescent="0.25"/>
  <cols>
    <col min="1" max="2" width="6.5703125" style="15" customWidth="1"/>
    <col min="3" max="3" width="6.28515625" customWidth="1"/>
    <col min="4" max="4" width="7.28515625" customWidth="1"/>
    <col min="5" max="5" width="1.5703125" customWidth="1"/>
    <col min="6" max="6" width="10.7109375" style="6" customWidth="1"/>
    <col min="7" max="7" width="6.5703125" style="7" customWidth="1"/>
    <col min="8" max="8" width="8" style="7" customWidth="1"/>
  </cols>
  <sheetData>
    <row r="1" spans="1:8" x14ac:dyDescent="0.25">
      <c r="A1" s="15" t="s">
        <v>5</v>
      </c>
      <c r="B1" s="15" t="s">
        <v>6</v>
      </c>
      <c r="C1" s="5" t="s">
        <v>9</v>
      </c>
      <c r="D1" s="5" cm="1">
        <f t="array" aca="1" ref="D1:E1" ca="1">LINEST(B2:B30,A2:A30)</f>
        <v>-3.969384820001689</v>
      </c>
      <c r="E1">
        <f ca="1"/>
        <v>-3.1851915740970009E-15</v>
      </c>
      <c r="F1" s="6" t="s">
        <v>13</v>
      </c>
      <c r="G1" s="7" t="s">
        <v>11</v>
      </c>
      <c r="H1" s="7" t="s">
        <v>12</v>
      </c>
    </row>
    <row r="2" spans="1:8" x14ac:dyDescent="0.25">
      <c r="A2" s="15">
        <f>Step1!D2</f>
        <v>-7</v>
      </c>
      <c r="B2" s="15">
        <f ca="1">Step1!E2</f>
        <v>30.326773484802736</v>
      </c>
      <c r="F2" s="6">
        <f t="shared" ref="F2:F30" ca="1" si="0">+(A2*$C$4+B2*$D$4)</f>
        <v>-31.117966365342589</v>
      </c>
      <c r="G2" s="7">
        <f t="shared" ref="G2:G30" ca="1" si="1">F2*$C$4</f>
        <v>-7.6019643008294464</v>
      </c>
      <c r="H2" s="8">
        <f t="shared" ref="H2:H30" ca="1" si="2">+F2*$D$4</f>
        <v>30.175121697907159</v>
      </c>
    </row>
    <row r="3" spans="1:8" x14ac:dyDescent="0.25">
      <c r="A3" s="15">
        <f>Step1!D3</f>
        <v>-6.5</v>
      </c>
      <c r="B3" s="15">
        <f ca="1">Step1!E3</f>
        <v>25.787296168824177</v>
      </c>
      <c r="C3" s="9" t="s">
        <v>5</v>
      </c>
      <c r="D3" s="9" t="s">
        <v>6</v>
      </c>
      <c r="F3" s="6">
        <f t="shared" ca="1" si="0"/>
        <v>-26.593883366083688</v>
      </c>
      <c r="G3" s="7">
        <f t="shared" ca="1" si="1"/>
        <v>-6.496753341649951</v>
      </c>
      <c r="H3" s="8">
        <f t="shared" ca="1" si="2"/>
        <v>25.788114093640562</v>
      </c>
    </row>
    <row r="4" spans="1:8" x14ac:dyDescent="0.25">
      <c r="A4" s="15">
        <f>Step1!D4</f>
        <v>-6</v>
      </c>
      <c r="B4" s="15">
        <f ca="1">Step1!E4</f>
        <v>23.785166633910649</v>
      </c>
      <c r="C4" s="11">
        <f ca="1">SQRT(1/(1+(D1*D1)))</f>
        <v>0.2442950227395348</v>
      </c>
      <c r="D4" s="12">
        <f ca="1">+D1*C4</f>
        <v>-0.96970095486427688</v>
      </c>
      <c r="F4" s="6">
        <f t="shared" ca="1" si="0"/>
        <v>-24.530268932946303</v>
      </c>
      <c r="G4" s="7">
        <f t="shared" ca="1" si="1"/>
        <v>-5.9926226067810209</v>
      </c>
      <c r="H4" s="8">
        <f t="shared" ca="1" si="2"/>
        <v>23.787025207355537</v>
      </c>
    </row>
    <row r="5" spans="1:8" x14ac:dyDescent="0.25">
      <c r="A5" s="15">
        <f>Step1!D5</f>
        <v>-5.5</v>
      </c>
      <c r="B5" s="15">
        <f ca="1">Step1!E5</f>
        <v>21.787296168824177</v>
      </c>
      <c r="F5" s="6">
        <f t="shared" ca="1" si="0"/>
        <v>-22.470784523887048</v>
      </c>
      <c r="G5" s="7">
        <f t="shared" ca="1" si="1"/>
        <v>-5.4895008162381727</v>
      </c>
      <c r="H5" s="8">
        <f t="shared" ca="1" si="2"/>
        <v>21.789941209362684</v>
      </c>
    </row>
    <row r="6" spans="1:8" x14ac:dyDescent="0.25">
      <c r="A6" s="15">
        <f>Step1!D6</f>
        <v>-5</v>
      </c>
      <c r="B6" s="15">
        <f ca="1">Step1!E6</f>
        <v>15.155547587627474</v>
      </c>
      <c r="F6" s="6">
        <f t="shared" ca="1" si="0"/>
        <v>-15.917824080911023</v>
      </c>
      <c r="G6" s="7">
        <f t="shared" ca="1" si="1"/>
        <v>-3.888645195810073</v>
      </c>
      <c r="H6" s="8">
        <f t="shared" ca="1" si="2"/>
        <v>15.435529210621</v>
      </c>
    </row>
    <row r="7" spans="1:8" x14ac:dyDescent="0.25">
      <c r="A7" s="15">
        <f>Step1!D7</f>
        <v>-4.5</v>
      </c>
      <c r="B7" s="15">
        <f ca="1">Step1!E7</f>
        <v>13.767740915913492</v>
      </c>
      <c r="F7" s="6">
        <f t="shared" ca="1" si="0"/>
        <v>-14.449919114813195</v>
      </c>
      <c r="G7" s="7">
        <f t="shared" ca="1" si="1"/>
        <v>-3.5300433187377278</v>
      </c>
      <c r="H7" s="8">
        <f t="shared" ca="1" si="2"/>
        <v>14.012100363345922</v>
      </c>
    </row>
    <row r="8" spans="1:8" x14ac:dyDescent="0.25">
      <c r="A8" s="15">
        <f>Step1!D8</f>
        <v>-4</v>
      </c>
      <c r="B8" s="15">
        <f ca="1">Step1!E8</f>
        <v>15.787296168824177</v>
      </c>
      <c r="F8" s="6">
        <f t="shared" ca="1" si="0"/>
        <v>-16.286136260592084</v>
      </c>
      <c r="G8" s="7">
        <f t="shared" ca="1" si="1"/>
        <v>-3.9786220281205051</v>
      </c>
      <c r="H8" s="8">
        <f t="shared" ca="1" si="2"/>
        <v>15.792681882945867</v>
      </c>
    </row>
    <row r="9" spans="1:8" x14ac:dyDescent="0.25">
      <c r="A9" s="15">
        <f>Step1!D9</f>
        <v>-3.5</v>
      </c>
      <c r="B9" s="15">
        <f ca="1">Step1!E9</f>
        <v>13.787296168824177</v>
      </c>
      <c r="F9" s="6">
        <f t="shared" ca="1" si="0"/>
        <v>-14.224586839493762</v>
      </c>
      <c r="G9" s="7">
        <f t="shared" ca="1" si="1"/>
        <v>-3.474995765414616</v>
      </c>
      <c r="H9" s="8">
        <f t="shared" ca="1" si="2"/>
        <v>13.793595440806927</v>
      </c>
    </row>
    <row r="10" spans="1:8" x14ac:dyDescent="0.25">
      <c r="A10" s="15">
        <f>Step1!D10</f>
        <v>-3</v>
      </c>
      <c r="B10" s="15">
        <f ca="1">Step1!E10</f>
        <v>14.639042350160118</v>
      </c>
      <c r="F10" s="6">
        <f t="shared" ca="1" si="0"/>
        <v>-14.928378413467458</v>
      </c>
      <c r="G10" s="7">
        <f t="shared" ca="1" si="1"/>
        <v>-3.6469285439824128</v>
      </c>
      <c r="H10" s="8">
        <f t="shared" ca="1" si="2"/>
        <v>14.476062802114653</v>
      </c>
    </row>
    <row r="11" spans="1:8" x14ac:dyDescent="0.25">
      <c r="A11" s="15">
        <f>Step1!D11</f>
        <v>-2.5</v>
      </c>
      <c r="B11" s="15">
        <f ca="1">Step1!E11</f>
        <v>12.354567613845532</v>
      </c>
      <c r="F11" s="6">
        <f t="shared" ca="1" si="0"/>
        <v>-12.590973568930121</v>
      </c>
      <c r="G11" s="7">
        <f t="shared" ca="1" si="1"/>
        <v>-3.0759121743346656</v>
      </c>
      <c r="H11" s="8">
        <f t="shared" ca="1" si="2"/>
        <v>12.209479092462411</v>
      </c>
    </row>
    <row r="12" spans="1:8" x14ac:dyDescent="0.25">
      <c r="A12" s="15">
        <f>Step1!D12</f>
        <v>-2</v>
      </c>
      <c r="B12" s="15">
        <f ca="1">Step1!E12</f>
        <v>7.4648420481468349</v>
      </c>
      <c r="F12" s="6">
        <f t="shared" ca="1" si="0"/>
        <v>-7.7272545074780599</v>
      </c>
      <c r="G12" s="7">
        <f t="shared" ca="1" si="1"/>
        <v>-1.8877298156185254</v>
      </c>
      <c r="H12" s="8">
        <f t="shared" ca="1" si="2"/>
        <v>7.4931260743807622</v>
      </c>
    </row>
    <row r="13" spans="1:8" x14ac:dyDescent="0.25">
      <c r="A13" s="15">
        <f>Step1!D13</f>
        <v>-1.5</v>
      </c>
      <c r="B13" s="15">
        <f ca="1">Step1!E13</f>
        <v>2.2735943399797165</v>
      </c>
      <c r="F13" s="6">
        <f t="shared" ca="1" si="0"/>
        <v>-2.5711491365616488</v>
      </c>
      <c r="G13" s="7">
        <f t="shared" ca="1" si="1"/>
        <v>-0.6281189367830633</v>
      </c>
      <c r="H13" s="8">
        <f t="shared" ca="1" si="2"/>
        <v>2.4932457728222919</v>
      </c>
    </row>
    <row r="14" spans="1:8" x14ac:dyDescent="0.25">
      <c r="A14" s="15">
        <f>Step1!D14</f>
        <v>-1</v>
      </c>
      <c r="B14" s="15">
        <f ca="1">Step1!E14</f>
        <v>6.1879691822193692</v>
      </c>
      <c r="F14" s="6">
        <f t="shared" ca="1" si="0"/>
        <v>-6.2447746474083754</v>
      </c>
      <c r="G14" s="7">
        <f t="shared" ca="1" si="1"/>
        <v>-1.5255673644918994</v>
      </c>
      <c r="H14" s="8">
        <f t="shared" ca="1" si="2"/>
        <v>6.0555639385041298</v>
      </c>
    </row>
    <row r="15" spans="1:8" x14ac:dyDescent="0.25">
      <c r="A15" s="15">
        <f>Step1!D15</f>
        <v>-0.5</v>
      </c>
      <c r="B15" s="15">
        <f ca="1">Step1!E15</f>
        <v>1.7872961688241773</v>
      </c>
      <c r="F15" s="6">
        <f t="shared" ca="1" si="0"/>
        <v>-1.8552903129038361</v>
      </c>
      <c r="G15" s="7">
        <f t="shared" ca="1" si="1"/>
        <v>-0.45323818917928127</v>
      </c>
      <c r="H15" s="8">
        <f t="shared" ca="1" si="2"/>
        <v>1.799076787973293</v>
      </c>
    </row>
    <row r="16" spans="1:8" x14ac:dyDescent="0.25">
      <c r="A16" s="15">
        <f>Step1!D16</f>
        <v>0</v>
      </c>
      <c r="B16" s="15">
        <f ca="1">Step1!E16</f>
        <v>1.8950364111015503</v>
      </c>
      <c r="F16" s="6">
        <f t="shared" ca="1" si="0"/>
        <v>-1.8376186173477456</v>
      </c>
      <c r="G16" s="7">
        <f t="shared" ca="1" si="1"/>
        <v>-0.44892108191155999</v>
      </c>
      <c r="H16" s="8">
        <f t="shared" ca="1" si="2"/>
        <v>1.781940527918481</v>
      </c>
    </row>
    <row r="17" spans="1:8" x14ac:dyDescent="0.25">
      <c r="A17" s="15">
        <f>Step1!D17</f>
        <v>0.5</v>
      </c>
      <c r="B17" s="15">
        <f ca="1">Step1!E17</f>
        <v>-2.2127038311758227</v>
      </c>
      <c r="F17" s="6">
        <f t="shared" ca="1" si="0"/>
        <v>2.2678085292928065</v>
      </c>
      <c r="G17" s="7">
        <f t="shared" ca="1" si="1"/>
        <v>0.55401433623249718</v>
      </c>
      <c r="H17" s="8">
        <f t="shared" ca="1" si="2"/>
        <v>-2.199096096304586</v>
      </c>
    </row>
    <row r="18" spans="1:8" x14ac:dyDescent="0.25">
      <c r="A18" s="15">
        <f>Step1!D18</f>
        <v>1</v>
      </c>
      <c r="B18" s="15">
        <f ca="1">Step1!E18</f>
        <v>-4.8446548627692181</v>
      </c>
      <c r="F18" s="6">
        <f t="shared" ca="1" si="0"/>
        <v>4.9421614691547076</v>
      </c>
      <c r="G18" s="7">
        <f t="shared" ca="1" si="1"/>
        <v>1.207345448489602</v>
      </c>
      <c r="H18" s="8">
        <f t="shared" ca="1" si="2"/>
        <v>-4.7924186957327573</v>
      </c>
    </row>
    <row r="19" spans="1:8" x14ac:dyDescent="0.25">
      <c r="A19" s="15">
        <f>Step1!D19</f>
        <v>1.5</v>
      </c>
      <c r="B19" s="15">
        <f ca="1">Step1!E19</f>
        <v>-1.6412649610335919</v>
      </c>
      <c r="F19" s="6">
        <f t="shared" ca="1" si="0"/>
        <v>1.9579787340088566</v>
      </c>
      <c r="G19" s="7">
        <f t="shared" ca="1" si="1"/>
        <v>0.47832445934821916</v>
      </c>
      <c r="H19" s="8">
        <f t="shared" ca="1" si="2"/>
        <v>-1.8986538479723363</v>
      </c>
    </row>
    <row r="20" spans="1:8" x14ac:dyDescent="0.25">
      <c r="A20" s="15">
        <f>Step1!D20</f>
        <v>2</v>
      </c>
      <c r="B20" s="15">
        <f ca="1">Step1!E20</f>
        <v>-9.9151249919037667</v>
      </c>
      <c r="F20" s="6">
        <f t="shared" ca="1" si="0"/>
        <v>10.103296217726808</v>
      </c>
      <c r="G20" s="7">
        <f t="shared" ca="1" si="1"/>
        <v>2.4681849792538264</v>
      </c>
      <c r="H20" s="8">
        <f t="shared" ca="1" si="2"/>
        <v>-9.7971759896063215</v>
      </c>
    </row>
    <row r="21" spans="1:8" x14ac:dyDescent="0.25">
      <c r="A21" s="15">
        <f>Step1!D21</f>
        <v>2.5</v>
      </c>
      <c r="B21" s="15">
        <f ca="1">Step1!E21</f>
        <v>-12.822977565616391</v>
      </c>
      <c r="F21" s="6">
        <f t="shared" ca="1" si="0"/>
        <v>13.045191146430252</v>
      </c>
      <c r="G21" s="7">
        <f t="shared" ca="1" si="1"/>
        <v>3.1868752677587562</v>
      </c>
      <c r="H21" s="8">
        <f t="shared" ca="1" si="2"/>
        <v>-12.649934311080425</v>
      </c>
    </row>
    <row r="22" spans="1:8" x14ac:dyDescent="0.25">
      <c r="A22" s="15">
        <f>Step1!D22</f>
        <v>3</v>
      </c>
      <c r="B22" s="15">
        <f ca="1">Step1!E22</f>
        <v>-9.1451340143249809</v>
      </c>
      <c r="F22" s="6">
        <f t="shared" ca="1" si="0"/>
        <v>9.6009302542713151</v>
      </c>
      <c r="G22" s="7">
        <f t="shared" ca="1" si="1"/>
        <v>2.3454594747878983</v>
      </c>
      <c r="H22" s="8">
        <f t="shared" ca="1" si="2"/>
        <v>-9.3100312351522181</v>
      </c>
    </row>
    <row r="23" spans="1:8" x14ac:dyDescent="0.25">
      <c r="A23" s="15">
        <f>Step1!D23</f>
        <v>3.5</v>
      </c>
      <c r="B23" s="15">
        <f ca="1">Step1!E23</f>
        <v>-9.4771782252595074</v>
      </c>
      <c r="F23" s="6">
        <f t="shared" ca="1" si="0"/>
        <v>10.045061354041449</v>
      </c>
      <c r="G23" s="7">
        <f t="shared" ca="1" si="1"/>
        <v>2.4539584919055781</v>
      </c>
      <c r="H23" s="8">
        <f t="shared" ca="1" si="2"/>
        <v>-9.7407055866842391</v>
      </c>
    </row>
    <row r="24" spans="1:8" x14ac:dyDescent="0.25">
      <c r="A24" s="15">
        <f>Step1!D24</f>
        <v>4</v>
      </c>
      <c r="B24" s="15">
        <f ca="1">Step1!E24</f>
        <v>-13.631439694492222</v>
      </c>
      <c r="F24" s="6">
        <f t="shared" ca="1" si="0"/>
        <v>14.195600178882055</v>
      </c>
      <c r="G24" s="7">
        <f t="shared" ca="1" si="1"/>
        <v>3.4679144685013359</v>
      </c>
      <c r="H24" s="8">
        <f t="shared" ca="1" si="2"/>
        <v>-13.765487048333428</v>
      </c>
    </row>
    <row r="25" spans="1:8" x14ac:dyDescent="0.25">
      <c r="A25" s="15">
        <f>Step1!D25</f>
        <v>4.5</v>
      </c>
      <c r="B25" s="15">
        <f ca="1">Step1!E25</f>
        <v>-16.885368407517753</v>
      </c>
      <c r="F25" s="6">
        <f t="shared" ca="1" si="0"/>
        <v>17.473085470332965</v>
      </c>
      <c r="G25" s="7">
        <f t="shared" ca="1" si="1"/>
        <v>4.2685878123048271</v>
      </c>
      <c r="H25" s="8">
        <f t="shared" ca="1" si="2"/>
        <v>-16.943667665006998</v>
      </c>
    </row>
    <row r="26" spans="1:8" x14ac:dyDescent="0.25">
      <c r="A26" s="15">
        <f>Step1!D26</f>
        <v>5</v>
      </c>
      <c r="B26" s="15">
        <f ca="1">Step1!E26</f>
        <v>-20.212703831175823</v>
      </c>
      <c r="F26" s="6">
        <f t="shared" ca="1" si="0"/>
        <v>20.821753319177699</v>
      </c>
      <c r="G26" s="7">
        <f t="shared" ca="1" si="1"/>
        <v>5.0866507005855004</v>
      </c>
      <c r="H26" s="8">
        <f t="shared" ca="1" si="2"/>
        <v>-20.19087407555504</v>
      </c>
    </row>
    <row r="27" spans="1:8" x14ac:dyDescent="0.25">
      <c r="A27" s="15">
        <f>Step1!D27</f>
        <v>5.5</v>
      </c>
      <c r="B27" s="15">
        <f ca="1">Step1!E27</f>
        <v>-21.471916561573686</v>
      </c>
      <c r="F27" s="6">
        <f t="shared" ca="1" si="0"/>
        <v>22.164960617591525</v>
      </c>
      <c r="G27" s="7">
        <f t="shared" ca="1" si="1"/>
        <v>5.4147895580954151</v>
      </c>
      <c r="H27" s="8">
        <f t="shared" ca="1" si="2"/>
        <v>-21.493383475407594</v>
      </c>
    </row>
    <row r="28" spans="1:8" x14ac:dyDescent="0.25">
      <c r="A28" s="15">
        <f>Step1!D28</f>
        <v>6</v>
      </c>
      <c r="B28" s="15">
        <f ca="1">Step1!E28</f>
        <v>-24.212703831175823</v>
      </c>
      <c r="F28" s="6">
        <f t="shared" ca="1" si="0"/>
        <v>24.944852161374339</v>
      </c>
      <c r="G28" s="7">
        <f t="shared" ca="1" si="1"/>
        <v>6.0939032259972779</v>
      </c>
      <c r="H28" s="8">
        <f t="shared" ca="1" si="2"/>
        <v>-24.189046959832918</v>
      </c>
    </row>
    <row r="29" spans="1:8" x14ac:dyDescent="0.25">
      <c r="A29" s="15">
        <f>Step1!D29</f>
        <v>6.5</v>
      </c>
      <c r="B29" s="15">
        <f ca="1">Step1!E29</f>
        <v>-30.784325170462857</v>
      </c>
      <c r="F29" s="6">
        <f t="shared" ca="1" si="0"/>
        <v>31.4395071604572</v>
      </c>
      <c r="G29" s="7">
        <f t="shared" ca="1" si="1"/>
        <v>7.6805151166836589</v>
      </c>
      <c r="H29" s="8">
        <f t="shared" ca="1" si="2"/>
        <v>-30.486920113957616</v>
      </c>
    </row>
    <row r="30" spans="1:8" x14ac:dyDescent="0.25">
      <c r="A30" s="15">
        <f>Step1!D30</f>
        <v>7</v>
      </c>
      <c r="B30" s="15">
        <f ca="1">Step1!E30</f>
        <v>-29.529265463347009</v>
      </c>
      <c r="F30" s="6">
        <f t="shared" ca="1" si="0"/>
        <v>30.34462207542505</v>
      </c>
      <c r="G30" s="7">
        <f t="shared" ca="1" si="1"/>
        <v>7.4130401399385519</v>
      </c>
      <c r="H30" s="8">
        <f t="shared" ca="1" si="2"/>
        <v>-29.425209001535286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CCE9-EE19-4179-B116-B7031235D371}">
  <dimension ref="A1:H30"/>
  <sheetViews>
    <sheetView workbookViewId="0"/>
  </sheetViews>
  <sheetFormatPr baseColWidth="10" defaultRowHeight="15" x14ac:dyDescent="0.25"/>
  <cols>
    <col min="1" max="2" width="6.5703125" style="15" customWidth="1"/>
    <col min="3" max="3" width="6.28515625" customWidth="1"/>
    <col min="4" max="4" width="7.28515625" customWidth="1"/>
    <col min="5" max="5" width="1.5703125" customWidth="1"/>
    <col min="6" max="6" width="10.7109375" style="6" customWidth="1"/>
    <col min="7" max="7" width="6.5703125" style="7" customWidth="1"/>
    <col min="8" max="8" width="8" style="7" customWidth="1"/>
  </cols>
  <sheetData>
    <row r="1" spans="1:8" x14ac:dyDescent="0.25">
      <c r="A1" s="15" t="s">
        <v>5</v>
      </c>
      <c r="B1" s="15" t="s">
        <v>6</v>
      </c>
      <c r="C1" s="5" t="s">
        <v>9</v>
      </c>
      <c r="D1" s="5" cm="1">
        <f t="array" aca="1" ref="D1:E1" ca="1">-LINEST(B2:B30,A2:A30)</f>
        <v>3.969384820001689</v>
      </c>
      <c r="E1">
        <f ca="1"/>
        <v>3.1851915740970009E-15</v>
      </c>
      <c r="F1" s="6" t="s">
        <v>13</v>
      </c>
      <c r="G1" s="7" t="s">
        <v>11</v>
      </c>
      <c r="H1" s="7" t="s">
        <v>12</v>
      </c>
    </row>
    <row r="2" spans="1:8" x14ac:dyDescent="0.25">
      <c r="A2" s="15">
        <f>Step1!D2</f>
        <v>-7</v>
      </c>
      <c r="B2" s="15">
        <f ca="1">Step1!E2</f>
        <v>30.326773484802736</v>
      </c>
      <c r="F2" s="6">
        <f t="shared" ref="F2:F30" ca="1" si="0">+(A2*$C$4+B2*$D$4)</f>
        <v>13.848918023494551</v>
      </c>
      <c r="G2" s="7">
        <f t="shared" ref="G2:G30" ca="1" si="1">F2*$C$4</f>
        <v>1.6916108717337774</v>
      </c>
      <c r="H2" s="8">
        <f t="shared" ref="H2:H30" ca="1" si="2">+F2*$D$4</f>
        <v>6.7146545156098805</v>
      </c>
    </row>
    <row r="3" spans="1:8" x14ac:dyDescent="0.25">
      <c r="A3" s="15">
        <f>Step1!D3</f>
        <v>-6.5</v>
      </c>
      <c r="B3" s="15">
        <f ca="1">Step1!E3</f>
        <v>25.787296168824177</v>
      </c>
      <c r="C3" s="9" t="s">
        <v>5</v>
      </c>
      <c r="D3" s="9" t="s">
        <v>6</v>
      </c>
      <c r="F3" s="6">
        <f t="shared" ca="1" si="0"/>
        <v>11.709024035234869</v>
      </c>
      <c r="G3" s="7">
        <f t="shared" ca="1" si="1"/>
        <v>1.4302281464727309</v>
      </c>
      <c r="H3" s="8">
        <f t="shared" ca="1" si="2"/>
        <v>5.67712589374801</v>
      </c>
    </row>
    <row r="4" spans="1:8" x14ac:dyDescent="0.25">
      <c r="A4" s="15">
        <f>Step1!D4</f>
        <v>-6</v>
      </c>
      <c r="B4" s="15">
        <f ca="1">Step1!E4</f>
        <v>23.785166633910649</v>
      </c>
      <c r="C4" s="11">
        <f ca="1">SQRT(1/(1+(D1*D1)))/2</f>
        <v>0.1221475113697674</v>
      </c>
      <c r="D4" s="12">
        <f ca="1">+D1*C4</f>
        <v>0.48485047743213844</v>
      </c>
      <c r="F4" s="6">
        <f t="shared" ca="1" si="0"/>
        <v>10.799364330035944</v>
      </c>
      <c r="G4" s="7">
        <f t="shared" ca="1" si="1"/>
        <v>1.3191154772893259</v>
      </c>
      <c r="H4" s="8">
        <f t="shared" ca="1" si="2"/>
        <v>5.2360769513815333</v>
      </c>
    </row>
    <row r="5" spans="1:8" x14ac:dyDescent="0.25">
      <c r="A5" s="15">
        <f>Step1!D5</f>
        <v>-5.5</v>
      </c>
      <c r="B5" s="15">
        <f ca="1">Step1!E5</f>
        <v>21.787296168824177</v>
      </c>
      <c r="F5" s="6">
        <f t="shared" ca="1" si="0"/>
        <v>9.8917696368760808</v>
      </c>
      <c r="G5" s="7">
        <f t="shared" ca="1" si="1"/>
        <v>1.2082550441874409</v>
      </c>
      <c r="H5" s="8">
        <f t="shared" ca="1" si="2"/>
        <v>4.7960292310880988</v>
      </c>
    </row>
    <row r="6" spans="1:8" x14ac:dyDescent="0.25">
      <c r="A6" s="15">
        <f>Step1!D6</f>
        <v>-5</v>
      </c>
      <c r="B6" s="15">
        <f ca="1">Step1!E6</f>
        <v>15.155547587627474</v>
      </c>
      <c r="F6" s="6">
        <f t="shared" ca="1" si="0"/>
        <v>6.7374369267578382</v>
      </c>
      <c r="G6" s="7">
        <f t="shared" ca="1" si="1"/>
        <v>0.82296115361424371</v>
      </c>
      <c r="H6" s="8">
        <f t="shared" ca="1" si="2"/>
        <v>3.2666495106074573</v>
      </c>
    </row>
    <row r="7" spans="1:8" x14ac:dyDescent="0.25">
      <c r="A7" s="15">
        <f>Step1!D7</f>
        <v>-4.5</v>
      </c>
      <c r="B7" s="15">
        <f ca="1">Step1!E7</f>
        <v>13.767740915913492</v>
      </c>
      <c r="F7" s="6">
        <f t="shared" ca="1" si="0"/>
        <v>6.1256319550786902</v>
      </c>
      <c r="G7" s="7">
        <f t="shared" ca="1" si="1"/>
        <v>0.74823069887998483</v>
      </c>
      <c r="H7" s="8">
        <f t="shared" ca="1" si="2"/>
        <v>2.9700155779934665</v>
      </c>
    </row>
    <row r="8" spans="1:8" x14ac:dyDescent="0.25">
      <c r="A8" s="15">
        <f>Step1!D8</f>
        <v>-4</v>
      </c>
      <c r="B8" s="15">
        <f ca="1">Step1!E8</f>
        <v>15.787296168824177</v>
      </c>
      <c r="F8" s="6">
        <f t="shared" ca="1" si="0"/>
        <v>7.1658880393379025</v>
      </c>
      <c r="G8" s="7">
        <f t="shared" ca="1" si="1"/>
        <v>0.87529539075950669</v>
      </c>
      <c r="H8" s="8">
        <f t="shared" ca="1" si="2"/>
        <v>3.4743842370982323</v>
      </c>
    </row>
    <row r="9" spans="1:8" x14ac:dyDescent="0.25">
      <c r="A9" s="15">
        <f>Step1!D9</f>
        <v>-3.5</v>
      </c>
      <c r="B9" s="15">
        <f ca="1">Step1!E9</f>
        <v>13.787296168824177</v>
      </c>
      <c r="F9" s="6">
        <f t="shared" ca="1" si="0"/>
        <v>6.2572608401585095</v>
      </c>
      <c r="G9" s="7">
        <f t="shared" ca="1" si="1"/>
        <v>0.7643088396168618</v>
      </c>
      <c r="H9" s="8">
        <f t="shared" ca="1" si="2"/>
        <v>3.0338359057682771</v>
      </c>
    </row>
    <row r="10" spans="1:8" x14ac:dyDescent="0.25">
      <c r="A10" s="15">
        <f>Step1!D10</f>
        <v>-3</v>
      </c>
      <c r="B10" s="15">
        <f ca="1">Step1!E10</f>
        <v>14.639042350160118</v>
      </c>
      <c r="F10" s="6">
        <f t="shared" ca="1" si="0"/>
        <v>6.7313041385151253</v>
      </c>
      <c r="G10" s="7">
        <f t="shared" ca="1" si="1"/>
        <v>0.82221204879263865</v>
      </c>
      <c r="H10" s="8">
        <f t="shared" ca="1" si="2"/>
        <v>3.2636760252999877</v>
      </c>
    </row>
    <row r="11" spans="1:8" x14ac:dyDescent="0.25">
      <c r="A11" s="15">
        <f>Step1!D11</f>
        <v>-2.5</v>
      </c>
      <c r="B11" s="15">
        <f ca="1">Step1!E11</f>
        <v>12.354567613845532</v>
      </c>
      <c r="F11" s="6">
        <f t="shared" ca="1" si="0"/>
        <v>5.6847492276162228</v>
      </c>
      <c r="G11" s="7">
        <f t="shared" ca="1" si="1"/>
        <v>0.69437797091452902</v>
      </c>
      <c r="H11" s="8">
        <f t="shared" ca="1" si="2"/>
        <v>2.7562533770917059</v>
      </c>
    </row>
    <row r="12" spans="1:8" x14ac:dyDescent="0.25">
      <c r="A12" s="15">
        <f>Step1!D12</f>
        <v>-2</v>
      </c>
      <c r="B12" s="15">
        <f ca="1">Step1!E12</f>
        <v>7.4648420481468349</v>
      </c>
      <c r="F12" s="6">
        <f t="shared" ca="1" si="0"/>
        <v>3.3750372082599602</v>
      </c>
      <c r="G12" s="7">
        <f t="shared" ca="1" si="1"/>
        <v>0.41225239576932149</v>
      </c>
      <c r="H12" s="8">
        <f t="shared" ca="1" si="2"/>
        <v>1.6363884017760735</v>
      </c>
    </row>
    <row r="13" spans="1:8" x14ac:dyDescent="0.25">
      <c r="A13" s="15">
        <f>Step1!D13</f>
        <v>-1.5</v>
      </c>
      <c r="B13" s="15">
        <f ca="1">Step1!E13</f>
        <v>2.2735943399797165</v>
      </c>
      <c r="F13" s="6">
        <f t="shared" ca="1" si="0"/>
        <v>0.91913203417152212</v>
      </c>
      <c r="G13" s="7">
        <f t="shared" ca="1" si="1"/>
        <v>0.11226969059428343</v>
      </c>
      <c r="H13" s="8">
        <f t="shared" ca="1" si="2"/>
        <v>0.44564160559123506</v>
      </c>
    </row>
    <row r="14" spans="1:8" x14ac:dyDescent="0.25">
      <c r="A14" s="15">
        <f>Step1!D14</f>
        <v>-1</v>
      </c>
      <c r="B14" s="15">
        <f ca="1">Step1!E14</f>
        <v>6.1879691822193692</v>
      </c>
      <c r="F14" s="6">
        <f t="shared" ca="1" si="0"/>
        <v>2.8780923009646528</v>
      </c>
      <c r="G14" s="7">
        <f t="shared" ca="1" si="1"/>
        <v>0.35155181205531993</v>
      </c>
      <c r="H14" s="8">
        <f t="shared" ca="1" si="2"/>
        <v>1.3954444262164738</v>
      </c>
    </row>
    <row r="15" spans="1:8" x14ac:dyDescent="0.25">
      <c r="A15" s="15">
        <f>Step1!D15</f>
        <v>-0.5</v>
      </c>
      <c r="B15" s="15">
        <f ca="1">Step1!E15</f>
        <v>1.7872961688241773</v>
      </c>
      <c r="F15" s="6">
        <f t="shared" ca="1" si="0"/>
        <v>0.8054976450821506</v>
      </c>
      <c r="G15" s="7">
        <f t="shared" ca="1" si="1"/>
        <v>9.8389532760992854E-2</v>
      </c>
      <c r="H15" s="8">
        <f t="shared" ca="1" si="2"/>
        <v>0.39054591778854392</v>
      </c>
    </row>
    <row r="16" spans="1:8" x14ac:dyDescent="0.25">
      <c r="A16" s="15">
        <f>Step1!D16</f>
        <v>0</v>
      </c>
      <c r="B16" s="15">
        <f ca="1">Step1!E16</f>
        <v>1.8950364111015503</v>
      </c>
      <c r="F16" s="6">
        <f t="shared" ca="1" si="0"/>
        <v>0.91880930867387278</v>
      </c>
      <c r="G16" s="7">
        <f t="shared" ca="1" si="1"/>
        <v>0.11223027047789</v>
      </c>
      <c r="H16" s="8">
        <f t="shared" ca="1" si="2"/>
        <v>0.44548513197962025</v>
      </c>
    </row>
    <row r="17" spans="1:8" x14ac:dyDescent="0.25">
      <c r="A17" s="15">
        <f>Step1!D17</f>
        <v>0.5</v>
      </c>
      <c r="B17" s="15">
        <f ca="1">Step1!E17</f>
        <v>-2.2127038311758227</v>
      </c>
      <c r="F17" s="6">
        <f t="shared" ca="1" si="0"/>
        <v>-1.0117567532766358</v>
      </c>
      <c r="G17" s="7">
        <f t="shared" ca="1" si="1"/>
        <v>-0.12358356952429682</v>
      </c>
      <c r="H17" s="8">
        <f t="shared" ca="1" si="2"/>
        <v>-0.49055074487136718</v>
      </c>
    </row>
    <row r="18" spans="1:8" x14ac:dyDescent="0.25">
      <c r="A18" s="15">
        <f>Step1!D18</f>
        <v>1</v>
      </c>
      <c r="B18" s="15">
        <f ca="1">Step1!E18</f>
        <v>-4.8446548627692181</v>
      </c>
      <c r="F18" s="6">
        <f t="shared" ca="1" si="0"/>
        <v>-2.2267857118378189</v>
      </c>
      <c r="G18" s="7">
        <f t="shared" ca="1" si="1"/>
        <v>-0.27199633305474558</v>
      </c>
      <c r="H18" s="8">
        <f t="shared" ca="1" si="2"/>
        <v>-1.0796581155236307</v>
      </c>
    </row>
    <row r="19" spans="1:8" x14ac:dyDescent="0.25">
      <c r="A19" s="15">
        <f>Step1!D19</f>
        <v>1.5</v>
      </c>
      <c r="B19" s="15">
        <f ca="1">Step1!E19</f>
        <v>-1.6412649610335919</v>
      </c>
      <c r="F19" s="6">
        <f t="shared" ca="1" si="0"/>
        <v>-0.61254683289512601</v>
      </c>
      <c r="G19" s="7">
        <f t="shared" ca="1" si="1"/>
        <v>-7.4821071235572412E-2</v>
      </c>
      <c r="H19" s="8">
        <f t="shared" ca="1" si="2"/>
        <v>-0.29699362437874616</v>
      </c>
    </row>
    <row r="20" spans="1:8" x14ac:dyDescent="0.25">
      <c r="A20" s="15">
        <f>Step1!D20</f>
        <v>2</v>
      </c>
      <c r="B20" s="15">
        <f ca="1">Step1!E20</f>
        <v>-9.9151249919037667</v>
      </c>
      <c r="F20" s="6">
        <f t="shared" ca="1" si="0"/>
        <v>-4.5630580633843341</v>
      </c>
      <c r="G20" s="7">
        <f t="shared" ca="1" si="1"/>
        <v>-0.55736618667814675</v>
      </c>
      <c r="H20" s="8">
        <f t="shared" ca="1" si="2"/>
        <v>-2.2124008805824635</v>
      </c>
    </row>
    <row r="21" spans="1:8" x14ac:dyDescent="0.25">
      <c r="A21" s="15">
        <f>Step1!D21</f>
        <v>2.5</v>
      </c>
      <c r="B21" s="15">
        <f ca="1">Step1!E21</f>
        <v>-12.822977565616391</v>
      </c>
      <c r="F21" s="6">
        <f t="shared" ca="1" si="0"/>
        <v>-5.9118580163662884</v>
      </c>
      <c r="G21" s="7">
        <f t="shared" ca="1" si="1"/>
        <v>-0.72211874427055178</v>
      </c>
      <c r="H21" s="8">
        <f t="shared" ca="1" si="2"/>
        <v>-2.86636718174621</v>
      </c>
    </row>
    <row r="22" spans="1:8" x14ac:dyDescent="0.25">
      <c r="A22" s="15">
        <f>Step1!D22</f>
        <v>3</v>
      </c>
      <c r="B22" s="15">
        <f ca="1">Step1!E22</f>
        <v>-9.1451340143249809</v>
      </c>
      <c r="F22" s="6">
        <f t="shared" ca="1" si="0"/>
        <v>-4.0675800589170539</v>
      </c>
      <c r="G22" s="7">
        <f t="shared" ca="1" si="1"/>
        <v>-0.49684478149400996</v>
      </c>
      <c r="H22" s="8">
        <f t="shared" ca="1" si="2"/>
        <v>-1.9721681335593795</v>
      </c>
    </row>
    <row r="23" spans="1:8" x14ac:dyDescent="0.25">
      <c r="A23" s="15">
        <f>Step1!D23</f>
        <v>3.5</v>
      </c>
      <c r="B23" s="15">
        <f ca="1">Step1!E23</f>
        <v>-9.4771782252595074</v>
      </c>
      <c r="F23" s="6">
        <f t="shared" ca="1" si="0"/>
        <v>-4.167498097432353</v>
      </c>
      <c r="G23" s="7">
        <f t="shared" ca="1" si="1"/>
        <v>-0.50904952123960234</v>
      </c>
      <c r="H23" s="8">
        <f t="shared" ca="1" si="2"/>
        <v>-2.0206134422376048</v>
      </c>
    </row>
    <row r="24" spans="1:8" x14ac:dyDescent="0.25">
      <c r="A24" s="15">
        <f>Step1!D24</f>
        <v>4</v>
      </c>
      <c r="B24" s="15">
        <f ca="1">Step1!E24</f>
        <v>-13.631439694492222</v>
      </c>
      <c r="F24" s="6">
        <f t="shared" ca="1" si="0"/>
        <v>-6.120619998482888</v>
      </c>
      <c r="G24" s="7">
        <f t="shared" ca="1" si="1"/>
        <v>-0.74761850085471426</v>
      </c>
      <c r="H24" s="8">
        <f t="shared" ca="1" si="2"/>
        <v>-2.9675855284451225</v>
      </c>
    </row>
    <row r="25" spans="1:8" x14ac:dyDescent="0.25">
      <c r="A25" s="15">
        <f>Step1!D25</f>
        <v>4.5</v>
      </c>
      <c r="B25" s="15">
        <f ca="1">Step1!E25</f>
        <v>-16.885368407517753</v>
      </c>
      <c r="F25" s="6">
        <f t="shared" ca="1" si="0"/>
        <v>-7.6372151328385751</v>
      </c>
      <c r="G25" s="7">
        <f t="shared" ca="1" si="1"/>
        <v>-0.93286682227175943</v>
      </c>
      <c r="H25" s="8">
        <f t="shared" ca="1" si="2"/>
        <v>-3.7029074034087359</v>
      </c>
    </row>
    <row r="26" spans="1:8" x14ac:dyDescent="0.25">
      <c r="A26" s="15">
        <f>Step1!D26</f>
        <v>5</v>
      </c>
      <c r="B26" s="15">
        <f ca="1">Step1!E26</f>
        <v>-20.212703831175823</v>
      </c>
      <c r="F26" s="6">
        <f t="shared" ca="1" si="0"/>
        <v>-9.1894015458911742</v>
      </c>
      <c r="G26" s="7">
        <f t="shared" ca="1" si="1"/>
        <v>-1.1224625298081004</v>
      </c>
      <c r="H26" s="8">
        <f t="shared" ca="1" si="2"/>
        <v>-4.4554857268409664</v>
      </c>
    </row>
    <row r="27" spans="1:8" x14ac:dyDescent="0.25">
      <c r="A27" s="15">
        <f>Step1!D27</f>
        <v>5.5</v>
      </c>
      <c r="B27" s="15">
        <f ca="1">Step1!E27</f>
        <v>-21.471916561573686</v>
      </c>
      <c r="F27" s="6">
        <f t="shared" ca="1" si="0"/>
        <v>-9.7388576837283196</v>
      </c>
      <c r="G27" s="7">
        <f t="shared" ca="1" si="1"/>
        <v>-1.1895772296517515</v>
      </c>
      <c r="H27" s="8">
        <f t="shared" ca="1" si="2"/>
        <v>-4.7218897975993253</v>
      </c>
    </row>
    <row r="28" spans="1:8" x14ac:dyDescent="0.25">
      <c r="A28" s="15">
        <f>Step1!D28</f>
        <v>6</v>
      </c>
      <c r="B28" s="15">
        <f ca="1">Step1!E28</f>
        <v>-24.212703831175823</v>
      </c>
      <c r="F28" s="6">
        <f t="shared" ca="1" si="0"/>
        <v>-11.006655944249962</v>
      </c>
      <c r="G28" s="7">
        <f t="shared" ca="1" si="1"/>
        <v>-1.3444356320933901</v>
      </c>
      <c r="H28" s="8">
        <f t="shared" ca="1" si="2"/>
        <v>-5.3365823895008786</v>
      </c>
    </row>
    <row r="29" spans="1:8" x14ac:dyDescent="0.25">
      <c r="A29" s="15">
        <f>Step1!D29</f>
        <v>6.5</v>
      </c>
      <c r="B29" s="15">
        <f ca="1">Step1!E29</f>
        <v>-30.784325170462857</v>
      </c>
      <c r="F29" s="6">
        <f t="shared" ca="1" si="0"/>
        <v>-14.131835932421625</v>
      </c>
      <c r="G29" s="7">
        <f t="shared" ca="1" si="1"/>
        <v>-1.7261685902311579</v>
      </c>
      <c r="H29" s="8">
        <f t="shared" ca="1" si="2"/>
        <v>-6.8518273988272744</v>
      </c>
    </row>
    <row r="30" spans="1:8" x14ac:dyDescent="0.25">
      <c r="A30" s="15">
        <f>Step1!D30</f>
        <v>7</v>
      </c>
      <c r="B30" s="15">
        <f ca="1">Step1!E30</f>
        <v>-29.529265463347009</v>
      </c>
      <c r="F30" s="6">
        <f t="shared" ca="1" si="0"/>
        <v>-13.462245878535782</v>
      </c>
      <c r="G30" s="7">
        <f t="shared" ca="1" si="1"/>
        <v>-1.6443798315110538</v>
      </c>
      <c r="H30" s="8">
        <f t="shared" ca="1" si="2"/>
        <v>-6.5271763415169115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3880-1EB7-4381-89F3-F1AB3970E026}">
  <dimension ref="H2:H8"/>
  <sheetViews>
    <sheetView workbookViewId="0">
      <selection activeCell="H13" sqref="H13"/>
    </sheetView>
  </sheetViews>
  <sheetFormatPr baseColWidth="10" defaultRowHeight="15" x14ac:dyDescent="0.25"/>
  <cols>
    <col min="8" max="8" width="68.5703125" customWidth="1"/>
  </cols>
  <sheetData>
    <row r="2" spans="8:8" ht="18.75" x14ac:dyDescent="0.3">
      <c r="H2" s="19" t="s">
        <v>20</v>
      </c>
    </row>
    <row r="3" spans="8:8" ht="21" x14ac:dyDescent="0.35">
      <c r="H3" s="18" t="s">
        <v>14</v>
      </c>
    </row>
    <row r="4" spans="8:8" ht="21" x14ac:dyDescent="0.35">
      <c r="H4" s="18" t="s">
        <v>15</v>
      </c>
    </row>
    <row r="5" spans="8:8" ht="21" x14ac:dyDescent="0.35">
      <c r="H5" s="18" t="s">
        <v>18</v>
      </c>
    </row>
    <row r="6" spans="8:8" ht="21" x14ac:dyDescent="0.35">
      <c r="H6" s="18" t="s">
        <v>19</v>
      </c>
    </row>
    <row r="7" spans="8:8" ht="21" x14ac:dyDescent="0.35">
      <c r="H7" s="18" t="s">
        <v>16</v>
      </c>
    </row>
    <row r="8" spans="8:8" ht="21" x14ac:dyDescent="0.35">
      <c r="H8" s="18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PCA</vt:lpstr>
      <vt:lpstr>DataSimulator</vt:lpstr>
      <vt:lpstr>Step1</vt:lpstr>
      <vt:lpstr>Step2</vt:lpstr>
      <vt:lpstr>Step3</vt:lpstr>
      <vt:lpstr>Step4</vt:lpstr>
      <vt:lpstr>PCAProcedure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Romero</dc:creator>
  <cp:lastModifiedBy>Fran Romero</cp:lastModifiedBy>
  <dcterms:created xsi:type="dcterms:W3CDTF">2015-06-05T18:19:34Z</dcterms:created>
  <dcterms:modified xsi:type="dcterms:W3CDTF">2020-04-22T19:20:53Z</dcterms:modified>
</cp:coreProperties>
</file>