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recreational historical data" sheetId="2" r:id="rId1"/>
  </sheets>
  <externalReferences>
    <externalReference r:id="rId2"/>
  </externalReferences>
  <definedNames>
    <definedName name="_xlnm.Print_Area" localSheetId="0">'recreational historical data'!$A$1:$R$80</definedName>
  </definedNames>
  <calcPr calcId="145621"/>
</workbook>
</file>

<file path=xl/calcChain.xml><?xml version="1.0" encoding="utf-8"?>
<calcChain xmlns="http://schemas.openxmlformats.org/spreadsheetml/2006/main">
  <c r="R77" i="2" l="1"/>
  <c r="Q77" i="2"/>
  <c r="R76" i="2"/>
  <c r="Q76" i="2"/>
  <c r="R75" i="2"/>
  <c r="K75" i="2"/>
  <c r="H75" i="2"/>
  <c r="G75" i="2"/>
  <c r="E75" i="2" s="1"/>
  <c r="Q75" i="2" s="1"/>
  <c r="D75" i="2"/>
  <c r="B75" i="2"/>
  <c r="R74" i="2"/>
  <c r="Q74" i="2"/>
  <c r="K74" i="2"/>
  <c r="H74" i="2"/>
  <c r="E74" i="2"/>
  <c r="B74" i="2"/>
  <c r="R73" i="2"/>
  <c r="O73" i="2"/>
  <c r="K73" i="2"/>
  <c r="H73" i="2"/>
  <c r="E73" i="2"/>
  <c r="Q73" i="2" s="1"/>
  <c r="B73" i="2"/>
  <c r="R72" i="2"/>
  <c r="O72" i="2"/>
  <c r="K72" i="2"/>
  <c r="H72" i="2"/>
  <c r="E72" i="2"/>
  <c r="B72" i="2"/>
  <c r="Q72" i="2" s="1"/>
  <c r="R71" i="2"/>
  <c r="K71" i="2"/>
  <c r="H71" i="2"/>
  <c r="E71" i="2"/>
  <c r="B71" i="2"/>
  <c r="Q71" i="2" s="1"/>
  <c r="R70" i="2"/>
  <c r="Q70" i="2"/>
  <c r="K70" i="2"/>
  <c r="H70" i="2"/>
  <c r="E70" i="2"/>
  <c r="B70" i="2"/>
  <c r="R69" i="2"/>
  <c r="Q69" i="2"/>
  <c r="O69" i="2"/>
  <c r="K69" i="2"/>
  <c r="H69" i="2"/>
  <c r="E69" i="2"/>
  <c r="B69" i="2"/>
  <c r="R68" i="2"/>
  <c r="O68" i="2"/>
  <c r="K68" i="2"/>
  <c r="H68" i="2"/>
  <c r="Q68" i="2" s="1"/>
  <c r="E68" i="2"/>
  <c r="B68" i="2"/>
  <c r="R67" i="2"/>
  <c r="O67" i="2"/>
  <c r="K67" i="2"/>
  <c r="H67" i="2"/>
  <c r="E67" i="2"/>
  <c r="Q67" i="2" s="1"/>
  <c r="B67" i="2"/>
  <c r="R66" i="2"/>
  <c r="O66" i="2"/>
  <c r="K66" i="2"/>
  <c r="H66" i="2"/>
  <c r="Q66" i="2" s="1"/>
  <c r="F66" i="2"/>
  <c r="C66" i="2"/>
  <c r="R64" i="2"/>
  <c r="O64" i="2"/>
  <c r="K64" i="2"/>
  <c r="H64" i="2"/>
  <c r="Q64" i="2" s="1"/>
  <c r="F64" i="2"/>
  <c r="C64" i="2"/>
  <c r="R63" i="2"/>
  <c r="O63" i="2"/>
  <c r="K63" i="2"/>
  <c r="H63" i="2"/>
  <c r="Q63" i="2" s="1"/>
  <c r="F63" i="2"/>
  <c r="C63" i="2"/>
  <c r="R62" i="2"/>
  <c r="Q62" i="2"/>
  <c r="K62" i="2"/>
  <c r="H62" i="2"/>
  <c r="F62" i="2"/>
  <c r="C62" i="2"/>
  <c r="Q61" i="2"/>
  <c r="R60" i="2"/>
  <c r="Q60" i="2"/>
  <c r="O60" i="2"/>
  <c r="K60" i="2"/>
  <c r="H60" i="2"/>
  <c r="F60" i="2"/>
  <c r="C60" i="2"/>
  <c r="R59" i="2"/>
  <c r="Q59" i="2"/>
  <c r="O59" i="2"/>
  <c r="L59" i="2"/>
  <c r="F59" i="2"/>
  <c r="R58" i="2"/>
  <c r="Q58" i="2"/>
  <c r="O58" i="2"/>
  <c r="L58" i="2"/>
  <c r="I58" i="2"/>
  <c r="C58" i="2"/>
  <c r="M57" i="2"/>
  <c r="K57" i="2"/>
  <c r="L57" i="2" s="1"/>
  <c r="J57" i="2"/>
  <c r="I57" i="2"/>
  <c r="H57" i="2"/>
  <c r="Q57" i="2" s="1"/>
  <c r="D57" i="2"/>
  <c r="C57" i="2" s="1"/>
  <c r="B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57" i="2" l="1"/>
</calcChain>
</file>

<file path=xl/comments1.xml><?xml version="1.0" encoding="utf-8"?>
<comments xmlns="http://schemas.openxmlformats.org/spreadsheetml/2006/main">
  <authors>
    <author>Dan Ayres</author>
    <author>Ayres, Daniel L (DFW)</author>
  </authors>
  <commentList>
    <comment ref="N2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Harvest data was not regularly collected from this more remote beach until 1995.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to parasite infection (NIX).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to parasite infection (NIX).</t>
        </r>
      </text>
    </comment>
    <comment ref="J39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to parasite infection (NIX).</t>
        </r>
      </text>
    </comment>
    <comment ref="M39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to parasite infection (NIX).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to parasite infection (NIX).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to parasite infection (NIX).</t>
        </r>
      </text>
    </comment>
    <comment ref="J40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to parasite infection (NIX).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to parasite infection (NIX).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lack of successful spawning.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lack of successful spawning.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early closure due to discovery of marine toxin, domoic acid, in razor clam tissue.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lack of successful spawning.</t>
        </r>
      </text>
    </comment>
    <comment ref="J51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lack of successful spawning.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lack of successful spawning.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M52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due lack of successful spawning.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In the fall of 1994 WDFW switched to a seasonal management of the fishery in 1994 - with some digging each month between October to May.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M61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P61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R61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P62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D65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G65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P65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P70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- suspected due to NIX</t>
        </r>
      </text>
    </comment>
    <comment ref="P71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closure due to population decline - suspected due to NIX</t>
        </r>
      </text>
    </comment>
    <comment ref="P75" authorId="1">
      <text>
        <r>
          <rPr>
            <b/>
            <sz val="9"/>
            <color indexed="81"/>
            <rFont val="Tahoma"/>
            <family val="2"/>
          </rPr>
          <t>Ayres, Daniel L (DFW):</t>
        </r>
        <r>
          <rPr>
            <sz val="9"/>
            <color indexed="81"/>
            <rFont val="Tahoma"/>
            <family val="2"/>
          </rPr>
          <t xml:space="preserve">
closed due to contining population decline</t>
        </r>
      </text>
    </comment>
    <comment ref="P76" authorId="1">
      <text>
        <r>
          <rPr>
            <b/>
            <sz val="9"/>
            <color indexed="81"/>
            <rFont val="Tahoma"/>
            <family val="2"/>
          </rPr>
          <t>Ayres, Daniel L (DFW):</t>
        </r>
        <r>
          <rPr>
            <sz val="9"/>
            <color indexed="81"/>
            <rFont val="Tahoma"/>
            <family val="2"/>
          </rPr>
          <t xml:space="preserve">
closed due to contining population decline</t>
        </r>
      </text>
    </comment>
    <comment ref="A77" authorId="1">
      <text>
        <r>
          <rPr>
            <b/>
            <sz val="9"/>
            <color indexed="81"/>
            <rFont val="Tahoma"/>
            <family val="2"/>
          </rPr>
          <t>Ayres, Daniel L (DFW):</t>
        </r>
        <r>
          <rPr>
            <sz val="9"/>
            <color indexed="81"/>
            <rFont val="Tahoma"/>
            <family val="2"/>
          </rPr>
          <t xml:space="preserve">
Late season opening due to elevated levels of domoic acid; Long beach started on 1/7/16; Twin Harbors did not open; Copalis on 12/24/16; Mocrocks on 2/19/16.</t>
        </r>
      </text>
    </comment>
    <comment ref="D77" authorId="1">
      <text>
        <r>
          <rPr>
            <b/>
            <sz val="9"/>
            <color indexed="81"/>
            <rFont val="Tahoma"/>
            <family val="2"/>
          </rPr>
          <t>Ayres, Daniel L (DFW):</t>
        </r>
        <r>
          <rPr>
            <sz val="9"/>
            <color indexed="81"/>
            <rFont val="Tahoma"/>
            <family val="2"/>
          </rPr>
          <t xml:space="preserve">
Season opening delayed due to elevated marine toxins (domoic acid)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  <comment ref="J77" authorId="1">
      <text>
        <r>
          <rPr>
            <b/>
            <sz val="9"/>
            <color indexed="81"/>
            <rFont val="Tahoma"/>
            <family val="2"/>
          </rPr>
          <t>Ayres, Daniel L (DFW):</t>
        </r>
        <r>
          <rPr>
            <sz val="9"/>
            <color indexed="81"/>
            <rFont val="Tahoma"/>
            <family val="2"/>
          </rPr>
          <t xml:space="preserve">
Season opening delayed due to elevated marine toxins (domoic acid)</t>
        </r>
      </text>
    </comment>
    <comment ref="M77" authorId="1">
      <text>
        <r>
          <rPr>
            <b/>
            <sz val="9"/>
            <color indexed="81"/>
            <rFont val="Tahoma"/>
            <family val="2"/>
          </rPr>
          <t>Ayres, Daniel L (DFW):</t>
        </r>
        <r>
          <rPr>
            <sz val="9"/>
            <color indexed="81"/>
            <rFont val="Tahoma"/>
            <family val="2"/>
          </rPr>
          <t xml:space="preserve">
Season opening delayed due to elevated marine toxins (domoic acid)</t>
        </r>
      </text>
    </comment>
    <comment ref="P77" authorId="0">
      <text>
        <r>
          <rPr>
            <b/>
            <sz val="9"/>
            <color indexed="81"/>
            <rFont val="Tahoma"/>
            <family val="2"/>
          </rPr>
          <t>Dan Ayres:</t>
        </r>
        <r>
          <rPr>
            <sz val="9"/>
            <color indexed="81"/>
            <rFont val="Tahoma"/>
            <family val="2"/>
          </rPr>
          <t xml:space="preserve">
marine toxin closure - domoic acid.</t>
        </r>
      </text>
    </comment>
  </commentList>
</comments>
</file>

<file path=xl/sharedStrings.xml><?xml version="1.0" encoding="utf-8"?>
<sst xmlns="http://schemas.openxmlformats.org/spreadsheetml/2006/main" count="120" uniqueCount="89">
  <si>
    <t>YEAR</t>
  </si>
  <si>
    <t>LONG BEACH</t>
  </si>
  <si>
    <t>TWIN HARBORS</t>
  </si>
  <si>
    <t>COPALIS</t>
  </si>
  <si>
    <t>MOCROCKS</t>
  </si>
  <si>
    <t>KALALOCH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</si>
  <si>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</si>
  <si>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</si>
  <si>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</si>
  <si>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</si>
  <si>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</si>
  <si>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</si>
  <si>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</si>
  <si>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</si>
  <si>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</si>
  <si>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</si>
  <si>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</si>
  <si>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</si>
  <si>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</si>
  <si>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</si>
  <si>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</si>
  <si>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</si>
  <si>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</si>
  <si>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2015-16</t>
  </si>
  <si>
    <t>SEASONAL SUMMARY OF RAZOR CLAM RECREATIONAL HARVEST ON THE WASHINGTON COAST OCEAN BEACHES, 1949 - 2016</t>
  </si>
  <si>
    <t>TOTALS</t>
  </si>
  <si>
    <t xml:space="preserve">   EFFORT#</t>
  </si>
  <si>
    <t xml:space="preserve"> CPUE</t>
  </si>
  <si>
    <t xml:space="preserve">    HARVEST*</t>
  </si>
  <si>
    <t>1949</t>
  </si>
  <si>
    <t>NA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</si>
  <si>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</si>
  <si>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</si>
  <si>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</si>
  <si>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</si>
  <si>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</si>
  <si>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</si>
  <si>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</si>
  <si>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</si>
  <si>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</si>
  <si>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</si>
  <si>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</si>
  <si>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</si>
  <si>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</si>
  <si>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</si>
  <si>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</si>
  <si>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</si>
  <si>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</si>
  <si>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</si>
  <si>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</si>
  <si>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</si>
  <si>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</si>
  <si>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</si>
  <si>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</si>
  <si>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</si>
  <si>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</si>
  <si>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</si>
  <si>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</si>
  <si>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</si>
  <si>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</si>
  <si>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</si>
  <si>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</si>
  <si>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</si>
  <si>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</si>
  <si>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</si>
  <si>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</si>
  <si>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</si>
  <si>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1986s</t>
  </si>
  <si>
    <t>1986f</t>
  </si>
  <si>
    <t>1987s</t>
  </si>
  <si>
    <t>1988s</t>
  </si>
  <si>
    <t>1988f</t>
  </si>
  <si>
    <t>1989s</t>
  </si>
  <si>
    <t>1989f</t>
  </si>
  <si>
    <t>1990s</t>
  </si>
  <si>
    <t>1990f</t>
  </si>
  <si>
    <t>1991s</t>
  </si>
  <si>
    <t>1991f</t>
  </si>
  <si>
    <t>1992s</t>
  </si>
  <si>
    <t>1992f</t>
  </si>
  <si>
    <t>1993s</t>
  </si>
  <si>
    <t>1993f</t>
  </si>
  <si>
    <t>1994s</t>
  </si>
  <si>
    <t>1994-95</t>
  </si>
  <si>
    <t>1995-96</t>
  </si>
  <si>
    <t>1996-97</t>
  </si>
  <si>
    <t># - EFFORT IS THE NUMBER OF DIGGER TRIPS.</t>
  </si>
  <si>
    <t>* - HARVEST INCLUDES WASTAGE.</t>
  </si>
  <si>
    <t>Note; Harvest and effort data corrected for estimation methodology error; Long Beach and Twin Harbor back to 2004; Copalis and Mocrocks back to 1997.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</si>
</sst>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3" formatCode="_(* #,##0.00_);_(* \(#,##0.00\);_(* &quot;-&quot;??_);_(@_)"/>
    <numFmt numFmtId="164" formatCode="0.0"/>
    <numFmt numFmtId="165" formatCode="0.0%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b/>
      <sz val="18"/>
      <name val="Calibri"/>
      <family val="2"/>
    </font>
    <font>
      <sz val="12"/>
      <name val="Calibri"/>
      <family val="2"/>
    </font>
    <font>
      <b/>
      <i/>
      <sz val="12"/>
      <name val="Calibri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top"/>
    </xf>
    <xf numFmtId="4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5" fillId="0" borderId="0">
      <alignment vertical="top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51">
    <xf numFmtId="0" fontId="0" fillId="0" borderId="0" xfId="0">
      <alignment vertical="top"/>
    </xf>
    <xf numFmtId="0" fontId="7" fillId="0" borderId="0" xfId="6" applyFont="1" applyAlignment="1">
      <alignment horizontal="left"/>
    </xf>
    <xf numFmtId="0" fontId="7" fillId="0" borderId="0" xfId="6" applyFont="1" applyBorder="1" applyAlignment="1">
      <alignment horizontal="center"/>
    </xf>
    <xf numFmtId="0" fontId="7" fillId="0" borderId="0" xfId="6" applyFont="1" applyAlignment="1"/>
    <xf numFmtId="0" fontId="7" fillId="2" borderId="3" xfId="6" applyFont="1" applyFill="1" applyBorder="1" applyAlignment="1">
      <alignment horizontal="center"/>
    </xf>
    <xf numFmtId="0" fontId="7" fillId="2" borderId="4" xfId="6" applyFont="1" applyFill="1" applyBorder="1" applyAlignment="1">
      <alignment horizontal="center"/>
    </xf>
    <xf numFmtId="0" fontId="7" fillId="2" borderId="5" xfId="6" applyFont="1" applyFill="1" applyBorder="1" applyAlignment="1">
      <alignment horizontal="center"/>
    </xf>
    <xf numFmtId="164" fontId="7" fillId="2" borderId="3" xfId="6" applyNumberFormat="1" applyFont="1" applyFill="1" applyBorder="1" applyAlignment="1">
      <alignment horizontal="center"/>
    </xf>
    <xf numFmtId="3" fontId="7" fillId="2" borderId="5" xfId="6" applyNumberFormat="1" applyFont="1" applyFill="1" applyBorder="1" applyAlignment="1">
      <alignment horizontal="center"/>
    </xf>
    <xf numFmtId="3" fontId="7" fillId="0" borderId="0" xfId="6" applyNumberFormat="1" applyFont="1" applyAlignment="1">
      <alignment horizontal="center"/>
    </xf>
    <xf numFmtId="165" fontId="7" fillId="0" borderId="0" xfId="6" applyNumberFormat="1" applyFont="1" applyAlignment="1">
      <alignment horizontal="center"/>
    </xf>
    <xf numFmtId="3" fontId="7" fillId="0" borderId="2" xfId="6" applyNumberFormat="1" applyFont="1" applyBorder="1" applyAlignment="1">
      <alignment horizontal="center"/>
    </xf>
    <xf numFmtId="164" fontId="7" fillId="0" borderId="0" xfId="6" applyNumberFormat="1" applyFont="1" applyAlignment="1">
      <alignment horizontal="center"/>
    </xf>
    <xf numFmtId="164" fontId="7" fillId="0" borderId="0" xfId="6" applyNumberFormat="1" applyFont="1" applyBorder="1" applyAlignment="1">
      <alignment horizontal="center"/>
    </xf>
    <xf numFmtId="3" fontId="7" fillId="0" borderId="1" xfId="6" applyNumberFormat="1" applyFont="1" applyBorder="1" applyAlignment="1">
      <alignment horizontal="center"/>
    </xf>
    <xf numFmtId="3" fontId="7" fillId="0" borderId="0" xfId="6" applyNumberFormat="1" applyFont="1" applyBorder="1" applyAlignment="1"/>
    <xf numFmtId="164" fontId="7" fillId="0" borderId="0" xfId="6" applyNumberFormat="1" applyFont="1" applyAlignment="1"/>
    <xf numFmtId="3" fontId="7" fillId="0" borderId="6" xfId="6" applyNumberFormat="1" applyFont="1" applyBorder="1" applyAlignment="1">
      <alignment horizontal="center"/>
    </xf>
    <xf numFmtId="3" fontId="7" fillId="0" borderId="7" xfId="6" applyNumberFormat="1" applyFont="1" applyBorder="1" applyAlignment="1">
      <alignment horizontal="center"/>
    </xf>
    <xf numFmtId="0" fontId="7" fillId="0" borderId="2" xfId="6" applyFont="1" applyBorder="1" applyAlignment="1">
      <alignment horizontal="center"/>
    </xf>
    <xf numFmtId="0" fontId="7" fillId="0" borderId="0" xfId="6" applyFont="1" applyAlignment="1">
      <alignment horizontal="center"/>
    </xf>
    <xf numFmtId="1" fontId="7" fillId="0" borderId="0" xfId="6" applyNumberFormat="1" applyFont="1" applyAlignment="1">
      <alignment horizontal="center"/>
    </xf>
    <xf numFmtId="0" fontId="7" fillId="3" borderId="0" xfId="6" applyFont="1" applyFill="1" applyBorder="1" applyAlignment="1">
      <alignment horizontal="center"/>
    </xf>
    <xf numFmtId="37" fontId="9" fillId="0" borderId="0" xfId="7" applyNumberFormat="1" applyFont="1" applyBorder="1" applyAlignment="1">
      <alignment horizontal="center" vertical="center" wrapText="1"/>
    </xf>
    <xf numFmtId="0" fontId="10" fillId="0" borderId="0" xfId="6" applyFont="1" applyAlignment="1">
      <alignment horizontal="center" vertical="center" wrapText="1"/>
    </xf>
    <xf numFmtId="3" fontId="9" fillId="0" borderId="0" xfId="6" applyNumberFormat="1" applyFont="1" applyFill="1" applyAlignment="1">
      <alignment horizontal="center" vertical="center" wrapText="1"/>
    </xf>
    <xf numFmtId="3" fontId="9" fillId="0" borderId="0" xfId="6" applyNumberFormat="1" applyFont="1" applyAlignment="1">
      <alignment horizontal="center" vertical="center" wrapText="1"/>
    </xf>
    <xf numFmtId="3" fontId="9" fillId="0" borderId="0" xfId="6" applyNumberFormat="1" applyFont="1" applyBorder="1" applyAlignment="1">
      <alignment horizontal="center" vertical="center" wrapText="1"/>
    </xf>
    <xf numFmtId="3" fontId="7" fillId="0" borderId="0" xfId="6" applyNumberFormat="1" applyFont="1" applyBorder="1" applyAlignment="1">
      <alignment horizontal="center"/>
    </xf>
    <xf numFmtId="3" fontId="9" fillId="0" borderId="0" xfId="7" applyNumberFormat="1" applyFont="1" applyBorder="1" applyAlignment="1">
      <alignment horizontal="center" vertical="center" wrapText="1"/>
    </xf>
    <xf numFmtId="3" fontId="9" fillId="0" borderId="1" xfId="6" applyNumberFormat="1" applyFont="1" applyBorder="1" applyAlignment="1">
      <alignment horizontal="center" vertical="center" wrapText="1"/>
    </xf>
    <xf numFmtId="3" fontId="9" fillId="0" borderId="1" xfId="8" applyNumberFormat="1" applyFont="1" applyFill="1" applyBorder="1" applyAlignment="1">
      <alignment horizontal="center" vertical="center"/>
    </xf>
    <xf numFmtId="3" fontId="9" fillId="0" borderId="0" xfId="8" applyNumberFormat="1" applyFont="1" applyAlignment="1">
      <alignment horizontal="center"/>
    </xf>
    <xf numFmtId="3" fontId="9" fillId="0" borderId="0" xfId="8" applyNumberFormat="1" applyFont="1" applyFill="1" applyBorder="1" applyAlignment="1">
      <alignment horizontal="center" vertical="center"/>
    </xf>
    <xf numFmtId="3" fontId="9" fillId="0" borderId="0" xfId="8" applyNumberFormat="1" applyFont="1" applyFill="1" applyAlignment="1">
      <alignment horizontal="center"/>
    </xf>
    <xf numFmtId="3" fontId="9" fillId="0" borderId="0" xfId="8" applyNumberFormat="1" applyFont="1" applyFill="1" applyAlignment="1">
      <alignment horizontal="center" vertical="center"/>
    </xf>
    <xf numFmtId="164" fontId="7" fillId="0" borderId="1" xfId="6" applyNumberFormat="1" applyFont="1" applyBorder="1" applyAlignment="1">
      <alignment horizontal="center"/>
    </xf>
    <xf numFmtId="3" fontId="9" fillId="0" borderId="1" xfId="9" applyNumberFormat="1" applyFont="1" applyFill="1" applyBorder="1" applyAlignment="1">
      <alignment horizontal="center"/>
    </xf>
    <xf numFmtId="3" fontId="9" fillId="0" borderId="0" xfId="9" applyNumberFormat="1" applyFont="1" applyFill="1" applyAlignment="1">
      <alignment horizontal="center"/>
    </xf>
    <xf numFmtId="3" fontId="9" fillId="0" borderId="1" xfId="9" applyNumberFormat="1" applyFont="1" applyFill="1" applyBorder="1" applyAlignment="1">
      <alignment horizontal="center" vertical="center"/>
    </xf>
    <xf numFmtId="3" fontId="9" fillId="0" borderId="0" xfId="9" applyNumberFormat="1" applyFont="1" applyFill="1" applyAlignment="1">
      <alignment horizontal="center" vertical="center"/>
    </xf>
    <xf numFmtId="0" fontId="7" fillId="0" borderId="0" xfId="6" applyFont="1" applyBorder="1" applyAlignment="1">
      <alignment horizontal="left"/>
    </xf>
    <xf numFmtId="3" fontId="7" fillId="0" borderId="0" xfId="6" applyNumberFormat="1" applyFont="1" applyAlignment="1"/>
    <xf numFmtId="0" fontId="6" fillId="0" borderId="0" xfId="6" applyFont="1" applyBorder="1" applyAlignment="1">
      <alignment horizontal="center"/>
    </xf>
    <xf numFmtId="0" fontId="8" fillId="0" borderId="0" xfId="6" applyFont="1" applyBorder="1" applyAlignment="1">
      <alignment horizontal="center"/>
    </xf>
    <xf numFmtId="0" fontId="8" fillId="0" borderId="1" xfId="6" applyFont="1" applyBorder="1" applyAlignment="1">
      <alignment horizontal="center"/>
    </xf>
    <xf numFmtId="164" fontId="8" fillId="0" borderId="2" xfId="6" applyNumberFormat="1" applyFont="1" applyBorder="1" applyAlignment="1">
      <alignment horizontal="center"/>
    </xf>
    <xf numFmtId="164" fontId="8" fillId="0" borderId="0" xfId="6" applyNumberFormat="1" applyFont="1" applyAlignment="1">
      <alignment horizontal="center"/>
    </xf>
    <xf numFmtId="164" fontId="8" fillId="0" borderId="1" xfId="6" applyNumberFormat="1" applyFont="1" applyBorder="1" applyAlignment="1">
      <alignment horizontal="center"/>
    </xf>
    <xf numFmtId="0" fontId="8" fillId="0" borderId="2" xfId="6" applyFont="1" applyBorder="1" applyAlignment="1">
      <alignment horizontal="center"/>
    </xf>
    <xf numFmtId="0" fontId="8" fillId="0" borderId="0" xfId="6" applyFont="1" applyAlignment="1">
      <alignment horizontal="center"/>
    </xf>
  </cellXfs>
  <cellStyles count="10">
    <cellStyle name="Comma 2" xfId="1"/>
    <cellStyle name="Comma 2 2" xfId="8"/>
    <cellStyle name="Comma 3" xfId="7"/>
    <cellStyle name="Comma0" xfId="2"/>
    <cellStyle name="Currency0" xfId="3"/>
    <cellStyle name="Date" xfId="4"/>
    <cellStyle name="Fixed" xfId="5"/>
    <cellStyle name="Normal" xfId="0" builtinId="0"/>
    <cellStyle name="Normal 2" xfId="6"/>
    <cellStyle name="Normal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yresdla\Data\Harvest\harvest.stock.review97-20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 Beach"/>
      <sheetName val="Twin Harbors"/>
      <sheetName val="Copalis"/>
      <sheetName val="Mocrocks"/>
      <sheetName val="Kalaloch"/>
      <sheetName val="ALL"/>
      <sheetName val="recruit and harvest totals"/>
      <sheetName val="recruit and corr.harvest totals"/>
      <sheetName val="harvest effort by beach"/>
      <sheetName val="harvest effort TAC by beach"/>
      <sheetName val="rec. har. COASTWIDE chart"/>
      <sheetName val="tac. har. COASTWIDE chart "/>
      <sheetName val="TAC. har. Kalaloch chart"/>
      <sheetName val="Long Beach.Pop.TAC.Harvest"/>
      <sheetName val="Twin Harbors.Pop.TAC.Harvest"/>
      <sheetName val="Copalis.Pop.TAC.Harvest"/>
      <sheetName val="Mocrocks.Pop.TAC.Harvest"/>
      <sheetName val="effort. COASTWIDE chart"/>
      <sheetName val="recruit BY BEACH chart"/>
      <sheetName val="total recruits Long Beach chart"/>
      <sheetName val="total recruits Twin Harb chart"/>
      <sheetName val="total recruits Copalis chart"/>
      <sheetName val="total recruits Mocrocks chart"/>
      <sheetName val="total recruits Kalaloch chart"/>
      <sheetName val="recruit per sq m per BEACH "/>
      <sheetName val="recruit per sq m per BEACH + OR"/>
      <sheetName val="recruit per sq m Long Bch"/>
      <sheetName val="recruit per sq m Twin Harb"/>
      <sheetName val="recruit per sq m Copalis"/>
      <sheetName val="recruit per sq m Mocrocks"/>
      <sheetName val="recruit per sq m Kalaloch"/>
      <sheetName val="recruit sqm BY BEACH N GH"/>
      <sheetName val="recruit COASTWIDE chart"/>
      <sheetName val="prerecruits"/>
      <sheetName val="recruit N of GH chart"/>
      <sheetName val="pre-recruit chart north"/>
      <sheetName val="pre-recruit chart "/>
      <sheetName val="pre-recruit by beach n of GH"/>
      <sheetName val="prerecruit N OF GH chart"/>
      <sheetName val="prerecruit COASTWIDE chart"/>
      <sheetName val="pre-recruit by beach Kalaloch"/>
      <sheetName val="density - recruits"/>
      <sheetName val="density - prerecruits"/>
      <sheetName val="recruit density chart Kalaloch "/>
      <sheetName val="recruit density chart by beach"/>
      <sheetName val="recruit density north beach"/>
      <sheetName val="recruit density chart cop"/>
      <sheetName val="recruit density chart Cop Kal"/>
      <sheetName val="recruit density chart coast"/>
      <sheetName val="Reserve Data"/>
      <sheetName val="recruit per sq m LB reserve"/>
      <sheetName val="recruit per sq m LB vs reserve"/>
      <sheetName val="recruit per sq m TH reserve"/>
      <sheetName val="recruit per sq m TH vs reserve"/>
      <sheetName val="recruit per sq m COP reserve"/>
      <sheetName val="recruit per sq m COP bch vs res"/>
      <sheetName val="Sheet1"/>
      <sheetName val="Sheet2"/>
    </sheetNames>
    <sheetDataSet>
      <sheetData sheetId="0" refreshError="1">
        <row r="39">
          <cell r="E39">
            <v>2382398</v>
          </cell>
        </row>
      </sheetData>
      <sheetData sheetId="1" refreshError="1">
        <row r="39">
          <cell r="E39">
            <v>1537299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82"/>
  <sheetViews>
    <sheetView tabSelected="1" workbookViewId="0">
      <selection activeCell="F16" sqref="F16"/>
    </sheetView>
  </sheetViews>
  <sheetFormatPr defaultColWidth="9.140625" defaultRowHeight="15.75" x14ac:dyDescent="0.25"/>
  <cols>
    <col min="1" max="1" width="16.140625" style="2" customWidth="1"/>
    <col min="2" max="2" width="12.85546875" style="3" customWidth="1"/>
    <col min="3" max="3" width="9" style="3" customWidth="1"/>
    <col min="4" max="4" width="13.28515625" style="20" bestFit="1" customWidth="1"/>
    <col min="5" max="5" width="12.85546875" style="20" customWidth="1"/>
    <col min="6" max="6" width="8" style="12" customWidth="1"/>
    <col min="7" max="7" width="14" style="20" customWidth="1"/>
    <col min="8" max="8" width="12.85546875" style="20" customWidth="1"/>
    <col min="9" max="9" width="8" style="20" customWidth="1"/>
    <col min="10" max="10" width="14.5703125" style="20" customWidth="1"/>
    <col min="11" max="11" width="12.85546875" style="20" customWidth="1"/>
    <col min="12" max="12" width="8" style="20" customWidth="1"/>
    <col min="13" max="13" width="14" style="20" customWidth="1"/>
    <col min="14" max="14" width="12.85546875" style="42" customWidth="1"/>
    <col min="15" max="15" width="8.5703125" style="16" customWidth="1"/>
    <col min="16" max="16" width="14" style="9" customWidth="1"/>
    <col min="17" max="17" width="14.7109375" style="20" customWidth="1"/>
    <col min="18" max="18" width="14" style="20" customWidth="1"/>
    <col min="19" max="256" width="9.140625" style="3"/>
    <col min="257" max="257" width="16.140625" style="3" customWidth="1"/>
    <col min="258" max="258" width="12.85546875" style="3" customWidth="1"/>
    <col min="259" max="259" width="9" style="3" customWidth="1"/>
    <col min="260" max="260" width="13.28515625" style="3" bestFit="1" customWidth="1"/>
    <col min="261" max="261" width="12.85546875" style="3" customWidth="1"/>
    <col min="262" max="262" width="8" style="3" customWidth="1"/>
    <col min="263" max="263" width="14" style="3" customWidth="1"/>
    <col min="264" max="264" width="12.85546875" style="3" customWidth="1"/>
    <col min="265" max="265" width="8" style="3" customWidth="1"/>
    <col min="266" max="266" width="14.5703125" style="3" customWidth="1"/>
    <col min="267" max="267" width="12.85546875" style="3" customWidth="1"/>
    <col min="268" max="268" width="8" style="3" customWidth="1"/>
    <col min="269" max="269" width="14" style="3" customWidth="1"/>
    <col min="270" max="270" width="12.85546875" style="3" customWidth="1"/>
    <col min="271" max="271" width="8.5703125" style="3" customWidth="1"/>
    <col min="272" max="272" width="14" style="3" customWidth="1"/>
    <col min="273" max="273" width="14.7109375" style="3" customWidth="1"/>
    <col min="274" max="274" width="14" style="3" customWidth="1"/>
    <col min="275" max="512" width="9.140625" style="3"/>
    <col min="513" max="513" width="16.140625" style="3" customWidth="1"/>
    <col min="514" max="514" width="12.85546875" style="3" customWidth="1"/>
    <col min="515" max="515" width="9" style="3" customWidth="1"/>
    <col min="516" max="516" width="13.28515625" style="3" bestFit="1" customWidth="1"/>
    <col min="517" max="517" width="12.85546875" style="3" customWidth="1"/>
    <col min="518" max="518" width="8" style="3" customWidth="1"/>
    <col min="519" max="519" width="14" style="3" customWidth="1"/>
    <col min="520" max="520" width="12.85546875" style="3" customWidth="1"/>
    <col min="521" max="521" width="8" style="3" customWidth="1"/>
    <col min="522" max="522" width="14.5703125" style="3" customWidth="1"/>
    <col min="523" max="523" width="12.85546875" style="3" customWidth="1"/>
    <col min="524" max="524" width="8" style="3" customWidth="1"/>
    <col min="525" max="525" width="14" style="3" customWidth="1"/>
    <col min="526" max="526" width="12.85546875" style="3" customWidth="1"/>
    <col min="527" max="527" width="8.5703125" style="3" customWidth="1"/>
    <col min="528" max="528" width="14" style="3" customWidth="1"/>
    <col min="529" max="529" width="14.7109375" style="3" customWidth="1"/>
    <col min="530" max="530" width="14" style="3" customWidth="1"/>
    <col min="531" max="768" width="9.140625" style="3"/>
    <col min="769" max="769" width="16.140625" style="3" customWidth="1"/>
    <col min="770" max="770" width="12.85546875" style="3" customWidth="1"/>
    <col min="771" max="771" width="9" style="3" customWidth="1"/>
    <col min="772" max="772" width="13.28515625" style="3" bestFit="1" customWidth="1"/>
    <col min="773" max="773" width="12.85546875" style="3" customWidth="1"/>
    <col min="774" max="774" width="8" style="3" customWidth="1"/>
    <col min="775" max="775" width="14" style="3" customWidth="1"/>
    <col min="776" max="776" width="12.85546875" style="3" customWidth="1"/>
    <col min="777" max="777" width="8" style="3" customWidth="1"/>
    <col min="778" max="778" width="14.5703125" style="3" customWidth="1"/>
    <col min="779" max="779" width="12.85546875" style="3" customWidth="1"/>
    <col min="780" max="780" width="8" style="3" customWidth="1"/>
    <col min="781" max="781" width="14" style="3" customWidth="1"/>
    <col min="782" max="782" width="12.85546875" style="3" customWidth="1"/>
    <col min="783" max="783" width="8.5703125" style="3" customWidth="1"/>
    <col min="784" max="784" width="14" style="3" customWidth="1"/>
    <col min="785" max="785" width="14.7109375" style="3" customWidth="1"/>
    <col min="786" max="786" width="14" style="3" customWidth="1"/>
    <col min="787" max="1024" width="9.140625" style="3"/>
    <col min="1025" max="1025" width="16.140625" style="3" customWidth="1"/>
    <col min="1026" max="1026" width="12.85546875" style="3" customWidth="1"/>
    <col min="1027" max="1027" width="9" style="3" customWidth="1"/>
    <col min="1028" max="1028" width="13.28515625" style="3" bestFit="1" customWidth="1"/>
    <col min="1029" max="1029" width="12.85546875" style="3" customWidth="1"/>
    <col min="1030" max="1030" width="8" style="3" customWidth="1"/>
    <col min="1031" max="1031" width="14" style="3" customWidth="1"/>
    <col min="1032" max="1032" width="12.85546875" style="3" customWidth="1"/>
    <col min="1033" max="1033" width="8" style="3" customWidth="1"/>
    <col min="1034" max="1034" width="14.5703125" style="3" customWidth="1"/>
    <col min="1035" max="1035" width="12.85546875" style="3" customWidth="1"/>
    <col min="1036" max="1036" width="8" style="3" customWidth="1"/>
    <col min="1037" max="1037" width="14" style="3" customWidth="1"/>
    <col min="1038" max="1038" width="12.85546875" style="3" customWidth="1"/>
    <col min="1039" max="1039" width="8.5703125" style="3" customWidth="1"/>
    <col min="1040" max="1040" width="14" style="3" customWidth="1"/>
    <col min="1041" max="1041" width="14.7109375" style="3" customWidth="1"/>
    <col min="1042" max="1042" width="14" style="3" customWidth="1"/>
    <col min="1043" max="1280" width="9.140625" style="3"/>
    <col min="1281" max="1281" width="16.140625" style="3" customWidth="1"/>
    <col min="1282" max="1282" width="12.85546875" style="3" customWidth="1"/>
    <col min="1283" max="1283" width="9" style="3" customWidth="1"/>
    <col min="1284" max="1284" width="13.28515625" style="3" bestFit="1" customWidth="1"/>
    <col min="1285" max="1285" width="12.85546875" style="3" customWidth="1"/>
    <col min="1286" max="1286" width="8" style="3" customWidth="1"/>
    <col min="1287" max="1287" width="14" style="3" customWidth="1"/>
    <col min="1288" max="1288" width="12.85546875" style="3" customWidth="1"/>
    <col min="1289" max="1289" width="8" style="3" customWidth="1"/>
    <col min="1290" max="1290" width="14.5703125" style="3" customWidth="1"/>
    <col min="1291" max="1291" width="12.85546875" style="3" customWidth="1"/>
    <col min="1292" max="1292" width="8" style="3" customWidth="1"/>
    <col min="1293" max="1293" width="14" style="3" customWidth="1"/>
    <col min="1294" max="1294" width="12.85546875" style="3" customWidth="1"/>
    <col min="1295" max="1295" width="8.5703125" style="3" customWidth="1"/>
    <col min="1296" max="1296" width="14" style="3" customWidth="1"/>
    <col min="1297" max="1297" width="14.7109375" style="3" customWidth="1"/>
    <col min="1298" max="1298" width="14" style="3" customWidth="1"/>
    <col min="1299" max="1536" width="9.140625" style="3"/>
    <col min="1537" max="1537" width="16.140625" style="3" customWidth="1"/>
    <col min="1538" max="1538" width="12.85546875" style="3" customWidth="1"/>
    <col min="1539" max="1539" width="9" style="3" customWidth="1"/>
    <col min="1540" max="1540" width="13.28515625" style="3" bestFit="1" customWidth="1"/>
    <col min="1541" max="1541" width="12.85546875" style="3" customWidth="1"/>
    <col min="1542" max="1542" width="8" style="3" customWidth="1"/>
    <col min="1543" max="1543" width="14" style="3" customWidth="1"/>
    <col min="1544" max="1544" width="12.85546875" style="3" customWidth="1"/>
    <col min="1545" max="1545" width="8" style="3" customWidth="1"/>
    <col min="1546" max="1546" width="14.5703125" style="3" customWidth="1"/>
    <col min="1547" max="1547" width="12.85546875" style="3" customWidth="1"/>
    <col min="1548" max="1548" width="8" style="3" customWidth="1"/>
    <col min="1549" max="1549" width="14" style="3" customWidth="1"/>
    <col min="1550" max="1550" width="12.85546875" style="3" customWidth="1"/>
    <col min="1551" max="1551" width="8.5703125" style="3" customWidth="1"/>
    <col min="1552" max="1552" width="14" style="3" customWidth="1"/>
    <col min="1553" max="1553" width="14.7109375" style="3" customWidth="1"/>
    <col min="1554" max="1554" width="14" style="3" customWidth="1"/>
    <col min="1555" max="1792" width="9.140625" style="3"/>
    <col min="1793" max="1793" width="16.140625" style="3" customWidth="1"/>
    <col min="1794" max="1794" width="12.85546875" style="3" customWidth="1"/>
    <col min="1795" max="1795" width="9" style="3" customWidth="1"/>
    <col min="1796" max="1796" width="13.28515625" style="3" bestFit="1" customWidth="1"/>
    <col min="1797" max="1797" width="12.85546875" style="3" customWidth="1"/>
    <col min="1798" max="1798" width="8" style="3" customWidth="1"/>
    <col min="1799" max="1799" width="14" style="3" customWidth="1"/>
    <col min="1800" max="1800" width="12.85546875" style="3" customWidth="1"/>
    <col min="1801" max="1801" width="8" style="3" customWidth="1"/>
    <col min="1802" max="1802" width="14.5703125" style="3" customWidth="1"/>
    <col min="1803" max="1803" width="12.85546875" style="3" customWidth="1"/>
    <col min="1804" max="1804" width="8" style="3" customWidth="1"/>
    <col min="1805" max="1805" width="14" style="3" customWidth="1"/>
    <col min="1806" max="1806" width="12.85546875" style="3" customWidth="1"/>
    <col min="1807" max="1807" width="8.5703125" style="3" customWidth="1"/>
    <col min="1808" max="1808" width="14" style="3" customWidth="1"/>
    <col min="1809" max="1809" width="14.7109375" style="3" customWidth="1"/>
    <col min="1810" max="1810" width="14" style="3" customWidth="1"/>
    <col min="1811" max="2048" width="9.140625" style="3"/>
    <col min="2049" max="2049" width="16.140625" style="3" customWidth="1"/>
    <col min="2050" max="2050" width="12.85546875" style="3" customWidth="1"/>
    <col min="2051" max="2051" width="9" style="3" customWidth="1"/>
    <col min="2052" max="2052" width="13.28515625" style="3" bestFit="1" customWidth="1"/>
    <col min="2053" max="2053" width="12.85546875" style="3" customWidth="1"/>
    <col min="2054" max="2054" width="8" style="3" customWidth="1"/>
    <col min="2055" max="2055" width="14" style="3" customWidth="1"/>
    <col min="2056" max="2056" width="12.85546875" style="3" customWidth="1"/>
    <col min="2057" max="2057" width="8" style="3" customWidth="1"/>
    <col min="2058" max="2058" width="14.5703125" style="3" customWidth="1"/>
    <col min="2059" max="2059" width="12.85546875" style="3" customWidth="1"/>
    <col min="2060" max="2060" width="8" style="3" customWidth="1"/>
    <col min="2061" max="2061" width="14" style="3" customWidth="1"/>
    <col min="2062" max="2062" width="12.85546875" style="3" customWidth="1"/>
    <col min="2063" max="2063" width="8.5703125" style="3" customWidth="1"/>
    <col min="2064" max="2064" width="14" style="3" customWidth="1"/>
    <col min="2065" max="2065" width="14.7109375" style="3" customWidth="1"/>
    <col min="2066" max="2066" width="14" style="3" customWidth="1"/>
    <col min="2067" max="2304" width="9.140625" style="3"/>
    <col min="2305" max="2305" width="16.140625" style="3" customWidth="1"/>
    <col min="2306" max="2306" width="12.85546875" style="3" customWidth="1"/>
    <col min="2307" max="2307" width="9" style="3" customWidth="1"/>
    <col min="2308" max="2308" width="13.28515625" style="3" bestFit="1" customWidth="1"/>
    <col min="2309" max="2309" width="12.85546875" style="3" customWidth="1"/>
    <col min="2310" max="2310" width="8" style="3" customWidth="1"/>
    <col min="2311" max="2311" width="14" style="3" customWidth="1"/>
    <col min="2312" max="2312" width="12.85546875" style="3" customWidth="1"/>
    <col min="2313" max="2313" width="8" style="3" customWidth="1"/>
    <col min="2314" max="2314" width="14.5703125" style="3" customWidth="1"/>
    <col min="2315" max="2315" width="12.85546875" style="3" customWidth="1"/>
    <col min="2316" max="2316" width="8" style="3" customWidth="1"/>
    <col min="2317" max="2317" width="14" style="3" customWidth="1"/>
    <col min="2318" max="2318" width="12.85546875" style="3" customWidth="1"/>
    <col min="2319" max="2319" width="8.5703125" style="3" customWidth="1"/>
    <col min="2320" max="2320" width="14" style="3" customWidth="1"/>
    <col min="2321" max="2321" width="14.7109375" style="3" customWidth="1"/>
    <col min="2322" max="2322" width="14" style="3" customWidth="1"/>
    <col min="2323" max="2560" width="9.140625" style="3"/>
    <col min="2561" max="2561" width="16.140625" style="3" customWidth="1"/>
    <col min="2562" max="2562" width="12.85546875" style="3" customWidth="1"/>
    <col min="2563" max="2563" width="9" style="3" customWidth="1"/>
    <col min="2564" max="2564" width="13.28515625" style="3" bestFit="1" customWidth="1"/>
    <col min="2565" max="2565" width="12.85546875" style="3" customWidth="1"/>
    <col min="2566" max="2566" width="8" style="3" customWidth="1"/>
    <col min="2567" max="2567" width="14" style="3" customWidth="1"/>
    <col min="2568" max="2568" width="12.85546875" style="3" customWidth="1"/>
    <col min="2569" max="2569" width="8" style="3" customWidth="1"/>
    <col min="2570" max="2570" width="14.5703125" style="3" customWidth="1"/>
    <col min="2571" max="2571" width="12.85546875" style="3" customWidth="1"/>
    <col min="2572" max="2572" width="8" style="3" customWidth="1"/>
    <col min="2573" max="2573" width="14" style="3" customWidth="1"/>
    <col min="2574" max="2574" width="12.85546875" style="3" customWidth="1"/>
    <col min="2575" max="2575" width="8.5703125" style="3" customWidth="1"/>
    <col min="2576" max="2576" width="14" style="3" customWidth="1"/>
    <col min="2577" max="2577" width="14.7109375" style="3" customWidth="1"/>
    <col min="2578" max="2578" width="14" style="3" customWidth="1"/>
    <col min="2579" max="2816" width="9.140625" style="3"/>
    <col min="2817" max="2817" width="16.140625" style="3" customWidth="1"/>
    <col min="2818" max="2818" width="12.85546875" style="3" customWidth="1"/>
    <col min="2819" max="2819" width="9" style="3" customWidth="1"/>
    <col min="2820" max="2820" width="13.28515625" style="3" bestFit="1" customWidth="1"/>
    <col min="2821" max="2821" width="12.85546875" style="3" customWidth="1"/>
    <col min="2822" max="2822" width="8" style="3" customWidth="1"/>
    <col min="2823" max="2823" width="14" style="3" customWidth="1"/>
    <col min="2824" max="2824" width="12.85546875" style="3" customWidth="1"/>
    <col min="2825" max="2825" width="8" style="3" customWidth="1"/>
    <col min="2826" max="2826" width="14.5703125" style="3" customWidth="1"/>
    <col min="2827" max="2827" width="12.85546875" style="3" customWidth="1"/>
    <col min="2828" max="2828" width="8" style="3" customWidth="1"/>
    <col min="2829" max="2829" width="14" style="3" customWidth="1"/>
    <col min="2830" max="2830" width="12.85546875" style="3" customWidth="1"/>
    <col min="2831" max="2831" width="8.5703125" style="3" customWidth="1"/>
    <col min="2832" max="2832" width="14" style="3" customWidth="1"/>
    <col min="2833" max="2833" width="14.7109375" style="3" customWidth="1"/>
    <col min="2834" max="2834" width="14" style="3" customWidth="1"/>
    <col min="2835" max="3072" width="9.140625" style="3"/>
    <col min="3073" max="3073" width="16.140625" style="3" customWidth="1"/>
    <col min="3074" max="3074" width="12.85546875" style="3" customWidth="1"/>
    <col min="3075" max="3075" width="9" style="3" customWidth="1"/>
    <col min="3076" max="3076" width="13.28515625" style="3" bestFit="1" customWidth="1"/>
    <col min="3077" max="3077" width="12.85546875" style="3" customWidth="1"/>
    <col min="3078" max="3078" width="8" style="3" customWidth="1"/>
    <col min="3079" max="3079" width="14" style="3" customWidth="1"/>
    <col min="3080" max="3080" width="12.85546875" style="3" customWidth="1"/>
    <col min="3081" max="3081" width="8" style="3" customWidth="1"/>
    <col min="3082" max="3082" width="14.5703125" style="3" customWidth="1"/>
    <col min="3083" max="3083" width="12.85546875" style="3" customWidth="1"/>
    <col min="3084" max="3084" width="8" style="3" customWidth="1"/>
    <col min="3085" max="3085" width="14" style="3" customWidth="1"/>
    <col min="3086" max="3086" width="12.85546875" style="3" customWidth="1"/>
    <col min="3087" max="3087" width="8.5703125" style="3" customWidth="1"/>
    <col min="3088" max="3088" width="14" style="3" customWidth="1"/>
    <col min="3089" max="3089" width="14.7109375" style="3" customWidth="1"/>
    <col min="3090" max="3090" width="14" style="3" customWidth="1"/>
    <col min="3091" max="3328" width="9.140625" style="3"/>
    <col min="3329" max="3329" width="16.140625" style="3" customWidth="1"/>
    <col min="3330" max="3330" width="12.85546875" style="3" customWidth="1"/>
    <col min="3331" max="3331" width="9" style="3" customWidth="1"/>
    <col min="3332" max="3332" width="13.28515625" style="3" bestFit="1" customWidth="1"/>
    <col min="3333" max="3333" width="12.85546875" style="3" customWidth="1"/>
    <col min="3334" max="3334" width="8" style="3" customWidth="1"/>
    <col min="3335" max="3335" width="14" style="3" customWidth="1"/>
    <col min="3336" max="3336" width="12.85546875" style="3" customWidth="1"/>
    <col min="3337" max="3337" width="8" style="3" customWidth="1"/>
    <col min="3338" max="3338" width="14.5703125" style="3" customWidth="1"/>
    <col min="3339" max="3339" width="12.85546875" style="3" customWidth="1"/>
    <col min="3340" max="3340" width="8" style="3" customWidth="1"/>
    <col min="3341" max="3341" width="14" style="3" customWidth="1"/>
    <col min="3342" max="3342" width="12.85546875" style="3" customWidth="1"/>
    <col min="3343" max="3343" width="8.5703125" style="3" customWidth="1"/>
    <col min="3344" max="3344" width="14" style="3" customWidth="1"/>
    <col min="3345" max="3345" width="14.7109375" style="3" customWidth="1"/>
    <col min="3346" max="3346" width="14" style="3" customWidth="1"/>
    <col min="3347" max="3584" width="9.140625" style="3"/>
    <col min="3585" max="3585" width="16.140625" style="3" customWidth="1"/>
    <col min="3586" max="3586" width="12.85546875" style="3" customWidth="1"/>
    <col min="3587" max="3587" width="9" style="3" customWidth="1"/>
    <col min="3588" max="3588" width="13.28515625" style="3" bestFit="1" customWidth="1"/>
    <col min="3589" max="3589" width="12.85546875" style="3" customWidth="1"/>
    <col min="3590" max="3590" width="8" style="3" customWidth="1"/>
    <col min="3591" max="3591" width="14" style="3" customWidth="1"/>
    <col min="3592" max="3592" width="12.85546875" style="3" customWidth="1"/>
    <col min="3593" max="3593" width="8" style="3" customWidth="1"/>
    <col min="3594" max="3594" width="14.5703125" style="3" customWidth="1"/>
    <col min="3595" max="3595" width="12.85546875" style="3" customWidth="1"/>
    <col min="3596" max="3596" width="8" style="3" customWidth="1"/>
    <col min="3597" max="3597" width="14" style="3" customWidth="1"/>
    <col min="3598" max="3598" width="12.85546875" style="3" customWidth="1"/>
    <col min="3599" max="3599" width="8.5703125" style="3" customWidth="1"/>
    <col min="3600" max="3600" width="14" style="3" customWidth="1"/>
    <col min="3601" max="3601" width="14.7109375" style="3" customWidth="1"/>
    <col min="3602" max="3602" width="14" style="3" customWidth="1"/>
    <col min="3603" max="3840" width="9.140625" style="3"/>
    <col min="3841" max="3841" width="16.140625" style="3" customWidth="1"/>
    <col min="3842" max="3842" width="12.85546875" style="3" customWidth="1"/>
    <col min="3843" max="3843" width="9" style="3" customWidth="1"/>
    <col min="3844" max="3844" width="13.28515625" style="3" bestFit="1" customWidth="1"/>
    <col min="3845" max="3845" width="12.85546875" style="3" customWidth="1"/>
    <col min="3846" max="3846" width="8" style="3" customWidth="1"/>
    <col min="3847" max="3847" width="14" style="3" customWidth="1"/>
    <col min="3848" max="3848" width="12.85546875" style="3" customWidth="1"/>
    <col min="3849" max="3849" width="8" style="3" customWidth="1"/>
    <col min="3850" max="3850" width="14.5703125" style="3" customWidth="1"/>
    <col min="3851" max="3851" width="12.85546875" style="3" customWidth="1"/>
    <col min="3852" max="3852" width="8" style="3" customWidth="1"/>
    <col min="3853" max="3853" width="14" style="3" customWidth="1"/>
    <col min="3854" max="3854" width="12.85546875" style="3" customWidth="1"/>
    <col min="3855" max="3855" width="8.5703125" style="3" customWidth="1"/>
    <col min="3856" max="3856" width="14" style="3" customWidth="1"/>
    <col min="3857" max="3857" width="14.7109375" style="3" customWidth="1"/>
    <col min="3858" max="3858" width="14" style="3" customWidth="1"/>
    <col min="3859" max="4096" width="9.140625" style="3"/>
    <col min="4097" max="4097" width="16.140625" style="3" customWidth="1"/>
    <col min="4098" max="4098" width="12.85546875" style="3" customWidth="1"/>
    <col min="4099" max="4099" width="9" style="3" customWidth="1"/>
    <col min="4100" max="4100" width="13.28515625" style="3" bestFit="1" customWidth="1"/>
    <col min="4101" max="4101" width="12.85546875" style="3" customWidth="1"/>
    <col min="4102" max="4102" width="8" style="3" customWidth="1"/>
    <col min="4103" max="4103" width="14" style="3" customWidth="1"/>
    <col min="4104" max="4104" width="12.85546875" style="3" customWidth="1"/>
    <col min="4105" max="4105" width="8" style="3" customWidth="1"/>
    <col min="4106" max="4106" width="14.5703125" style="3" customWidth="1"/>
    <col min="4107" max="4107" width="12.85546875" style="3" customWidth="1"/>
    <col min="4108" max="4108" width="8" style="3" customWidth="1"/>
    <col min="4109" max="4109" width="14" style="3" customWidth="1"/>
    <col min="4110" max="4110" width="12.85546875" style="3" customWidth="1"/>
    <col min="4111" max="4111" width="8.5703125" style="3" customWidth="1"/>
    <col min="4112" max="4112" width="14" style="3" customWidth="1"/>
    <col min="4113" max="4113" width="14.7109375" style="3" customWidth="1"/>
    <col min="4114" max="4114" width="14" style="3" customWidth="1"/>
    <col min="4115" max="4352" width="9.140625" style="3"/>
    <col min="4353" max="4353" width="16.140625" style="3" customWidth="1"/>
    <col min="4354" max="4354" width="12.85546875" style="3" customWidth="1"/>
    <col min="4355" max="4355" width="9" style="3" customWidth="1"/>
    <col min="4356" max="4356" width="13.28515625" style="3" bestFit="1" customWidth="1"/>
    <col min="4357" max="4357" width="12.85546875" style="3" customWidth="1"/>
    <col min="4358" max="4358" width="8" style="3" customWidth="1"/>
    <col min="4359" max="4359" width="14" style="3" customWidth="1"/>
    <col min="4360" max="4360" width="12.85546875" style="3" customWidth="1"/>
    <col min="4361" max="4361" width="8" style="3" customWidth="1"/>
    <col min="4362" max="4362" width="14.5703125" style="3" customWidth="1"/>
    <col min="4363" max="4363" width="12.85546875" style="3" customWidth="1"/>
    <col min="4364" max="4364" width="8" style="3" customWidth="1"/>
    <col min="4365" max="4365" width="14" style="3" customWidth="1"/>
    <col min="4366" max="4366" width="12.85546875" style="3" customWidth="1"/>
    <col min="4367" max="4367" width="8.5703125" style="3" customWidth="1"/>
    <col min="4368" max="4368" width="14" style="3" customWidth="1"/>
    <col min="4369" max="4369" width="14.7109375" style="3" customWidth="1"/>
    <col min="4370" max="4370" width="14" style="3" customWidth="1"/>
    <col min="4371" max="4608" width="9.140625" style="3"/>
    <col min="4609" max="4609" width="16.140625" style="3" customWidth="1"/>
    <col min="4610" max="4610" width="12.85546875" style="3" customWidth="1"/>
    <col min="4611" max="4611" width="9" style="3" customWidth="1"/>
    <col min="4612" max="4612" width="13.28515625" style="3" bestFit="1" customWidth="1"/>
    <col min="4613" max="4613" width="12.85546875" style="3" customWidth="1"/>
    <col min="4614" max="4614" width="8" style="3" customWidth="1"/>
    <col min="4615" max="4615" width="14" style="3" customWidth="1"/>
    <col min="4616" max="4616" width="12.85546875" style="3" customWidth="1"/>
    <col min="4617" max="4617" width="8" style="3" customWidth="1"/>
    <col min="4618" max="4618" width="14.5703125" style="3" customWidth="1"/>
    <col min="4619" max="4619" width="12.85546875" style="3" customWidth="1"/>
    <col min="4620" max="4620" width="8" style="3" customWidth="1"/>
    <col min="4621" max="4621" width="14" style="3" customWidth="1"/>
    <col min="4622" max="4622" width="12.85546875" style="3" customWidth="1"/>
    <col min="4623" max="4623" width="8.5703125" style="3" customWidth="1"/>
    <col min="4624" max="4624" width="14" style="3" customWidth="1"/>
    <col min="4625" max="4625" width="14.7109375" style="3" customWidth="1"/>
    <col min="4626" max="4626" width="14" style="3" customWidth="1"/>
    <col min="4627" max="4864" width="9.140625" style="3"/>
    <col min="4865" max="4865" width="16.140625" style="3" customWidth="1"/>
    <col min="4866" max="4866" width="12.85546875" style="3" customWidth="1"/>
    <col min="4867" max="4867" width="9" style="3" customWidth="1"/>
    <col min="4868" max="4868" width="13.28515625" style="3" bestFit="1" customWidth="1"/>
    <col min="4869" max="4869" width="12.85546875" style="3" customWidth="1"/>
    <col min="4870" max="4870" width="8" style="3" customWidth="1"/>
    <col min="4871" max="4871" width="14" style="3" customWidth="1"/>
    <col min="4872" max="4872" width="12.85546875" style="3" customWidth="1"/>
    <col min="4873" max="4873" width="8" style="3" customWidth="1"/>
    <col min="4874" max="4874" width="14.5703125" style="3" customWidth="1"/>
    <col min="4875" max="4875" width="12.85546875" style="3" customWidth="1"/>
    <col min="4876" max="4876" width="8" style="3" customWidth="1"/>
    <col min="4877" max="4877" width="14" style="3" customWidth="1"/>
    <col min="4878" max="4878" width="12.85546875" style="3" customWidth="1"/>
    <col min="4879" max="4879" width="8.5703125" style="3" customWidth="1"/>
    <col min="4880" max="4880" width="14" style="3" customWidth="1"/>
    <col min="4881" max="4881" width="14.7109375" style="3" customWidth="1"/>
    <col min="4882" max="4882" width="14" style="3" customWidth="1"/>
    <col min="4883" max="5120" width="9.140625" style="3"/>
    <col min="5121" max="5121" width="16.140625" style="3" customWidth="1"/>
    <col min="5122" max="5122" width="12.85546875" style="3" customWidth="1"/>
    <col min="5123" max="5123" width="9" style="3" customWidth="1"/>
    <col min="5124" max="5124" width="13.28515625" style="3" bestFit="1" customWidth="1"/>
    <col min="5125" max="5125" width="12.85546875" style="3" customWidth="1"/>
    <col min="5126" max="5126" width="8" style="3" customWidth="1"/>
    <col min="5127" max="5127" width="14" style="3" customWidth="1"/>
    <col min="5128" max="5128" width="12.85546875" style="3" customWidth="1"/>
    <col min="5129" max="5129" width="8" style="3" customWidth="1"/>
    <col min="5130" max="5130" width="14.5703125" style="3" customWidth="1"/>
    <col min="5131" max="5131" width="12.85546875" style="3" customWidth="1"/>
    <col min="5132" max="5132" width="8" style="3" customWidth="1"/>
    <col min="5133" max="5133" width="14" style="3" customWidth="1"/>
    <col min="5134" max="5134" width="12.85546875" style="3" customWidth="1"/>
    <col min="5135" max="5135" width="8.5703125" style="3" customWidth="1"/>
    <col min="5136" max="5136" width="14" style="3" customWidth="1"/>
    <col min="5137" max="5137" width="14.7109375" style="3" customWidth="1"/>
    <col min="5138" max="5138" width="14" style="3" customWidth="1"/>
    <col min="5139" max="5376" width="9.140625" style="3"/>
    <col min="5377" max="5377" width="16.140625" style="3" customWidth="1"/>
    <col min="5378" max="5378" width="12.85546875" style="3" customWidth="1"/>
    <col min="5379" max="5379" width="9" style="3" customWidth="1"/>
    <col min="5380" max="5380" width="13.28515625" style="3" bestFit="1" customWidth="1"/>
    <col min="5381" max="5381" width="12.85546875" style="3" customWidth="1"/>
    <col min="5382" max="5382" width="8" style="3" customWidth="1"/>
    <col min="5383" max="5383" width="14" style="3" customWidth="1"/>
    <col min="5384" max="5384" width="12.85546875" style="3" customWidth="1"/>
    <col min="5385" max="5385" width="8" style="3" customWidth="1"/>
    <col min="5386" max="5386" width="14.5703125" style="3" customWidth="1"/>
    <col min="5387" max="5387" width="12.85546875" style="3" customWidth="1"/>
    <col min="5388" max="5388" width="8" style="3" customWidth="1"/>
    <col min="5389" max="5389" width="14" style="3" customWidth="1"/>
    <col min="5390" max="5390" width="12.85546875" style="3" customWidth="1"/>
    <col min="5391" max="5391" width="8.5703125" style="3" customWidth="1"/>
    <col min="5392" max="5392" width="14" style="3" customWidth="1"/>
    <col min="5393" max="5393" width="14.7109375" style="3" customWidth="1"/>
    <col min="5394" max="5394" width="14" style="3" customWidth="1"/>
    <col min="5395" max="5632" width="9.140625" style="3"/>
    <col min="5633" max="5633" width="16.140625" style="3" customWidth="1"/>
    <col min="5634" max="5634" width="12.85546875" style="3" customWidth="1"/>
    <col min="5635" max="5635" width="9" style="3" customWidth="1"/>
    <col min="5636" max="5636" width="13.28515625" style="3" bestFit="1" customWidth="1"/>
    <col min="5637" max="5637" width="12.85546875" style="3" customWidth="1"/>
    <col min="5638" max="5638" width="8" style="3" customWidth="1"/>
    <col min="5639" max="5639" width="14" style="3" customWidth="1"/>
    <col min="5640" max="5640" width="12.85546875" style="3" customWidth="1"/>
    <col min="5641" max="5641" width="8" style="3" customWidth="1"/>
    <col min="5642" max="5642" width="14.5703125" style="3" customWidth="1"/>
    <col min="5643" max="5643" width="12.85546875" style="3" customWidth="1"/>
    <col min="5644" max="5644" width="8" style="3" customWidth="1"/>
    <col min="5645" max="5645" width="14" style="3" customWidth="1"/>
    <col min="5646" max="5646" width="12.85546875" style="3" customWidth="1"/>
    <col min="5647" max="5647" width="8.5703125" style="3" customWidth="1"/>
    <col min="5648" max="5648" width="14" style="3" customWidth="1"/>
    <col min="5649" max="5649" width="14.7109375" style="3" customWidth="1"/>
    <col min="5650" max="5650" width="14" style="3" customWidth="1"/>
    <col min="5651" max="5888" width="9.140625" style="3"/>
    <col min="5889" max="5889" width="16.140625" style="3" customWidth="1"/>
    <col min="5890" max="5890" width="12.85546875" style="3" customWidth="1"/>
    <col min="5891" max="5891" width="9" style="3" customWidth="1"/>
    <col min="5892" max="5892" width="13.28515625" style="3" bestFit="1" customWidth="1"/>
    <col min="5893" max="5893" width="12.85546875" style="3" customWidth="1"/>
    <col min="5894" max="5894" width="8" style="3" customWidth="1"/>
    <col min="5895" max="5895" width="14" style="3" customWidth="1"/>
    <col min="5896" max="5896" width="12.85546875" style="3" customWidth="1"/>
    <col min="5897" max="5897" width="8" style="3" customWidth="1"/>
    <col min="5898" max="5898" width="14.5703125" style="3" customWidth="1"/>
    <col min="5899" max="5899" width="12.85546875" style="3" customWidth="1"/>
    <col min="5900" max="5900" width="8" style="3" customWidth="1"/>
    <col min="5901" max="5901" width="14" style="3" customWidth="1"/>
    <col min="5902" max="5902" width="12.85546875" style="3" customWidth="1"/>
    <col min="5903" max="5903" width="8.5703125" style="3" customWidth="1"/>
    <col min="5904" max="5904" width="14" style="3" customWidth="1"/>
    <col min="5905" max="5905" width="14.7109375" style="3" customWidth="1"/>
    <col min="5906" max="5906" width="14" style="3" customWidth="1"/>
    <col min="5907" max="6144" width="9.140625" style="3"/>
    <col min="6145" max="6145" width="16.140625" style="3" customWidth="1"/>
    <col min="6146" max="6146" width="12.85546875" style="3" customWidth="1"/>
    <col min="6147" max="6147" width="9" style="3" customWidth="1"/>
    <col min="6148" max="6148" width="13.28515625" style="3" bestFit="1" customWidth="1"/>
    <col min="6149" max="6149" width="12.85546875" style="3" customWidth="1"/>
    <col min="6150" max="6150" width="8" style="3" customWidth="1"/>
    <col min="6151" max="6151" width="14" style="3" customWidth="1"/>
    <col min="6152" max="6152" width="12.85546875" style="3" customWidth="1"/>
    <col min="6153" max="6153" width="8" style="3" customWidth="1"/>
    <col min="6154" max="6154" width="14.5703125" style="3" customWidth="1"/>
    <col min="6155" max="6155" width="12.85546875" style="3" customWidth="1"/>
    <col min="6156" max="6156" width="8" style="3" customWidth="1"/>
    <col min="6157" max="6157" width="14" style="3" customWidth="1"/>
    <col min="6158" max="6158" width="12.85546875" style="3" customWidth="1"/>
    <col min="6159" max="6159" width="8.5703125" style="3" customWidth="1"/>
    <col min="6160" max="6160" width="14" style="3" customWidth="1"/>
    <col min="6161" max="6161" width="14.7109375" style="3" customWidth="1"/>
    <col min="6162" max="6162" width="14" style="3" customWidth="1"/>
    <col min="6163" max="6400" width="9.140625" style="3"/>
    <col min="6401" max="6401" width="16.140625" style="3" customWidth="1"/>
    <col min="6402" max="6402" width="12.85546875" style="3" customWidth="1"/>
    <col min="6403" max="6403" width="9" style="3" customWidth="1"/>
    <col min="6404" max="6404" width="13.28515625" style="3" bestFit="1" customWidth="1"/>
    <col min="6405" max="6405" width="12.85546875" style="3" customWidth="1"/>
    <col min="6406" max="6406" width="8" style="3" customWidth="1"/>
    <col min="6407" max="6407" width="14" style="3" customWidth="1"/>
    <col min="6408" max="6408" width="12.85546875" style="3" customWidth="1"/>
    <col min="6409" max="6409" width="8" style="3" customWidth="1"/>
    <col min="6410" max="6410" width="14.5703125" style="3" customWidth="1"/>
    <col min="6411" max="6411" width="12.85546875" style="3" customWidth="1"/>
    <col min="6412" max="6412" width="8" style="3" customWidth="1"/>
    <col min="6413" max="6413" width="14" style="3" customWidth="1"/>
    <col min="6414" max="6414" width="12.85546875" style="3" customWidth="1"/>
    <col min="6415" max="6415" width="8.5703125" style="3" customWidth="1"/>
    <col min="6416" max="6416" width="14" style="3" customWidth="1"/>
    <col min="6417" max="6417" width="14.7109375" style="3" customWidth="1"/>
    <col min="6418" max="6418" width="14" style="3" customWidth="1"/>
    <col min="6419" max="6656" width="9.140625" style="3"/>
    <col min="6657" max="6657" width="16.140625" style="3" customWidth="1"/>
    <col min="6658" max="6658" width="12.85546875" style="3" customWidth="1"/>
    <col min="6659" max="6659" width="9" style="3" customWidth="1"/>
    <col min="6660" max="6660" width="13.28515625" style="3" bestFit="1" customWidth="1"/>
    <col min="6661" max="6661" width="12.85546875" style="3" customWidth="1"/>
    <col min="6662" max="6662" width="8" style="3" customWidth="1"/>
    <col min="6663" max="6663" width="14" style="3" customWidth="1"/>
    <col min="6664" max="6664" width="12.85546875" style="3" customWidth="1"/>
    <col min="6665" max="6665" width="8" style="3" customWidth="1"/>
    <col min="6666" max="6666" width="14.5703125" style="3" customWidth="1"/>
    <col min="6667" max="6667" width="12.85546875" style="3" customWidth="1"/>
    <col min="6668" max="6668" width="8" style="3" customWidth="1"/>
    <col min="6669" max="6669" width="14" style="3" customWidth="1"/>
    <col min="6670" max="6670" width="12.85546875" style="3" customWidth="1"/>
    <col min="6671" max="6671" width="8.5703125" style="3" customWidth="1"/>
    <col min="6672" max="6672" width="14" style="3" customWidth="1"/>
    <col min="6673" max="6673" width="14.7109375" style="3" customWidth="1"/>
    <col min="6674" max="6674" width="14" style="3" customWidth="1"/>
    <col min="6675" max="6912" width="9.140625" style="3"/>
    <col min="6913" max="6913" width="16.140625" style="3" customWidth="1"/>
    <col min="6914" max="6914" width="12.85546875" style="3" customWidth="1"/>
    <col min="6915" max="6915" width="9" style="3" customWidth="1"/>
    <col min="6916" max="6916" width="13.28515625" style="3" bestFit="1" customWidth="1"/>
    <col min="6917" max="6917" width="12.85546875" style="3" customWidth="1"/>
    <col min="6918" max="6918" width="8" style="3" customWidth="1"/>
    <col min="6919" max="6919" width="14" style="3" customWidth="1"/>
    <col min="6920" max="6920" width="12.85546875" style="3" customWidth="1"/>
    <col min="6921" max="6921" width="8" style="3" customWidth="1"/>
    <col min="6922" max="6922" width="14.5703125" style="3" customWidth="1"/>
    <col min="6923" max="6923" width="12.85546875" style="3" customWidth="1"/>
    <col min="6924" max="6924" width="8" style="3" customWidth="1"/>
    <col min="6925" max="6925" width="14" style="3" customWidth="1"/>
    <col min="6926" max="6926" width="12.85546875" style="3" customWidth="1"/>
    <col min="6927" max="6927" width="8.5703125" style="3" customWidth="1"/>
    <col min="6928" max="6928" width="14" style="3" customWidth="1"/>
    <col min="6929" max="6929" width="14.7109375" style="3" customWidth="1"/>
    <col min="6930" max="6930" width="14" style="3" customWidth="1"/>
    <col min="6931" max="7168" width="9.140625" style="3"/>
    <col min="7169" max="7169" width="16.140625" style="3" customWidth="1"/>
    <col min="7170" max="7170" width="12.85546875" style="3" customWidth="1"/>
    <col min="7171" max="7171" width="9" style="3" customWidth="1"/>
    <col min="7172" max="7172" width="13.28515625" style="3" bestFit="1" customWidth="1"/>
    <col min="7173" max="7173" width="12.85546875" style="3" customWidth="1"/>
    <col min="7174" max="7174" width="8" style="3" customWidth="1"/>
    <col min="7175" max="7175" width="14" style="3" customWidth="1"/>
    <col min="7176" max="7176" width="12.85546875" style="3" customWidth="1"/>
    <col min="7177" max="7177" width="8" style="3" customWidth="1"/>
    <col min="7178" max="7178" width="14.5703125" style="3" customWidth="1"/>
    <col min="7179" max="7179" width="12.85546875" style="3" customWidth="1"/>
    <col min="7180" max="7180" width="8" style="3" customWidth="1"/>
    <col min="7181" max="7181" width="14" style="3" customWidth="1"/>
    <col min="7182" max="7182" width="12.85546875" style="3" customWidth="1"/>
    <col min="7183" max="7183" width="8.5703125" style="3" customWidth="1"/>
    <col min="7184" max="7184" width="14" style="3" customWidth="1"/>
    <col min="7185" max="7185" width="14.7109375" style="3" customWidth="1"/>
    <col min="7186" max="7186" width="14" style="3" customWidth="1"/>
    <col min="7187" max="7424" width="9.140625" style="3"/>
    <col min="7425" max="7425" width="16.140625" style="3" customWidth="1"/>
    <col min="7426" max="7426" width="12.85546875" style="3" customWidth="1"/>
    <col min="7427" max="7427" width="9" style="3" customWidth="1"/>
    <col min="7428" max="7428" width="13.28515625" style="3" bestFit="1" customWidth="1"/>
    <col min="7429" max="7429" width="12.85546875" style="3" customWidth="1"/>
    <col min="7430" max="7430" width="8" style="3" customWidth="1"/>
    <col min="7431" max="7431" width="14" style="3" customWidth="1"/>
    <col min="7432" max="7432" width="12.85546875" style="3" customWidth="1"/>
    <col min="7433" max="7433" width="8" style="3" customWidth="1"/>
    <col min="7434" max="7434" width="14.5703125" style="3" customWidth="1"/>
    <col min="7435" max="7435" width="12.85546875" style="3" customWidth="1"/>
    <col min="7436" max="7436" width="8" style="3" customWidth="1"/>
    <col min="7437" max="7437" width="14" style="3" customWidth="1"/>
    <col min="7438" max="7438" width="12.85546875" style="3" customWidth="1"/>
    <col min="7439" max="7439" width="8.5703125" style="3" customWidth="1"/>
    <col min="7440" max="7440" width="14" style="3" customWidth="1"/>
    <col min="7441" max="7441" width="14.7109375" style="3" customWidth="1"/>
    <col min="7442" max="7442" width="14" style="3" customWidth="1"/>
    <col min="7443" max="7680" width="9.140625" style="3"/>
    <col min="7681" max="7681" width="16.140625" style="3" customWidth="1"/>
    <col min="7682" max="7682" width="12.85546875" style="3" customWidth="1"/>
    <col min="7683" max="7683" width="9" style="3" customWidth="1"/>
    <col min="7684" max="7684" width="13.28515625" style="3" bestFit="1" customWidth="1"/>
    <col min="7685" max="7685" width="12.85546875" style="3" customWidth="1"/>
    <col min="7686" max="7686" width="8" style="3" customWidth="1"/>
    <col min="7687" max="7687" width="14" style="3" customWidth="1"/>
    <col min="7688" max="7688" width="12.85546875" style="3" customWidth="1"/>
    <col min="7689" max="7689" width="8" style="3" customWidth="1"/>
    <col min="7690" max="7690" width="14.5703125" style="3" customWidth="1"/>
    <col min="7691" max="7691" width="12.85546875" style="3" customWidth="1"/>
    <col min="7692" max="7692" width="8" style="3" customWidth="1"/>
    <col min="7693" max="7693" width="14" style="3" customWidth="1"/>
    <col min="7694" max="7694" width="12.85546875" style="3" customWidth="1"/>
    <col min="7695" max="7695" width="8.5703125" style="3" customWidth="1"/>
    <col min="7696" max="7696" width="14" style="3" customWidth="1"/>
    <col min="7697" max="7697" width="14.7109375" style="3" customWidth="1"/>
    <col min="7698" max="7698" width="14" style="3" customWidth="1"/>
    <col min="7699" max="7936" width="9.140625" style="3"/>
    <col min="7937" max="7937" width="16.140625" style="3" customWidth="1"/>
    <col min="7938" max="7938" width="12.85546875" style="3" customWidth="1"/>
    <col min="7939" max="7939" width="9" style="3" customWidth="1"/>
    <col min="7940" max="7940" width="13.28515625" style="3" bestFit="1" customWidth="1"/>
    <col min="7941" max="7941" width="12.85546875" style="3" customWidth="1"/>
    <col min="7942" max="7942" width="8" style="3" customWidth="1"/>
    <col min="7943" max="7943" width="14" style="3" customWidth="1"/>
    <col min="7944" max="7944" width="12.85546875" style="3" customWidth="1"/>
    <col min="7945" max="7945" width="8" style="3" customWidth="1"/>
    <col min="7946" max="7946" width="14.5703125" style="3" customWidth="1"/>
    <col min="7947" max="7947" width="12.85546875" style="3" customWidth="1"/>
    <col min="7948" max="7948" width="8" style="3" customWidth="1"/>
    <col min="7949" max="7949" width="14" style="3" customWidth="1"/>
    <col min="7950" max="7950" width="12.85546875" style="3" customWidth="1"/>
    <col min="7951" max="7951" width="8.5703125" style="3" customWidth="1"/>
    <col min="7952" max="7952" width="14" style="3" customWidth="1"/>
    <col min="7953" max="7953" width="14.7109375" style="3" customWidth="1"/>
    <col min="7954" max="7954" width="14" style="3" customWidth="1"/>
    <col min="7955" max="8192" width="9.140625" style="3"/>
    <col min="8193" max="8193" width="16.140625" style="3" customWidth="1"/>
    <col min="8194" max="8194" width="12.85546875" style="3" customWidth="1"/>
    <col min="8195" max="8195" width="9" style="3" customWidth="1"/>
    <col min="8196" max="8196" width="13.28515625" style="3" bestFit="1" customWidth="1"/>
    <col min="8197" max="8197" width="12.85546875" style="3" customWidth="1"/>
    <col min="8198" max="8198" width="8" style="3" customWidth="1"/>
    <col min="8199" max="8199" width="14" style="3" customWidth="1"/>
    <col min="8200" max="8200" width="12.85546875" style="3" customWidth="1"/>
    <col min="8201" max="8201" width="8" style="3" customWidth="1"/>
    <col min="8202" max="8202" width="14.5703125" style="3" customWidth="1"/>
    <col min="8203" max="8203" width="12.85546875" style="3" customWidth="1"/>
    <col min="8204" max="8204" width="8" style="3" customWidth="1"/>
    <col min="8205" max="8205" width="14" style="3" customWidth="1"/>
    <col min="8206" max="8206" width="12.85546875" style="3" customWidth="1"/>
    <col min="8207" max="8207" width="8.5703125" style="3" customWidth="1"/>
    <col min="8208" max="8208" width="14" style="3" customWidth="1"/>
    <col min="8209" max="8209" width="14.7109375" style="3" customWidth="1"/>
    <col min="8210" max="8210" width="14" style="3" customWidth="1"/>
    <col min="8211" max="8448" width="9.140625" style="3"/>
    <col min="8449" max="8449" width="16.140625" style="3" customWidth="1"/>
    <col min="8450" max="8450" width="12.85546875" style="3" customWidth="1"/>
    <col min="8451" max="8451" width="9" style="3" customWidth="1"/>
    <col min="8452" max="8452" width="13.28515625" style="3" bestFit="1" customWidth="1"/>
    <col min="8453" max="8453" width="12.85546875" style="3" customWidth="1"/>
    <col min="8454" max="8454" width="8" style="3" customWidth="1"/>
    <col min="8455" max="8455" width="14" style="3" customWidth="1"/>
    <col min="8456" max="8456" width="12.85546875" style="3" customWidth="1"/>
    <col min="8457" max="8457" width="8" style="3" customWidth="1"/>
    <col min="8458" max="8458" width="14.5703125" style="3" customWidth="1"/>
    <col min="8459" max="8459" width="12.85546875" style="3" customWidth="1"/>
    <col min="8460" max="8460" width="8" style="3" customWidth="1"/>
    <col min="8461" max="8461" width="14" style="3" customWidth="1"/>
    <col min="8462" max="8462" width="12.85546875" style="3" customWidth="1"/>
    <col min="8463" max="8463" width="8.5703125" style="3" customWidth="1"/>
    <col min="8464" max="8464" width="14" style="3" customWidth="1"/>
    <col min="8465" max="8465" width="14.7109375" style="3" customWidth="1"/>
    <col min="8466" max="8466" width="14" style="3" customWidth="1"/>
    <col min="8467" max="8704" width="9.140625" style="3"/>
    <col min="8705" max="8705" width="16.140625" style="3" customWidth="1"/>
    <col min="8706" max="8706" width="12.85546875" style="3" customWidth="1"/>
    <col min="8707" max="8707" width="9" style="3" customWidth="1"/>
    <col min="8708" max="8708" width="13.28515625" style="3" bestFit="1" customWidth="1"/>
    <col min="8709" max="8709" width="12.85546875" style="3" customWidth="1"/>
    <col min="8710" max="8710" width="8" style="3" customWidth="1"/>
    <col min="8711" max="8711" width="14" style="3" customWidth="1"/>
    <col min="8712" max="8712" width="12.85546875" style="3" customWidth="1"/>
    <col min="8713" max="8713" width="8" style="3" customWidth="1"/>
    <col min="8714" max="8714" width="14.5703125" style="3" customWidth="1"/>
    <col min="8715" max="8715" width="12.85546875" style="3" customWidth="1"/>
    <col min="8716" max="8716" width="8" style="3" customWidth="1"/>
    <col min="8717" max="8717" width="14" style="3" customWidth="1"/>
    <col min="8718" max="8718" width="12.85546875" style="3" customWidth="1"/>
    <col min="8719" max="8719" width="8.5703125" style="3" customWidth="1"/>
    <col min="8720" max="8720" width="14" style="3" customWidth="1"/>
    <col min="8721" max="8721" width="14.7109375" style="3" customWidth="1"/>
    <col min="8722" max="8722" width="14" style="3" customWidth="1"/>
    <col min="8723" max="8960" width="9.140625" style="3"/>
    <col min="8961" max="8961" width="16.140625" style="3" customWidth="1"/>
    <col min="8962" max="8962" width="12.85546875" style="3" customWidth="1"/>
    <col min="8963" max="8963" width="9" style="3" customWidth="1"/>
    <col min="8964" max="8964" width="13.28515625" style="3" bestFit="1" customWidth="1"/>
    <col min="8965" max="8965" width="12.85546875" style="3" customWidth="1"/>
    <col min="8966" max="8966" width="8" style="3" customWidth="1"/>
    <col min="8967" max="8967" width="14" style="3" customWidth="1"/>
    <col min="8968" max="8968" width="12.85546875" style="3" customWidth="1"/>
    <col min="8969" max="8969" width="8" style="3" customWidth="1"/>
    <col min="8970" max="8970" width="14.5703125" style="3" customWidth="1"/>
    <col min="8971" max="8971" width="12.85546875" style="3" customWidth="1"/>
    <col min="8972" max="8972" width="8" style="3" customWidth="1"/>
    <col min="8973" max="8973" width="14" style="3" customWidth="1"/>
    <col min="8974" max="8974" width="12.85546875" style="3" customWidth="1"/>
    <col min="8975" max="8975" width="8.5703125" style="3" customWidth="1"/>
    <col min="8976" max="8976" width="14" style="3" customWidth="1"/>
    <col min="8977" max="8977" width="14.7109375" style="3" customWidth="1"/>
    <col min="8978" max="8978" width="14" style="3" customWidth="1"/>
    <col min="8979" max="9216" width="9.140625" style="3"/>
    <col min="9217" max="9217" width="16.140625" style="3" customWidth="1"/>
    <col min="9218" max="9218" width="12.85546875" style="3" customWidth="1"/>
    <col min="9219" max="9219" width="9" style="3" customWidth="1"/>
    <col min="9220" max="9220" width="13.28515625" style="3" bestFit="1" customWidth="1"/>
    <col min="9221" max="9221" width="12.85546875" style="3" customWidth="1"/>
    <col min="9222" max="9222" width="8" style="3" customWidth="1"/>
    <col min="9223" max="9223" width="14" style="3" customWidth="1"/>
    <col min="9224" max="9224" width="12.85546875" style="3" customWidth="1"/>
    <col min="9225" max="9225" width="8" style="3" customWidth="1"/>
    <col min="9226" max="9226" width="14.5703125" style="3" customWidth="1"/>
    <col min="9227" max="9227" width="12.85546875" style="3" customWidth="1"/>
    <col min="9228" max="9228" width="8" style="3" customWidth="1"/>
    <col min="9229" max="9229" width="14" style="3" customWidth="1"/>
    <col min="9230" max="9230" width="12.85546875" style="3" customWidth="1"/>
    <col min="9231" max="9231" width="8.5703125" style="3" customWidth="1"/>
    <col min="9232" max="9232" width="14" style="3" customWidth="1"/>
    <col min="9233" max="9233" width="14.7109375" style="3" customWidth="1"/>
    <col min="9234" max="9234" width="14" style="3" customWidth="1"/>
    <col min="9235" max="9472" width="9.140625" style="3"/>
    <col min="9473" max="9473" width="16.140625" style="3" customWidth="1"/>
    <col min="9474" max="9474" width="12.85546875" style="3" customWidth="1"/>
    <col min="9475" max="9475" width="9" style="3" customWidth="1"/>
    <col min="9476" max="9476" width="13.28515625" style="3" bestFit="1" customWidth="1"/>
    <col min="9477" max="9477" width="12.85546875" style="3" customWidth="1"/>
    <col min="9478" max="9478" width="8" style="3" customWidth="1"/>
    <col min="9479" max="9479" width="14" style="3" customWidth="1"/>
    <col min="9480" max="9480" width="12.85546875" style="3" customWidth="1"/>
    <col min="9481" max="9481" width="8" style="3" customWidth="1"/>
    <col min="9482" max="9482" width="14.5703125" style="3" customWidth="1"/>
    <col min="9483" max="9483" width="12.85546875" style="3" customWidth="1"/>
    <col min="9484" max="9484" width="8" style="3" customWidth="1"/>
    <col min="9485" max="9485" width="14" style="3" customWidth="1"/>
    <col min="9486" max="9486" width="12.85546875" style="3" customWidth="1"/>
    <col min="9487" max="9487" width="8.5703125" style="3" customWidth="1"/>
    <col min="9488" max="9488" width="14" style="3" customWidth="1"/>
    <col min="9489" max="9489" width="14.7109375" style="3" customWidth="1"/>
    <col min="9490" max="9490" width="14" style="3" customWidth="1"/>
    <col min="9491" max="9728" width="9.140625" style="3"/>
    <col min="9729" max="9729" width="16.140625" style="3" customWidth="1"/>
    <col min="9730" max="9730" width="12.85546875" style="3" customWidth="1"/>
    <col min="9731" max="9731" width="9" style="3" customWidth="1"/>
    <col min="9732" max="9732" width="13.28515625" style="3" bestFit="1" customWidth="1"/>
    <col min="9733" max="9733" width="12.85546875" style="3" customWidth="1"/>
    <col min="9734" max="9734" width="8" style="3" customWidth="1"/>
    <col min="9735" max="9735" width="14" style="3" customWidth="1"/>
    <col min="9736" max="9736" width="12.85546875" style="3" customWidth="1"/>
    <col min="9737" max="9737" width="8" style="3" customWidth="1"/>
    <col min="9738" max="9738" width="14.5703125" style="3" customWidth="1"/>
    <col min="9739" max="9739" width="12.85546875" style="3" customWidth="1"/>
    <col min="9740" max="9740" width="8" style="3" customWidth="1"/>
    <col min="9741" max="9741" width="14" style="3" customWidth="1"/>
    <col min="9742" max="9742" width="12.85546875" style="3" customWidth="1"/>
    <col min="9743" max="9743" width="8.5703125" style="3" customWidth="1"/>
    <col min="9744" max="9744" width="14" style="3" customWidth="1"/>
    <col min="9745" max="9745" width="14.7109375" style="3" customWidth="1"/>
    <col min="9746" max="9746" width="14" style="3" customWidth="1"/>
    <col min="9747" max="9984" width="9.140625" style="3"/>
    <col min="9985" max="9985" width="16.140625" style="3" customWidth="1"/>
    <col min="9986" max="9986" width="12.85546875" style="3" customWidth="1"/>
    <col min="9987" max="9987" width="9" style="3" customWidth="1"/>
    <col min="9988" max="9988" width="13.28515625" style="3" bestFit="1" customWidth="1"/>
    <col min="9989" max="9989" width="12.85546875" style="3" customWidth="1"/>
    <col min="9990" max="9990" width="8" style="3" customWidth="1"/>
    <col min="9991" max="9991" width="14" style="3" customWidth="1"/>
    <col min="9992" max="9992" width="12.85546875" style="3" customWidth="1"/>
    <col min="9993" max="9993" width="8" style="3" customWidth="1"/>
    <col min="9994" max="9994" width="14.5703125" style="3" customWidth="1"/>
    <col min="9995" max="9995" width="12.85546875" style="3" customWidth="1"/>
    <col min="9996" max="9996" width="8" style="3" customWidth="1"/>
    <col min="9997" max="9997" width="14" style="3" customWidth="1"/>
    <col min="9998" max="9998" width="12.85546875" style="3" customWidth="1"/>
    <col min="9999" max="9999" width="8.5703125" style="3" customWidth="1"/>
    <col min="10000" max="10000" width="14" style="3" customWidth="1"/>
    <col min="10001" max="10001" width="14.7109375" style="3" customWidth="1"/>
    <col min="10002" max="10002" width="14" style="3" customWidth="1"/>
    <col min="10003" max="10240" width="9.140625" style="3"/>
    <col min="10241" max="10241" width="16.140625" style="3" customWidth="1"/>
    <col min="10242" max="10242" width="12.85546875" style="3" customWidth="1"/>
    <col min="10243" max="10243" width="9" style="3" customWidth="1"/>
    <col min="10244" max="10244" width="13.28515625" style="3" bestFit="1" customWidth="1"/>
    <col min="10245" max="10245" width="12.85546875" style="3" customWidth="1"/>
    <col min="10246" max="10246" width="8" style="3" customWidth="1"/>
    <col min="10247" max="10247" width="14" style="3" customWidth="1"/>
    <col min="10248" max="10248" width="12.85546875" style="3" customWidth="1"/>
    <col min="10249" max="10249" width="8" style="3" customWidth="1"/>
    <col min="10250" max="10250" width="14.5703125" style="3" customWidth="1"/>
    <col min="10251" max="10251" width="12.85546875" style="3" customWidth="1"/>
    <col min="10252" max="10252" width="8" style="3" customWidth="1"/>
    <col min="10253" max="10253" width="14" style="3" customWidth="1"/>
    <col min="10254" max="10254" width="12.85546875" style="3" customWidth="1"/>
    <col min="10255" max="10255" width="8.5703125" style="3" customWidth="1"/>
    <col min="10256" max="10256" width="14" style="3" customWidth="1"/>
    <col min="10257" max="10257" width="14.7109375" style="3" customWidth="1"/>
    <col min="10258" max="10258" width="14" style="3" customWidth="1"/>
    <col min="10259" max="10496" width="9.140625" style="3"/>
    <col min="10497" max="10497" width="16.140625" style="3" customWidth="1"/>
    <col min="10498" max="10498" width="12.85546875" style="3" customWidth="1"/>
    <col min="10499" max="10499" width="9" style="3" customWidth="1"/>
    <col min="10500" max="10500" width="13.28515625" style="3" bestFit="1" customWidth="1"/>
    <col min="10501" max="10501" width="12.85546875" style="3" customWidth="1"/>
    <col min="10502" max="10502" width="8" style="3" customWidth="1"/>
    <col min="10503" max="10503" width="14" style="3" customWidth="1"/>
    <col min="10504" max="10504" width="12.85546875" style="3" customWidth="1"/>
    <col min="10505" max="10505" width="8" style="3" customWidth="1"/>
    <col min="10506" max="10506" width="14.5703125" style="3" customWidth="1"/>
    <col min="10507" max="10507" width="12.85546875" style="3" customWidth="1"/>
    <col min="10508" max="10508" width="8" style="3" customWidth="1"/>
    <col min="10509" max="10509" width="14" style="3" customWidth="1"/>
    <col min="10510" max="10510" width="12.85546875" style="3" customWidth="1"/>
    <col min="10511" max="10511" width="8.5703125" style="3" customWidth="1"/>
    <col min="10512" max="10512" width="14" style="3" customWidth="1"/>
    <col min="10513" max="10513" width="14.7109375" style="3" customWidth="1"/>
    <col min="10514" max="10514" width="14" style="3" customWidth="1"/>
    <col min="10515" max="10752" width="9.140625" style="3"/>
    <col min="10753" max="10753" width="16.140625" style="3" customWidth="1"/>
    <col min="10754" max="10754" width="12.85546875" style="3" customWidth="1"/>
    <col min="10755" max="10755" width="9" style="3" customWidth="1"/>
    <col min="10756" max="10756" width="13.28515625" style="3" bestFit="1" customWidth="1"/>
    <col min="10757" max="10757" width="12.85546875" style="3" customWidth="1"/>
    <col min="10758" max="10758" width="8" style="3" customWidth="1"/>
    <col min="10759" max="10759" width="14" style="3" customWidth="1"/>
    <col min="10760" max="10760" width="12.85546875" style="3" customWidth="1"/>
    <col min="10761" max="10761" width="8" style="3" customWidth="1"/>
    <col min="10762" max="10762" width="14.5703125" style="3" customWidth="1"/>
    <col min="10763" max="10763" width="12.85546875" style="3" customWidth="1"/>
    <col min="10764" max="10764" width="8" style="3" customWidth="1"/>
    <col min="10765" max="10765" width="14" style="3" customWidth="1"/>
    <col min="10766" max="10766" width="12.85546875" style="3" customWidth="1"/>
    <col min="10767" max="10767" width="8.5703125" style="3" customWidth="1"/>
    <col min="10768" max="10768" width="14" style="3" customWidth="1"/>
    <col min="10769" max="10769" width="14.7109375" style="3" customWidth="1"/>
    <col min="10770" max="10770" width="14" style="3" customWidth="1"/>
    <col min="10771" max="11008" width="9.140625" style="3"/>
    <col min="11009" max="11009" width="16.140625" style="3" customWidth="1"/>
    <col min="11010" max="11010" width="12.85546875" style="3" customWidth="1"/>
    <col min="11011" max="11011" width="9" style="3" customWidth="1"/>
    <col min="11012" max="11012" width="13.28515625" style="3" bestFit="1" customWidth="1"/>
    <col min="11013" max="11013" width="12.85546875" style="3" customWidth="1"/>
    <col min="11014" max="11014" width="8" style="3" customWidth="1"/>
    <col min="11015" max="11015" width="14" style="3" customWidth="1"/>
    <col min="11016" max="11016" width="12.85546875" style="3" customWidth="1"/>
    <col min="11017" max="11017" width="8" style="3" customWidth="1"/>
    <col min="11018" max="11018" width="14.5703125" style="3" customWidth="1"/>
    <col min="11019" max="11019" width="12.85546875" style="3" customWidth="1"/>
    <col min="11020" max="11020" width="8" style="3" customWidth="1"/>
    <col min="11021" max="11021" width="14" style="3" customWidth="1"/>
    <col min="11022" max="11022" width="12.85546875" style="3" customWidth="1"/>
    <col min="11023" max="11023" width="8.5703125" style="3" customWidth="1"/>
    <col min="11024" max="11024" width="14" style="3" customWidth="1"/>
    <col min="11025" max="11025" width="14.7109375" style="3" customWidth="1"/>
    <col min="11026" max="11026" width="14" style="3" customWidth="1"/>
    <col min="11027" max="11264" width="9.140625" style="3"/>
    <col min="11265" max="11265" width="16.140625" style="3" customWidth="1"/>
    <col min="11266" max="11266" width="12.85546875" style="3" customWidth="1"/>
    <col min="11267" max="11267" width="9" style="3" customWidth="1"/>
    <col min="11268" max="11268" width="13.28515625" style="3" bestFit="1" customWidth="1"/>
    <col min="11269" max="11269" width="12.85546875" style="3" customWidth="1"/>
    <col min="11270" max="11270" width="8" style="3" customWidth="1"/>
    <col min="11271" max="11271" width="14" style="3" customWidth="1"/>
    <col min="11272" max="11272" width="12.85546875" style="3" customWidth="1"/>
    <col min="11273" max="11273" width="8" style="3" customWidth="1"/>
    <col min="11274" max="11274" width="14.5703125" style="3" customWidth="1"/>
    <col min="11275" max="11275" width="12.85546875" style="3" customWidth="1"/>
    <col min="11276" max="11276" width="8" style="3" customWidth="1"/>
    <col min="11277" max="11277" width="14" style="3" customWidth="1"/>
    <col min="11278" max="11278" width="12.85546875" style="3" customWidth="1"/>
    <col min="11279" max="11279" width="8.5703125" style="3" customWidth="1"/>
    <col min="11280" max="11280" width="14" style="3" customWidth="1"/>
    <col min="11281" max="11281" width="14.7109375" style="3" customWidth="1"/>
    <col min="11282" max="11282" width="14" style="3" customWidth="1"/>
    <col min="11283" max="11520" width="9.140625" style="3"/>
    <col min="11521" max="11521" width="16.140625" style="3" customWidth="1"/>
    <col min="11522" max="11522" width="12.85546875" style="3" customWidth="1"/>
    <col min="11523" max="11523" width="9" style="3" customWidth="1"/>
    <col min="11524" max="11524" width="13.28515625" style="3" bestFit="1" customWidth="1"/>
    <col min="11525" max="11525" width="12.85546875" style="3" customWidth="1"/>
    <col min="11526" max="11526" width="8" style="3" customWidth="1"/>
    <col min="11527" max="11527" width="14" style="3" customWidth="1"/>
    <col min="11528" max="11528" width="12.85546875" style="3" customWidth="1"/>
    <col min="11529" max="11529" width="8" style="3" customWidth="1"/>
    <col min="11530" max="11530" width="14.5703125" style="3" customWidth="1"/>
    <col min="11531" max="11531" width="12.85546875" style="3" customWidth="1"/>
    <col min="11532" max="11532" width="8" style="3" customWidth="1"/>
    <col min="11533" max="11533" width="14" style="3" customWidth="1"/>
    <col min="11534" max="11534" width="12.85546875" style="3" customWidth="1"/>
    <col min="11535" max="11535" width="8.5703125" style="3" customWidth="1"/>
    <col min="11536" max="11536" width="14" style="3" customWidth="1"/>
    <col min="11537" max="11537" width="14.7109375" style="3" customWidth="1"/>
    <col min="11538" max="11538" width="14" style="3" customWidth="1"/>
    <col min="11539" max="11776" width="9.140625" style="3"/>
    <col min="11777" max="11777" width="16.140625" style="3" customWidth="1"/>
    <col min="11778" max="11778" width="12.85546875" style="3" customWidth="1"/>
    <col min="11779" max="11779" width="9" style="3" customWidth="1"/>
    <col min="11780" max="11780" width="13.28515625" style="3" bestFit="1" customWidth="1"/>
    <col min="11781" max="11781" width="12.85546875" style="3" customWidth="1"/>
    <col min="11782" max="11782" width="8" style="3" customWidth="1"/>
    <col min="11783" max="11783" width="14" style="3" customWidth="1"/>
    <col min="11784" max="11784" width="12.85546875" style="3" customWidth="1"/>
    <col min="11785" max="11785" width="8" style="3" customWidth="1"/>
    <col min="11786" max="11786" width="14.5703125" style="3" customWidth="1"/>
    <col min="11787" max="11787" width="12.85546875" style="3" customWidth="1"/>
    <col min="11788" max="11788" width="8" style="3" customWidth="1"/>
    <col min="11789" max="11789" width="14" style="3" customWidth="1"/>
    <col min="11790" max="11790" width="12.85546875" style="3" customWidth="1"/>
    <col min="11791" max="11791" width="8.5703125" style="3" customWidth="1"/>
    <col min="11792" max="11792" width="14" style="3" customWidth="1"/>
    <col min="11793" max="11793" width="14.7109375" style="3" customWidth="1"/>
    <col min="11794" max="11794" width="14" style="3" customWidth="1"/>
    <col min="11795" max="12032" width="9.140625" style="3"/>
    <col min="12033" max="12033" width="16.140625" style="3" customWidth="1"/>
    <col min="12034" max="12034" width="12.85546875" style="3" customWidth="1"/>
    <col min="12035" max="12035" width="9" style="3" customWidth="1"/>
    <col min="12036" max="12036" width="13.28515625" style="3" bestFit="1" customWidth="1"/>
    <col min="12037" max="12037" width="12.85546875" style="3" customWidth="1"/>
    <col min="12038" max="12038" width="8" style="3" customWidth="1"/>
    <col min="12039" max="12039" width="14" style="3" customWidth="1"/>
    <col min="12040" max="12040" width="12.85546875" style="3" customWidth="1"/>
    <col min="12041" max="12041" width="8" style="3" customWidth="1"/>
    <col min="12042" max="12042" width="14.5703125" style="3" customWidth="1"/>
    <col min="12043" max="12043" width="12.85546875" style="3" customWidth="1"/>
    <col min="12044" max="12044" width="8" style="3" customWidth="1"/>
    <col min="12045" max="12045" width="14" style="3" customWidth="1"/>
    <col min="12046" max="12046" width="12.85546875" style="3" customWidth="1"/>
    <col min="12047" max="12047" width="8.5703125" style="3" customWidth="1"/>
    <col min="12048" max="12048" width="14" style="3" customWidth="1"/>
    <col min="12049" max="12049" width="14.7109375" style="3" customWidth="1"/>
    <col min="12050" max="12050" width="14" style="3" customWidth="1"/>
    <col min="12051" max="12288" width="9.140625" style="3"/>
    <col min="12289" max="12289" width="16.140625" style="3" customWidth="1"/>
    <col min="12290" max="12290" width="12.85546875" style="3" customWidth="1"/>
    <col min="12291" max="12291" width="9" style="3" customWidth="1"/>
    <col min="12292" max="12292" width="13.28515625" style="3" bestFit="1" customWidth="1"/>
    <col min="12293" max="12293" width="12.85546875" style="3" customWidth="1"/>
    <col min="12294" max="12294" width="8" style="3" customWidth="1"/>
    <col min="12295" max="12295" width="14" style="3" customWidth="1"/>
    <col min="12296" max="12296" width="12.85546875" style="3" customWidth="1"/>
    <col min="12297" max="12297" width="8" style="3" customWidth="1"/>
    <col min="12298" max="12298" width="14.5703125" style="3" customWidth="1"/>
    <col min="12299" max="12299" width="12.85546875" style="3" customWidth="1"/>
    <col min="12300" max="12300" width="8" style="3" customWidth="1"/>
    <col min="12301" max="12301" width="14" style="3" customWidth="1"/>
    <col min="12302" max="12302" width="12.85546875" style="3" customWidth="1"/>
    <col min="12303" max="12303" width="8.5703125" style="3" customWidth="1"/>
    <col min="12304" max="12304" width="14" style="3" customWidth="1"/>
    <col min="12305" max="12305" width="14.7109375" style="3" customWidth="1"/>
    <col min="12306" max="12306" width="14" style="3" customWidth="1"/>
    <col min="12307" max="12544" width="9.140625" style="3"/>
    <col min="12545" max="12545" width="16.140625" style="3" customWidth="1"/>
    <col min="12546" max="12546" width="12.85546875" style="3" customWidth="1"/>
    <col min="12547" max="12547" width="9" style="3" customWidth="1"/>
    <col min="12548" max="12548" width="13.28515625" style="3" bestFit="1" customWidth="1"/>
    <col min="12549" max="12549" width="12.85546875" style="3" customWidth="1"/>
    <col min="12550" max="12550" width="8" style="3" customWidth="1"/>
    <col min="12551" max="12551" width="14" style="3" customWidth="1"/>
    <col min="12552" max="12552" width="12.85546875" style="3" customWidth="1"/>
    <col min="12553" max="12553" width="8" style="3" customWidth="1"/>
    <col min="12554" max="12554" width="14.5703125" style="3" customWidth="1"/>
    <col min="12555" max="12555" width="12.85546875" style="3" customWidth="1"/>
    <col min="12556" max="12556" width="8" style="3" customWidth="1"/>
    <col min="12557" max="12557" width="14" style="3" customWidth="1"/>
    <col min="12558" max="12558" width="12.85546875" style="3" customWidth="1"/>
    <col min="12559" max="12559" width="8.5703125" style="3" customWidth="1"/>
    <col min="12560" max="12560" width="14" style="3" customWidth="1"/>
    <col min="12561" max="12561" width="14.7109375" style="3" customWidth="1"/>
    <col min="12562" max="12562" width="14" style="3" customWidth="1"/>
    <col min="12563" max="12800" width="9.140625" style="3"/>
    <col min="12801" max="12801" width="16.140625" style="3" customWidth="1"/>
    <col min="12802" max="12802" width="12.85546875" style="3" customWidth="1"/>
    <col min="12803" max="12803" width="9" style="3" customWidth="1"/>
    <col min="12804" max="12804" width="13.28515625" style="3" bestFit="1" customWidth="1"/>
    <col min="12805" max="12805" width="12.85546875" style="3" customWidth="1"/>
    <col min="12806" max="12806" width="8" style="3" customWidth="1"/>
    <col min="12807" max="12807" width="14" style="3" customWidth="1"/>
    <col min="12808" max="12808" width="12.85546875" style="3" customWidth="1"/>
    <col min="12809" max="12809" width="8" style="3" customWidth="1"/>
    <col min="12810" max="12810" width="14.5703125" style="3" customWidth="1"/>
    <col min="12811" max="12811" width="12.85546875" style="3" customWidth="1"/>
    <col min="12812" max="12812" width="8" style="3" customWidth="1"/>
    <col min="12813" max="12813" width="14" style="3" customWidth="1"/>
    <col min="12814" max="12814" width="12.85546875" style="3" customWidth="1"/>
    <col min="12815" max="12815" width="8.5703125" style="3" customWidth="1"/>
    <col min="12816" max="12816" width="14" style="3" customWidth="1"/>
    <col min="12817" max="12817" width="14.7109375" style="3" customWidth="1"/>
    <col min="12818" max="12818" width="14" style="3" customWidth="1"/>
    <col min="12819" max="13056" width="9.140625" style="3"/>
    <col min="13057" max="13057" width="16.140625" style="3" customWidth="1"/>
    <col min="13058" max="13058" width="12.85546875" style="3" customWidth="1"/>
    <col min="13059" max="13059" width="9" style="3" customWidth="1"/>
    <col min="13060" max="13060" width="13.28515625" style="3" bestFit="1" customWidth="1"/>
    <col min="13061" max="13061" width="12.85546875" style="3" customWidth="1"/>
    <col min="13062" max="13062" width="8" style="3" customWidth="1"/>
    <col min="13063" max="13063" width="14" style="3" customWidth="1"/>
    <col min="13064" max="13064" width="12.85546875" style="3" customWidth="1"/>
    <col min="13065" max="13065" width="8" style="3" customWidth="1"/>
    <col min="13066" max="13066" width="14.5703125" style="3" customWidth="1"/>
    <col min="13067" max="13067" width="12.85546875" style="3" customWidth="1"/>
    <col min="13068" max="13068" width="8" style="3" customWidth="1"/>
    <col min="13069" max="13069" width="14" style="3" customWidth="1"/>
    <col min="13070" max="13070" width="12.85546875" style="3" customWidth="1"/>
    <col min="13071" max="13071" width="8.5703125" style="3" customWidth="1"/>
    <col min="13072" max="13072" width="14" style="3" customWidth="1"/>
    <col min="13073" max="13073" width="14.7109375" style="3" customWidth="1"/>
    <col min="13074" max="13074" width="14" style="3" customWidth="1"/>
    <col min="13075" max="13312" width="9.140625" style="3"/>
    <col min="13313" max="13313" width="16.140625" style="3" customWidth="1"/>
    <col min="13314" max="13314" width="12.85546875" style="3" customWidth="1"/>
    <col min="13315" max="13315" width="9" style="3" customWidth="1"/>
    <col min="13316" max="13316" width="13.28515625" style="3" bestFit="1" customWidth="1"/>
    <col min="13317" max="13317" width="12.85546875" style="3" customWidth="1"/>
    <col min="13318" max="13318" width="8" style="3" customWidth="1"/>
    <col min="13319" max="13319" width="14" style="3" customWidth="1"/>
    <col min="13320" max="13320" width="12.85546875" style="3" customWidth="1"/>
    <col min="13321" max="13321" width="8" style="3" customWidth="1"/>
    <col min="13322" max="13322" width="14.5703125" style="3" customWidth="1"/>
    <col min="13323" max="13323" width="12.85546875" style="3" customWidth="1"/>
    <col min="13324" max="13324" width="8" style="3" customWidth="1"/>
    <col min="13325" max="13325" width="14" style="3" customWidth="1"/>
    <col min="13326" max="13326" width="12.85546875" style="3" customWidth="1"/>
    <col min="13327" max="13327" width="8.5703125" style="3" customWidth="1"/>
    <col min="13328" max="13328" width="14" style="3" customWidth="1"/>
    <col min="13329" max="13329" width="14.7109375" style="3" customWidth="1"/>
    <col min="13330" max="13330" width="14" style="3" customWidth="1"/>
    <col min="13331" max="13568" width="9.140625" style="3"/>
    <col min="13569" max="13569" width="16.140625" style="3" customWidth="1"/>
    <col min="13570" max="13570" width="12.85546875" style="3" customWidth="1"/>
    <col min="13571" max="13571" width="9" style="3" customWidth="1"/>
    <col min="13572" max="13572" width="13.28515625" style="3" bestFit="1" customWidth="1"/>
    <col min="13573" max="13573" width="12.85546875" style="3" customWidth="1"/>
    <col min="13574" max="13574" width="8" style="3" customWidth="1"/>
    <col min="13575" max="13575" width="14" style="3" customWidth="1"/>
    <col min="13576" max="13576" width="12.85546875" style="3" customWidth="1"/>
    <col min="13577" max="13577" width="8" style="3" customWidth="1"/>
    <col min="13578" max="13578" width="14.5703125" style="3" customWidth="1"/>
    <col min="13579" max="13579" width="12.85546875" style="3" customWidth="1"/>
    <col min="13580" max="13580" width="8" style="3" customWidth="1"/>
    <col min="13581" max="13581" width="14" style="3" customWidth="1"/>
    <col min="13582" max="13582" width="12.85546875" style="3" customWidth="1"/>
    <col min="13583" max="13583" width="8.5703125" style="3" customWidth="1"/>
    <col min="13584" max="13584" width="14" style="3" customWidth="1"/>
    <col min="13585" max="13585" width="14.7109375" style="3" customWidth="1"/>
    <col min="13586" max="13586" width="14" style="3" customWidth="1"/>
    <col min="13587" max="13824" width="9.140625" style="3"/>
    <col min="13825" max="13825" width="16.140625" style="3" customWidth="1"/>
    <col min="13826" max="13826" width="12.85546875" style="3" customWidth="1"/>
    <col min="13827" max="13827" width="9" style="3" customWidth="1"/>
    <col min="13828" max="13828" width="13.28515625" style="3" bestFit="1" customWidth="1"/>
    <col min="13829" max="13829" width="12.85546875" style="3" customWidth="1"/>
    <col min="13830" max="13830" width="8" style="3" customWidth="1"/>
    <col min="13831" max="13831" width="14" style="3" customWidth="1"/>
    <col min="13832" max="13832" width="12.85546875" style="3" customWidth="1"/>
    <col min="13833" max="13833" width="8" style="3" customWidth="1"/>
    <col min="13834" max="13834" width="14.5703125" style="3" customWidth="1"/>
    <col min="13835" max="13835" width="12.85546875" style="3" customWidth="1"/>
    <col min="13836" max="13836" width="8" style="3" customWidth="1"/>
    <col min="13837" max="13837" width="14" style="3" customWidth="1"/>
    <col min="13838" max="13838" width="12.85546875" style="3" customWidth="1"/>
    <col min="13839" max="13839" width="8.5703125" style="3" customWidth="1"/>
    <col min="13840" max="13840" width="14" style="3" customWidth="1"/>
    <col min="13841" max="13841" width="14.7109375" style="3" customWidth="1"/>
    <col min="13842" max="13842" width="14" style="3" customWidth="1"/>
    <col min="13843" max="14080" width="9.140625" style="3"/>
    <col min="14081" max="14081" width="16.140625" style="3" customWidth="1"/>
    <col min="14082" max="14082" width="12.85546875" style="3" customWidth="1"/>
    <col min="14083" max="14083" width="9" style="3" customWidth="1"/>
    <col min="14084" max="14084" width="13.28515625" style="3" bestFit="1" customWidth="1"/>
    <col min="14085" max="14085" width="12.85546875" style="3" customWidth="1"/>
    <col min="14086" max="14086" width="8" style="3" customWidth="1"/>
    <col min="14087" max="14087" width="14" style="3" customWidth="1"/>
    <col min="14088" max="14088" width="12.85546875" style="3" customWidth="1"/>
    <col min="14089" max="14089" width="8" style="3" customWidth="1"/>
    <col min="14090" max="14090" width="14.5703125" style="3" customWidth="1"/>
    <col min="14091" max="14091" width="12.85546875" style="3" customWidth="1"/>
    <col min="14092" max="14092" width="8" style="3" customWidth="1"/>
    <col min="14093" max="14093" width="14" style="3" customWidth="1"/>
    <col min="14094" max="14094" width="12.85546875" style="3" customWidth="1"/>
    <col min="14095" max="14095" width="8.5703125" style="3" customWidth="1"/>
    <col min="14096" max="14096" width="14" style="3" customWidth="1"/>
    <col min="14097" max="14097" width="14.7109375" style="3" customWidth="1"/>
    <col min="14098" max="14098" width="14" style="3" customWidth="1"/>
    <col min="14099" max="14336" width="9.140625" style="3"/>
    <col min="14337" max="14337" width="16.140625" style="3" customWidth="1"/>
    <col min="14338" max="14338" width="12.85546875" style="3" customWidth="1"/>
    <col min="14339" max="14339" width="9" style="3" customWidth="1"/>
    <col min="14340" max="14340" width="13.28515625" style="3" bestFit="1" customWidth="1"/>
    <col min="14341" max="14341" width="12.85546875" style="3" customWidth="1"/>
    <col min="14342" max="14342" width="8" style="3" customWidth="1"/>
    <col min="14343" max="14343" width="14" style="3" customWidth="1"/>
    <col min="14344" max="14344" width="12.85546875" style="3" customWidth="1"/>
    <col min="14345" max="14345" width="8" style="3" customWidth="1"/>
    <col min="14346" max="14346" width="14.5703125" style="3" customWidth="1"/>
    <col min="14347" max="14347" width="12.85546875" style="3" customWidth="1"/>
    <col min="14348" max="14348" width="8" style="3" customWidth="1"/>
    <col min="14349" max="14349" width="14" style="3" customWidth="1"/>
    <col min="14350" max="14350" width="12.85546875" style="3" customWidth="1"/>
    <col min="14351" max="14351" width="8.5703125" style="3" customWidth="1"/>
    <col min="14352" max="14352" width="14" style="3" customWidth="1"/>
    <col min="14353" max="14353" width="14.7109375" style="3" customWidth="1"/>
    <col min="14354" max="14354" width="14" style="3" customWidth="1"/>
    <col min="14355" max="14592" width="9.140625" style="3"/>
    <col min="14593" max="14593" width="16.140625" style="3" customWidth="1"/>
    <col min="14594" max="14594" width="12.85546875" style="3" customWidth="1"/>
    <col min="14595" max="14595" width="9" style="3" customWidth="1"/>
    <col min="14596" max="14596" width="13.28515625" style="3" bestFit="1" customWidth="1"/>
    <col min="14597" max="14597" width="12.85546875" style="3" customWidth="1"/>
    <col min="14598" max="14598" width="8" style="3" customWidth="1"/>
    <col min="14599" max="14599" width="14" style="3" customWidth="1"/>
    <col min="14600" max="14600" width="12.85546875" style="3" customWidth="1"/>
    <col min="14601" max="14601" width="8" style="3" customWidth="1"/>
    <col min="14602" max="14602" width="14.5703125" style="3" customWidth="1"/>
    <col min="14603" max="14603" width="12.85546875" style="3" customWidth="1"/>
    <col min="14604" max="14604" width="8" style="3" customWidth="1"/>
    <col min="14605" max="14605" width="14" style="3" customWidth="1"/>
    <col min="14606" max="14606" width="12.85546875" style="3" customWidth="1"/>
    <col min="14607" max="14607" width="8.5703125" style="3" customWidth="1"/>
    <col min="14608" max="14608" width="14" style="3" customWidth="1"/>
    <col min="14609" max="14609" width="14.7109375" style="3" customWidth="1"/>
    <col min="14610" max="14610" width="14" style="3" customWidth="1"/>
    <col min="14611" max="14848" width="9.140625" style="3"/>
    <col min="14849" max="14849" width="16.140625" style="3" customWidth="1"/>
    <col min="14850" max="14850" width="12.85546875" style="3" customWidth="1"/>
    <col min="14851" max="14851" width="9" style="3" customWidth="1"/>
    <col min="14852" max="14852" width="13.28515625" style="3" bestFit="1" customWidth="1"/>
    <col min="14853" max="14853" width="12.85546875" style="3" customWidth="1"/>
    <col min="14854" max="14854" width="8" style="3" customWidth="1"/>
    <col min="14855" max="14855" width="14" style="3" customWidth="1"/>
    <col min="14856" max="14856" width="12.85546875" style="3" customWidth="1"/>
    <col min="14857" max="14857" width="8" style="3" customWidth="1"/>
    <col min="14858" max="14858" width="14.5703125" style="3" customWidth="1"/>
    <col min="14859" max="14859" width="12.85546875" style="3" customWidth="1"/>
    <col min="14860" max="14860" width="8" style="3" customWidth="1"/>
    <col min="14861" max="14861" width="14" style="3" customWidth="1"/>
    <col min="14862" max="14862" width="12.85546875" style="3" customWidth="1"/>
    <col min="14863" max="14863" width="8.5703125" style="3" customWidth="1"/>
    <col min="14864" max="14864" width="14" style="3" customWidth="1"/>
    <col min="14865" max="14865" width="14.7109375" style="3" customWidth="1"/>
    <col min="14866" max="14866" width="14" style="3" customWidth="1"/>
    <col min="14867" max="15104" width="9.140625" style="3"/>
    <col min="15105" max="15105" width="16.140625" style="3" customWidth="1"/>
    <col min="15106" max="15106" width="12.85546875" style="3" customWidth="1"/>
    <col min="15107" max="15107" width="9" style="3" customWidth="1"/>
    <col min="15108" max="15108" width="13.28515625" style="3" bestFit="1" customWidth="1"/>
    <col min="15109" max="15109" width="12.85546875" style="3" customWidth="1"/>
    <col min="15110" max="15110" width="8" style="3" customWidth="1"/>
    <col min="15111" max="15111" width="14" style="3" customWidth="1"/>
    <col min="15112" max="15112" width="12.85546875" style="3" customWidth="1"/>
    <col min="15113" max="15113" width="8" style="3" customWidth="1"/>
    <col min="15114" max="15114" width="14.5703125" style="3" customWidth="1"/>
    <col min="15115" max="15115" width="12.85546875" style="3" customWidth="1"/>
    <col min="15116" max="15116" width="8" style="3" customWidth="1"/>
    <col min="15117" max="15117" width="14" style="3" customWidth="1"/>
    <col min="15118" max="15118" width="12.85546875" style="3" customWidth="1"/>
    <col min="15119" max="15119" width="8.5703125" style="3" customWidth="1"/>
    <col min="15120" max="15120" width="14" style="3" customWidth="1"/>
    <col min="15121" max="15121" width="14.7109375" style="3" customWidth="1"/>
    <col min="15122" max="15122" width="14" style="3" customWidth="1"/>
    <col min="15123" max="15360" width="9.140625" style="3"/>
    <col min="15361" max="15361" width="16.140625" style="3" customWidth="1"/>
    <col min="15362" max="15362" width="12.85546875" style="3" customWidth="1"/>
    <col min="15363" max="15363" width="9" style="3" customWidth="1"/>
    <col min="15364" max="15364" width="13.28515625" style="3" bestFit="1" customWidth="1"/>
    <col min="15365" max="15365" width="12.85546875" style="3" customWidth="1"/>
    <col min="15366" max="15366" width="8" style="3" customWidth="1"/>
    <col min="15367" max="15367" width="14" style="3" customWidth="1"/>
    <col min="15368" max="15368" width="12.85546875" style="3" customWidth="1"/>
    <col min="15369" max="15369" width="8" style="3" customWidth="1"/>
    <col min="15370" max="15370" width="14.5703125" style="3" customWidth="1"/>
    <col min="15371" max="15371" width="12.85546875" style="3" customWidth="1"/>
    <col min="15372" max="15372" width="8" style="3" customWidth="1"/>
    <col min="15373" max="15373" width="14" style="3" customWidth="1"/>
    <col min="15374" max="15374" width="12.85546875" style="3" customWidth="1"/>
    <col min="15375" max="15375" width="8.5703125" style="3" customWidth="1"/>
    <col min="15376" max="15376" width="14" style="3" customWidth="1"/>
    <col min="15377" max="15377" width="14.7109375" style="3" customWidth="1"/>
    <col min="15378" max="15378" width="14" style="3" customWidth="1"/>
    <col min="15379" max="15616" width="9.140625" style="3"/>
    <col min="15617" max="15617" width="16.140625" style="3" customWidth="1"/>
    <col min="15618" max="15618" width="12.85546875" style="3" customWidth="1"/>
    <col min="15619" max="15619" width="9" style="3" customWidth="1"/>
    <col min="15620" max="15620" width="13.28515625" style="3" bestFit="1" customWidth="1"/>
    <col min="15621" max="15621" width="12.85546875" style="3" customWidth="1"/>
    <col min="15622" max="15622" width="8" style="3" customWidth="1"/>
    <col min="15623" max="15623" width="14" style="3" customWidth="1"/>
    <col min="15624" max="15624" width="12.85546875" style="3" customWidth="1"/>
    <col min="15625" max="15625" width="8" style="3" customWidth="1"/>
    <col min="15626" max="15626" width="14.5703125" style="3" customWidth="1"/>
    <col min="15627" max="15627" width="12.85546875" style="3" customWidth="1"/>
    <col min="15628" max="15628" width="8" style="3" customWidth="1"/>
    <col min="15629" max="15629" width="14" style="3" customWidth="1"/>
    <col min="15630" max="15630" width="12.85546875" style="3" customWidth="1"/>
    <col min="15631" max="15631" width="8.5703125" style="3" customWidth="1"/>
    <col min="15632" max="15632" width="14" style="3" customWidth="1"/>
    <col min="15633" max="15633" width="14.7109375" style="3" customWidth="1"/>
    <col min="15634" max="15634" width="14" style="3" customWidth="1"/>
    <col min="15635" max="15872" width="9.140625" style="3"/>
    <col min="15873" max="15873" width="16.140625" style="3" customWidth="1"/>
    <col min="15874" max="15874" width="12.85546875" style="3" customWidth="1"/>
    <col min="15875" max="15875" width="9" style="3" customWidth="1"/>
    <col min="15876" max="15876" width="13.28515625" style="3" bestFit="1" customWidth="1"/>
    <col min="15877" max="15877" width="12.85546875" style="3" customWidth="1"/>
    <col min="15878" max="15878" width="8" style="3" customWidth="1"/>
    <col min="15879" max="15879" width="14" style="3" customWidth="1"/>
    <col min="15880" max="15880" width="12.85546875" style="3" customWidth="1"/>
    <col min="15881" max="15881" width="8" style="3" customWidth="1"/>
    <col min="15882" max="15882" width="14.5703125" style="3" customWidth="1"/>
    <col min="15883" max="15883" width="12.85546875" style="3" customWidth="1"/>
    <col min="15884" max="15884" width="8" style="3" customWidth="1"/>
    <col min="15885" max="15885" width="14" style="3" customWidth="1"/>
    <col min="15886" max="15886" width="12.85546875" style="3" customWidth="1"/>
    <col min="15887" max="15887" width="8.5703125" style="3" customWidth="1"/>
    <col min="15888" max="15888" width="14" style="3" customWidth="1"/>
    <col min="15889" max="15889" width="14.7109375" style="3" customWidth="1"/>
    <col min="15890" max="15890" width="14" style="3" customWidth="1"/>
    <col min="15891" max="16128" width="9.140625" style="3"/>
    <col min="16129" max="16129" width="16.140625" style="3" customWidth="1"/>
    <col min="16130" max="16130" width="12.85546875" style="3" customWidth="1"/>
    <col min="16131" max="16131" width="9" style="3" customWidth="1"/>
    <col min="16132" max="16132" width="13.28515625" style="3" bestFit="1" customWidth="1"/>
    <col min="16133" max="16133" width="12.85546875" style="3" customWidth="1"/>
    <col min="16134" max="16134" width="8" style="3" customWidth="1"/>
    <col min="16135" max="16135" width="14" style="3" customWidth="1"/>
    <col min="16136" max="16136" width="12.85546875" style="3" customWidth="1"/>
    <col min="16137" max="16137" width="8" style="3" customWidth="1"/>
    <col min="16138" max="16138" width="14.5703125" style="3" customWidth="1"/>
    <col min="16139" max="16139" width="12.85546875" style="3" customWidth="1"/>
    <col min="16140" max="16140" width="8" style="3" customWidth="1"/>
    <col min="16141" max="16141" width="14" style="3" customWidth="1"/>
    <col min="16142" max="16142" width="12.85546875" style="3" customWidth="1"/>
    <col min="16143" max="16143" width="8.5703125" style="3" customWidth="1"/>
    <col min="16144" max="16144" width="14" style="3" customWidth="1"/>
    <col min="16145" max="16145" width="14.7109375" style="3" customWidth="1"/>
    <col min="16146" max="16146" width="14" style="3" customWidth="1"/>
    <col min="16147" max="16384" width="9.140625" style="3"/>
  </cols>
  <sheetData>
    <row r="1" spans="1:18" s="1" customFormat="1" ht="23.25" x14ac:dyDescent="0.35">
      <c r="A1" s="43" t="s">
        <v>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x14ac:dyDescent="0.25">
      <c r="B2" s="44" t="s">
        <v>1</v>
      </c>
      <c r="C2" s="44"/>
      <c r="D2" s="45"/>
      <c r="E2" s="46" t="s">
        <v>2</v>
      </c>
      <c r="F2" s="47"/>
      <c r="G2" s="48"/>
      <c r="H2" s="49" t="s">
        <v>3</v>
      </c>
      <c r="I2" s="50"/>
      <c r="J2" s="45"/>
      <c r="K2" s="49" t="s">
        <v>4</v>
      </c>
      <c r="L2" s="50"/>
      <c r="M2" s="45"/>
      <c r="N2" s="46" t="s">
        <v>5</v>
      </c>
      <c r="O2" s="47"/>
      <c r="P2" s="48"/>
      <c r="Q2" s="49" t="s">
        <v>25</v>
      </c>
      <c r="R2" s="45"/>
    </row>
    <row r="3" spans="1:18" x14ac:dyDescent="0.25">
      <c r="A3" s="4" t="s">
        <v>0</v>
      </c>
      <c r="B3" s="4" t="s">
        <v>26</v>
      </c>
      <c r="C3" s="4" t="s">
        <v>27</v>
      </c>
      <c r="D3" s="5" t="s">
        <v>28</v>
      </c>
      <c r="E3" s="6" t="s">
        <v>26</v>
      </c>
      <c r="F3" s="7" t="s">
        <v>27</v>
      </c>
      <c r="G3" s="4" t="s">
        <v>28</v>
      </c>
      <c r="H3" s="6" t="s">
        <v>26</v>
      </c>
      <c r="I3" s="4" t="s">
        <v>27</v>
      </c>
      <c r="J3" s="4" t="s">
        <v>28</v>
      </c>
      <c r="K3" s="6" t="s">
        <v>26</v>
      </c>
      <c r="L3" s="4" t="s">
        <v>27</v>
      </c>
      <c r="M3" s="4" t="s">
        <v>28</v>
      </c>
      <c r="N3" s="8" t="s">
        <v>26</v>
      </c>
      <c r="O3" s="7" t="s">
        <v>27</v>
      </c>
      <c r="P3" s="4" t="s">
        <v>28</v>
      </c>
      <c r="Q3" s="6" t="s">
        <v>26</v>
      </c>
      <c r="R3" s="5" t="s">
        <v>28</v>
      </c>
    </row>
    <row r="4" spans="1:18" x14ac:dyDescent="0.25">
      <c r="A4" s="2" t="s">
        <v>29</v>
      </c>
      <c r="B4" s="9">
        <v>84000</v>
      </c>
      <c r="C4" s="10" t="s">
        <v>30</v>
      </c>
      <c r="D4" s="9">
        <v>2105000</v>
      </c>
      <c r="E4" s="11">
        <v>62000</v>
      </c>
      <c r="F4" s="12" t="s">
        <v>30</v>
      </c>
      <c r="G4" s="9">
        <v>1241000</v>
      </c>
      <c r="H4" s="11">
        <v>87000</v>
      </c>
      <c r="I4" s="10" t="s">
        <v>30</v>
      </c>
      <c r="J4" s="9">
        <v>2120000</v>
      </c>
      <c r="K4" s="11"/>
      <c r="L4" s="13"/>
      <c r="M4" s="14"/>
      <c r="N4" s="15"/>
      <c r="Q4" s="17">
        <f t="shared" ref="Q4:Q38" si="0">SUM(B4,E4,H4,K4)</f>
        <v>233000</v>
      </c>
      <c r="R4" s="18">
        <f t="shared" ref="R4:R38" si="1">SUM(D4,G4,J4,M4)</f>
        <v>5466000</v>
      </c>
    </row>
    <row r="5" spans="1:18" x14ac:dyDescent="0.25">
      <c r="A5" s="2" t="s">
        <v>31</v>
      </c>
      <c r="B5" s="9">
        <v>86000</v>
      </c>
      <c r="C5" s="10" t="s">
        <v>30</v>
      </c>
      <c r="D5" s="9">
        <v>1774000</v>
      </c>
      <c r="E5" s="11">
        <v>63000</v>
      </c>
      <c r="F5" s="12" t="s">
        <v>30</v>
      </c>
      <c r="G5" s="9">
        <v>1206000</v>
      </c>
      <c r="H5" s="11">
        <v>88000</v>
      </c>
      <c r="I5" s="10" t="s">
        <v>30</v>
      </c>
      <c r="J5" s="9">
        <v>1591000</v>
      </c>
      <c r="K5" s="11"/>
      <c r="L5" s="13"/>
      <c r="M5" s="14"/>
      <c r="N5" s="15"/>
      <c r="Q5" s="11">
        <f t="shared" si="0"/>
        <v>237000</v>
      </c>
      <c r="R5" s="14">
        <f t="shared" si="1"/>
        <v>4571000</v>
      </c>
    </row>
    <row r="6" spans="1:18" x14ac:dyDescent="0.25">
      <c r="A6" s="2" t="s">
        <v>32</v>
      </c>
      <c r="B6" s="9">
        <v>161000</v>
      </c>
      <c r="C6" s="10" t="s">
        <v>30</v>
      </c>
      <c r="D6" s="9">
        <v>3821000</v>
      </c>
      <c r="E6" s="11">
        <v>110000</v>
      </c>
      <c r="F6" s="12" t="s">
        <v>30</v>
      </c>
      <c r="G6" s="9">
        <v>2542000</v>
      </c>
      <c r="H6" s="11">
        <v>151000</v>
      </c>
      <c r="I6" s="10" t="s">
        <v>30</v>
      </c>
      <c r="J6" s="9">
        <v>3641000</v>
      </c>
      <c r="K6" s="19"/>
      <c r="L6" s="13"/>
      <c r="M6" s="14"/>
      <c r="N6" s="15"/>
      <c r="Q6" s="11">
        <f t="shared" si="0"/>
        <v>422000</v>
      </c>
      <c r="R6" s="14">
        <f t="shared" si="1"/>
        <v>10004000</v>
      </c>
    </row>
    <row r="7" spans="1:18" x14ac:dyDescent="0.25">
      <c r="A7" s="2" t="s">
        <v>33</v>
      </c>
      <c r="B7" s="9">
        <v>154000</v>
      </c>
      <c r="C7" s="10" t="s">
        <v>30</v>
      </c>
      <c r="D7" s="9">
        <v>3426000</v>
      </c>
      <c r="E7" s="11">
        <v>90000</v>
      </c>
      <c r="F7" s="12" t="s">
        <v>30</v>
      </c>
      <c r="G7" s="9">
        <v>1937000</v>
      </c>
      <c r="H7" s="11">
        <v>122000</v>
      </c>
      <c r="I7" s="10" t="s">
        <v>30</v>
      </c>
      <c r="J7" s="9">
        <v>2760000</v>
      </c>
      <c r="K7" s="19"/>
      <c r="L7" s="13"/>
      <c r="M7" s="14"/>
      <c r="N7" s="15"/>
      <c r="Q7" s="11">
        <f t="shared" si="0"/>
        <v>366000</v>
      </c>
      <c r="R7" s="14">
        <f t="shared" si="1"/>
        <v>8123000</v>
      </c>
    </row>
    <row r="8" spans="1:18" x14ac:dyDescent="0.25">
      <c r="A8" s="2" t="s">
        <v>34</v>
      </c>
      <c r="B8" s="9">
        <v>163000</v>
      </c>
      <c r="C8" s="10" t="s">
        <v>30</v>
      </c>
      <c r="D8" s="9">
        <v>4051000</v>
      </c>
      <c r="E8" s="11">
        <v>144000</v>
      </c>
      <c r="F8" s="12" t="s">
        <v>30</v>
      </c>
      <c r="G8" s="9">
        <v>3537000</v>
      </c>
      <c r="H8" s="11">
        <v>161000</v>
      </c>
      <c r="I8" s="10" t="s">
        <v>30</v>
      </c>
      <c r="J8" s="9">
        <v>4180000</v>
      </c>
      <c r="K8" s="11"/>
      <c r="L8" s="13"/>
      <c r="M8" s="14"/>
      <c r="N8" s="15"/>
      <c r="Q8" s="11">
        <f t="shared" si="0"/>
        <v>468000</v>
      </c>
      <c r="R8" s="14">
        <f t="shared" si="1"/>
        <v>11768000</v>
      </c>
    </row>
    <row r="9" spans="1:18" x14ac:dyDescent="0.25">
      <c r="A9" s="2" t="s">
        <v>35</v>
      </c>
      <c r="B9" s="9">
        <v>186000</v>
      </c>
      <c r="C9" s="10" t="s">
        <v>30</v>
      </c>
      <c r="D9" s="9">
        <v>4526000</v>
      </c>
      <c r="E9" s="11">
        <v>171000</v>
      </c>
      <c r="F9" s="12" t="s">
        <v>30</v>
      </c>
      <c r="G9" s="9">
        <v>4032000</v>
      </c>
      <c r="H9" s="11">
        <v>165000</v>
      </c>
      <c r="I9" s="10" t="s">
        <v>30</v>
      </c>
      <c r="J9" s="9">
        <v>3889000</v>
      </c>
      <c r="K9" s="11"/>
      <c r="L9" s="13"/>
      <c r="M9" s="14"/>
      <c r="N9" s="15"/>
      <c r="Q9" s="11">
        <f t="shared" si="0"/>
        <v>522000</v>
      </c>
      <c r="R9" s="14">
        <f t="shared" si="1"/>
        <v>12447000</v>
      </c>
    </row>
    <row r="10" spans="1:18" x14ac:dyDescent="0.25">
      <c r="A10" s="2" t="s">
        <v>36</v>
      </c>
      <c r="B10" s="9">
        <v>158000</v>
      </c>
      <c r="C10" s="12">
        <v>20.399999999999999</v>
      </c>
      <c r="D10" s="9">
        <v>3650000</v>
      </c>
      <c r="E10" s="11">
        <v>151000</v>
      </c>
      <c r="F10" s="12">
        <v>20.8</v>
      </c>
      <c r="G10" s="9">
        <v>3460000</v>
      </c>
      <c r="H10" s="11">
        <v>165000</v>
      </c>
      <c r="I10" s="12">
        <v>22.9</v>
      </c>
      <c r="J10" s="9">
        <v>4205000</v>
      </c>
      <c r="K10" s="11"/>
      <c r="L10" s="13"/>
      <c r="M10" s="14"/>
      <c r="N10" s="15"/>
      <c r="Q10" s="11">
        <f t="shared" si="0"/>
        <v>474000</v>
      </c>
      <c r="R10" s="14">
        <f t="shared" si="1"/>
        <v>11315000</v>
      </c>
    </row>
    <row r="11" spans="1:18" x14ac:dyDescent="0.25">
      <c r="A11" s="2" t="s">
        <v>37</v>
      </c>
      <c r="B11" s="9">
        <v>150000</v>
      </c>
      <c r="C11" s="12">
        <v>17.8</v>
      </c>
      <c r="D11" s="9">
        <v>3043000</v>
      </c>
      <c r="E11" s="11">
        <v>154000</v>
      </c>
      <c r="F11" s="12">
        <v>20</v>
      </c>
      <c r="G11" s="9">
        <v>3390000</v>
      </c>
      <c r="H11" s="11">
        <v>155000</v>
      </c>
      <c r="I11" s="12">
        <v>22.7</v>
      </c>
      <c r="J11" s="9">
        <v>3686000</v>
      </c>
      <c r="K11" s="11"/>
      <c r="L11" s="13"/>
      <c r="M11" s="14"/>
      <c r="N11" s="15"/>
      <c r="Q11" s="11">
        <f t="shared" si="0"/>
        <v>459000</v>
      </c>
      <c r="R11" s="14">
        <f t="shared" si="1"/>
        <v>10119000</v>
      </c>
    </row>
    <row r="12" spans="1:18" x14ac:dyDescent="0.25">
      <c r="A12" s="2" t="s">
        <v>38</v>
      </c>
      <c r="B12" s="9">
        <v>172000</v>
      </c>
      <c r="C12" s="12">
        <v>17.3</v>
      </c>
      <c r="D12" s="9">
        <v>3529000</v>
      </c>
      <c r="E12" s="11">
        <v>186000</v>
      </c>
      <c r="F12" s="12">
        <v>17.7</v>
      </c>
      <c r="G12" s="9">
        <v>3823000</v>
      </c>
      <c r="H12" s="11">
        <v>188000</v>
      </c>
      <c r="I12" s="12">
        <v>20.8</v>
      </c>
      <c r="J12" s="9">
        <v>4273000</v>
      </c>
      <c r="K12" s="11"/>
      <c r="L12" s="13"/>
      <c r="M12" s="14"/>
      <c r="N12" s="15"/>
      <c r="Q12" s="11">
        <f t="shared" si="0"/>
        <v>546000</v>
      </c>
      <c r="R12" s="14">
        <f t="shared" si="1"/>
        <v>11625000</v>
      </c>
    </row>
    <row r="13" spans="1:18" x14ac:dyDescent="0.25">
      <c r="A13" s="2" t="s">
        <v>39</v>
      </c>
      <c r="B13" s="9">
        <v>174000</v>
      </c>
      <c r="C13" s="12">
        <v>19.899999999999999</v>
      </c>
      <c r="D13" s="9">
        <v>3976000</v>
      </c>
      <c r="E13" s="11">
        <v>247000</v>
      </c>
      <c r="F13" s="12">
        <v>19.7</v>
      </c>
      <c r="G13" s="9">
        <v>5144000</v>
      </c>
      <c r="H13" s="11">
        <v>263000</v>
      </c>
      <c r="I13" s="12">
        <v>20.3</v>
      </c>
      <c r="J13" s="9">
        <v>5826000</v>
      </c>
      <c r="K13" s="11"/>
      <c r="L13" s="13"/>
      <c r="M13" s="14"/>
      <c r="N13" s="15"/>
      <c r="Q13" s="11">
        <f t="shared" si="0"/>
        <v>684000</v>
      </c>
      <c r="R13" s="14">
        <f t="shared" si="1"/>
        <v>14946000</v>
      </c>
    </row>
    <row r="14" spans="1:18" x14ac:dyDescent="0.25">
      <c r="A14" s="2" t="s">
        <v>40</v>
      </c>
      <c r="B14" s="9">
        <v>197000</v>
      </c>
      <c r="C14" s="12">
        <v>20.6</v>
      </c>
      <c r="D14" s="9">
        <v>4457000</v>
      </c>
      <c r="E14" s="11">
        <v>162000</v>
      </c>
      <c r="F14" s="12">
        <v>12.2</v>
      </c>
      <c r="G14" s="9">
        <v>2096000</v>
      </c>
      <c r="H14" s="11">
        <v>166000</v>
      </c>
      <c r="I14" s="12">
        <v>16.3</v>
      </c>
      <c r="J14" s="9">
        <v>2973000</v>
      </c>
      <c r="K14" s="11">
        <v>14000</v>
      </c>
      <c r="L14" s="13">
        <v>17</v>
      </c>
      <c r="M14" s="14">
        <v>239000</v>
      </c>
      <c r="N14" s="15"/>
      <c r="Q14" s="11">
        <f t="shared" si="0"/>
        <v>539000</v>
      </c>
      <c r="R14" s="14">
        <f t="shared" si="1"/>
        <v>9765000</v>
      </c>
    </row>
    <row r="15" spans="1:18" x14ac:dyDescent="0.25">
      <c r="A15" s="2" t="s">
        <v>41</v>
      </c>
      <c r="B15" s="9">
        <v>149000</v>
      </c>
      <c r="C15" s="12">
        <v>12.6</v>
      </c>
      <c r="D15" s="9">
        <v>2033000</v>
      </c>
      <c r="E15" s="11">
        <v>128000</v>
      </c>
      <c r="F15" s="12">
        <v>6.7</v>
      </c>
      <c r="G15" s="9">
        <v>883000</v>
      </c>
      <c r="H15" s="11">
        <v>205000</v>
      </c>
      <c r="I15" s="12">
        <v>15.9</v>
      </c>
      <c r="J15" s="9">
        <v>3504000</v>
      </c>
      <c r="K15" s="11">
        <v>17000</v>
      </c>
      <c r="L15" s="13">
        <v>13.9</v>
      </c>
      <c r="M15" s="14">
        <v>236000</v>
      </c>
      <c r="N15" s="15"/>
      <c r="Q15" s="11">
        <f t="shared" si="0"/>
        <v>499000</v>
      </c>
      <c r="R15" s="14">
        <f t="shared" si="1"/>
        <v>6656000</v>
      </c>
    </row>
    <row r="16" spans="1:18" x14ac:dyDescent="0.25">
      <c r="A16" s="2" t="s">
        <v>42</v>
      </c>
      <c r="B16" s="9">
        <v>157000</v>
      </c>
      <c r="C16" s="12">
        <v>13.5</v>
      </c>
      <c r="D16" s="9">
        <v>2285000</v>
      </c>
      <c r="E16" s="11">
        <v>100000</v>
      </c>
      <c r="F16" s="12">
        <v>11.3</v>
      </c>
      <c r="G16" s="9">
        <v>1343000</v>
      </c>
      <c r="H16" s="11">
        <v>278000</v>
      </c>
      <c r="I16" s="12">
        <v>14</v>
      </c>
      <c r="J16" s="9">
        <v>4038000</v>
      </c>
      <c r="K16" s="11">
        <v>26000</v>
      </c>
      <c r="L16" s="13">
        <v>15</v>
      </c>
      <c r="M16" s="14">
        <v>388000</v>
      </c>
      <c r="N16" s="15"/>
      <c r="Q16" s="11">
        <f t="shared" si="0"/>
        <v>561000</v>
      </c>
      <c r="R16" s="14">
        <f t="shared" si="1"/>
        <v>8054000</v>
      </c>
    </row>
    <row r="17" spans="1:18" x14ac:dyDescent="0.25">
      <c r="A17" s="2" t="s">
        <v>43</v>
      </c>
      <c r="B17" s="9">
        <v>183000</v>
      </c>
      <c r="C17" s="12">
        <v>14.3</v>
      </c>
      <c r="D17" s="9">
        <v>2948000</v>
      </c>
      <c r="E17" s="11">
        <v>172000</v>
      </c>
      <c r="F17" s="12">
        <v>15.7</v>
      </c>
      <c r="G17" s="9">
        <v>2886000</v>
      </c>
      <c r="H17" s="11">
        <v>272000</v>
      </c>
      <c r="I17" s="12">
        <v>15.2</v>
      </c>
      <c r="J17" s="9">
        <v>4322000</v>
      </c>
      <c r="K17" s="11">
        <v>45000</v>
      </c>
      <c r="L17" s="13">
        <v>16.399999999999999</v>
      </c>
      <c r="M17" s="14">
        <v>730000</v>
      </c>
      <c r="N17" s="15"/>
      <c r="Q17" s="11">
        <f t="shared" si="0"/>
        <v>672000</v>
      </c>
      <c r="R17" s="14">
        <f t="shared" si="1"/>
        <v>10886000</v>
      </c>
    </row>
    <row r="18" spans="1:18" x14ac:dyDescent="0.25">
      <c r="A18" s="2" t="s">
        <v>44</v>
      </c>
      <c r="B18" s="9">
        <v>192000</v>
      </c>
      <c r="C18" s="12">
        <v>13.6</v>
      </c>
      <c r="D18" s="9">
        <v>3441000</v>
      </c>
      <c r="E18" s="11">
        <v>213000</v>
      </c>
      <c r="F18" s="12">
        <v>14.7</v>
      </c>
      <c r="G18" s="9">
        <v>3883000</v>
      </c>
      <c r="H18" s="11">
        <v>293000</v>
      </c>
      <c r="I18" s="12">
        <v>14</v>
      </c>
      <c r="J18" s="9">
        <v>4885000</v>
      </c>
      <c r="K18" s="11">
        <v>52000</v>
      </c>
      <c r="L18" s="13">
        <v>14.8</v>
      </c>
      <c r="M18" s="14">
        <v>835000</v>
      </c>
      <c r="N18" s="15"/>
      <c r="Q18" s="11">
        <f t="shared" si="0"/>
        <v>750000</v>
      </c>
      <c r="R18" s="14">
        <f t="shared" si="1"/>
        <v>13044000</v>
      </c>
    </row>
    <row r="19" spans="1:18" x14ac:dyDescent="0.25">
      <c r="A19" s="2" t="s">
        <v>45</v>
      </c>
      <c r="B19" s="9">
        <v>120000</v>
      </c>
      <c r="C19" s="12">
        <v>13.7</v>
      </c>
      <c r="D19" s="9">
        <v>2128000</v>
      </c>
      <c r="E19" s="11">
        <v>208000</v>
      </c>
      <c r="F19" s="12">
        <v>14.1</v>
      </c>
      <c r="G19" s="9">
        <v>3579000</v>
      </c>
      <c r="H19" s="11">
        <v>261000</v>
      </c>
      <c r="I19" s="12">
        <v>14.7</v>
      </c>
      <c r="J19" s="9">
        <v>4257000</v>
      </c>
      <c r="K19" s="11">
        <v>41000</v>
      </c>
      <c r="L19" s="13">
        <v>16.2</v>
      </c>
      <c r="M19" s="14">
        <v>748000</v>
      </c>
      <c r="N19" s="15"/>
      <c r="Q19" s="11">
        <f t="shared" si="0"/>
        <v>630000</v>
      </c>
      <c r="R19" s="14">
        <f t="shared" si="1"/>
        <v>10712000</v>
      </c>
    </row>
    <row r="20" spans="1:18" x14ac:dyDescent="0.25">
      <c r="A20" s="2" t="s">
        <v>46</v>
      </c>
      <c r="B20" s="9">
        <v>127000</v>
      </c>
      <c r="C20" s="12">
        <v>15.1</v>
      </c>
      <c r="D20" s="9">
        <v>2061000</v>
      </c>
      <c r="E20" s="11">
        <v>154000</v>
      </c>
      <c r="F20" s="12">
        <v>14.2</v>
      </c>
      <c r="G20" s="9">
        <v>2372000</v>
      </c>
      <c r="H20" s="11">
        <v>252000</v>
      </c>
      <c r="I20" s="12">
        <v>13.6</v>
      </c>
      <c r="J20" s="9">
        <v>3965000</v>
      </c>
      <c r="K20" s="11">
        <v>50000</v>
      </c>
      <c r="L20" s="13">
        <v>15.3</v>
      </c>
      <c r="M20" s="14">
        <v>803000</v>
      </c>
      <c r="N20" s="15"/>
      <c r="Q20" s="11">
        <f t="shared" si="0"/>
        <v>583000</v>
      </c>
      <c r="R20" s="14">
        <f t="shared" si="1"/>
        <v>9201000</v>
      </c>
    </row>
    <row r="21" spans="1:18" x14ac:dyDescent="0.25">
      <c r="A21" s="2" t="s">
        <v>47</v>
      </c>
      <c r="B21" s="9">
        <v>185000</v>
      </c>
      <c r="C21" s="12">
        <v>14.2</v>
      </c>
      <c r="D21" s="9">
        <v>3315000</v>
      </c>
      <c r="E21" s="11">
        <v>159000</v>
      </c>
      <c r="F21" s="12">
        <v>12</v>
      </c>
      <c r="G21" s="9">
        <v>2318000</v>
      </c>
      <c r="H21" s="11">
        <v>288000</v>
      </c>
      <c r="I21" s="12">
        <v>14.2</v>
      </c>
      <c r="J21" s="9">
        <v>5041000</v>
      </c>
      <c r="K21" s="11">
        <v>50000</v>
      </c>
      <c r="L21" s="13">
        <v>16.399999999999999</v>
      </c>
      <c r="M21" s="14">
        <v>880000</v>
      </c>
      <c r="N21" s="15"/>
      <c r="Q21" s="11">
        <f t="shared" si="0"/>
        <v>682000</v>
      </c>
      <c r="R21" s="14">
        <f t="shared" si="1"/>
        <v>11554000</v>
      </c>
    </row>
    <row r="22" spans="1:18" x14ac:dyDescent="0.25">
      <c r="A22" s="2" t="s">
        <v>48</v>
      </c>
      <c r="B22" s="9">
        <v>215000</v>
      </c>
      <c r="C22" s="12">
        <v>16.3</v>
      </c>
      <c r="D22" s="9">
        <v>4055000</v>
      </c>
      <c r="E22" s="11">
        <v>173000</v>
      </c>
      <c r="F22" s="12">
        <v>13</v>
      </c>
      <c r="G22" s="9">
        <v>2411000</v>
      </c>
      <c r="H22" s="11">
        <v>275000</v>
      </c>
      <c r="I22" s="12">
        <v>11.8</v>
      </c>
      <c r="J22" s="9">
        <v>3644000</v>
      </c>
      <c r="K22" s="11">
        <v>86000</v>
      </c>
      <c r="L22" s="13">
        <v>14.5</v>
      </c>
      <c r="M22" s="14">
        <v>1368000</v>
      </c>
      <c r="N22" s="15"/>
      <c r="Q22" s="11">
        <f t="shared" si="0"/>
        <v>749000</v>
      </c>
      <c r="R22" s="14">
        <f t="shared" si="1"/>
        <v>11478000</v>
      </c>
    </row>
    <row r="23" spans="1:18" x14ac:dyDescent="0.25">
      <c r="A23" s="2" t="s">
        <v>49</v>
      </c>
      <c r="B23" s="9">
        <v>159000</v>
      </c>
      <c r="C23" s="12">
        <v>12.4</v>
      </c>
      <c r="D23" s="9">
        <v>2624000</v>
      </c>
      <c r="E23" s="11">
        <v>120000</v>
      </c>
      <c r="F23" s="12">
        <v>8.8000000000000007</v>
      </c>
      <c r="G23" s="9">
        <v>1237000</v>
      </c>
      <c r="H23" s="11">
        <v>240000</v>
      </c>
      <c r="I23" s="12">
        <v>12.8</v>
      </c>
      <c r="J23" s="9">
        <v>3529000</v>
      </c>
      <c r="K23" s="11">
        <v>115000</v>
      </c>
      <c r="L23" s="13">
        <v>15.5</v>
      </c>
      <c r="M23" s="14">
        <v>2030000</v>
      </c>
      <c r="N23" s="15"/>
      <c r="Q23" s="11">
        <f t="shared" si="0"/>
        <v>634000</v>
      </c>
      <c r="R23" s="14">
        <f t="shared" si="1"/>
        <v>9420000</v>
      </c>
    </row>
    <row r="24" spans="1:18" x14ac:dyDescent="0.25">
      <c r="A24" s="2" t="s">
        <v>50</v>
      </c>
      <c r="B24" s="9">
        <v>104000</v>
      </c>
      <c r="C24" s="12">
        <v>10.7</v>
      </c>
      <c r="D24" s="9">
        <v>1473000</v>
      </c>
      <c r="E24" s="11">
        <v>100000</v>
      </c>
      <c r="F24" s="12">
        <v>11.1</v>
      </c>
      <c r="G24" s="9">
        <v>1314000</v>
      </c>
      <c r="H24" s="11">
        <v>248000</v>
      </c>
      <c r="I24" s="12">
        <v>13.4</v>
      </c>
      <c r="J24" s="9">
        <v>3842000</v>
      </c>
      <c r="K24" s="11">
        <v>103000</v>
      </c>
      <c r="L24" s="13">
        <v>15.1</v>
      </c>
      <c r="M24" s="14">
        <v>1729000</v>
      </c>
      <c r="N24" s="15"/>
      <c r="Q24" s="11">
        <f t="shared" si="0"/>
        <v>555000</v>
      </c>
      <c r="R24" s="14">
        <f t="shared" si="1"/>
        <v>8358000</v>
      </c>
    </row>
    <row r="25" spans="1:18" x14ac:dyDescent="0.25">
      <c r="A25" s="2" t="s">
        <v>51</v>
      </c>
      <c r="B25" s="9">
        <v>120000</v>
      </c>
      <c r="C25" s="12">
        <v>9.9</v>
      </c>
      <c r="D25" s="9">
        <v>1373000</v>
      </c>
      <c r="E25" s="11">
        <v>87000</v>
      </c>
      <c r="F25" s="12">
        <v>8.8000000000000007</v>
      </c>
      <c r="G25" s="9">
        <v>847000</v>
      </c>
      <c r="H25" s="11">
        <v>274000</v>
      </c>
      <c r="I25" s="12">
        <v>9.1999999999999993</v>
      </c>
      <c r="J25" s="9">
        <v>2714000</v>
      </c>
      <c r="K25" s="11">
        <v>142000</v>
      </c>
      <c r="L25" s="13">
        <v>11.8</v>
      </c>
      <c r="M25" s="14">
        <v>1860000</v>
      </c>
      <c r="N25" s="15"/>
      <c r="Q25" s="11">
        <f t="shared" si="0"/>
        <v>623000</v>
      </c>
      <c r="R25" s="14">
        <f t="shared" si="1"/>
        <v>6794000</v>
      </c>
    </row>
    <row r="26" spans="1:18" x14ac:dyDescent="0.25">
      <c r="A26" s="2" t="s">
        <v>52</v>
      </c>
      <c r="B26" s="9">
        <v>154000</v>
      </c>
      <c r="C26" s="12">
        <v>12.9</v>
      </c>
      <c r="D26" s="9">
        <v>2250000</v>
      </c>
      <c r="E26" s="11">
        <v>104000</v>
      </c>
      <c r="F26" s="12">
        <v>9.4</v>
      </c>
      <c r="G26" s="9">
        <v>1032000</v>
      </c>
      <c r="H26" s="11">
        <v>213000</v>
      </c>
      <c r="I26" s="12">
        <v>8.9</v>
      </c>
      <c r="J26" s="9">
        <v>1966000</v>
      </c>
      <c r="K26" s="11">
        <v>145000</v>
      </c>
      <c r="L26" s="13">
        <v>11.6</v>
      </c>
      <c r="M26" s="14">
        <v>1718000</v>
      </c>
      <c r="N26" s="15"/>
      <c r="Q26" s="11">
        <f t="shared" si="0"/>
        <v>616000</v>
      </c>
      <c r="R26" s="14">
        <f t="shared" si="1"/>
        <v>6966000</v>
      </c>
    </row>
    <row r="27" spans="1:18" x14ac:dyDescent="0.25">
      <c r="A27" s="2" t="s">
        <v>53</v>
      </c>
      <c r="B27" s="9">
        <v>87000</v>
      </c>
      <c r="C27" s="12">
        <v>8.1999999999999993</v>
      </c>
      <c r="D27" s="9">
        <v>859000</v>
      </c>
      <c r="E27" s="11">
        <v>58000</v>
      </c>
      <c r="F27" s="12">
        <v>6.2</v>
      </c>
      <c r="G27" s="9">
        <v>400000</v>
      </c>
      <c r="H27" s="11">
        <v>130000</v>
      </c>
      <c r="I27" s="12">
        <v>7.8</v>
      </c>
      <c r="J27" s="9">
        <v>1162000</v>
      </c>
      <c r="K27" s="11">
        <v>88000</v>
      </c>
      <c r="L27" s="13">
        <v>10.9</v>
      </c>
      <c r="M27" s="14">
        <v>1074000</v>
      </c>
      <c r="N27" s="15"/>
      <c r="Q27" s="11">
        <f t="shared" si="0"/>
        <v>363000</v>
      </c>
      <c r="R27" s="14">
        <f t="shared" si="1"/>
        <v>3495000</v>
      </c>
    </row>
    <row r="28" spans="1:18" x14ac:dyDescent="0.25">
      <c r="A28" s="2" t="s">
        <v>54</v>
      </c>
      <c r="B28" s="9">
        <v>106000</v>
      </c>
      <c r="C28" s="12">
        <v>9.3000000000000007</v>
      </c>
      <c r="D28" s="9">
        <v>1026000</v>
      </c>
      <c r="E28" s="11">
        <v>67000</v>
      </c>
      <c r="F28" s="12">
        <v>11.5</v>
      </c>
      <c r="G28" s="9">
        <v>836000</v>
      </c>
      <c r="H28" s="11">
        <v>257000</v>
      </c>
      <c r="I28" s="12">
        <v>14</v>
      </c>
      <c r="J28" s="9">
        <v>3962000</v>
      </c>
      <c r="K28" s="11">
        <v>105000</v>
      </c>
      <c r="L28" s="13">
        <v>13.6</v>
      </c>
      <c r="M28" s="14">
        <v>1663000</v>
      </c>
      <c r="N28" s="15"/>
      <c r="Q28" s="11">
        <f t="shared" si="0"/>
        <v>535000</v>
      </c>
      <c r="R28" s="14">
        <f t="shared" si="1"/>
        <v>7487000</v>
      </c>
    </row>
    <row r="29" spans="1:18" x14ac:dyDescent="0.25">
      <c r="A29" s="2" t="s">
        <v>55</v>
      </c>
      <c r="B29" s="9">
        <v>99000</v>
      </c>
      <c r="C29" s="12">
        <v>8.1</v>
      </c>
      <c r="D29" s="9">
        <v>868000</v>
      </c>
      <c r="E29" s="11">
        <v>92000</v>
      </c>
      <c r="F29" s="12">
        <v>11.5</v>
      </c>
      <c r="G29" s="9">
        <v>1121000</v>
      </c>
      <c r="H29" s="11">
        <v>321000</v>
      </c>
      <c r="I29" s="12">
        <v>12.1</v>
      </c>
      <c r="J29" s="9">
        <v>4117000</v>
      </c>
      <c r="K29" s="11">
        <v>93000</v>
      </c>
      <c r="L29" s="13">
        <v>2.2000000000000002</v>
      </c>
      <c r="M29" s="14">
        <v>1399000</v>
      </c>
      <c r="N29" s="15"/>
      <c r="Q29" s="11">
        <f t="shared" si="0"/>
        <v>605000</v>
      </c>
      <c r="R29" s="14">
        <f t="shared" si="1"/>
        <v>7505000</v>
      </c>
    </row>
    <row r="30" spans="1:18" x14ac:dyDescent="0.25">
      <c r="A30" s="2" t="s">
        <v>56</v>
      </c>
      <c r="B30" s="9">
        <v>107000</v>
      </c>
      <c r="C30" s="12">
        <v>9.6999999999999993</v>
      </c>
      <c r="D30" s="9">
        <v>1088000</v>
      </c>
      <c r="E30" s="11">
        <v>101000</v>
      </c>
      <c r="F30" s="12">
        <v>11.9</v>
      </c>
      <c r="G30" s="9">
        <v>1298000</v>
      </c>
      <c r="H30" s="11">
        <v>332000</v>
      </c>
      <c r="I30" s="12">
        <v>13.2</v>
      </c>
      <c r="J30" s="9">
        <v>4678000</v>
      </c>
      <c r="K30" s="11">
        <v>171000</v>
      </c>
      <c r="L30" s="13">
        <v>14.5</v>
      </c>
      <c r="M30" s="14">
        <v>2682000</v>
      </c>
      <c r="N30" s="15"/>
      <c r="Q30" s="11">
        <f t="shared" si="0"/>
        <v>711000</v>
      </c>
      <c r="R30" s="14">
        <f t="shared" si="1"/>
        <v>9746000</v>
      </c>
    </row>
    <row r="31" spans="1:18" x14ac:dyDescent="0.25">
      <c r="A31" s="2" t="s">
        <v>57</v>
      </c>
      <c r="B31" s="9">
        <v>142000</v>
      </c>
      <c r="C31" s="12">
        <v>9.4</v>
      </c>
      <c r="D31" s="9">
        <v>1370000</v>
      </c>
      <c r="E31" s="11">
        <v>106000</v>
      </c>
      <c r="F31" s="12">
        <v>12.5</v>
      </c>
      <c r="G31" s="9">
        <v>1367000</v>
      </c>
      <c r="H31" s="11">
        <v>354000</v>
      </c>
      <c r="I31" s="12">
        <v>11.5</v>
      </c>
      <c r="J31" s="9">
        <v>4285000</v>
      </c>
      <c r="K31" s="11">
        <v>205000</v>
      </c>
      <c r="L31" s="13">
        <v>13.9</v>
      </c>
      <c r="M31" s="14">
        <v>4630000</v>
      </c>
      <c r="N31" s="15"/>
      <c r="Q31" s="11">
        <f t="shared" si="0"/>
        <v>807000</v>
      </c>
      <c r="R31" s="14">
        <f t="shared" si="1"/>
        <v>11652000</v>
      </c>
    </row>
    <row r="32" spans="1:18" x14ac:dyDescent="0.25">
      <c r="A32" s="2" t="s">
        <v>58</v>
      </c>
      <c r="B32" s="9">
        <v>175000</v>
      </c>
      <c r="C32" s="12">
        <v>9</v>
      </c>
      <c r="D32" s="9">
        <v>1832000</v>
      </c>
      <c r="E32" s="11">
        <v>160000</v>
      </c>
      <c r="F32" s="12">
        <v>10</v>
      </c>
      <c r="G32" s="9">
        <v>1833000</v>
      </c>
      <c r="H32" s="11">
        <v>353000</v>
      </c>
      <c r="I32" s="12">
        <v>12.7</v>
      </c>
      <c r="J32" s="9">
        <v>4989000</v>
      </c>
      <c r="K32" s="11">
        <v>262000</v>
      </c>
      <c r="L32" s="13">
        <v>14.8</v>
      </c>
      <c r="M32" s="14">
        <v>3946000</v>
      </c>
      <c r="N32" s="15"/>
      <c r="Q32" s="11">
        <f t="shared" si="0"/>
        <v>950000</v>
      </c>
      <c r="R32" s="14">
        <f t="shared" si="1"/>
        <v>12600000</v>
      </c>
    </row>
    <row r="33" spans="1:18" x14ac:dyDescent="0.25">
      <c r="A33" s="2" t="s">
        <v>59</v>
      </c>
      <c r="B33" s="9">
        <v>115000</v>
      </c>
      <c r="C33" s="12">
        <v>11.3</v>
      </c>
      <c r="D33" s="9">
        <v>1539000</v>
      </c>
      <c r="E33" s="11">
        <v>101000</v>
      </c>
      <c r="F33" s="12">
        <v>9.3000000000000007</v>
      </c>
      <c r="G33" s="9">
        <v>1044000</v>
      </c>
      <c r="H33" s="11">
        <v>177000</v>
      </c>
      <c r="I33" s="12">
        <v>11.5</v>
      </c>
      <c r="J33" s="9">
        <v>2316000</v>
      </c>
      <c r="K33" s="11">
        <v>275000</v>
      </c>
      <c r="L33" s="13">
        <v>12.8</v>
      </c>
      <c r="M33" s="14">
        <v>3888000</v>
      </c>
      <c r="N33" s="15"/>
      <c r="Q33" s="11">
        <f t="shared" si="0"/>
        <v>668000</v>
      </c>
      <c r="R33" s="14">
        <f t="shared" si="1"/>
        <v>8787000</v>
      </c>
    </row>
    <row r="34" spans="1:18" x14ac:dyDescent="0.25">
      <c r="A34" s="2" t="s">
        <v>60</v>
      </c>
      <c r="B34" s="9">
        <v>231000</v>
      </c>
      <c r="C34" s="12">
        <v>11.3</v>
      </c>
      <c r="D34" s="9">
        <v>2704000</v>
      </c>
      <c r="E34" s="11">
        <v>158000</v>
      </c>
      <c r="F34" s="12">
        <v>10.5</v>
      </c>
      <c r="G34" s="9">
        <v>1749000</v>
      </c>
      <c r="H34" s="11">
        <v>306000</v>
      </c>
      <c r="I34" s="12">
        <v>13.6</v>
      </c>
      <c r="J34" s="9">
        <v>4586000</v>
      </c>
      <c r="K34" s="11">
        <v>272000</v>
      </c>
      <c r="L34" s="13">
        <v>13.7</v>
      </c>
      <c r="M34" s="14">
        <v>3986000</v>
      </c>
      <c r="N34" s="15"/>
      <c r="Q34" s="11">
        <f t="shared" si="0"/>
        <v>967000</v>
      </c>
      <c r="R34" s="14">
        <f t="shared" si="1"/>
        <v>13025000</v>
      </c>
    </row>
    <row r="35" spans="1:18" x14ac:dyDescent="0.25">
      <c r="A35" s="2" t="s">
        <v>61</v>
      </c>
      <c r="B35" s="9">
        <v>149000</v>
      </c>
      <c r="C35" s="12">
        <v>6.8</v>
      </c>
      <c r="D35" s="9">
        <v>1079000</v>
      </c>
      <c r="E35" s="11">
        <v>94000</v>
      </c>
      <c r="F35" s="12">
        <v>9.1999999999999993</v>
      </c>
      <c r="G35" s="9">
        <v>973000</v>
      </c>
      <c r="H35" s="11">
        <v>274000</v>
      </c>
      <c r="I35" s="12">
        <v>12.7</v>
      </c>
      <c r="J35" s="9">
        <v>3708000</v>
      </c>
      <c r="K35" s="11">
        <v>185000</v>
      </c>
      <c r="L35" s="13">
        <v>12.8</v>
      </c>
      <c r="M35" s="14">
        <v>2544000</v>
      </c>
      <c r="N35" s="15"/>
      <c r="Q35" s="11">
        <f t="shared" si="0"/>
        <v>702000</v>
      </c>
      <c r="R35" s="14">
        <f t="shared" si="1"/>
        <v>8304000</v>
      </c>
    </row>
    <row r="36" spans="1:18" x14ac:dyDescent="0.25">
      <c r="A36" s="2" t="s">
        <v>62</v>
      </c>
      <c r="B36" s="9">
        <v>73000</v>
      </c>
      <c r="C36" s="12">
        <v>9.6999999999999993</v>
      </c>
      <c r="D36" s="9">
        <v>751000</v>
      </c>
      <c r="E36" s="11">
        <v>97000</v>
      </c>
      <c r="F36" s="12">
        <v>9</v>
      </c>
      <c r="G36" s="9">
        <v>919000</v>
      </c>
      <c r="H36" s="11">
        <v>298000</v>
      </c>
      <c r="I36" s="12">
        <v>7.2</v>
      </c>
      <c r="J36" s="9">
        <v>2399000</v>
      </c>
      <c r="K36" s="11">
        <v>81000</v>
      </c>
      <c r="L36" s="13">
        <v>5.5</v>
      </c>
      <c r="M36" s="14">
        <v>480000</v>
      </c>
      <c r="N36" s="15"/>
      <c r="Q36" s="11">
        <f t="shared" si="0"/>
        <v>549000</v>
      </c>
      <c r="R36" s="14">
        <f t="shared" si="1"/>
        <v>4549000</v>
      </c>
    </row>
    <row r="37" spans="1:18" x14ac:dyDescent="0.25">
      <c r="A37" s="2" t="s">
        <v>63</v>
      </c>
      <c r="B37" s="9">
        <v>126000</v>
      </c>
      <c r="C37" s="12">
        <v>10.5</v>
      </c>
      <c r="D37" s="9">
        <v>1358000</v>
      </c>
      <c r="E37" s="11">
        <v>79000</v>
      </c>
      <c r="F37" s="12">
        <v>9.1999999999999993</v>
      </c>
      <c r="G37" s="9">
        <v>784000</v>
      </c>
      <c r="H37" s="11">
        <v>281000</v>
      </c>
      <c r="I37" s="12">
        <v>11.9</v>
      </c>
      <c r="J37" s="9">
        <v>3671000</v>
      </c>
      <c r="K37" s="11">
        <v>135000</v>
      </c>
      <c r="L37" s="13">
        <v>13.5</v>
      </c>
      <c r="M37" s="14">
        <v>2010000</v>
      </c>
      <c r="N37" s="15"/>
      <c r="Q37" s="11">
        <f t="shared" si="0"/>
        <v>621000</v>
      </c>
      <c r="R37" s="14">
        <f t="shared" si="1"/>
        <v>7823000</v>
      </c>
    </row>
    <row r="38" spans="1:18" x14ac:dyDescent="0.25">
      <c r="A38" s="2" t="s">
        <v>64</v>
      </c>
      <c r="B38" s="9">
        <v>106000</v>
      </c>
      <c r="C38" s="12">
        <v>9.6</v>
      </c>
      <c r="D38" s="9">
        <v>1088000</v>
      </c>
      <c r="E38" s="11">
        <v>52000</v>
      </c>
      <c r="F38" s="12">
        <v>10.9</v>
      </c>
      <c r="G38" s="9">
        <v>649000</v>
      </c>
      <c r="H38" s="11">
        <v>203000</v>
      </c>
      <c r="I38" s="12">
        <v>11.3</v>
      </c>
      <c r="J38" s="9">
        <v>2686000</v>
      </c>
      <c r="K38" s="11">
        <v>112000</v>
      </c>
      <c r="L38" s="13">
        <v>12.5</v>
      </c>
      <c r="M38" s="14">
        <v>1603000</v>
      </c>
      <c r="N38" s="15"/>
      <c r="Q38" s="11">
        <f t="shared" si="0"/>
        <v>473000</v>
      </c>
      <c r="R38" s="14">
        <f t="shared" si="1"/>
        <v>6026000</v>
      </c>
    </row>
    <row r="39" spans="1:18" x14ac:dyDescent="0.25">
      <c r="A39" s="2" t="s">
        <v>65</v>
      </c>
      <c r="B39" s="9">
        <v>0</v>
      </c>
      <c r="C39" s="12"/>
      <c r="D39" s="9">
        <v>0</v>
      </c>
      <c r="E39" s="11">
        <v>0</v>
      </c>
      <c r="G39" s="9">
        <v>0</v>
      </c>
      <c r="H39" s="11">
        <v>0</v>
      </c>
      <c r="I39" s="12"/>
      <c r="J39" s="9">
        <v>0</v>
      </c>
      <c r="K39" s="11">
        <v>0</v>
      </c>
      <c r="L39" s="13"/>
      <c r="M39" s="14">
        <v>0</v>
      </c>
      <c r="N39" s="15"/>
      <c r="Q39" s="11">
        <v>0</v>
      </c>
      <c r="R39" s="14">
        <v>0</v>
      </c>
    </row>
    <row r="40" spans="1:18" x14ac:dyDescent="0.25">
      <c r="A40" s="2" t="s">
        <v>66</v>
      </c>
      <c r="B40" s="9">
        <v>0</v>
      </c>
      <c r="C40" s="12"/>
      <c r="D40" s="9">
        <v>0</v>
      </c>
      <c r="E40" s="11">
        <v>0</v>
      </c>
      <c r="G40" s="9">
        <v>0</v>
      </c>
      <c r="H40" s="11">
        <v>0</v>
      </c>
      <c r="I40" s="12"/>
      <c r="J40" s="9">
        <v>0</v>
      </c>
      <c r="K40" s="11">
        <v>0</v>
      </c>
      <c r="L40" s="13"/>
      <c r="M40" s="14">
        <v>0</v>
      </c>
      <c r="N40" s="15"/>
      <c r="Q40" s="11">
        <f t="shared" ref="Q40:Q56" si="2">SUM(B40,E40,H40,K40)</f>
        <v>0</v>
      </c>
      <c r="R40" s="14">
        <f t="shared" ref="R40:R56" si="3">SUM(D40,G40,J40,M40)</f>
        <v>0</v>
      </c>
    </row>
    <row r="41" spans="1:18" x14ac:dyDescent="0.25">
      <c r="A41" s="2" t="s">
        <v>67</v>
      </c>
      <c r="B41" s="9">
        <v>61000</v>
      </c>
      <c r="C41" s="12">
        <v>11.4</v>
      </c>
      <c r="D41" s="9">
        <v>701000</v>
      </c>
      <c r="E41" s="11">
        <v>54000</v>
      </c>
      <c r="F41" s="12">
        <v>11.5</v>
      </c>
      <c r="G41" s="9">
        <v>629000</v>
      </c>
      <c r="H41" s="11">
        <v>113000</v>
      </c>
      <c r="I41" s="12">
        <v>11.3</v>
      </c>
      <c r="J41" s="9">
        <v>1321000</v>
      </c>
      <c r="K41" s="11">
        <v>44000</v>
      </c>
      <c r="L41" s="13">
        <v>13.1</v>
      </c>
      <c r="M41" s="14">
        <v>593000</v>
      </c>
      <c r="N41" s="15"/>
      <c r="Q41" s="11">
        <f t="shared" si="2"/>
        <v>272000</v>
      </c>
      <c r="R41" s="14">
        <f t="shared" si="3"/>
        <v>3244000</v>
      </c>
    </row>
    <row r="42" spans="1:18" x14ac:dyDescent="0.25">
      <c r="A42" s="2" t="s">
        <v>68</v>
      </c>
      <c r="B42" s="9">
        <v>1300</v>
      </c>
      <c r="C42" s="12">
        <v>4.3</v>
      </c>
      <c r="D42" s="9">
        <v>5000</v>
      </c>
      <c r="E42" s="11">
        <v>1000</v>
      </c>
      <c r="F42" s="12">
        <v>7.8</v>
      </c>
      <c r="G42" s="9">
        <v>7000</v>
      </c>
      <c r="H42" s="11">
        <v>3000</v>
      </c>
      <c r="I42" s="12">
        <v>13.3</v>
      </c>
      <c r="J42" s="9">
        <v>52000</v>
      </c>
      <c r="K42" s="11">
        <v>1200</v>
      </c>
      <c r="L42" s="13">
        <v>13.6</v>
      </c>
      <c r="M42" s="14">
        <v>20000</v>
      </c>
      <c r="N42" s="15"/>
      <c r="Q42" s="11">
        <f t="shared" si="2"/>
        <v>6500</v>
      </c>
      <c r="R42" s="14">
        <f t="shared" si="3"/>
        <v>84000</v>
      </c>
    </row>
    <row r="43" spans="1:18" x14ac:dyDescent="0.25">
      <c r="A43" s="2" t="s">
        <v>69</v>
      </c>
      <c r="B43" s="9">
        <v>43000</v>
      </c>
      <c r="C43" s="12">
        <v>12</v>
      </c>
      <c r="D43" s="9">
        <v>611000</v>
      </c>
      <c r="E43" s="11">
        <v>22000</v>
      </c>
      <c r="F43" s="12">
        <v>9.6</v>
      </c>
      <c r="G43" s="9">
        <v>252000</v>
      </c>
      <c r="H43" s="11">
        <v>89000</v>
      </c>
      <c r="I43" s="12">
        <v>10.8</v>
      </c>
      <c r="J43" s="9">
        <v>1250000</v>
      </c>
      <c r="K43" s="11">
        <v>36000</v>
      </c>
      <c r="L43" s="13">
        <v>6.5</v>
      </c>
      <c r="M43" s="14">
        <v>530000</v>
      </c>
      <c r="N43" s="15"/>
      <c r="Q43" s="11">
        <f t="shared" si="2"/>
        <v>190000</v>
      </c>
      <c r="R43" s="14">
        <f t="shared" si="3"/>
        <v>2643000</v>
      </c>
    </row>
    <row r="44" spans="1:18" x14ac:dyDescent="0.25">
      <c r="A44" s="2" t="s">
        <v>70</v>
      </c>
      <c r="B44" s="9">
        <v>79000</v>
      </c>
      <c r="C44" s="12">
        <v>13.1</v>
      </c>
      <c r="D44" s="9">
        <v>1087000</v>
      </c>
      <c r="E44" s="11">
        <v>27000</v>
      </c>
      <c r="F44" s="12">
        <v>10.8</v>
      </c>
      <c r="G44" s="9">
        <v>308000</v>
      </c>
      <c r="H44" s="11">
        <v>106000</v>
      </c>
      <c r="I44" s="12">
        <v>9.9</v>
      </c>
      <c r="J44" s="9">
        <v>1068000</v>
      </c>
      <c r="K44" s="11">
        <v>30000</v>
      </c>
      <c r="L44" s="13">
        <v>12.2</v>
      </c>
      <c r="M44" s="14">
        <v>365000</v>
      </c>
      <c r="N44" s="15"/>
      <c r="Q44" s="11">
        <f t="shared" si="2"/>
        <v>242000</v>
      </c>
      <c r="R44" s="14">
        <f t="shared" si="3"/>
        <v>2828000</v>
      </c>
    </row>
    <row r="45" spans="1:18" x14ac:dyDescent="0.25">
      <c r="A45" s="2" t="s">
        <v>71</v>
      </c>
      <c r="B45" s="9">
        <v>23000</v>
      </c>
      <c r="C45" s="12">
        <v>13.3</v>
      </c>
      <c r="D45" s="9">
        <v>311000</v>
      </c>
      <c r="E45" s="11">
        <v>20000</v>
      </c>
      <c r="F45" s="12">
        <v>12.1</v>
      </c>
      <c r="G45" s="9">
        <v>239000</v>
      </c>
      <c r="H45" s="11">
        <v>0</v>
      </c>
      <c r="I45" s="12"/>
      <c r="J45" s="9">
        <v>0</v>
      </c>
      <c r="K45" s="11">
        <v>0</v>
      </c>
      <c r="L45" s="13"/>
      <c r="M45" s="14">
        <v>0</v>
      </c>
      <c r="N45" s="15"/>
      <c r="Q45" s="11">
        <f t="shared" si="2"/>
        <v>43000</v>
      </c>
      <c r="R45" s="14">
        <f t="shared" si="3"/>
        <v>550000</v>
      </c>
    </row>
    <row r="46" spans="1:18" x14ac:dyDescent="0.25">
      <c r="A46" s="2" t="s">
        <v>72</v>
      </c>
      <c r="B46" s="9">
        <v>79000</v>
      </c>
      <c r="C46" s="12">
        <v>11.7</v>
      </c>
      <c r="D46" s="9">
        <v>948000</v>
      </c>
      <c r="E46" s="11">
        <v>32000</v>
      </c>
      <c r="F46" s="12">
        <v>10.9</v>
      </c>
      <c r="G46" s="9">
        <v>394000</v>
      </c>
      <c r="H46" s="11">
        <v>57000</v>
      </c>
      <c r="I46" s="12">
        <v>12.4</v>
      </c>
      <c r="J46" s="9">
        <v>767000</v>
      </c>
      <c r="K46" s="11">
        <v>27000</v>
      </c>
      <c r="L46" s="13">
        <v>13.7</v>
      </c>
      <c r="M46" s="14">
        <v>388000</v>
      </c>
      <c r="N46" s="15"/>
      <c r="Q46" s="11">
        <f t="shared" si="2"/>
        <v>195000</v>
      </c>
      <c r="R46" s="14">
        <f t="shared" si="3"/>
        <v>2497000</v>
      </c>
    </row>
    <row r="47" spans="1:18" x14ac:dyDescent="0.25">
      <c r="A47" s="2" t="s">
        <v>73</v>
      </c>
      <c r="B47" s="9">
        <v>26000</v>
      </c>
      <c r="C47" s="12">
        <v>12.4</v>
      </c>
      <c r="D47" s="9">
        <v>316000</v>
      </c>
      <c r="E47" s="11">
        <v>13000</v>
      </c>
      <c r="F47" s="12">
        <v>12.2</v>
      </c>
      <c r="G47" s="9">
        <v>155000</v>
      </c>
      <c r="H47" s="11">
        <v>16000</v>
      </c>
      <c r="I47" s="12">
        <v>13</v>
      </c>
      <c r="J47" s="9">
        <v>0</v>
      </c>
      <c r="K47" s="11">
        <v>0</v>
      </c>
      <c r="L47" s="13"/>
      <c r="M47" s="14">
        <v>0</v>
      </c>
      <c r="N47" s="15"/>
      <c r="Q47" s="11">
        <f t="shared" si="2"/>
        <v>55000</v>
      </c>
      <c r="R47" s="14">
        <f t="shared" si="3"/>
        <v>471000</v>
      </c>
    </row>
    <row r="48" spans="1:18" x14ac:dyDescent="0.25">
      <c r="A48" s="2" t="s">
        <v>74</v>
      </c>
      <c r="B48" s="9">
        <v>64000</v>
      </c>
      <c r="C48" s="12">
        <v>10.199999999999999</v>
      </c>
      <c r="D48" s="9">
        <v>722000</v>
      </c>
      <c r="E48" s="11">
        <v>24000</v>
      </c>
      <c r="F48" s="12">
        <v>10.9</v>
      </c>
      <c r="G48" s="9">
        <v>274000</v>
      </c>
      <c r="H48" s="11">
        <v>82000</v>
      </c>
      <c r="I48" s="12">
        <v>14.2</v>
      </c>
      <c r="J48" s="9">
        <v>122000</v>
      </c>
      <c r="K48" s="11">
        <v>34000</v>
      </c>
      <c r="L48" s="13">
        <v>14.8</v>
      </c>
      <c r="M48" s="14">
        <v>517000</v>
      </c>
      <c r="N48" s="15"/>
      <c r="Q48" s="11">
        <f t="shared" si="2"/>
        <v>204000</v>
      </c>
      <c r="R48" s="14">
        <f t="shared" si="3"/>
        <v>1635000</v>
      </c>
    </row>
    <row r="49" spans="1:18" x14ac:dyDescent="0.25">
      <c r="A49" s="2" t="s">
        <v>75</v>
      </c>
      <c r="B49" s="9">
        <v>0</v>
      </c>
      <c r="C49" s="12">
        <v>0</v>
      </c>
      <c r="D49" s="9">
        <v>0</v>
      </c>
      <c r="E49" s="11">
        <v>0</v>
      </c>
      <c r="G49" s="9">
        <v>0</v>
      </c>
      <c r="H49" s="11">
        <v>25000</v>
      </c>
      <c r="I49" s="12">
        <v>13.7</v>
      </c>
      <c r="J49" s="9">
        <v>339000</v>
      </c>
      <c r="K49" s="11">
        <v>7000</v>
      </c>
      <c r="L49" s="13">
        <v>14.2</v>
      </c>
      <c r="M49" s="14">
        <v>98000</v>
      </c>
      <c r="N49" s="15"/>
      <c r="Q49" s="11">
        <f t="shared" si="2"/>
        <v>32000</v>
      </c>
      <c r="R49" s="14">
        <f t="shared" si="3"/>
        <v>437000</v>
      </c>
    </row>
    <row r="50" spans="1:18" x14ac:dyDescent="0.25">
      <c r="A50" s="2" t="s">
        <v>76</v>
      </c>
      <c r="B50" s="9">
        <v>115000</v>
      </c>
      <c r="C50" s="12">
        <v>11.6</v>
      </c>
      <c r="D50" s="9">
        <v>1419000</v>
      </c>
      <c r="E50" s="11">
        <v>0</v>
      </c>
      <c r="G50" s="9">
        <v>0</v>
      </c>
      <c r="H50" s="11">
        <v>93000</v>
      </c>
      <c r="I50" s="12">
        <v>8.8000000000000007</v>
      </c>
      <c r="J50" s="9">
        <v>834000</v>
      </c>
      <c r="K50" s="11">
        <v>66000</v>
      </c>
      <c r="L50" s="13">
        <v>13.4</v>
      </c>
      <c r="M50" s="14">
        <v>892000</v>
      </c>
      <c r="N50" s="15"/>
      <c r="Q50" s="11">
        <f t="shared" si="2"/>
        <v>274000</v>
      </c>
      <c r="R50" s="14">
        <f t="shared" si="3"/>
        <v>3145000</v>
      </c>
    </row>
    <row r="51" spans="1:18" x14ac:dyDescent="0.25">
      <c r="A51" s="2" t="s">
        <v>77</v>
      </c>
      <c r="B51" s="9">
        <v>22000</v>
      </c>
      <c r="C51" s="12">
        <v>13.3</v>
      </c>
      <c r="D51" s="9">
        <v>299000</v>
      </c>
      <c r="E51" s="11">
        <v>0</v>
      </c>
      <c r="G51" s="9">
        <v>0</v>
      </c>
      <c r="H51" s="11">
        <v>0</v>
      </c>
      <c r="I51" s="12"/>
      <c r="J51" s="9">
        <v>0</v>
      </c>
      <c r="K51" s="11">
        <v>0</v>
      </c>
      <c r="L51" s="13"/>
      <c r="M51" s="14">
        <v>0</v>
      </c>
      <c r="N51" s="15"/>
      <c r="Q51" s="11">
        <f t="shared" si="2"/>
        <v>22000</v>
      </c>
      <c r="R51" s="14">
        <f t="shared" si="3"/>
        <v>299000</v>
      </c>
    </row>
    <row r="52" spans="1:18" x14ac:dyDescent="0.25">
      <c r="A52" s="2" t="s">
        <v>78</v>
      </c>
      <c r="B52" s="20">
        <v>0</v>
      </c>
      <c r="C52" s="20">
        <v>0</v>
      </c>
      <c r="D52" s="9">
        <v>0</v>
      </c>
      <c r="E52" s="19">
        <v>0</v>
      </c>
      <c r="G52" s="9">
        <v>0</v>
      </c>
      <c r="H52" s="19">
        <v>0</v>
      </c>
      <c r="J52" s="9">
        <v>0</v>
      </c>
      <c r="K52" s="11">
        <v>0</v>
      </c>
      <c r="L52" s="13"/>
      <c r="M52" s="14">
        <v>0</v>
      </c>
      <c r="N52" s="15"/>
      <c r="Q52" s="11">
        <f t="shared" si="2"/>
        <v>0</v>
      </c>
      <c r="R52" s="14">
        <f t="shared" si="3"/>
        <v>0</v>
      </c>
    </row>
    <row r="53" spans="1:18" x14ac:dyDescent="0.25">
      <c r="A53" s="2" t="s">
        <v>79</v>
      </c>
      <c r="B53" s="9">
        <v>0</v>
      </c>
      <c r="C53" s="21">
        <v>0</v>
      </c>
      <c r="D53" s="9">
        <v>0</v>
      </c>
      <c r="E53" s="11">
        <v>0</v>
      </c>
      <c r="G53" s="9">
        <v>0</v>
      </c>
      <c r="H53" s="11">
        <v>30000</v>
      </c>
      <c r="I53" s="12">
        <v>12.3</v>
      </c>
      <c r="J53" s="9">
        <v>368000</v>
      </c>
      <c r="K53" s="11">
        <v>17000</v>
      </c>
      <c r="L53" s="13">
        <v>13.3</v>
      </c>
      <c r="M53" s="14">
        <v>221000</v>
      </c>
      <c r="N53" s="15"/>
      <c r="Q53" s="11">
        <f t="shared" si="2"/>
        <v>47000</v>
      </c>
      <c r="R53" s="14">
        <f t="shared" si="3"/>
        <v>589000</v>
      </c>
    </row>
    <row r="54" spans="1:18" x14ac:dyDescent="0.25">
      <c r="A54" s="2" t="s">
        <v>80</v>
      </c>
      <c r="B54" s="20">
        <v>0</v>
      </c>
      <c r="C54" s="20">
        <v>0</v>
      </c>
      <c r="D54" s="9">
        <v>0</v>
      </c>
      <c r="E54" s="11">
        <v>21000</v>
      </c>
      <c r="F54" s="12">
        <v>10.9</v>
      </c>
      <c r="G54" s="9">
        <v>233000</v>
      </c>
      <c r="H54" s="11">
        <v>67000</v>
      </c>
      <c r="I54" s="20">
        <v>11.2</v>
      </c>
      <c r="J54" s="9">
        <v>762000</v>
      </c>
      <c r="K54" s="11">
        <v>48000</v>
      </c>
      <c r="L54" s="13">
        <v>12.8</v>
      </c>
      <c r="M54" s="14">
        <v>622000</v>
      </c>
      <c r="N54" s="15"/>
      <c r="Q54" s="11">
        <f t="shared" si="2"/>
        <v>136000</v>
      </c>
      <c r="R54" s="14">
        <f t="shared" si="3"/>
        <v>1617000</v>
      </c>
    </row>
    <row r="55" spans="1:18" x14ac:dyDescent="0.25">
      <c r="A55" s="2" t="s">
        <v>81</v>
      </c>
      <c r="B55" s="9">
        <v>37000</v>
      </c>
      <c r="C55" s="20">
        <v>14.8</v>
      </c>
      <c r="D55" s="9">
        <v>587000</v>
      </c>
      <c r="E55" s="11">
        <v>0</v>
      </c>
      <c r="F55" s="12">
        <v>0</v>
      </c>
      <c r="G55" s="9">
        <v>0</v>
      </c>
      <c r="H55" s="11">
        <v>23000</v>
      </c>
      <c r="I55" s="12">
        <v>14.6</v>
      </c>
      <c r="J55" s="9">
        <v>364000</v>
      </c>
      <c r="K55" s="11">
        <v>0</v>
      </c>
      <c r="L55" s="13"/>
      <c r="M55" s="14">
        <v>0</v>
      </c>
      <c r="N55" s="15"/>
      <c r="Q55" s="11">
        <f t="shared" si="2"/>
        <v>60000</v>
      </c>
      <c r="R55" s="14">
        <f t="shared" si="3"/>
        <v>951000</v>
      </c>
    </row>
    <row r="56" spans="1:18" x14ac:dyDescent="0.25">
      <c r="A56" s="2" t="s">
        <v>82</v>
      </c>
      <c r="B56" s="9">
        <v>158000</v>
      </c>
      <c r="C56" s="20">
        <v>13.8</v>
      </c>
      <c r="D56" s="9">
        <v>2236000</v>
      </c>
      <c r="E56" s="11">
        <v>28000</v>
      </c>
      <c r="F56" s="12">
        <v>14.8</v>
      </c>
      <c r="G56" s="9">
        <v>426000</v>
      </c>
      <c r="H56" s="11">
        <v>83000</v>
      </c>
      <c r="I56" s="20">
        <v>14.9</v>
      </c>
      <c r="J56" s="9">
        <v>1264000</v>
      </c>
      <c r="K56" s="11">
        <v>27000</v>
      </c>
      <c r="L56" s="13">
        <v>15</v>
      </c>
      <c r="M56" s="14">
        <v>407000</v>
      </c>
      <c r="N56" s="15"/>
      <c r="Q56" s="11">
        <f t="shared" si="2"/>
        <v>296000</v>
      </c>
      <c r="R56" s="14">
        <f t="shared" si="3"/>
        <v>4333000</v>
      </c>
    </row>
    <row r="57" spans="1:18" x14ac:dyDescent="0.25">
      <c r="A57" s="2" t="s">
        <v>83</v>
      </c>
      <c r="B57" s="9">
        <f>+B50+B51</f>
        <v>137000</v>
      </c>
      <c r="C57" s="12">
        <f>+D57/B57</f>
        <v>12.540145985401459</v>
      </c>
      <c r="D57" s="9">
        <f>+D50+D51</f>
        <v>1718000</v>
      </c>
      <c r="E57" s="11">
        <v>0</v>
      </c>
      <c r="F57" s="12">
        <v>0</v>
      </c>
      <c r="G57" s="9">
        <v>0</v>
      </c>
      <c r="H57" s="11">
        <f>+H50+H51</f>
        <v>93000</v>
      </c>
      <c r="I57" s="12">
        <f>+J57/H57</f>
        <v>8.9677419354838701</v>
      </c>
      <c r="J57" s="9">
        <f>+J50+J51</f>
        <v>834000</v>
      </c>
      <c r="K57" s="11">
        <f>+K50+K51</f>
        <v>66000</v>
      </c>
      <c r="L57" s="13">
        <f>+M57/K57</f>
        <v>13.515151515151516</v>
      </c>
      <c r="M57" s="14">
        <f>+M50+M51</f>
        <v>892000</v>
      </c>
      <c r="N57" s="9"/>
      <c r="O57" s="12"/>
      <c r="Q57" s="11">
        <f t="shared" ref="Q57:Q64" si="4">SUM(B57,E57,H57,K57,N57)</f>
        <v>296000</v>
      </c>
      <c r="R57" s="14">
        <f>SUM(D57,G57,J57,M57,P57)</f>
        <v>3444000</v>
      </c>
    </row>
    <row r="58" spans="1:18" x14ac:dyDescent="0.25">
      <c r="A58" s="2" t="s">
        <v>84</v>
      </c>
      <c r="B58" s="9">
        <v>68584</v>
      </c>
      <c r="C58" s="12">
        <f>+D58/B58</f>
        <v>13.363087600606555</v>
      </c>
      <c r="D58" s="9">
        <v>916494</v>
      </c>
      <c r="E58" s="11">
        <v>88947</v>
      </c>
      <c r="F58" s="12">
        <v>14.8</v>
      </c>
      <c r="G58" s="9">
        <v>870057</v>
      </c>
      <c r="H58" s="11">
        <v>34000</v>
      </c>
      <c r="I58" s="12">
        <f>+J58/H58</f>
        <v>13.081382352941176</v>
      </c>
      <c r="J58" s="9">
        <v>444767</v>
      </c>
      <c r="K58" s="11">
        <v>9846</v>
      </c>
      <c r="L58" s="13">
        <f>+M58/K58</f>
        <v>11.071196424944139</v>
      </c>
      <c r="M58" s="14">
        <v>109007</v>
      </c>
      <c r="N58" s="9">
        <v>12961</v>
      </c>
      <c r="O58" s="12">
        <f>+P58/N58</f>
        <v>11.984183319188334</v>
      </c>
      <c r="P58" s="9">
        <v>155327</v>
      </c>
      <c r="Q58" s="11">
        <f t="shared" si="4"/>
        <v>214338</v>
      </c>
      <c r="R58" s="14">
        <f>SUM(D58,G58,J58,M58,P58)</f>
        <v>2495652</v>
      </c>
    </row>
    <row r="59" spans="1:18" x14ac:dyDescent="0.25">
      <c r="A59" s="22" t="s">
        <v>85</v>
      </c>
      <c r="B59" s="9">
        <v>29000</v>
      </c>
      <c r="C59" s="12">
        <v>0</v>
      </c>
      <c r="D59" s="9">
        <v>236000</v>
      </c>
      <c r="E59" s="11">
        <v>39000</v>
      </c>
      <c r="F59" s="12">
        <f>+G59/E59</f>
        <v>7</v>
      </c>
      <c r="G59" s="9">
        <v>273000</v>
      </c>
      <c r="H59" s="11">
        <v>0</v>
      </c>
      <c r="I59" s="12">
        <v>0</v>
      </c>
      <c r="J59" s="9">
        <v>0</v>
      </c>
      <c r="K59" s="11">
        <v>5300</v>
      </c>
      <c r="L59" s="13">
        <f>+M59/K59</f>
        <v>12.641509433962264</v>
      </c>
      <c r="M59" s="14">
        <v>67000</v>
      </c>
      <c r="N59" s="9">
        <v>3020</v>
      </c>
      <c r="O59" s="12">
        <f>+P59/N59</f>
        <v>9.403973509933774</v>
      </c>
      <c r="P59" s="9">
        <v>28400</v>
      </c>
      <c r="Q59" s="11">
        <f>SUM(B59,E59,H59,K59,N59)</f>
        <v>76320</v>
      </c>
      <c r="R59" s="14">
        <f>SUM(D59,G59,J59,M59,P59)</f>
        <v>604400</v>
      </c>
    </row>
    <row r="60" spans="1:18" x14ac:dyDescent="0.25">
      <c r="A60" s="22" t="s">
        <v>6</v>
      </c>
      <c r="B60" s="9">
        <v>56085</v>
      </c>
      <c r="C60" s="12">
        <f>+D60/B60</f>
        <v>8.8368547740037435</v>
      </c>
      <c r="D60" s="9">
        <v>495615</v>
      </c>
      <c r="E60" s="11">
        <v>64837</v>
      </c>
      <c r="F60" s="12">
        <f>+G60/E60</f>
        <v>12.600906889584651</v>
      </c>
      <c r="G60" s="9">
        <v>817005</v>
      </c>
      <c r="H60" s="11">
        <f>J60/I60</f>
        <v>16708.042638508774</v>
      </c>
      <c r="I60" s="12">
        <v>15.327767922362517</v>
      </c>
      <c r="J60" s="23">
        <v>256097</v>
      </c>
      <c r="K60" s="11">
        <f t="shared" ref="K60:K75" si="5">M60/L60</f>
        <v>39097.627128275482</v>
      </c>
      <c r="L60" s="13">
        <v>13.739734082519355</v>
      </c>
      <c r="M60" s="14">
        <v>537191</v>
      </c>
      <c r="N60" s="9">
        <v>5814</v>
      </c>
      <c r="O60" s="12">
        <f>+P60/N60</f>
        <v>9.3161334709322325</v>
      </c>
      <c r="P60" s="9">
        <v>54164</v>
      </c>
      <c r="Q60" s="11">
        <f t="shared" si="4"/>
        <v>182541.66976678427</v>
      </c>
      <c r="R60" s="14">
        <f>SUM(D60,G60,J60,M60,P60)</f>
        <v>2160072</v>
      </c>
    </row>
    <row r="61" spans="1:18" x14ac:dyDescent="0.25">
      <c r="A61" s="22" t="s">
        <v>7</v>
      </c>
      <c r="B61" s="9">
        <v>0</v>
      </c>
      <c r="C61" s="12">
        <v>0</v>
      </c>
      <c r="D61" s="9">
        <v>0</v>
      </c>
      <c r="E61" s="11">
        <v>0</v>
      </c>
      <c r="F61" s="12">
        <v>0</v>
      </c>
      <c r="G61" s="9">
        <v>0</v>
      </c>
      <c r="H61" s="11">
        <v>0</v>
      </c>
      <c r="I61" s="12">
        <v>0</v>
      </c>
      <c r="J61" s="24">
        <v>0</v>
      </c>
      <c r="K61" s="11">
        <v>0</v>
      </c>
      <c r="L61" s="13">
        <v>0</v>
      </c>
      <c r="M61" s="14">
        <v>0</v>
      </c>
      <c r="N61" s="9">
        <v>0</v>
      </c>
      <c r="O61" s="12">
        <v>0</v>
      </c>
      <c r="P61" s="9">
        <v>0</v>
      </c>
      <c r="Q61" s="11">
        <f t="shared" si="4"/>
        <v>0</v>
      </c>
      <c r="R61" s="14">
        <v>0</v>
      </c>
    </row>
    <row r="62" spans="1:18" x14ac:dyDescent="0.25">
      <c r="A62" s="22" t="s">
        <v>8</v>
      </c>
      <c r="B62" s="9">
        <v>91826</v>
      </c>
      <c r="C62" s="12">
        <f>+D62/B62</f>
        <v>13.011336658462744</v>
      </c>
      <c r="D62" s="9">
        <v>1194779</v>
      </c>
      <c r="E62" s="11">
        <v>50572</v>
      </c>
      <c r="F62" s="12">
        <f>+G62/E62</f>
        <v>13.306375069208258</v>
      </c>
      <c r="G62" s="9">
        <v>672930</v>
      </c>
      <c r="H62" s="11">
        <f t="shared" ref="H62:H75" si="6">J62/I62</f>
        <v>31717.363349589665</v>
      </c>
      <c r="I62" s="12">
        <v>12.789934507757504</v>
      </c>
      <c r="J62" s="25">
        <v>405663</v>
      </c>
      <c r="K62" s="11">
        <f t="shared" si="5"/>
        <v>22823.673000902978</v>
      </c>
      <c r="L62" s="13">
        <v>13.967208520179373</v>
      </c>
      <c r="M62" s="14">
        <v>318783</v>
      </c>
      <c r="N62" s="9">
        <v>0</v>
      </c>
      <c r="O62" s="12">
        <v>0</v>
      </c>
      <c r="P62" s="9">
        <v>0</v>
      </c>
      <c r="Q62" s="11">
        <f t="shared" si="4"/>
        <v>196939.03635049265</v>
      </c>
      <c r="R62" s="14">
        <f>SUM(D62,G62,J62,M62,P62)</f>
        <v>2592155</v>
      </c>
    </row>
    <row r="63" spans="1:18" x14ac:dyDescent="0.25">
      <c r="A63" s="22" t="s">
        <v>9</v>
      </c>
      <c r="B63" s="9">
        <v>82646</v>
      </c>
      <c r="C63" s="12">
        <f>+D63/B63</f>
        <v>13.286970936282458</v>
      </c>
      <c r="D63" s="9">
        <v>1098115</v>
      </c>
      <c r="E63" s="11">
        <v>39376</v>
      </c>
      <c r="F63" s="12">
        <f>+G63/E63</f>
        <v>14.1694179195449</v>
      </c>
      <c r="G63" s="9">
        <v>557935</v>
      </c>
      <c r="H63" s="11">
        <f t="shared" si="6"/>
        <v>34772.506061058972</v>
      </c>
      <c r="I63" s="12">
        <v>13.211702348784037</v>
      </c>
      <c r="J63" s="26">
        <v>459404</v>
      </c>
      <c r="K63" s="11">
        <f t="shared" si="5"/>
        <v>29123.656460873761</v>
      </c>
      <c r="L63" s="13">
        <v>14.50216254842228</v>
      </c>
      <c r="M63" s="14">
        <v>422356</v>
      </c>
      <c r="N63" s="9">
        <v>5898</v>
      </c>
      <c r="O63" s="12">
        <f>+P63/N63</f>
        <v>10.297897592404205</v>
      </c>
      <c r="P63" s="9">
        <v>60737</v>
      </c>
      <c r="Q63" s="11">
        <f t="shared" si="4"/>
        <v>191816.16252193271</v>
      </c>
      <c r="R63" s="14">
        <f>SUM(D63,G63,J63,M63,P63)</f>
        <v>2598547</v>
      </c>
    </row>
    <row r="64" spans="1:18" x14ac:dyDescent="0.25">
      <c r="A64" s="22" t="s">
        <v>10</v>
      </c>
      <c r="B64" s="9">
        <v>131576</v>
      </c>
      <c r="C64" s="12">
        <f>+D64/B64</f>
        <v>14.179858028819845</v>
      </c>
      <c r="D64" s="9">
        <v>1865729</v>
      </c>
      <c r="E64" s="11">
        <v>56270</v>
      </c>
      <c r="F64" s="12">
        <f>+G64/E64</f>
        <v>12.897121023636041</v>
      </c>
      <c r="G64" s="9">
        <v>725721</v>
      </c>
      <c r="H64" s="11">
        <f t="shared" si="6"/>
        <v>98838.317294187902</v>
      </c>
      <c r="I64" s="12">
        <v>14.654640423397558</v>
      </c>
      <c r="J64" s="23">
        <v>1448440</v>
      </c>
      <c r="K64" s="11">
        <f t="shared" si="5"/>
        <v>26503.38568924303</v>
      </c>
      <c r="L64" s="13">
        <v>14.145626690712353</v>
      </c>
      <c r="M64" s="14">
        <v>374907</v>
      </c>
      <c r="N64" s="9">
        <v>8073</v>
      </c>
      <c r="O64" s="12">
        <f>+P64/N64</f>
        <v>14.089681654899046</v>
      </c>
      <c r="P64" s="9">
        <v>113746</v>
      </c>
      <c r="Q64" s="11">
        <f t="shared" si="4"/>
        <v>321260.70298343094</v>
      </c>
      <c r="R64" s="14">
        <f>SUM(D64,G64,J64,M64,P64)</f>
        <v>4528543</v>
      </c>
    </row>
    <row r="65" spans="1:18" x14ac:dyDescent="0.25">
      <c r="A65" s="22" t="s">
        <v>11</v>
      </c>
      <c r="B65" s="9">
        <v>0</v>
      </c>
      <c r="C65" s="12">
        <v>0</v>
      </c>
      <c r="D65" s="9">
        <v>0</v>
      </c>
      <c r="E65" s="11">
        <v>0</v>
      </c>
      <c r="F65" s="12">
        <v>0</v>
      </c>
      <c r="G65" s="9">
        <v>0</v>
      </c>
      <c r="H65" s="11">
        <v>0</v>
      </c>
      <c r="I65" s="12">
        <v>0</v>
      </c>
      <c r="J65" s="27">
        <v>0</v>
      </c>
      <c r="K65" s="11">
        <v>0</v>
      </c>
      <c r="L65" s="13">
        <v>0</v>
      </c>
      <c r="M65" s="14">
        <v>0</v>
      </c>
      <c r="N65" s="9">
        <v>0</v>
      </c>
      <c r="O65" s="12">
        <v>0</v>
      </c>
      <c r="P65" s="9">
        <v>0</v>
      </c>
      <c r="Q65" s="11">
        <v>0</v>
      </c>
      <c r="R65" s="14">
        <v>0</v>
      </c>
    </row>
    <row r="66" spans="1:18" x14ac:dyDescent="0.25">
      <c r="A66" s="22" t="s">
        <v>12</v>
      </c>
      <c r="B66" s="9">
        <v>109483.8824406043</v>
      </c>
      <c r="C66" s="12">
        <f>+D66/B66</f>
        <v>11.791486310199174</v>
      </c>
      <c r="D66" s="14">
        <v>1290977.7009858412</v>
      </c>
      <c r="E66" s="28">
        <v>70592.713361402944</v>
      </c>
      <c r="F66" s="12">
        <f>+G66/E66</f>
        <v>11.903730885181075</v>
      </c>
      <c r="G66" s="9">
        <v>840316.66230886697</v>
      </c>
      <c r="H66" s="11">
        <f t="shared" si="6"/>
        <v>46452.714991178967</v>
      </c>
      <c r="I66" s="12">
        <v>12.602212811698188</v>
      </c>
      <c r="J66" s="29">
        <v>585407</v>
      </c>
      <c r="K66" s="11">
        <f t="shared" si="5"/>
        <v>46580.728439829785</v>
      </c>
      <c r="L66" s="13">
        <v>14.664755637782296</v>
      </c>
      <c r="M66" s="14">
        <v>683095</v>
      </c>
      <c r="N66" s="9">
        <v>10306.108550845212</v>
      </c>
      <c r="O66" s="12">
        <f>+P66/N66</f>
        <v>14.129997976040539</v>
      </c>
      <c r="P66" s="9">
        <v>145625.29296429694</v>
      </c>
      <c r="Q66" s="11">
        <f t="shared" ref="Q66:Q73" si="7">SUM(B66,E66,H66,K66,N66)</f>
        <v>283416.14778386126</v>
      </c>
      <c r="R66" s="14">
        <f t="shared" ref="R66:R73" si="8">SUM(D66,G66,J66,M66,P66)</f>
        <v>3545421.656259005</v>
      </c>
    </row>
    <row r="67" spans="1:18" x14ac:dyDescent="0.25">
      <c r="A67" s="22" t="s">
        <v>13</v>
      </c>
      <c r="B67" s="9">
        <f>D67/C67</f>
        <v>196330.52245129138</v>
      </c>
      <c r="C67" s="12">
        <v>14.315695618328004</v>
      </c>
      <c r="D67" s="30">
        <v>2810608</v>
      </c>
      <c r="E67" s="9">
        <f>G67/F67</f>
        <v>49228.152547507685</v>
      </c>
      <c r="F67" s="12">
        <v>13.113614194174819</v>
      </c>
      <c r="G67" s="27">
        <v>645559</v>
      </c>
      <c r="H67" s="11">
        <f t="shared" si="6"/>
        <v>108297.20638334625</v>
      </c>
      <c r="I67" s="12">
        <v>14.730867571079377</v>
      </c>
      <c r="J67" s="27">
        <v>1595311.8055509257</v>
      </c>
      <c r="K67" s="11">
        <f t="shared" si="5"/>
        <v>48604.780157842753</v>
      </c>
      <c r="L67" s="13">
        <v>14.623417649288804</v>
      </c>
      <c r="M67" s="14">
        <v>710768</v>
      </c>
      <c r="N67" s="9">
        <v>5368.1749921392375</v>
      </c>
      <c r="O67" s="12">
        <f>+P67/N67</f>
        <v>13.833871726533667</v>
      </c>
      <c r="P67" s="9">
        <v>74262.644246840093</v>
      </c>
      <c r="Q67" s="11">
        <f t="shared" si="7"/>
        <v>407828.83653212729</v>
      </c>
      <c r="R67" s="14">
        <f t="shared" si="8"/>
        <v>5836509.4497977654</v>
      </c>
    </row>
    <row r="68" spans="1:18" x14ac:dyDescent="0.25">
      <c r="A68" s="22" t="s">
        <v>14</v>
      </c>
      <c r="B68" s="9">
        <f t="shared" ref="B68:B75" si="9">D68/C68</f>
        <v>144862.44610198057</v>
      </c>
      <c r="C68" s="12">
        <v>14.100417706339373</v>
      </c>
      <c r="D68" s="30">
        <v>2042621</v>
      </c>
      <c r="E68" s="9">
        <f t="shared" ref="E68:E75" si="10">G68/F68</f>
        <v>38872.640689228654</v>
      </c>
      <c r="F68" s="12">
        <v>12.430490736737964</v>
      </c>
      <c r="G68" s="26">
        <v>483206</v>
      </c>
      <c r="H68" s="11">
        <f t="shared" si="6"/>
        <v>79535.372722028478</v>
      </c>
      <c r="I68" s="12">
        <v>13.48171214017607</v>
      </c>
      <c r="J68" s="27">
        <v>1072273</v>
      </c>
      <c r="K68" s="11">
        <f t="shared" si="5"/>
        <v>54449.965160913969</v>
      </c>
      <c r="L68" s="13">
        <v>14.622837639050477</v>
      </c>
      <c r="M68" s="14">
        <v>796213</v>
      </c>
      <c r="N68" s="9">
        <v>5051.4343140569354</v>
      </c>
      <c r="O68" s="12">
        <f>+P68/N68</f>
        <v>5.9467167124096036</v>
      </c>
      <c r="P68" s="9">
        <v>30039.44885704172</v>
      </c>
      <c r="Q68" s="11">
        <f t="shared" si="7"/>
        <v>322771.85898820864</v>
      </c>
      <c r="R68" s="14">
        <f t="shared" si="8"/>
        <v>4424352.448857042</v>
      </c>
    </row>
    <row r="69" spans="1:18" x14ac:dyDescent="0.25">
      <c r="A69" s="22" t="s">
        <v>15</v>
      </c>
      <c r="B69" s="9">
        <f t="shared" si="9"/>
        <v>194527.57407415242</v>
      </c>
      <c r="C69" s="12">
        <v>13.809003750676647</v>
      </c>
      <c r="D69" s="30">
        <v>2686232</v>
      </c>
      <c r="E69" s="9">
        <f t="shared" si="10"/>
        <v>65011.744932451329</v>
      </c>
      <c r="F69" s="12">
        <v>13.90571812738318</v>
      </c>
      <c r="G69" s="26">
        <v>904035</v>
      </c>
      <c r="H69" s="11">
        <f t="shared" si="6"/>
        <v>41287.171885340191</v>
      </c>
      <c r="I69" s="12">
        <v>14.651814894950283</v>
      </c>
      <c r="J69" s="27">
        <v>604932</v>
      </c>
      <c r="K69" s="11">
        <f t="shared" si="5"/>
        <v>51147.267265873095</v>
      </c>
      <c r="L69" s="13">
        <v>13.859235065584292</v>
      </c>
      <c r="M69" s="14">
        <v>708862</v>
      </c>
      <c r="N69" s="9">
        <v>2591.4900250598389</v>
      </c>
      <c r="O69" s="12">
        <f>+P69/N69</f>
        <v>5.5582672866970055</v>
      </c>
      <c r="P69" s="9">
        <v>14404.194230091705</v>
      </c>
      <c r="Q69" s="11">
        <f t="shared" si="7"/>
        <v>354565.24818287685</v>
      </c>
      <c r="R69" s="14">
        <f t="shared" si="8"/>
        <v>4918465.1942300918</v>
      </c>
    </row>
    <row r="70" spans="1:18" x14ac:dyDescent="0.25">
      <c r="A70" s="22" t="s">
        <v>16</v>
      </c>
      <c r="B70" s="9">
        <f t="shared" si="9"/>
        <v>130427.81508696386</v>
      </c>
      <c r="C70" s="12">
        <v>10.91700416088865</v>
      </c>
      <c r="D70" s="31">
        <v>1423881</v>
      </c>
      <c r="E70" s="9">
        <f t="shared" si="10"/>
        <v>76594.997926386612</v>
      </c>
      <c r="F70" s="12">
        <v>12.651609455376287</v>
      </c>
      <c r="G70" s="32">
        <v>969050</v>
      </c>
      <c r="H70" s="11">
        <f t="shared" si="6"/>
        <v>53208.452778691957</v>
      </c>
      <c r="I70" s="12">
        <v>15.017294401012713</v>
      </c>
      <c r="J70" s="33">
        <v>799047</v>
      </c>
      <c r="K70" s="11">
        <f t="shared" si="5"/>
        <v>29016.801041975232</v>
      </c>
      <c r="L70" s="13">
        <v>15.345144330551255</v>
      </c>
      <c r="M70" s="14">
        <v>445267</v>
      </c>
      <c r="N70" s="9">
        <v>0</v>
      </c>
      <c r="O70" s="12">
        <v>0</v>
      </c>
      <c r="P70" s="9">
        <v>0</v>
      </c>
      <c r="Q70" s="11">
        <f t="shared" si="7"/>
        <v>289248.06683401763</v>
      </c>
      <c r="R70" s="14">
        <f t="shared" si="8"/>
        <v>3637245</v>
      </c>
    </row>
    <row r="71" spans="1:18" x14ac:dyDescent="0.25">
      <c r="A71" s="22" t="s">
        <v>17</v>
      </c>
      <c r="B71" s="9">
        <f t="shared" si="9"/>
        <v>127753.05907755865</v>
      </c>
      <c r="C71" s="12">
        <v>10.87274942791565</v>
      </c>
      <c r="D71" s="31">
        <v>1389027</v>
      </c>
      <c r="E71" s="9">
        <f t="shared" si="10"/>
        <v>58051.465095349391</v>
      </c>
      <c r="F71" s="12">
        <v>13.687785462345834</v>
      </c>
      <c r="G71" s="34">
        <v>794596</v>
      </c>
      <c r="H71" s="11">
        <f t="shared" si="6"/>
        <v>92409.329112342733</v>
      </c>
      <c r="I71" s="12">
        <v>14.089464911244525</v>
      </c>
      <c r="J71" s="33">
        <v>1301998</v>
      </c>
      <c r="K71" s="11">
        <f t="shared" si="5"/>
        <v>55625.532949345172</v>
      </c>
      <c r="L71" s="13">
        <v>14.844783613164839</v>
      </c>
      <c r="M71" s="14">
        <v>825749</v>
      </c>
      <c r="N71" s="9">
        <v>0</v>
      </c>
      <c r="O71" s="12">
        <v>0</v>
      </c>
      <c r="P71" s="9">
        <v>0</v>
      </c>
      <c r="Q71" s="11">
        <f t="shared" si="7"/>
        <v>333839.38623459596</v>
      </c>
      <c r="R71" s="14">
        <f t="shared" si="8"/>
        <v>4311370</v>
      </c>
    </row>
    <row r="72" spans="1:18" x14ac:dyDescent="0.25">
      <c r="A72" s="22" t="s">
        <v>18</v>
      </c>
      <c r="B72" s="9">
        <f t="shared" si="9"/>
        <v>132073.00415757921</v>
      </c>
      <c r="C72" s="12">
        <v>13.4385070690326</v>
      </c>
      <c r="D72" s="31">
        <v>1774864</v>
      </c>
      <c r="E72" s="9">
        <f t="shared" si="10"/>
        <v>73335.022887015453</v>
      </c>
      <c r="F72" s="12">
        <v>13.963628286823804</v>
      </c>
      <c r="G72" s="34">
        <v>1024023</v>
      </c>
      <c r="H72" s="11">
        <f t="shared" si="6"/>
        <v>102825.24057564225</v>
      </c>
      <c r="I72" s="12">
        <v>13.194231225765609</v>
      </c>
      <c r="J72" s="33">
        <v>1356700</v>
      </c>
      <c r="K72" s="11">
        <f t="shared" si="5"/>
        <v>45131.675121346081</v>
      </c>
      <c r="L72" s="13">
        <v>13.380159242402815</v>
      </c>
      <c r="M72" s="14">
        <v>603869</v>
      </c>
      <c r="N72" s="9">
        <v>4547.6388564577592</v>
      </c>
      <c r="O72" s="12">
        <f>+P72/N72</f>
        <v>10.197144820748223</v>
      </c>
      <c r="P72" s="9">
        <v>46372.932011761608</v>
      </c>
      <c r="Q72" s="11">
        <f t="shared" si="7"/>
        <v>357912.58159804076</v>
      </c>
      <c r="R72" s="14">
        <f t="shared" si="8"/>
        <v>4805828.9320117617</v>
      </c>
    </row>
    <row r="73" spans="1:18" x14ac:dyDescent="0.25">
      <c r="A73" s="2" t="s">
        <v>19</v>
      </c>
      <c r="B73" s="9">
        <f t="shared" si="9"/>
        <v>109048.89144999141</v>
      </c>
      <c r="C73" s="12">
        <v>13.384913689556951</v>
      </c>
      <c r="D73" s="31">
        <v>1459610</v>
      </c>
      <c r="E73" s="9">
        <f t="shared" si="10"/>
        <v>85302.046989428549</v>
      </c>
      <c r="F73" s="12">
        <v>12.219706757203378</v>
      </c>
      <c r="G73" s="34">
        <v>1042366</v>
      </c>
      <c r="H73" s="11">
        <f t="shared" si="6"/>
        <v>72293.869272017488</v>
      </c>
      <c r="I73" s="12">
        <v>13.351948231848494</v>
      </c>
      <c r="J73" s="35">
        <v>965264</v>
      </c>
      <c r="K73" s="11">
        <f t="shared" si="5"/>
        <v>48469.464418560041</v>
      </c>
      <c r="L73" s="12">
        <v>14.086889718932952</v>
      </c>
      <c r="M73" s="14">
        <v>682784</v>
      </c>
      <c r="N73" s="9">
        <v>2163</v>
      </c>
      <c r="O73" s="12">
        <f>+P73/N73</f>
        <v>6.6319926028663891</v>
      </c>
      <c r="P73" s="9">
        <v>14345</v>
      </c>
      <c r="Q73" s="11">
        <f t="shared" si="7"/>
        <v>317277.27212999749</v>
      </c>
      <c r="R73" s="36">
        <f t="shared" si="8"/>
        <v>4164369</v>
      </c>
    </row>
    <row r="74" spans="1:18" x14ac:dyDescent="0.25">
      <c r="A74" s="2" t="s">
        <v>20</v>
      </c>
      <c r="B74" s="9">
        <f t="shared" si="9"/>
        <v>111381.640625</v>
      </c>
      <c r="C74" s="12">
        <v>12.8</v>
      </c>
      <c r="D74" s="37">
        <v>1425685</v>
      </c>
      <c r="E74" s="9">
        <f t="shared" si="10"/>
        <v>54388.297674815054</v>
      </c>
      <c r="F74" s="13">
        <v>13.859470368182713</v>
      </c>
      <c r="G74" s="34">
        <v>753793</v>
      </c>
      <c r="H74" s="11">
        <f t="shared" si="6"/>
        <v>35030.485734024776</v>
      </c>
      <c r="I74" s="13">
        <v>13.308293911185716</v>
      </c>
      <c r="J74" s="38">
        <v>466196</v>
      </c>
      <c r="K74" s="11">
        <f t="shared" si="5"/>
        <v>55834.834970721102</v>
      </c>
      <c r="L74" s="13">
        <v>13.58347347847825</v>
      </c>
      <c r="M74" s="9">
        <v>758431</v>
      </c>
      <c r="N74" s="11">
        <v>1283</v>
      </c>
      <c r="O74" s="12">
        <v>2.2999999999999998</v>
      </c>
      <c r="P74" s="9">
        <v>2952</v>
      </c>
      <c r="Q74" s="11">
        <f>SUM(B74,E74,H74,K74,N74)</f>
        <v>257918.25900456094</v>
      </c>
      <c r="R74" s="14">
        <f>SUM(D74,G74,J74,M74,P74)</f>
        <v>3407057</v>
      </c>
    </row>
    <row r="75" spans="1:18" x14ac:dyDescent="0.25">
      <c r="A75" s="2" t="s">
        <v>21</v>
      </c>
      <c r="B75" s="9">
        <f t="shared" si="9"/>
        <v>165444.30555555556</v>
      </c>
      <c r="C75" s="12">
        <v>14.4</v>
      </c>
      <c r="D75" s="39">
        <f>'[1]Long Beach'!$E$39</f>
        <v>2382398</v>
      </c>
      <c r="E75" s="9">
        <f t="shared" si="10"/>
        <v>106020.62068965517</v>
      </c>
      <c r="F75" s="13">
        <v>14.5</v>
      </c>
      <c r="G75" s="40">
        <f>'[1]Twin Harbors'!$E$39</f>
        <v>1537299</v>
      </c>
      <c r="H75" s="11">
        <f t="shared" si="6"/>
        <v>95478.082191780821</v>
      </c>
      <c r="I75" s="13">
        <v>14.6</v>
      </c>
      <c r="J75" s="40">
        <v>1393980</v>
      </c>
      <c r="K75" s="11">
        <f t="shared" si="5"/>
        <v>51732.229729729726</v>
      </c>
      <c r="L75" s="13">
        <v>14.8</v>
      </c>
      <c r="M75" s="9">
        <v>765637</v>
      </c>
      <c r="N75" s="11">
        <v>0</v>
      </c>
      <c r="O75" s="12">
        <v>0</v>
      </c>
      <c r="P75" s="9">
        <v>0</v>
      </c>
      <c r="Q75" s="11">
        <f>SUM(B75,E75,H75,K75,N75)</f>
        <v>418675.2381667213</v>
      </c>
      <c r="R75" s="14">
        <f>SUM(D75,G75,J75,M75,P75)</f>
        <v>6079314</v>
      </c>
    </row>
    <row r="76" spans="1:18" x14ac:dyDescent="0.25">
      <c r="A76" s="2" t="s">
        <v>22</v>
      </c>
      <c r="B76" s="9">
        <v>181240</v>
      </c>
      <c r="C76" s="12">
        <v>12.7</v>
      </c>
      <c r="D76" s="14">
        <v>2423612</v>
      </c>
      <c r="E76" s="28">
        <v>119872</v>
      </c>
      <c r="F76" s="13">
        <v>13.8</v>
      </c>
      <c r="G76" s="28">
        <v>1714479</v>
      </c>
      <c r="H76" s="11">
        <v>75198</v>
      </c>
      <c r="I76" s="13">
        <v>14</v>
      </c>
      <c r="J76" s="9">
        <v>1102421</v>
      </c>
      <c r="K76" s="11">
        <v>74736</v>
      </c>
      <c r="L76" s="13">
        <v>13.5</v>
      </c>
      <c r="M76" s="9">
        <v>1044692</v>
      </c>
      <c r="N76" s="11">
        <v>0</v>
      </c>
      <c r="O76" s="12">
        <v>0</v>
      </c>
      <c r="P76" s="9">
        <v>0</v>
      </c>
      <c r="Q76" s="11">
        <f>SUM(B76,E76,H76,K76,N76)</f>
        <v>451046</v>
      </c>
      <c r="R76" s="14">
        <f>SUM(D76,G76,J76,M76,P76)</f>
        <v>6285204</v>
      </c>
    </row>
    <row r="77" spans="1:18" x14ac:dyDescent="0.25">
      <c r="A77" s="2" t="s">
        <v>23</v>
      </c>
      <c r="B77" s="9">
        <v>187261</v>
      </c>
      <c r="C77" s="12">
        <v>14</v>
      </c>
      <c r="D77" s="14">
        <v>2689735</v>
      </c>
      <c r="E77" s="28">
        <v>0</v>
      </c>
      <c r="F77" s="13">
        <v>0</v>
      </c>
      <c r="G77" s="9">
        <v>0</v>
      </c>
      <c r="H77" s="11">
        <v>69536</v>
      </c>
      <c r="I77" s="13">
        <v>14.1</v>
      </c>
      <c r="J77" s="14">
        <v>983177</v>
      </c>
      <c r="K77" s="11">
        <v>70747</v>
      </c>
      <c r="L77" s="13">
        <v>14</v>
      </c>
      <c r="M77" s="14">
        <v>992831</v>
      </c>
      <c r="N77" s="11">
        <v>0</v>
      </c>
      <c r="O77" s="12">
        <v>0</v>
      </c>
      <c r="P77" s="9">
        <v>0</v>
      </c>
      <c r="Q77" s="11">
        <f>SUM(B77,E77,H77,K77,N77)</f>
        <v>327544</v>
      </c>
      <c r="R77" s="14">
        <f>SUM(D77,G77,J77,M77,P77)</f>
        <v>4665743</v>
      </c>
    </row>
    <row r="79" spans="1:18" x14ac:dyDescent="0.25">
      <c r="A79" s="41" t="s">
        <v>86</v>
      </c>
    </row>
    <row r="80" spans="1:18" x14ac:dyDescent="0.25">
      <c r="A80" s="41" t="s">
        <v>87</v>
      </c>
    </row>
    <row r="82" spans="1:1" x14ac:dyDescent="0.25">
      <c r="A82" s="41" t="s">
        <v>88</v>
      </c>
    </row>
  </sheetData>
  <mergeCells count="7">
    <mergeCell ref="A1:R1"/>
    <mergeCell ref="B2:D2"/>
    <mergeCell ref="E2:G2"/>
    <mergeCell ref="H2:J2"/>
    <mergeCell ref="K2:M2"/>
    <mergeCell ref="N2:P2"/>
    <mergeCell ref="Q2:R2"/>
  </mergeCells>
  <pageMargins left="0.75" right="0.75" top="0.3" bottom="0.2" header="0.2" footer="0.5"/>
  <pageSetup scale="47" fitToWidth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recreational historical data</vt:lpstr>
      <vt:lpstr>'recreational historical data'!Print_Area</vt:lpstr>
    </vt:vector>
  </TitlesOfParts>
  <Company>WDFW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Ayres, Daniel L (DFW)</dc:creator>
  <cp:lastModifiedBy>WDFW</cp:lastModifiedBy>
  <dcterms:created xsi:type="dcterms:W3CDTF">2017-01-18T22:37:36Z</dcterms:created>
  <dcterms:modified xsi:type="dcterms:W3CDTF">2017-01-19T15:25:09Z</dcterms:modified>
</cp:coreProperties>
</file>