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270" firstSheet="2" activeTab="5"/>
  </bookViews>
  <sheets>
    <sheet name="RapportVoraceMeilleurCas" sheetId="4" r:id="rId1"/>
    <sheet name="RapportDynamiqueMeilleurMoyenPi" sheetId="6" r:id="rId2"/>
    <sheet name="RapportLocalMeilleur" sheetId="7" r:id="rId3"/>
    <sheet name="RapportLocalPire" sheetId="8" r:id="rId4"/>
    <sheet name="PuissannCasceVoraceMoye" sheetId="9" r:id="rId5"/>
    <sheet name="PuissanceLocalMoyenCas" sheetId="10" r:id="rId6"/>
    <sheet name="données" sheetId="1" r:id="rId7"/>
    <sheet name="RapportVoracePireCas" sheetId="5" r:id="rId8"/>
    <sheet name="Feuil2" sheetId="2" r:id="rId9"/>
    <sheet name="Feuil3" sheetId="3" r:id="rId10"/>
  </sheets>
  <definedNames>
    <definedName name="analyse_1" localSheetId="6">données!$A$1:$G$224</definedName>
  </definedNames>
  <calcPr calcId="145621"/>
</workbook>
</file>

<file path=xl/calcChain.xml><?xml version="1.0" encoding="utf-8"?>
<calcChain xmlns="http://schemas.openxmlformats.org/spreadsheetml/2006/main">
  <c r="N7" i="1" l="1"/>
  <c r="N22" i="1"/>
  <c r="J13" i="1"/>
  <c r="AA24" i="1" l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K4" i="1" l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O22" i="1"/>
  <c r="K23" i="1"/>
  <c r="L23" i="1"/>
  <c r="M23" i="1"/>
  <c r="N23" i="1"/>
  <c r="O23" i="1"/>
  <c r="K24" i="1"/>
  <c r="L24" i="1"/>
  <c r="M24" i="1"/>
  <c r="N24" i="1"/>
  <c r="O24" i="1"/>
  <c r="J24" i="1"/>
  <c r="J23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S10" i="1" l="1"/>
  <c r="U10" i="1"/>
  <c r="S11" i="1"/>
  <c r="U11" i="1"/>
  <c r="S19" i="1"/>
  <c r="U19" i="1"/>
  <c r="J31" i="1"/>
  <c r="U4" i="1"/>
  <c r="S4" i="1"/>
  <c r="U12" i="1"/>
  <c r="S12" i="1"/>
  <c r="U20" i="1"/>
  <c r="S20" i="1"/>
  <c r="S18" i="1"/>
  <c r="U18" i="1"/>
  <c r="U21" i="1"/>
  <c r="S21" i="1"/>
  <c r="U6" i="1"/>
  <c r="S6" i="1"/>
  <c r="S7" i="1"/>
  <c r="U7" i="1"/>
  <c r="S15" i="1"/>
  <c r="U15" i="1"/>
  <c r="S23" i="1"/>
  <c r="U23" i="1"/>
  <c r="J35" i="1"/>
  <c r="U13" i="1"/>
  <c r="S13" i="1"/>
  <c r="J36" i="1"/>
  <c r="U22" i="1"/>
  <c r="S22" i="1"/>
  <c r="S8" i="1"/>
  <c r="U8" i="1"/>
  <c r="S16" i="1"/>
  <c r="U16" i="1"/>
  <c r="S24" i="1"/>
  <c r="U24" i="1"/>
  <c r="U5" i="1"/>
  <c r="S5" i="1"/>
  <c r="U14" i="1"/>
  <c r="S14" i="1"/>
  <c r="S9" i="1"/>
  <c r="U9" i="1"/>
  <c r="S17" i="1"/>
  <c r="U17" i="1"/>
  <c r="J32" i="1"/>
  <c r="L37" i="1"/>
  <c r="L34" i="1"/>
  <c r="N36" i="1"/>
  <c r="J33" i="1"/>
  <c r="N34" i="1"/>
  <c r="L33" i="1"/>
  <c r="J37" i="1"/>
  <c r="N37" i="1"/>
  <c r="L35" i="1"/>
  <c r="L36" i="1"/>
  <c r="N32" i="1"/>
  <c r="J34" i="1"/>
  <c r="N33" i="1"/>
  <c r="L31" i="1"/>
  <c r="N31" i="1"/>
  <c r="N35" i="1"/>
  <c r="L32" i="1"/>
</calcChain>
</file>

<file path=xl/connections.xml><?xml version="1.0" encoding="utf-8"?>
<connections xmlns="http://schemas.openxmlformats.org/spreadsheetml/2006/main">
  <connection id="1" name="analyse1" type="6" refreshedVersion="5" background="1" saveData="1">
    <textPr codePage="850" sourceFile="\\vnode2.labos.polymtl.ca\usagers-vn2\g\gaboub\profiles\Desktop\labs\INF4705\tp2\logs\analyse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<sst xmlns="http://schemas.openxmlformats.org/spreadsheetml/2006/main" count="286" uniqueCount="252">
  <si>
    <t>Nom du fichier</t>
  </si>
  <si>
    <t>vorace</t>
  </si>
  <si>
    <t>dynamique</t>
  </si>
  <si>
    <t>local</t>
  </si>
  <si>
    <t>Restos/WC-1000-1000-01.txt</t>
  </si>
  <si>
    <t>Restos/WC-1000-1000-02.txt</t>
  </si>
  <si>
    <t>Restos/WC-1000-1000-03.txt</t>
  </si>
  <si>
    <t>Restos/WC-1000-1000-04.txt</t>
  </si>
  <si>
    <t>Restos/WC-1000-1000-05.txt</t>
  </si>
  <si>
    <t>Restos/WC-1000-1000-06.txt</t>
  </si>
  <si>
    <t>Restos/WC-1000-1000-07.txt</t>
  </si>
  <si>
    <t>Restos/WC-1000-1000-08.txt</t>
  </si>
  <si>
    <t>Restos/WC-1000-1000-09.txt</t>
  </si>
  <si>
    <t>Restos/WC-1000-1000-10.txt</t>
  </si>
  <si>
    <t>Restos/WC-1000-100-01.txt</t>
  </si>
  <si>
    <t>Restos/WC-1000-100-02.txt</t>
  </si>
  <si>
    <t>Restos/WC-1000-100-03.txt</t>
  </si>
  <si>
    <t>Restos/WC-1000-100-04.txt</t>
  </si>
  <si>
    <t>Restos/WC-1000-100-05.txt</t>
  </si>
  <si>
    <t>Restos/WC-1000-100-06.txt</t>
  </si>
  <si>
    <t>Restos/WC-1000-100-07.txt</t>
  </si>
  <si>
    <t>Restos/WC-1000-100-08.txt</t>
  </si>
  <si>
    <t>Restos/WC-1000-100-09.txt</t>
  </si>
  <si>
    <t>Restos/WC-1000-100-10.txt</t>
  </si>
  <si>
    <t>Restos/WC-1000-10-01.txt</t>
  </si>
  <si>
    <t>Restos/WC-1000-10-02.txt</t>
  </si>
  <si>
    <t>Restos/WC-1000-10-03.txt</t>
  </si>
  <si>
    <t>Restos/WC-1000-10-04.txt</t>
  </si>
  <si>
    <t>Restos/WC-1000-10-05.txt</t>
  </si>
  <si>
    <t>Restos/WC-1000-10-06.txt</t>
  </si>
  <si>
    <t>Restos/WC-1000-10-07.txt</t>
  </si>
  <si>
    <t>Restos/WC-1000-10-08.txt</t>
  </si>
  <si>
    <t>Restos/WC-1000-10-09.txt</t>
  </si>
  <si>
    <t>Restos/WC-1000-10-10.txt</t>
  </si>
  <si>
    <t>Restos/WC-100-1000-01.txt</t>
  </si>
  <si>
    <t>Restos/WC-100-1000-02.txt</t>
  </si>
  <si>
    <t>Restos/WC-100-1000-03.txt</t>
  </si>
  <si>
    <t>Restos/WC-100-1000-04.txt</t>
  </si>
  <si>
    <t>Restos/WC-100-1000-05.txt</t>
  </si>
  <si>
    <t>Restos/WC-100-1000-06.txt</t>
  </si>
  <si>
    <t>Restos/WC-100-1000-07.txt</t>
  </si>
  <si>
    <t>Restos/WC-100-1000-08.txt</t>
  </si>
  <si>
    <t>Restos/WC-100-1000-09.txt</t>
  </si>
  <si>
    <t>Restos/WC-100-1000-10.txt</t>
  </si>
  <si>
    <t>Restos/WC-100-100-02.txt</t>
  </si>
  <si>
    <t>Restos/WC-100-100-03.txt</t>
  </si>
  <si>
    <t>Restos/WC-100-100-04.txt</t>
  </si>
  <si>
    <t>Restos/WC-100-100-05.txt</t>
  </si>
  <si>
    <t>Restos/WC-100-100-06.txt</t>
  </si>
  <si>
    <t>Restos/WC-100-100-07.txt</t>
  </si>
  <si>
    <t>Restos/WC-100-100-08.txt</t>
  </si>
  <si>
    <t>Restos/WC-100-100-09.txt</t>
  </si>
  <si>
    <t>Restos/WC-100-100-10.txt</t>
  </si>
  <si>
    <t>Restos/WC-100-10-01.txt</t>
  </si>
  <si>
    <t>Restos/WC-100-10-02.txt</t>
  </si>
  <si>
    <t>Restos/WC-100-10-03.txt</t>
  </si>
  <si>
    <t>Restos/WC-100-10-04.txt</t>
  </si>
  <si>
    <t>Restos/WC-100-10-05.txt</t>
  </si>
  <si>
    <t>Restos/WC-100-10-07.txt</t>
  </si>
  <si>
    <t>Restos/WC-100-10-08.txt</t>
  </si>
  <si>
    <t>Restos/WC-100-10-09.txt</t>
  </si>
  <si>
    <t>Restos/WC-100-10-10.txt</t>
  </si>
  <si>
    <t>Restos/WC-10-1000-02.txt</t>
  </si>
  <si>
    <t>Restos/WC-10-1000-03.txt</t>
  </si>
  <si>
    <t>Restos/WC-10-1000-04.txt</t>
  </si>
  <si>
    <t>Restos/WC-10-1000-05.txt</t>
  </si>
  <si>
    <t>Restos/WC-10-1000-06.txt</t>
  </si>
  <si>
    <t>Restos/WC-10-1000-07.txt</t>
  </si>
  <si>
    <t>Restos/WC-10-1000-08.txt</t>
  </si>
  <si>
    <t>Restos/WC-10-1000-09.txt</t>
  </si>
  <si>
    <t>Restos/WC-10-100-01.txt</t>
  </si>
  <si>
    <t>Restos/WC-10-100-02.txt</t>
  </si>
  <si>
    <t>Restos/WC-10-100-03.txt</t>
  </si>
  <si>
    <t>Restos/WC-10-100-04.txt</t>
  </si>
  <si>
    <t>Restos/WC-10-100-05.txt</t>
  </si>
  <si>
    <t>Restos/WC-10-100-06.txt</t>
  </si>
  <si>
    <t>Restos/WC-10-100-07.txt</t>
  </si>
  <si>
    <t>Restos/WC-10-100-08.txt</t>
  </si>
  <si>
    <t>Restos/WC-10-100-09.txt</t>
  </si>
  <si>
    <t>Restos/WC-10-100-10.txt</t>
  </si>
  <si>
    <t>Restos/WC-10-10-01.txt</t>
  </si>
  <si>
    <t>Restos/WC-10-10-02.txt</t>
  </si>
  <si>
    <t>Restos/WC-10-10-03.txt</t>
  </si>
  <si>
    <t>Restos/WC-10-10-04.txt</t>
  </si>
  <si>
    <t>Restos/WC-10-10-06.txt</t>
  </si>
  <si>
    <t>Restos/WC-10-10-07.txt</t>
  </si>
  <si>
    <t>Restos/WC-10-10-08.txt</t>
  </si>
  <si>
    <t>Restos/WC-10-10-09.txt</t>
  </si>
  <si>
    <t>Restos/WC-10-10-10.txt</t>
  </si>
  <si>
    <t>Restos/WC-200-1000-01.txt</t>
  </si>
  <si>
    <t>Restos/WC-200-1000-02.txt</t>
  </si>
  <si>
    <t>Restos/WC-200-1000-03.txt</t>
  </si>
  <si>
    <t>Restos/WC-200-1000-05.txt</t>
  </si>
  <si>
    <t>Restos/WC-200-1000-06.txt</t>
  </si>
  <si>
    <t>Restos/WC-200-1000-07.txt</t>
  </si>
  <si>
    <t>Restos/WC-200-1000-08.txt</t>
  </si>
  <si>
    <t>Restos/WC-200-1000-09.txt</t>
  </si>
  <si>
    <t>Restos/WC-200-1000-10.txt</t>
  </si>
  <si>
    <t>Restos/WC-200-100-01.txt</t>
  </si>
  <si>
    <t>Restos/WC-200-100-02.txt</t>
  </si>
  <si>
    <t>Restos/WC-200-100-03.txt</t>
  </si>
  <si>
    <t>Restos/WC-200-100-04.txt</t>
  </si>
  <si>
    <t>Restos/WC-200-100-05.txt</t>
  </si>
  <si>
    <t>Restos/WC-200-100-06.txt</t>
  </si>
  <si>
    <t>Restos/WC-200-100-07.txt</t>
  </si>
  <si>
    <t>Restos/WC-200-100-08.txt</t>
  </si>
  <si>
    <t>Restos/WC-200-100-09.txt</t>
  </si>
  <si>
    <t>Restos/WC-200-100-10.txt</t>
  </si>
  <si>
    <t>Restos/WC-200-10-01.txt</t>
  </si>
  <si>
    <t>Restos/WC-200-10-02.txt</t>
  </si>
  <si>
    <t>Restos/WC-200-10-03.txt</t>
  </si>
  <si>
    <t>Restos/WC-200-10-04.txt</t>
  </si>
  <si>
    <t>Restos/WC-200-10-05.txt</t>
  </si>
  <si>
    <t>Restos/WC-200-10-06.txt</t>
  </si>
  <si>
    <t>Restos/WC-200-10-07.txt</t>
  </si>
  <si>
    <t>Restos/WC-200-10-08.txt</t>
  </si>
  <si>
    <t>Restos/WC-200-10-09.txt</t>
  </si>
  <si>
    <t>Restos/WC-200-10-10.txt</t>
  </si>
  <si>
    <t>Restos/WC-20-1000-01.txt</t>
  </si>
  <si>
    <t>Restos/WC-20-1000-02.txt</t>
  </si>
  <si>
    <t>Restos/WC-20-1000-03.txt</t>
  </si>
  <si>
    <t>Restos/WC-20-1000-05.txt</t>
  </si>
  <si>
    <t>Restos/WC-20-1000-06.txt</t>
  </si>
  <si>
    <t>Restos/WC-20-1000-07.txt</t>
  </si>
  <si>
    <t>Restos/WC-20-1000-08.txt</t>
  </si>
  <si>
    <t>Restos/WC-20-1000-09.txt</t>
  </si>
  <si>
    <t>Restos/WC-20-1000-10.txt</t>
  </si>
  <si>
    <t>Restos/WC-20-100-01.txt</t>
  </si>
  <si>
    <t>Restos/WC-20-100-02.txt</t>
  </si>
  <si>
    <t>Restos/WC-20-100-03.txt</t>
  </si>
  <si>
    <t>Restos/WC-20-100-04.txt</t>
  </si>
  <si>
    <t>Restos/WC-20-100-05.txt</t>
  </si>
  <si>
    <t>Restos/WC-20-100-06.txt</t>
  </si>
  <si>
    <t>Restos/WC-20-100-07.txt</t>
  </si>
  <si>
    <t>Restos/WC-20-100-08.txt</t>
  </si>
  <si>
    <t>Restos/WC-20-100-09.txt</t>
  </si>
  <si>
    <t>Restos/WC-20-100-10.txt</t>
  </si>
  <si>
    <t>Restos/WC-20-10-01.txt</t>
  </si>
  <si>
    <t>Restos/WC-20-10-02.txt</t>
  </si>
  <si>
    <t>Restos/WC-20-10-03.txt</t>
  </si>
  <si>
    <t>Restos/WC-20-10-04.txt</t>
  </si>
  <si>
    <t>Restos/WC-20-10-05.txt</t>
  </si>
  <si>
    <t>Restos/WC-20-10-06.txt</t>
  </si>
  <si>
    <t>Restos/WC-20-10-07.txt</t>
  </si>
  <si>
    <t>Restos/WC-20-10-08.txt</t>
  </si>
  <si>
    <t>Restos/WC-20-10-09.txt</t>
  </si>
  <si>
    <t>Restos/WC-20-10-10.txt</t>
  </si>
  <si>
    <t>Restos/WC-500-1000-01.txt</t>
  </si>
  <si>
    <t>Restos/WC-500-1000-02.txt</t>
  </si>
  <si>
    <t>Restos/WC-500-1000-03.txt</t>
  </si>
  <si>
    <t>Restos/WC-500-1000-04.txt</t>
  </si>
  <si>
    <t>Restos/WC-500-1000-05.txt</t>
  </si>
  <si>
    <t>Restos/WC-500-1000-06.txt</t>
  </si>
  <si>
    <t>Restos/WC-500-1000-07.txt</t>
  </si>
  <si>
    <t>Restos/WC-500-1000-08.txt</t>
  </si>
  <si>
    <t>Restos/WC-500-1000-09.txt</t>
  </si>
  <si>
    <t>Restos/WC-500-1000-10.txt</t>
  </si>
  <si>
    <t>Restos/WC-500-100-01.txt</t>
  </si>
  <si>
    <t>Restos/WC-500-100-02.txt</t>
  </si>
  <si>
    <t>Restos/WC-500-100-03.txt</t>
  </si>
  <si>
    <t>Restos/WC-500-100-04.txt</t>
  </si>
  <si>
    <t>Restos/WC-500-100-05.txt</t>
  </si>
  <si>
    <t>Restos/WC-500-100-06.txt</t>
  </si>
  <si>
    <t>Restos/WC-500-100-07.txt</t>
  </si>
  <si>
    <t>Restos/WC-500-100-08.txt</t>
  </si>
  <si>
    <t>Restos/WC-500-100-09.txt</t>
  </si>
  <si>
    <t>Restos/WC-500-100-10.txt</t>
  </si>
  <si>
    <t>Restos/WC-500-10-01.txt</t>
  </si>
  <si>
    <t>Restos/WC-500-10-02.txt</t>
  </si>
  <si>
    <t>Restos/WC-500-10-03.txt</t>
  </si>
  <si>
    <t>Restos/WC-500-10-04.txt</t>
  </si>
  <si>
    <t>Restos/WC-500-10-05.txt</t>
  </si>
  <si>
    <t>Restos/WC-500-10-06.txt</t>
  </si>
  <si>
    <t>Restos/WC-500-10-07.txt</t>
  </si>
  <si>
    <t>Restos/WC-500-10-08.txt</t>
  </si>
  <si>
    <t>Restos/WC-500-10-09.txt</t>
  </si>
  <si>
    <t>Restos/WC-500-10-10.txt</t>
  </si>
  <si>
    <t>Restos/WC-50-1000-01.txt</t>
  </si>
  <si>
    <t>Restos/WC-50-1000-02.txt</t>
  </si>
  <si>
    <t>Restos/WC-50-1000-03.txt</t>
  </si>
  <si>
    <t>Restos/WC-50-1000-04.txt</t>
  </si>
  <si>
    <t>Restos/WC-50-1000-05.txt</t>
  </si>
  <si>
    <t>Restos/WC-50-1000-06.txt</t>
  </si>
  <si>
    <t>Restos/WC-50-1000-07.txt</t>
  </si>
  <si>
    <t>Restos/WC-50-1000-08.txt</t>
  </si>
  <si>
    <t>Restos/WC-50-1000-09.txt</t>
  </si>
  <si>
    <t>Restos/WC-50-1000-10.txt</t>
  </si>
  <si>
    <t>Restos/WC-50-100-01.txt</t>
  </si>
  <si>
    <t>Restos/WC-50-100-02.txt</t>
  </si>
  <si>
    <t>Restos/WC-50-100-03.txt</t>
  </si>
  <si>
    <t>Restos/WC-50-100-04.txt</t>
  </si>
  <si>
    <t>Restos/WC-50-100-05.txt</t>
  </si>
  <si>
    <t>Restos/WC-50-100-06.txt</t>
  </si>
  <si>
    <t>Restos/WC-50-100-07.txt</t>
  </si>
  <si>
    <t>Restos/WC-50-100-08.txt</t>
  </si>
  <si>
    <t>Restos/WC-50-100-09.txt</t>
  </si>
  <si>
    <t>Restos/WC-50-100-10.txt</t>
  </si>
  <si>
    <t>Restos/WC-50-10-01.txt</t>
  </si>
  <si>
    <t>Restos/WC-50-10-02.txt</t>
  </si>
  <si>
    <t>Restos/WC-50-10-03.txt</t>
  </si>
  <si>
    <t>Restos/WC-50-10-04.txt</t>
  </si>
  <si>
    <t>Restos/WC-50-10-05.txt</t>
  </si>
  <si>
    <t>Restos/WC-50-10-06.txt</t>
  </si>
  <si>
    <t>Restos/WC-50-10-07.txt</t>
  </si>
  <si>
    <t>Restos/WC-50-10-08.txt</t>
  </si>
  <si>
    <t>Restos/WC-50-10-09.txt</t>
  </si>
  <si>
    <t>Restos/WC-50-10-10.txt</t>
  </si>
  <si>
    <t>1000-1000</t>
  </si>
  <si>
    <t>exemplaire</t>
  </si>
  <si>
    <t>1000-100</t>
  </si>
  <si>
    <t>1000-10</t>
  </si>
  <si>
    <t>100-1000</t>
  </si>
  <si>
    <t>100-100</t>
  </si>
  <si>
    <t>100-10</t>
  </si>
  <si>
    <t>10-1000</t>
  </si>
  <si>
    <t>10-100</t>
  </si>
  <si>
    <t>10-10</t>
  </si>
  <si>
    <t>200-1000</t>
  </si>
  <si>
    <t>200-100</t>
  </si>
  <si>
    <t>200-10</t>
  </si>
  <si>
    <t>20-1000</t>
  </si>
  <si>
    <t>20-100</t>
  </si>
  <si>
    <t>20-10</t>
  </si>
  <si>
    <t>500-1000</t>
  </si>
  <si>
    <t>500-100</t>
  </si>
  <si>
    <t>500-10</t>
  </si>
  <si>
    <t>50-1000</t>
  </si>
  <si>
    <t>50-100</t>
  </si>
  <si>
    <t>50-10</t>
  </si>
  <si>
    <t>temps (ns)</t>
  </si>
  <si>
    <t>revenu</t>
  </si>
  <si>
    <t>temps(ns)</t>
  </si>
  <si>
    <t>revenuVorace</t>
  </si>
  <si>
    <t>revenuDynamique</t>
  </si>
  <si>
    <t>revenuLocal</t>
  </si>
  <si>
    <t>Exemplaire</t>
  </si>
  <si>
    <t>Temps (ns)</t>
  </si>
  <si>
    <t>Temps(ns)</t>
  </si>
  <si>
    <t>meilleur</t>
  </si>
  <si>
    <t>pire</t>
  </si>
  <si>
    <t>1000</t>
  </si>
  <si>
    <t>500</t>
  </si>
  <si>
    <t>200</t>
  </si>
  <si>
    <t>100</t>
  </si>
  <si>
    <t>50</t>
  </si>
  <si>
    <t>20</t>
  </si>
  <si>
    <t>10</t>
  </si>
  <si>
    <t>capacité</t>
  </si>
  <si>
    <t xml:space="preserve">taille </t>
  </si>
  <si>
    <t>y/f(x)</t>
  </si>
  <si>
    <t>vorace moyen</t>
  </si>
  <si>
    <t>local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</si>
</sst>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3" borderId="1" xfId="0" applyNumberForma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NumberFormat="1"/>
    <xf numFmtId="0" fontId="1" fillId="3" borderId="4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Test du rapport pour l'algorithme vorace en meilleur cas pour différentes</a:t>
            </a:r>
            <a:r>
              <a:rPr lang="fr-CA" baseline="0"/>
              <a:t> capacités maximales</a:t>
            </a:r>
            <a:endParaRPr lang="fr-CA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données!$S$4:$S$10</c:f>
              <c:numCache>
                <c:formatCode>General</c:formatCode>
                <c:ptCount val="7"/>
                <c:pt idx="0">
                  <c:v>19172.238100000002</c:v>
                </c:pt>
                <c:pt idx="1">
                  <c:v>34165.625999999997</c:v>
                </c:pt>
                <c:pt idx="2">
                  <c:v>97836.805999999997</c:v>
                </c:pt>
                <c:pt idx="3">
                  <c:v>19292.05</c:v>
                </c:pt>
                <c:pt idx="4">
                  <c:v>38857.844444444447</c:v>
                </c:pt>
                <c:pt idx="5">
                  <c:v>87432.044444444444</c:v>
                </c:pt>
                <c:pt idx="6">
                  <c:v>91065.987500000003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données!$S$11:$S$17</c:f>
              <c:numCache>
                <c:formatCode>General</c:formatCode>
                <c:ptCount val="7"/>
                <c:pt idx="0">
                  <c:v>955.87689999999998</c:v>
                </c:pt>
                <c:pt idx="1">
                  <c:v>1828.2415555555556</c:v>
                </c:pt>
                <c:pt idx="2">
                  <c:v>15570.807777777778</c:v>
                </c:pt>
                <c:pt idx="3">
                  <c:v>29185.557999999997</c:v>
                </c:pt>
                <c:pt idx="4">
                  <c:v>54498.044000000002</c:v>
                </c:pt>
                <c:pt idx="5">
                  <c:v>50107.088888888888</c:v>
                </c:pt>
                <c:pt idx="6">
                  <c:v>100842.06999999999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données!$Q$18:$Q$24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données!$S$18:$S$24</c:f>
              <c:numCache>
                <c:formatCode>General</c:formatCode>
                <c:ptCount val="7"/>
                <c:pt idx="0">
                  <c:v>945.1173</c:v>
                </c:pt>
                <c:pt idx="1">
                  <c:v>24330.494600000002</c:v>
                </c:pt>
                <c:pt idx="2">
                  <c:v>58118.669000000002</c:v>
                </c:pt>
                <c:pt idx="3">
                  <c:v>106814.18400000001</c:v>
                </c:pt>
                <c:pt idx="4">
                  <c:v>28692.46</c:v>
                </c:pt>
                <c:pt idx="5">
                  <c:v>69556.069999999992</c:v>
                </c:pt>
                <c:pt idx="6">
                  <c:v>127142.75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2560"/>
        <c:axId val="124324480"/>
      </c:scatterChart>
      <c:valAx>
        <c:axId val="1243225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Taille de l'échantillon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324480"/>
        <c:crosses val="autoZero"/>
        <c:crossBetween val="midCat"/>
      </c:valAx>
      <c:valAx>
        <c:axId val="12432448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32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du rapport pour l'algorithme vorace en meilleur cas pour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données!$W$4:$W$10</c:f>
              <c:numCache>
                <c:formatCode>General</c:formatCode>
                <c:ptCount val="7"/>
                <c:pt idx="0">
                  <c:v>1109.4751162999999</c:v>
                </c:pt>
                <c:pt idx="1">
                  <c:v>295.46784980000001</c:v>
                </c:pt>
                <c:pt idx="2">
                  <c:v>249.13335549999999</c:v>
                </c:pt>
                <c:pt idx="3">
                  <c:v>526.73413100000005</c:v>
                </c:pt>
                <c:pt idx="4">
                  <c:v>349.45781333333338</c:v>
                </c:pt>
                <c:pt idx="5">
                  <c:v>96.300644444444444</c:v>
                </c:pt>
                <c:pt idx="6">
                  <c:v>949.84124999999995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données!$Q$11:$Q$17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données!$W$11:$W$17</c:f>
              <c:numCache>
                <c:formatCode>General</c:formatCode>
                <c:ptCount val="7"/>
                <c:pt idx="0">
                  <c:v>9.1811950000000007</c:v>
                </c:pt>
                <c:pt idx="1">
                  <c:v>12.245195555555554</c:v>
                </c:pt>
                <c:pt idx="2">
                  <c:v>3893.445511111111</c:v>
                </c:pt>
                <c:pt idx="3">
                  <c:v>4185.4789799999999</c:v>
                </c:pt>
                <c:pt idx="4">
                  <c:v>1855.6462600000002</c:v>
                </c:pt>
                <c:pt idx="5">
                  <c:v>6375.518</c:v>
                </c:pt>
                <c:pt idx="6">
                  <c:v>1267.1463000000001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données!$Q$18:$Q$24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données!$W$18:$W$24</c:f>
              <c:numCache>
                <c:formatCode>General</c:formatCode>
                <c:ptCount val="7"/>
                <c:pt idx="0">
                  <c:v>66.537719999999993</c:v>
                </c:pt>
                <c:pt idx="1">
                  <c:v>61938.990679999995</c:v>
                </c:pt>
                <c:pt idx="2">
                  <c:v>32374.732399999997</c:v>
                </c:pt>
                <c:pt idx="3">
                  <c:v>34899.595200000003</c:v>
                </c:pt>
                <c:pt idx="4">
                  <c:v>69281.575799999991</c:v>
                </c:pt>
                <c:pt idx="5">
                  <c:v>26850.511000000002</c:v>
                </c:pt>
                <c:pt idx="6">
                  <c:v>9947.0159999999996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6992"/>
        <c:axId val="125638912"/>
      </c:scatterChart>
      <c:valAx>
        <c:axId val="1256369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638912"/>
        <c:crosses val="autoZero"/>
        <c:crossBetween val="midCat"/>
      </c:valAx>
      <c:valAx>
        <c:axId val="1256389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3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du rapport pour l'algorithme d'amélioration locale en meilleur cas pour différentes capacités maximales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données!$Y$4:$Y$10</c:f>
              <c:numCache>
                <c:formatCode>General</c:formatCode>
                <c:ptCount val="7"/>
                <c:pt idx="0">
                  <c:v>220425.56890000001</c:v>
                </c:pt>
                <c:pt idx="1">
                  <c:v>408410.68400000001</c:v>
                </c:pt>
                <c:pt idx="2">
                  <c:v>937867.21049999993</c:v>
                </c:pt>
                <c:pt idx="3">
                  <c:v>246492.28399999999</c:v>
                </c:pt>
                <c:pt idx="4">
                  <c:v>501130.42222222226</c:v>
                </c:pt>
                <c:pt idx="5">
                  <c:v>860816.91111111117</c:v>
                </c:pt>
                <c:pt idx="6">
                  <c:v>193935.17499999999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données!$Y$11:$Y$17</c:f>
              <c:numCache>
                <c:formatCode>General</c:formatCode>
                <c:ptCount val="7"/>
                <c:pt idx="0">
                  <c:v>1929.6491000000001</c:v>
                </c:pt>
                <c:pt idx="1">
                  <c:v>3836.5251111111111</c:v>
                </c:pt>
                <c:pt idx="2">
                  <c:v>232902.43333333332</c:v>
                </c:pt>
                <c:pt idx="3">
                  <c:v>454508.03700000001</c:v>
                </c:pt>
                <c:pt idx="4">
                  <c:v>770644.51599999995</c:v>
                </c:pt>
                <c:pt idx="5">
                  <c:v>150945.17222222223</c:v>
                </c:pt>
                <c:pt idx="6">
                  <c:v>283961.53999999998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données!$Y$18:$Y$24</c:f>
              <c:numCache>
                <c:formatCode>General</c:formatCode>
                <c:ptCount val="7"/>
                <c:pt idx="0">
                  <c:v>2807.3402999999998</c:v>
                </c:pt>
                <c:pt idx="1">
                  <c:v>229877.54399999999</c:v>
                </c:pt>
                <c:pt idx="2">
                  <c:v>521490.90850000002</c:v>
                </c:pt>
                <c:pt idx="3">
                  <c:v>986018.58200000005</c:v>
                </c:pt>
                <c:pt idx="4">
                  <c:v>178369.78600000002</c:v>
                </c:pt>
                <c:pt idx="5">
                  <c:v>448728.26500000001</c:v>
                </c:pt>
                <c:pt idx="6">
                  <c:v>723604.71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9824"/>
        <c:axId val="127508864"/>
      </c:scatterChart>
      <c:valAx>
        <c:axId val="1274698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08864"/>
        <c:crosses val="autoZero"/>
        <c:crossBetween val="midCat"/>
      </c:valAx>
      <c:valAx>
        <c:axId val="1275088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du rapport pour l'algorithme d'amélioration locale en pire cas pour différentes capacités maximales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données!$AA$4:$AA$10</c:f>
              <c:numCache>
                <c:formatCode>General</c:formatCode>
                <c:ptCount val="7"/>
                <c:pt idx="0">
                  <c:v>220.4255689</c:v>
                </c:pt>
                <c:pt idx="1">
                  <c:v>816.82136800000001</c:v>
                </c:pt>
                <c:pt idx="2">
                  <c:v>4689.3360524999998</c:v>
                </c:pt>
                <c:pt idx="3">
                  <c:v>2464.9228399999997</c:v>
                </c:pt>
                <c:pt idx="4">
                  <c:v>10022.608444444444</c:v>
                </c:pt>
                <c:pt idx="5">
                  <c:v>43040.845555555563</c:v>
                </c:pt>
                <c:pt idx="6">
                  <c:v>19393.517500000002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données!$Q$11:$Q$17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données!$AA$11:$AA$17</c:f>
              <c:numCache>
                <c:formatCode>General</c:formatCode>
                <c:ptCount val="7"/>
                <c:pt idx="0">
                  <c:v>1.9296491</c:v>
                </c:pt>
                <c:pt idx="1">
                  <c:v>7.6730502222222219</c:v>
                </c:pt>
                <c:pt idx="2">
                  <c:v>1164.5121666666666</c:v>
                </c:pt>
                <c:pt idx="3">
                  <c:v>4545.0803700000006</c:v>
                </c:pt>
                <c:pt idx="4">
                  <c:v>15412.890319999999</c:v>
                </c:pt>
                <c:pt idx="5">
                  <c:v>7547.2586111111113</c:v>
                </c:pt>
                <c:pt idx="6">
                  <c:v>28396.153999999999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données!$Q$18:$Q$24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données!$AA$18:$AA$24</c:f>
              <c:numCache>
                <c:formatCode>General</c:formatCode>
                <c:ptCount val="7"/>
                <c:pt idx="0">
                  <c:v>2.8073402999999999</c:v>
                </c:pt>
                <c:pt idx="1">
                  <c:v>459.755088</c:v>
                </c:pt>
                <c:pt idx="2">
                  <c:v>2607.4545425000001</c:v>
                </c:pt>
                <c:pt idx="3">
                  <c:v>9860.1858200000006</c:v>
                </c:pt>
                <c:pt idx="4">
                  <c:v>3567.3957200000004</c:v>
                </c:pt>
                <c:pt idx="5">
                  <c:v>22436.413250000001</c:v>
                </c:pt>
                <c:pt idx="6">
                  <c:v>72360.47099999999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0320"/>
        <c:axId val="130163456"/>
      </c:scatterChart>
      <c:valAx>
        <c:axId val="1301203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0163456"/>
        <c:crosses val="autoZero"/>
        <c:crossBetween val="midCat"/>
      </c:valAx>
      <c:valAx>
        <c:axId val="1301634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2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Test de puissance</a:t>
            </a:r>
            <a:r>
              <a:rPr lang="fr-CA" baseline="0"/>
              <a:t> pour l'algorithme vorace avec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données!$Q$28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280430881411603"/>
                  <c:y val="0.21705679227181976"/>
                </c:manualLayout>
              </c:layout>
              <c:numFmt formatCode="General" sourceLinked="0"/>
              <c:spPr>
                <a:solidFill>
                  <a:schemeClr val="accent1"/>
                </a:solidFill>
              </c:spPr>
            </c:trendlineLbl>
          </c:trendline>
          <c:xVal>
            <c:numRef>
              <c:f>données!$R$28:$R$34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données!$S$28:$S$34</c:f>
              <c:numCache>
                <c:formatCode>General</c:formatCode>
                <c:ptCount val="7"/>
                <c:pt idx="0" formatCode="0.00">
                  <c:v>19172238.100000001</c:v>
                </c:pt>
                <c:pt idx="1">
                  <c:v>12165247.300000001</c:v>
                </c:pt>
                <c:pt idx="2">
                  <c:v>3114161.5555555555</c:v>
                </c:pt>
                <c:pt idx="3">
                  <c:v>1929205</c:v>
                </c:pt>
                <c:pt idx="4">
                  <c:v>1434623</c:v>
                </c:pt>
                <c:pt idx="5">
                  <c:v>1002141.7777777778</c:v>
                </c:pt>
                <c:pt idx="6">
                  <c:v>910659.875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données!$Q$35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197514701386931"/>
                  <c:y val="0.23052659199427664"/>
                </c:manualLayout>
              </c:layout>
              <c:numFmt formatCode="General" sourceLinked="0"/>
              <c:spPr>
                <a:solidFill>
                  <a:schemeClr val="accent2"/>
                </a:solidFill>
              </c:spPr>
            </c:trendlineLbl>
          </c:trendline>
          <c:xVal>
            <c:numRef>
              <c:f>données!$R$35:$R$41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données!$S$35:$S$41</c:f>
              <c:numCache>
                <c:formatCode>General</c:formatCode>
                <c:ptCount val="7"/>
                <c:pt idx="0">
                  <c:v>17082813</c:v>
                </c:pt>
                <c:pt idx="1">
                  <c:v>11623733.800000001</c:v>
                </c:pt>
                <c:pt idx="2">
                  <c:v>2918555.8</c:v>
                </c:pt>
                <c:pt idx="3">
                  <c:v>955876.9</c:v>
                </c:pt>
                <c:pt idx="4">
                  <c:v>1391121.4</c:v>
                </c:pt>
                <c:pt idx="5">
                  <c:v>1008420.7</c:v>
                </c:pt>
                <c:pt idx="6">
                  <c:v>955876.9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données!$Q$42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7249116889744E-3"/>
                  <c:y val="0.16324060626669504"/>
                </c:manualLayout>
              </c:layout>
              <c:numFmt formatCode="General" sourceLinked="0"/>
              <c:spPr>
                <a:solidFill>
                  <a:schemeClr val="accent3"/>
                </a:solidFill>
              </c:spPr>
            </c:trendlineLbl>
          </c:trendline>
          <c:xVal>
            <c:numRef>
              <c:f>données!$R$42:$R$48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données!$S$42:$S$48</c:f>
              <c:numCache>
                <c:formatCode>General</c:formatCode>
                <c:ptCount val="7"/>
                <c:pt idx="0">
                  <c:v>19567361.199999999</c:v>
                </c:pt>
                <c:pt idx="1">
                  <c:v>10681418.4</c:v>
                </c:pt>
                <c:pt idx="2">
                  <c:v>2724902.2</c:v>
                </c:pt>
                <c:pt idx="3">
                  <c:v>1748640.888888889</c:v>
                </c:pt>
                <c:pt idx="4">
                  <c:v>1271427.5</c:v>
                </c:pt>
                <c:pt idx="5" formatCode="0.00">
                  <c:v>945117.3</c:v>
                </c:pt>
                <c:pt idx="6">
                  <c:v>914120.77777777775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51680"/>
        <c:axId val="129757568"/>
      </c:scatterChart>
      <c:valAx>
        <c:axId val="12975168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57568"/>
        <c:crosses val="autoZero"/>
        <c:crossBetween val="midCat"/>
      </c:valAx>
      <c:valAx>
        <c:axId val="1297575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de l'algorithme (en ns)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975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 puissance pour l'algorithme d'amélioration locale avec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données!$Q$28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669524800076257"/>
                  <c:y val="0.25581926377082148"/>
                </c:manualLayout>
              </c:layout>
              <c:numFmt formatCode="General" sourceLinked="0"/>
              <c:spPr>
                <a:solidFill>
                  <a:schemeClr val="accent1"/>
                </a:solidFill>
              </c:spPr>
            </c:trendlineLbl>
          </c:trendline>
          <c:xVal>
            <c:numRef>
              <c:f>données!$R$28:$R$34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données!$T$28:$T$34</c:f>
              <c:numCache>
                <c:formatCode>General</c:formatCode>
                <c:ptCount val="7"/>
                <c:pt idx="0">
                  <c:v>220425568.90000001</c:v>
                </c:pt>
                <c:pt idx="1">
                  <c:v>114938772</c:v>
                </c:pt>
                <c:pt idx="2">
                  <c:v>46580486.666666664</c:v>
                </c:pt>
                <c:pt idx="3">
                  <c:v>24649228.399999999</c:v>
                </c:pt>
                <c:pt idx="4">
                  <c:v>8918489.3000000007</c:v>
                </c:pt>
                <c:pt idx="5">
                  <c:v>3018903.4444444445</c:v>
                </c:pt>
                <c:pt idx="6">
                  <c:v>1939351.75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données!$Q$35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321576993562768"/>
                  <c:y val="0.28118513233262721"/>
                </c:manualLayout>
              </c:layout>
              <c:numFmt formatCode="General" sourceLinked="0"/>
              <c:spPr>
                <a:solidFill>
                  <a:schemeClr val="accent2"/>
                </a:solidFill>
              </c:spPr>
            </c:trendlineLbl>
          </c:trendline>
          <c:xVal>
            <c:numRef>
              <c:f>données!$R$35:$R$41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données!$T$35:$T$41</c:f>
              <c:numCache>
                <c:formatCode>General</c:formatCode>
                <c:ptCount val="7"/>
                <c:pt idx="0">
                  <c:v>204205342</c:v>
                </c:pt>
                <c:pt idx="1">
                  <c:v>104298181.7</c:v>
                </c:pt>
                <c:pt idx="2">
                  <c:v>45450803.700000003</c:v>
                </c:pt>
                <c:pt idx="3">
                  <c:v>25056521.111111112</c:v>
                </c:pt>
                <c:pt idx="4">
                  <c:v>8974565.3000000007</c:v>
                </c:pt>
                <c:pt idx="5">
                  <c:v>2839615.4</c:v>
                </c:pt>
                <c:pt idx="6">
                  <c:v>1929649.1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données!$Q$42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9367905273204789E-3"/>
                  <c:y val="0.18716959010914119"/>
                </c:manualLayout>
              </c:layout>
              <c:numFmt formatCode="General" sourceLinked="0"/>
              <c:spPr>
                <a:solidFill>
                  <a:schemeClr val="accent3"/>
                </a:solidFill>
              </c:spPr>
            </c:trendlineLbl>
          </c:trendline>
          <c:xVal>
            <c:numRef>
              <c:f>données!$R$42:$R$48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données!$T$42:$T$48</c:f>
              <c:numCache>
                <c:formatCode>General</c:formatCode>
                <c:ptCount val="7"/>
                <c:pt idx="0">
                  <c:v>187573442.09999999</c:v>
                </c:pt>
                <c:pt idx="1">
                  <c:v>98601858.200000003</c:v>
                </c:pt>
                <c:pt idx="2">
                  <c:v>38532225.799999997</c:v>
                </c:pt>
                <c:pt idx="3">
                  <c:v>17216338.222222224</c:v>
                </c:pt>
                <c:pt idx="4">
                  <c:v>7236047.0999999996</c:v>
                </c:pt>
                <c:pt idx="5">
                  <c:v>2807340.3</c:v>
                </c:pt>
                <c:pt idx="6">
                  <c:v>1918262.5555555555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5440"/>
        <c:axId val="136686976"/>
      </c:scatterChart>
      <c:valAx>
        <c:axId val="13668544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86976"/>
        <c:crosses val="autoZero"/>
        <c:crossBetween val="midCat"/>
      </c:valAx>
      <c:valAx>
        <c:axId val="1366869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de l'algorithme (en 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8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Test du rapport pour l'algorithme vorace en pire cas pour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données!$T$4:$T$10</c:f>
              <c:numCache>
                <c:formatCode>General</c:formatCode>
                <c:ptCount val="7"/>
                <c:pt idx="0">
                  <c:v>1000000</c:v>
                </c:pt>
                <c:pt idx="1">
                  <c:v>250000</c:v>
                </c:pt>
                <c:pt idx="2">
                  <c:v>40000</c:v>
                </c:pt>
                <c:pt idx="3">
                  <c:v>10000</c:v>
                </c:pt>
                <c:pt idx="4">
                  <c:v>2500</c:v>
                </c:pt>
                <c:pt idx="5">
                  <c:v>400</c:v>
                </c:pt>
                <c:pt idx="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données!$Q$11:$Q$17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données!$U$11:$U$17</c:f>
              <c:numCache>
                <c:formatCode>General</c:formatCode>
                <c:ptCount val="7"/>
                <c:pt idx="0">
                  <c:v>0.95587690000000003</c:v>
                </c:pt>
                <c:pt idx="1">
                  <c:v>3.6564831111111111</c:v>
                </c:pt>
                <c:pt idx="2">
                  <c:v>77.854038888888894</c:v>
                </c:pt>
                <c:pt idx="3">
                  <c:v>291.85557999999997</c:v>
                </c:pt>
                <c:pt idx="4">
                  <c:v>1089.9608800000001</c:v>
                </c:pt>
                <c:pt idx="5">
                  <c:v>2505.3544444444442</c:v>
                </c:pt>
                <c:pt idx="6">
                  <c:v>10084.207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données!$Q$18:$Q$24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données!$U$18:$U$24</c:f>
              <c:numCache>
                <c:formatCode>General</c:formatCode>
                <c:ptCount val="7"/>
                <c:pt idx="0">
                  <c:v>0.94511730000000005</c:v>
                </c:pt>
                <c:pt idx="1">
                  <c:v>48.660989200000003</c:v>
                </c:pt>
                <c:pt idx="2">
                  <c:v>290.593345</c:v>
                </c:pt>
                <c:pt idx="3">
                  <c:v>1068.14184</c:v>
                </c:pt>
                <c:pt idx="4">
                  <c:v>573.8492</c:v>
                </c:pt>
                <c:pt idx="5">
                  <c:v>3477.8035</c:v>
                </c:pt>
                <c:pt idx="6">
                  <c:v>12714.275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3632"/>
        <c:axId val="51255552"/>
      </c:scatterChart>
      <c:valAx>
        <c:axId val="512536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255552"/>
        <c:crosses val="autoZero"/>
        <c:crossBetween val="midCat"/>
      </c:valAx>
      <c:valAx>
        <c:axId val="5125555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5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nalys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"/>
  <sheetViews>
    <sheetView topLeftCell="I22" workbookViewId="0">
      <selection activeCell="U41" sqref="U41"/>
    </sheetView>
  </sheetViews>
  <sheetFormatPr baseColWidth="10" defaultColWidth="11.42578125" defaultRowHeight="15" x14ac:dyDescent="0.25"/>
  <cols>
    <col min="1" max="1" width="26.140625" bestFit="1" customWidth="1"/>
    <col min="2" max="2" width="10.5703125" customWidth="1"/>
    <col min="3" max="3" width="14.42578125" customWidth="1"/>
    <col min="4" max="4" width="13.140625" customWidth="1"/>
    <col min="5" max="5" width="17.85546875" customWidth="1"/>
    <col min="6" max="6" width="11.42578125" style="1" customWidth="1"/>
    <col min="7" max="7" width="13.42578125" bestFit="1" customWidth="1"/>
    <col min="8" max="8" width="11" customWidth="1"/>
    <col min="9" max="9" width="11.28515625" customWidth="1"/>
    <col min="10" max="10" width="11.85546875" customWidth="1"/>
    <col min="11" max="11" width="11.85546875" bestFit="1" customWidth="1"/>
    <col min="12" max="12" width="13.85546875" bestFit="1" customWidth="1"/>
    <col min="13" max="13" width="11.5703125" bestFit="1" customWidth="1"/>
    <col min="14" max="14" width="12.5703125" bestFit="1" customWidth="1"/>
    <col min="15" max="15" width="11.5703125" bestFit="1" customWidth="1"/>
  </cols>
  <sheetData>
    <row r="1" spans="1:27" x14ac:dyDescent="0.25">
      <c r="A1" t="s">
        <v>0</v>
      </c>
      <c r="B1" s="1" t="s">
        <v>1</v>
      </c>
      <c r="C1" t="s">
        <v>232</v>
      </c>
      <c r="D1" t="s">
        <v>2</v>
      </c>
      <c r="E1" t="s">
        <v>233</v>
      </c>
      <c r="F1" t="s">
        <v>3</v>
      </c>
      <c r="G1" t="s">
        <v>234</v>
      </c>
    </row>
    <row r="2" spans="1:27" x14ac:dyDescent="0.25">
      <c r="A2" t="s">
        <v>4</v>
      </c>
      <c r="B2" s="1">
        <v>11954788</v>
      </c>
      <c r="C2">
        <v>5326</v>
      </c>
      <c r="D2">
        <v>223185182</v>
      </c>
      <c r="E2">
        <v>9122</v>
      </c>
      <c r="F2">
        <v>89778597</v>
      </c>
      <c r="G2">
        <v>6818</v>
      </c>
      <c r="I2" s="7" t="s">
        <v>208</v>
      </c>
      <c r="J2" s="17" t="s">
        <v>1</v>
      </c>
      <c r="K2" s="18"/>
      <c r="L2" s="17" t="s">
        <v>2</v>
      </c>
      <c r="M2" s="18"/>
      <c r="N2" s="17" t="s">
        <v>3</v>
      </c>
      <c r="O2" s="18"/>
      <c r="Q2" s="9"/>
      <c r="R2" s="9" t="s">
        <v>1</v>
      </c>
      <c r="S2" s="10"/>
      <c r="T2" s="10"/>
      <c r="U2" s="10"/>
      <c r="V2" s="9" t="s">
        <v>2</v>
      </c>
      <c r="W2" s="10"/>
      <c r="X2" s="9" t="s">
        <v>3</v>
      </c>
      <c r="Y2" s="10"/>
      <c r="Z2" s="10"/>
    </row>
    <row r="3" spans="1:27" x14ac:dyDescent="0.25">
      <c r="A3" t="s">
        <v>5</v>
      </c>
      <c r="B3" s="1">
        <v>13919429</v>
      </c>
      <c r="C3">
        <v>10569</v>
      </c>
      <c r="D3">
        <v>436156350</v>
      </c>
      <c r="E3">
        <v>15825</v>
      </c>
      <c r="F3">
        <v>131024796</v>
      </c>
      <c r="G3">
        <v>11972</v>
      </c>
      <c r="I3" s="3"/>
      <c r="J3" s="4" t="s">
        <v>229</v>
      </c>
      <c r="K3" s="4" t="s">
        <v>230</v>
      </c>
      <c r="L3" s="4" t="s">
        <v>231</v>
      </c>
      <c r="M3" s="4" t="s">
        <v>230</v>
      </c>
      <c r="N3" s="4" t="s">
        <v>231</v>
      </c>
      <c r="O3" s="5" t="s">
        <v>230</v>
      </c>
      <c r="P3" s="11" t="s">
        <v>247</v>
      </c>
      <c r="Q3" s="5" t="s">
        <v>248</v>
      </c>
      <c r="R3" s="4" t="s">
        <v>238</v>
      </c>
      <c r="S3" s="4" t="s">
        <v>249</v>
      </c>
      <c r="T3" s="4" t="s">
        <v>239</v>
      </c>
      <c r="U3" s="4" t="s">
        <v>249</v>
      </c>
      <c r="V3" s="4" t="s">
        <v>238</v>
      </c>
      <c r="W3" s="4" t="s">
        <v>249</v>
      </c>
      <c r="X3" s="4" t="s">
        <v>238</v>
      </c>
      <c r="Y3" s="4" t="s">
        <v>249</v>
      </c>
      <c r="Z3" s="4" t="s">
        <v>239</v>
      </c>
      <c r="AA3" s="11" t="s">
        <v>249</v>
      </c>
    </row>
    <row r="4" spans="1:27" x14ac:dyDescent="0.25">
      <c r="A4" t="s">
        <v>6</v>
      </c>
      <c r="B4" s="1">
        <v>15154423</v>
      </c>
      <c r="C4">
        <v>15006</v>
      </c>
      <c r="D4">
        <v>607441687</v>
      </c>
      <c r="E4">
        <v>22002</v>
      </c>
      <c r="F4">
        <v>150730677</v>
      </c>
      <c r="G4">
        <v>18184</v>
      </c>
      <c r="I4" s="6" t="s">
        <v>207</v>
      </c>
      <c r="J4" s="14">
        <f>AVERAGE(B2:B11)</f>
        <v>19172238.100000001</v>
      </c>
      <c r="K4" s="14">
        <f>AVERAGE(C2:C11)</f>
        <v>27813.4</v>
      </c>
      <c r="L4" s="14">
        <f t="shared" ref="L4:O4" si="0">AVERAGE(D2:D11)</f>
        <v>1109475116.3</v>
      </c>
      <c r="M4" s="14">
        <f t="shared" si="0"/>
        <v>36469.1</v>
      </c>
      <c r="N4" s="14">
        <f t="shared" si="0"/>
        <v>220425568.90000001</v>
      </c>
      <c r="O4" s="14">
        <f t="shared" si="0"/>
        <v>32469.3</v>
      </c>
      <c r="P4" s="12">
        <v>1000</v>
      </c>
      <c r="Q4" s="13" t="s">
        <v>240</v>
      </c>
      <c r="R4" s="12" t="str">
        <f>Q4</f>
        <v>1000</v>
      </c>
      <c r="S4" s="12">
        <f>J4/R4</f>
        <v>19172.238100000002</v>
      </c>
      <c r="T4" s="12">
        <f>Q4^2</f>
        <v>1000000</v>
      </c>
      <c r="U4" s="12">
        <f>J4/T4</f>
        <v>19.172238100000001</v>
      </c>
      <c r="V4" s="12">
        <f>Q4*P4</f>
        <v>1000000</v>
      </c>
      <c r="W4" s="12">
        <f>L4/(V4)</f>
        <v>1109.4751162999999</v>
      </c>
      <c r="X4" s="12" t="str">
        <f>Q4</f>
        <v>1000</v>
      </c>
      <c r="Y4" s="12">
        <f>N4/X4</f>
        <v>220425.56890000001</v>
      </c>
      <c r="Z4" s="12">
        <f>Q4^2</f>
        <v>1000000</v>
      </c>
      <c r="AA4" s="12">
        <f>N4/Z4</f>
        <v>220.4255689</v>
      </c>
    </row>
    <row r="5" spans="1:27" x14ac:dyDescent="0.25">
      <c r="A5" t="s">
        <v>7</v>
      </c>
      <c r="B5" s="1">
        <v>18967141</v>
      </c>
      <c r="C5">
        <v>20538</v>
      </c>
      <c r="D5">
        <v>848553997</v>
      </c>
      <c r="E5">
        <v>28887</v>
      </c>
      <c r="F5">
        <v>203144445</v>
      </c>
      <c r="G5">
        <v>24990</v>
      </c>
      <c r="I5" s="6" t="s">
        <v>209</v>
      </c>
      <c r="J5" s="14">
        <f>AVERAGE(B13:B22)</f>
        <v>17082813</v>
      </c>
      <c r="K5" s="14">
        <f t="shared" ref="K5:O5" si="1">AVERAGE(C13:C22)</f>
        <v>2878.4</v>
      </c>
      <c r="L5" s="14">
        <f t="shared" si="1"/>
        <v>147733924.90000001</v>
      </c>
      <c r="M5" s="14">
        <f t="shared" si="1"/>
        <v>3724.7</v>
      </c>
      <c r="N5" s="14">
        <f t="shared" si="1"/>
        <v>204205342</v>
      </c>
      <c r="O5" s="14">
        <f t="shared" si="1"/>
        <v>3335.7</v>
      </c>
      <c r="P5" s="12">
        <v>1000</v>
      </c>
      <c r="Q5" s="8" t="s">
        <v>241</v>
      </c>
      <c r="R5" s="12" t="str">
        <f t="shared" ref="R5:R24" si="2">Q5</f>
        <v>500</v>
      </c>
      <c r="S5" s="12">
        <f t="shared" ref="S5:S24" si="3">J5/R5</f>
        <v>34165.625999999997</v>
      </c>
      <c r="T5" s="12">
        <f t="shared" ref="T5:T24" si="4">Q5^2</f>
        <v>250000</v>
      </c>
      <c r="U5" s="12">
        <f t="shared" ref="U5:U24" si="5">J5/T5</f>
        <v>68.331252000000006</v>
      </c>
      <c r="V5" s="12">
        <f t="shared" ref="V5:V24" si="6">Q5*P5</f>
        <v>500000</v>
      </c>
      <c r="W5" s="12">
        <f t="shared" ref="W5:W24" si="7">L5/(V5)</f>
        <v>295.46784980000001</v>
      </c>
      <c r="X5" s="12" t="str">
        <f t="shared" ref="X5:X24" si="8">Q5</f>
        <v>500</v>
      </c>
      <c r="Y5" s="12">
        <f t="shared" ref="Y5:Y24" si="9">N5/X5</f>
        <v>408410.68400000001</v>
      </c>
      <c r="Z5" s="12">
        <f t="shared" ref="Z5:Z24" si="10">Q5^2</f>
        <v>250000</v>
      </c>
      <c r="AA5" s="12">
        <f t="shared" ref="AA5:AA24" si="11">N5/Z5</f>
        <v>816.82136800000001</v>
      </c>
    </row>
    <row r="6" spans="1:27" x14ac:dyDescent="0.25">
      <c r="A6" t="s">
        <v>8</v>
      </c>
      <c r="B6" s="1">
        <v>15683939</v>
      </c>
      <c r="C6">
        <v>25574</v>
      </c>
      <c r="D6">
        <v>1028839609</v>
      </c>
      <c r="E6">
        <v>34207</v>
      </c>
      <c r="F6">
        <v>215295068</v>
      </c>
      <c r="G6">
        <v>29798</v>
      </c>
      <c r="I6" s="6" t="s">
        <v>210</v>
      </c>
      <c r="J6" s="14">
        <f>AVERAGE(B24:B33)</f>
        <v>19567361.199999999</v>
      </c>
      <c r="K6" s="14">
        <f t="shared" ref="K6:O6" si="12">AVERAGE(C24:C33)</f>
        <v>313.89999999999998</v>
      </c>
      <c r="L6" s="14">
        <f t="shared" si="12"/>
        <v>49826671.100000001</v>
      </c>
      <c r="M6" s="14">
        <f t="shared" si="12"/>
        <v>421</v>
      </c>
      <c r="N6" s="14">
        <f t="shared" si="12"/>
        <v>187573442.09999999</v>
      </c>
      <c r="O6" s="14">
        <f t="shared" si="12"/>
        <v>360.3</v>
      </c>
      <c r="P6" s="12">
        <v>1000</v>
      </c>
      <c r="Q6" s="8" t="s">
        <v>242</v>
      </c>
      <c r="R6" s="12" t="str">
        <f t="shared" si="2"/>
        <v>200</v>
      </c>
      <c r="S6" s="12">
        <f t="shared" si="3"/>
        <v>97836.805999999997</v>
      </c>
      <c r="T6" s="12">
        <f t="shared" si="4"/>
        <v>40000</v>
      </c>
      <c r="U6" s="12">
        <f t="shared" si="5"/>
        <v>489.18403000000001</v>
      </c>
      <c r="V6" s="12">
        <f t="shared" si="6"/>
        <v>200000</v>
      </c>
      <c r="W6" s="12">
        <f t="shared" si="7"/>
        <v>249.13335549999999</v>
      </c>
      <c r="X6" s="12" t="str">
        <f t="shared" si="8"/>
        <v>200</v>
      </c>
      <c r="Y6" s="12">
        <f t="shared" si="9"/>
        <v>937867.21049999993</v>
      </c>
      <c r="Z6" s="12">
        <f t="shared" si="10"/>
        <v>40000</v>
      </c>
      <c r="AA6" s="12">
        <f t="shared" si="11"/>
        <v>4689.3360524999998</v>
      </c>
    </row>
    <row r="7" spans="1:27" x14ac:dyDescent="0.25">
      <c r="A7" t="s">
        <v>9</v>
      </c>
      <c r="B7" s="1">
        <v>20749887</v>
      </c>
      <c r="C7">
        <v>31029</v>
      </c>
      <c r="D7">
        <v>1219963902</v>
      </c>
      <c r="E7">
        <v>40415</v>
      </c>
      <c r="F7">
        <v>242056013</v>
      </c>
      <c r="G7">
        <v>35324</v>
      </c>
      <c r="I7" s="6" t="s">
        <v>211</v>
      </c>
      <c r="J7" s="14">
        <f>AVERAGE(B35:B44)</f>
        <v>1929205</v>
      </c>
      <c r="K7" s="14">
        <f t="shared" ref="K7:O7" si="13">AVERAGE(C35:C44)</f>
        <v>2859.5</v>
      </c>
      <c r="L7" s="14">
        <f t="shared" si="13"/>
        <v>52673413.100000001</v>
      </c>
      <c r="M7" s="14">
        <f t="shared" si="13"/>
        <v>3675.7</v>
      </c>
      <c r="N7" s="14">
        <f t="shared" si="13"/>
        <v>24649228.399999999</v>
      </c>
      <c r="O7" s="14">
        <f t="shared" si="13"/>
        <v>3420.8</v>
      </c>
      <c r="P7" s="12">
        <v>1000</v>
      </c>
      <c r="Q7" s="8" t="s">
        <v>243</v>
      </c>
      <c r="R7" s="12" t="str">
        <f t="shared" si="2"/>
        <v>100</v>
      </c>
      <c r="S7" s="12">
        <f t="shared" si="3"/>
        <v>19292.05</v>
      </c>
      <c r="T7" s="12">
        <f t="shared" si="4"/>
        <v>10000</v>
      </c>
      <c r="U7" s="12">
        <f t="shared" si="5"/>
        <v>192.9205</v>
      </c>
      <c r="V7" s="12">
        <f t="shared" si="6"/>
        <v>100000</v>
      </c>
      <c r="W7" s="12">
        <f t="shared" si="7"/>
        <v>526.73413100000005</v>
      </c>
      <c r="X7" s="12" t="str">
        <f t="shared" si="8"/>
        <v>100</v>
      </c>
      <c r="Y7" s="12">
        <f t="shared" si="9"/>
        <v>246492.28399999999</v>
      </c>
      <c r="Z7" s="12">
        <f t="shared" si="10"/>
        <v>10000</v>
      </c>
      <c r="AA7" s="12">
        <f t="shared" si="11"/>
        <v>2464.9228399999997</v>
      </c>
    </row>
    <row r="8" spans="1:27" x14ac:dyDescent="0.25">
      <c r="A8" t="s">
        <v>10</v>
      </c>
      <c r="B8" s="1">
        <v>21899075</v>
      </c>
      <c r="C8">
        <v>35371</v>
      </c>
      <c r="D8">
        <v>1374228039</v>
      </c>
      <c r="E8">
        <v>45548</v>
      </c>
      <c r="F8">
        <v>231073352</v>
      </c>
      <c r="G8">
        <v>40463</v>
      </c>
      <c r="I8" s="6" t="s">
        <v>212</v>
      </c>
      <c r="J8" s="14">
        <f>AVERAGE(B46:B54)</f>
        <v>1942892.2222222222</v>
      </c>
      <c r="K8" s="14">
        <f t="shared" ref="K8:O8" si="14">AVERAGE(C46:C54)</f>
        <v>315.66666666666669</v>
      </c>
      <c r="L8" s="14">
        <f t="shared" si="14"/>
        <v>17472890.666666668</v>
      </c>
      <c r="M8" s="14">
        <f t="shared" si="14"/>
        <v>403.66666666666669</v>
      </c>
      <c r="N8" s="14">
        <f t="shared" si="14"/>
        <v>25056521.111111112</v>
      </c>
      <c r="O8" s="14">
        <f t="shared" si="14"/>
        <v>369.88888888888891</v>
      </c>
      <c r="P8" s="12">
        <v>1000</v>
      </c>
      <c r="Q8" s="8" t="s">
        <v>244</v>
      </c>
      <c r="R8" s="12" t="str">
        <f t="shared" si="2"/>
        <v>50</v>
      </c>
      <c r="S8" s="12">
        <f t="shared" si="3"/>
        <v>38857.844444444447</v>
      </c>
      <c r="T8" s="12">
        <f t="shared" si="4"/>
        <v>2500</v>
      </c>
      <c r="U8" s="12">
        <f t="shared" si="5"/>
        <v>777.15688888888894</v>
      </c>
      <c r="V8" s="12">
        <f t="shared" si="6"/>
        <v>50000</v>
      </c>
      <c r="W8" s="12">
        <f t="shared" si="7"/>
        <v>349.45781333333338</v>
      </c>
      <c r="X8" s="12" t="str">
        <f t="shared" si="8"/>
        <v>50</v>
      </c>
      <c r="Y8" s="12">
        <f t="shared" si="9"/>
        <v>501130.42222222226</v>
      </c>
      <c r="Z8" s="12">
        <f t="shared" si="10"/>
        <v>2500</v>
      </c>
      <c r="AA8" s="12">
        <f t="shared" si="11"/>
        <v>10022.608444444444</v>
      </c>
    </row>
    <row r="9" spans="1:27" x14ac:dyDescent="0.25">
      <c r="A9" t="s">
        <v>11</v>
      </c>
      <c r="B9" s="1">
        <v>26851703</v>
      </c>
      <c r="C9">
        <v>38592</v>
      </c>
      <c r="D9">
        <v>1567006974</v>
      </c>
      <c r="E9">
        <v>50102</v>
      </c>
      <c r="F9">
        <v>270061607</v>
      </c>
      <c r="G9">
        <v>45928</v>
      </c>
      <c r="I9" s="6" t="s">
        <v>213</v>
      </c>
      <c r="J9" s="14">
        <f>AVERAGE(B56:B64)</f>
        <v>1748640.888888889</v>
      </c>
      <c r="K9" s="14">
        <f t="shared" ref="K9:O9" si="15">AVERAGE(C56:C64)</f>
        <v>32.666666666666664</v>
      </c>
      <c r="L9" s="14">
        <f t="shared" si="15"/>
        <v>1926012.888888889</v>
      </c>
      <c r="M9" s="14">
        <f t="shared" si="15"/>
        <v>43.333333333333336</v>
      </c>
      <c r="N9" s="14">
        <f t="shared" si="15"/>
        <v>17216338.222222224</v>
      </c>
      <c r="O9" s="14">
        <f t="shared" si="15"/>
        <v>39</v>
      </c>
      <c r="P9" s="12">
        <v>1000</v>
      </c>
      <c r="Q9" s="8" t="s">
        <v>245</v>
      </c>
      <c r="R9" s="12" t="str">
        <f t="shared" si="2"/>
        <v>20</v>
      </c>
      <c r="S9" s="12">
        <f t="shared" si="3"/>
        <v>87432.044444444444</v>
      </c>
      <c r="T9" s="12">
        <f t="shared" si="4"/>
        <v>400</v>
      </c>
      <c r="U9" s="12">
        <f t="shared" si="5"/>
        <v>4371.6022222222227</v>
      </c>
      <c r="V9" s="12">
        <f t="shared" si="6"/>
        <v>20000</v>
      </c>
      <c r="W9" s="12">
        <f t="shared" si="7"/>
        <v>96.300644444444444</v>
      </c>
      <c r="X9" s="12" t="str">
        <f t="shared" si="8"/>
        <v>20</v>
      </c>
      <c r="Y9" s="12">
        <f t="shared" si="9"/>
        <v>860816.91111111117</v>
      </c>
      <c r="Z9" s="12">
        <f t="shared" si="10"/>
        <v>400</v>
      </c>
      <c r="AA9" s="12">
        <f t="shared" si="11"/>
        <v>43040.845555555563</v>
      </c>
    </row>
    <row r="10" spans="1:27" x14ac:dyDescent="0.25">
      <c r="A10" t="s">
        <v>12</v>
      </c>
      <c r="B10" s="1">
        <v>22497673</v>
      </c>
      <c r="C10">
        <v>45969</v>
      </c>
      <c r="D10">
        <v>1821287965</v>
      </c>
      <c r="E10">
        <v>57428</v>
      </c>
      <c r="F10">
        <v>358039555</v>
      </c>
      <c r="G10">
        <v>53381</v>
      </c>
      <c r="I10" s="6" t="s">
        <v>214</v>
      </c>
      <c r="J10" s="14">
        <f>AVERAGE(B66:B73)</f>
        <v>910659.875</v>
      </c>
      <c r="K10" s="14">
        <f t="shared" ref="K10:O10" si="16">AVERAGE(C66:C73)</f>
        <v>1004.75</v>
      </c>
      <c r="L10" s="14">
        <f t="shared" si="16"/>
        <v>9498412.5</v>
      </c>
      <c r="M10" s="14">
        <f t="shared" si="16"/>
        <v>1106.125</v>
      </c>
      <c r="N10" s="14">
        <f t="shared" si="16"/>
        <v>1939351.75</v>
      </c>
      <c r="O10" s="14">
        <f t="shared" si="16"/>
        <v>1069.375</v>
      </c>
      <c r="P10" s="12">
        <v>1000</v>
      </c>
      <c r="Q10" s="8" t="s">
        <v>246</v>
      </c>
      <c r="R10" s="12" t="str">
        <f t="shared" si="2"/>
        <v>10</v>
      </c>
      <c r="S10" s="12">
        <f t="shared" si="3"/>
        <v>91065.987500000003</v>
      </c>
      <c r="T10" s="12">
        <f t="shared" si="4"/>
        <v>100</v>
      </c>
      <c r="U10" s="12">
        <f t="shared" si="5"/>
        <v>9106.5987499999992</v>
      </c>
      <c r="V10" s="12">
        <f t="shared" si="6"/>
        <v>10000</v>
      </c>
      <c r="W10" s="12">
        <f t="shared" si="7"/>
        <v>949.84124999999995</v>
      </c>
      <c r="X10" s="12" t="str">
        <f t="shared" si="8"/>
        <v>10</v>
      </c>
      <c r="Y10" s="12">
        <f t="shared" si="9"/>
        <v>193935.17499999999</v>
      </c>
      <c r="Z10" s="12">
        <f t="shared" si="10"/>
        <v>100</v>
      </c>
      <c r="AA10" s="12">
        <f t="shared" si="11"/>
        <v>19393.517500000002</v>
      </c>
    </row>
    <row r="11" spans="1:27" x14ac:dyDescent="0.25">
      <c r="A11" t="s">
        <v>13</v>
      </c>
      <c r="B11" s="1">
        <v>24044323</v>
      </c>
      <c r="C11">
        <v>50160</v>
      </c>
      <c r="D11">
        <v>1968087458</v>
      </c>
      <c r="E11">
        <v>61155</v>
      </c>
      <c r="F11">
        <v>313051579</v>
      </c>
      <c r="G11">
        <v>57835</v>
      </c>
      <c r="I11" s="6" t="s">
        <v>215</v>
      </c>
      <c r="J11" s="14">
        <f>AVERAGE(B75:B84)</f>
        <v>955876.9</v>
      </c>
      <c r="K11" s="14">
        <f t="shared" ref="K11:O11" si="17">AVERAGE(C75:C84)</f>
        <v>89.1</v>
      </c>
      <c r="L11" s="14">
        <f t="shared" si="17"/>
        <v>918119.5</v>
      </c>
      <c r="M11" s="14">
        <f t="shared" si="17"/>
        <v>108.2</v>
      </c>
      <c r="N11" s="14">
        <f t="shared" si="17"/>
        <v>1929649.1</v>
      </c>
      <c r="O11" s="14">
        <f t="shared" si="17"/>
        <v>99.6</v>
      </c>
      <c r="P11" s="12">
        <v>100</v>
      </c>
      <c r="Q11" s="8" t="s">
        <v>240</v>
      </c>
      <c r="R11" s="12" t="str">
        <f t="shared" si="2"/>
        <v>1000</v>
      </c>
      <c r="S11" s="12">
        <f t="shared" si="3"/>
        <v>955.87689999999998</v>
      </c>
      <c r="T11" s="12">
        <f t="shared" si="4"/>
        <v>1000000</v>
      </c>
      <c r="U11" s="12">
        <f t="shared" si="5"/>
        <v>0.95587690000000003</v>
      </c>
      <c r="V11" s="12">
        <f t="shared" si="6"/>
        <v>100000</v>
      </c>
      <c r="W11" s="12">
        <f t="shared" si="7"/>
        <v>9.1811950000000007</v>
      </c>
      <c r="X11" s="12" t="str">
        <f t="shared" si="8"/>
        <v>1000</v>
      </c>
      <c r="Y11" s="12">
        <f t="shared" si="9"/>
        <v>1929.6491000000001</v>
      </c>
      <c r="Z11" s="12">
        <f t="shared" si="10"/>
        <v>1000000</v>
      </c>
      <c r="AA11" s="12">
        <f t="shared" si="11"/>
        <v>1.9296491</v>
      </c>
    </row>
    <row r="12" spans="1:27" x14ac:dyDescent="0.25">
      <c r="B12" s="1"/>
      <c r="F12"/>
      <c r="I12" s="6" t="s">
        <v>216</v>
      </c>
      <c r="J12" s="14">
        <f t="shared" ref="J12:O12" si="18">AVERAGE(B86:B94)</f>
        <v>914120.77777777775</v>
      </c>
      <c r="K12" s="14">
        <f t="shared" si="18"/>
        <v>11.111111111111111</v>
      </c>
      <c r="L12" s="14">
        <f t="shared" si="18"/>
        <v>612259.77777777775</v>
      </c>
      <c r="M12" s="14">
        <f t="shared" si="18"/>
        <v>13.111111111111111</v>
      </c>
      <c r="N12" s="14">
        <f t="shared" si="18"/>
        <v>1918262.5555555555</v>
      </c>
      <c r="O12" s="14">
        <f t="shared" si="18"/>
        <v>11.333333333333334</v>
      </c>
      <c r="P12" s="12">
        <v>100</v>
      </c>
      <c r="Q12" s="8" t="s">
        <v>241</v>
      </c>
      <c r="R12" s="12" t="str">
        <f t="shared" si="2"/>
        <v>500</v>
      </c>
      <c r="S12" s="12">
        <f t="shared" si="3"/>
        <v>1828.2415555555556</v>
      </c>
      <c r="T12" s="12">
        <f t="shared" si="4"/>
        <v>250000</v>
      </c>
      <c r="U12" s="12">
        <f t="shared" si="5"/>
        <v>3.6564831111111111</v>
      </c>
      <c r="V12" s="12">
        <f t="shared" si="6"/>
        <v>50000</v>
      </c>
      <c r="W12" s="12">
        <f t="shared" si="7"/>
        <v>12.245195555555554</v>
      </c>
      <c r="X12" s="12" t="str">
        <f t="shared" si="8"/>
        <v>500</v>
      </c>
      <c r="Y12" s="12">
        <f t="shared" si="9"/>
        <v>3836.5251111111111</v>
      </c>
      <c r="Z12" s="12">
        <f t="shared" si="10"/>
        <v>250000</v>
      </c>
      <c r="AA12" s="12">
        <f t="shared" si="11"/>
        <v>7.6730502222222219</v>
      </c>
    </row>
    <row r="13" spans="1:27" x14ac:dyDescent="0.25">
      <c r="A13" t="s">
        <v>14</v>
      </c>
      <c r="B13" s="1">
        <v>7288894</v>
      </c>
      <c r="C13">
        <v>529</v>
      </c>
      <c r="D13">
        <v>60494792</v>
      </c>
      <c r="E13">
        <v>911</v>
      </c>
      <c r="F13">
        <v>86547768</v>
      </c>
      <c r="G13">
        <v>664</v>
      </c>
      <c r="I13" s="6" t="s">
        <v>217</v>
      </c>
      <c r="J13" s="14">
        <f t="shared" ref="J13:O13" si="19">AVERAGE(B96:B104)</f>
        <v>3114161.5555555555</v>
      </c>
      <c r="K13" s="14">
        <f t="shared" si="19"/>
        <v>5891.1111111111113</v>
      </c>
      <c r="L13" s="14">
        <f t="shared" si="19"/>
        <v>77868910.222222224</v>
      </c>
      <c r="M13" s="14">
        <f t="shared" si="19"/>
        <v>7610.7777777777774</v>
      </c>
      <c r="N13" s="14">
        <f t="shared" si="19"/>
        <v>46580486.666666664</v>
      </c>
      <c r="O13" s="14">
        <f t="shared" si="19"/>
        <v>6884.2222222222226</v>
      </c>
      <c r="P13" s="12">
        <v>100</v>
      </c>
      <c r="Q13" s="8" t="s">
        <v>242</v>
      </c>
      <c r="R13" s="12" t="str">
        <f t="shared" si="2"/>
        <v>200</v>
      </c>
      <c r="S13" s="12">
        <f t="shared" si="3"/>
        <v>15570.807777777778</v>
      </c>
      <c r="T13" s="12">
        <f t="shared" si="4"/>
        <v>40000</v>
      </c>
      <c r="U13" s="12">
        <f t="shared" si="5"/>
        <v>77.854038888888894</v>
      </c>
      <c r="V13" s="12">
        <f t="shared" si="6"/>
        <v>20000</v>
      </c>
      <c r="W13" s="12">
        <f t="shared" si="7"/>
        <v>3893.445511111111</v>
      </c>
      <c r="X13" s="12" t="str">
        <f t="shared" si="8"/>
        <v>200</v>
      </c>
      <c r="Y13" s="12">
        <f t="shared" si="9"/>
        <v>232902.43333333332</v>
      </c>
      <c r="Z13" s="12">
        <f t="shared" si="10"/>
        <v>40000</v>
      </c>
      <c r="AA13" s="12">
        <f t="shared" si="11"/>
        <v>1164.5121666666666</v>
      </c>
    </row>
    <row r="14" spans="1:27" x14ac:dyDescent="0.25">
      <c r="A14" t="s">
        <v>15</v>
      </c>
      <c r="B14" s="1">
        <v>9430403</v>
      </c>
      <c r="C14">
        <v>1049</v>
      </c>
      <c r="D14">
        <v>82352632</v>
      </c>
      <c r="E14">
        <v>1582</v>
      </c>
      <c r="F14">
        <v>100500949</v>
      </c>
      <c r="G14">
        <v>1254</v>
      </c>
      <c r="I14" s="6" t="s">
        <v>218</v>
      </c>
      <c r="J14" s="14">
        <f t="shared" ref="J14:O14" si="20">AVERAGE(B106:B115)</f>
        <v>2918555.8</v>
      </c>
      <c r="K14" s="14">
        <f t="shared" si="20"/>
        <v>574.9</v>
      </c>
      <c r="L14" s="14">
        <f t="shared" si="20"/>
        <v>41854789.799999997</v>
      </c>
      <c r="M14" s="14">
        <f t="shared" si="20"/>
        <v>741</v>
      </c>
      <c r="N14" s="14">
        <f t="shared" si="20"/>
        <v>45450803.700000003</v>
      </c>
      <c r="O14" s="14">
        <f t="shared" si="20"/>
        <v>678.5</v>
      </c>
      <c r="P14" s="12">
        <v>100</v>
      </c>
      <c r="Q14" s="8" t="s">
        <v>243</v>
      </c>
      <c r="R14" s="12" t="str">
        <f t="shared" si="2"/>
        <v>100</v>
      </c>
      <c r="S14" s="12">
        <f t="shared" si="3"/>
        <v>29185.557999999997</v>
      </c>
      <c r="T14" s="12">
        <f t="shared" si="4"/>
        <v>10000</v>
      </c>
      <c r="U14" s="12">
        <f t="shared" si="5"/>
        <v>291.85557999999997</v>
      </c>
      <c r="V14" s="12">
        <f t="shared" si="6"/>
        <v>10000</v>
      </c>
      <c r="W14" s="12">
        <f t="shared" si="7"/>
        <v>4185.4789799999999</v>
      </c>
      <c r="X14" s="12" t="str">
        <f t="shared" si="8"/>
        <v>100</v>
      </c>
      <c r="Y14" s="12">
        <f t="shared" si="9"/>
        <v>454508.03700000001</v>
      </c>
      <c r="Z14" s="12">
        <f t="shared" si="10"/>
        <v>10000</v>
      </c>
      <c r="AA14" s="12">
        <f t="shared" si="11"/>
        <v>4545.0803700000006</v>
      </c>
    </row>
    <row r="15" spans="1:27" x14ac:dyDescent="0.25">
      <c r="A15" t="s">
        <v>16</v>
      </c>
      <c r="B15" s="1">
        <v>11140088</v>
      </c>
      <c r="C15">
        <v>1578</v>
      </c>
      <c r="D15">
        <v>101055774</v>
      </c>
      <c r="E15">
        <v>2176</v>
      </c>
      <c r="F15">
        <v>137819247</v>
      </c>
      <c r="G15">
        <v>1793</v>
      </c>
      <c r="I15" s="6" t="s">
        <v>219</v>
      </c>
      <c r="J15" s="14">
        <f t="shared" ref="J15:O15" si="21">AVERAGE(B117:B126)</f>
        <v>2724902.2</v>
      </c>
      <c r="K15" s="14">
        <f t="shared" si="21"/>
        <v>62.5</v>
      </c>
      <c r="L15" s="14">
        <f t="shared" si="21"/>
        <v>9278231.3000000007</v>
      </c>
      <c r="M15" s="14">
        <f t="shared" si="21"/>
        <v>83.8</v>
      </c>
      <c r="N15" s="14">
        <f t="shared" si="21"/>
        <v>38532225.799999997</v>
      </c>
      <c r="O15" s="14">
        <f t="shared" si="21"/>
        <v>73.8</v>
      </c>
      <c r="P15" s="12">
        <v>100</v>
      </c>
      <c r="Q15" s="8" t="s">
        <v>244</v>
      </c>
      <c r="R15" s="12" t="str">
        <f t="shared" si="2"/>
        <v>50</v>
      </c>
      <c r="S15" s="12">
        <f t="shared" si="3"/>
        <v>54498.044000000002</v>
      </c>
      <c r="T15" s="12">
        <f t="shared" si="4"/>
        <v>2500</v>
      </c>
      <c r="U15" s="12">
        <f t="shared" si="5"/>
        <v>1089.9608800000001</v>
      </c>
      <c r="V15" s="12">
        <f t="shared" si="6"/>
        <v>5000</v>
      </c>
      <c r="W15" s="12">
        <f t="shared" si="7"/>
        <v>1855.6462600000002</v>
      </c>
      <c r="X15" s="12" t="str">
        <f t="shared" si="8"/>
        <v>50</v>
      </c>
      <c r="Y15" s="12">
        <f t="shared" si="9"/>
        <v>770644.51599999995</v>
      </c>
      <c r="Z15" s="12">
        <f t="shared" si="10"/>
        <v>2500</v>
      </c>
      <c r="AA15" s="12">
        <f t="shared" si="11"/>
        <v>15412.890319999999</v>
      </c>
    </row>
    <row r="16" spans="1:27" x14ac:dyDescent="0.25">
      <c r="A16" t="s">
        <v>17</v>
      </c>
      <c r="B16" s="1">
        <v>16757983</v>
      </c>
      <c r="C16">
        <v>2135</v>
      </c>
      <c r="D16">
        <v>119679246</v>
      </c>
      <c r="E16">
        <v>2875</v>
      </c>
      <c r="F16">
        <v>148083785</v>
      </c>
      <c r="G16">
        <v>2426</v>
      </c>
      <c r="I16" s="6" t="s">
        <v>220</v>
      </c>
      <c r="J16" s="14">
        <f t="shared" ref="J16:O16" si="22">AVERAGE(B128:B136)</f>
        <v>1002141.7777777778</v>
      </c>
      <c r="K16" s="14">
        <f t="shared" si="22"/>
        <v>967.11111111111109</v>
      </c>
      <c r="L16" s="14">
        <f t="shared" si="22"/>
        <v>12751036</v>
      </c>
      <c r="M16" s="14">
        <f t="shared" si="22"/>
        <v>1235.5555555555557</v>
      </c>
      <c r="N16" s="14">
        <f t="shared" si="22"/>
        <v>3018903.4444444445</v>
      </c>
      <c r="O16" s="14">
        <f t="shared" si="22"/>
        <v>1101.7777777777778</v>
      </c>
      <c r="P16" s="12">
        <v>100</v>
      </c>
      <c r="Q16" s="8" t="s">
        <v>245</v>
      </c>
      <c r="R16" s="12" t="str">
        <f t="shared" si="2"/>
        <v>20</v>
      </c>
      <c r="S16" s="12">
        <f t="shared" si="3"/>
        <v>50107.088888888888</v>
      </c>
      <c r="T16" s="12">
        <f t="shared" si="4"/>
        <v>400</v>
      </c>
      <c r="U16" s="12">
        <f t="shared" si="5"/>
        <v>2505.3544444444442</v>
      </c>
      <c r="V16" s="12">
        <f t="shared" si="6"/>
        <v>2000</v>
      </c>
      <c r="W16" s="12">
        <f t="shared" si="7"/>
        <v>6375.518</v>
      </c>
      <c r="X16" s="12" t="str">
        <f t="shared" si="8"/>
        <v>20</v>
      </c>
      <c r="Y16" s="12">
        <f t="shared" si="9"/>
        <v>150945.17222222223</v>
      </c>
      <c r="Z16" s="12">
        <f t="shared" si="10"/>
        <v>400</v>
      </c>
      <c r="AA16" s="12">
        <f t="shared" si="11"/>
        <v>7547.2586111111113</v>
      </c>
    </row>
    <row r="17" spans="1:27" x14ac:dyDescent="0.25">
      <c r="A17" t="s">
        <v>18</v>
      </c>
      <c r="B17" s="1">
        <v>19505620</v>
      </c>
      <c r="C17">
        <v>2627</v>
      </c>
      <c r="D17">
        <v>138925524</v>
      </c>
      <c r="E17">
        <v>3445</v>
      </c>
      <c r="F17">
        <v>172643192</v>
      </c>
      <c r="G17">
        <v>3015</v>
      </c>
      <c r="I17" s="6" t="s">
        <v>221</v>
      </c>
      <c r="J17" s="14">
        <f t="shared" ref="J17:O17" si="23">AVERAGE(B138:B147)</f>
        <v>1008420.7</v>
      </c>
      <c r="K17" s="14">
        <f t="shared" si="23"/>
        <v>99.2</v>
      </c>
      <c r="L17" s="14">
        <f t="shared" si="23"/>
        <v>1267146.3</v>
      </c>
      <c r="M17" s="14">
        <f t="shared" si="23"/>
        <v>119.9</v>
      </c>
      <c r="N17" s="14">
        <f t="shared" si="23"/>
        <v>2839615.4</v>
      </c>
      <c r="O17" s="14">
        <f t="shared" si="23"/>
        <v>111.1</v>
      </c>
      <c r="P17" s="12">
        <v>100</v>
      </c>
      <c r="Q17" s="8" t="s">
        <v>246</v>
      </c>
      <c r="R17" s="12" t="str">
        <f t="shared" si="2"/>
        <v>10</v>
      </c>
      <c r="S17" s="12">
        <f t="shared" si="3"/>
        <v>100842.06999999999</v>
      </c>
      <c r="T17" s="12">
        <f t="shared" si="4"/>
        <v>100</v>
      </c>
      <c r="U17" s="12">
        <f t="shared" si="5"/>
        <v>10084.207</v>
      </c>
      <c r="V17" s="12">
        <f t="shared" si="6"/>
        <v>1000</v>
      </c>
      <c r="W17" s="12">
        <f t="shared" si="7"/>
        <v>1267.1463000000001</v>
      </c>
      <c r="X17" s="12" t="str">
        <f t="shared" si="8"/>
        <v>10</v>
      </c>
      <c r="Y17" s="12">
        <f t="shared" si="9"/>
        <v>283961.53999999998</v>
      </c>
      <c r="Z17" s="12">
        <f t="shared" si="10"/>
        <v>100</v>
      </c>
      <c r="AA17" s="12">
        <f t="shared" si="11"/>
        <v>28396.153999999999</v>
      </c>
    </row>
    <row r="18" spans="1:27" x14ac:dyDescent="0.25">
      <c r="A18" t="s">
        <v>19</v>
      </c>
      <c r="B18" s="1">
        <v>22458934</v>
      </c>
      <c r="C18">
        <v>3186</v>
      </c>
      <c r="D18">
        <v>156756700</v>
      </c>
      <c r="E18">
        <v>4069</v>
      </c>
      <c r="F18">
        <v>185945840</v>
      </c>
      <c r="G18">
        <v>3645</v>
      </c>
      <c r="I18" s="6" t="s">
        <v>222</v>
      </c>
      <c r="J18" s="14">
        <f t="shared" ref="J18:O18" si="24">AVERAGE(B149:B158)</f>
        <v>945117.3</v>
      </c>
      <c r="K18" s="14">
        <f t="shared" si="24"/>
        <v>11.7</v>
      </c>
      <c r="L18" s="14">
        <f t="shared" si="24"/>
        <v>665377.19999999995</v>
      </c>
      <c r="M18" s="14">
        <f t="shared" si="24"/>
        <v>13.9</v>
      </c>
      <c r="N18" s="14">
        <f t="shared" si="24"/>
        <v>2807340.3</v>
      </c>
      <c r="O18" s="14">
        <f t="shared" si="24"/>
        <v>13</v>
      </c>
      <c r="P18" s="12">
        <v>10</v>
      </c>
      <c r="Q18" s="8" t="s">
        <v>240</v>
      </c>
      <c r="R18" s="12" t="str">
        <f t="shared" si="2"/>
        <v>1000</v>
      </c>
      <c r="S18" s="12">
        <f t="shared" si="3"/>
        <v>945.1173</v>
      </c>
      <c r="T18" s="12">
        <f t="shared" si="4"/>
        <v>1000000</v>
      </c>
      <c r="U18" s="12">
        <f t="shared" si="5"/>
        <v>0.94511730000000005</v>
      </c>
      <c r="V18" s="12">
        <f t="shared" si="6"/>
        <v>10000</v>
      </c>
      <c r="W18" s="12">
        <f t="shared" si="7"/>
        <v>66.537719999999993</v>
      </c>
      <c r="X18" s="12" t="str">
        <f t="shared" si="8"/>
        <v>1000</v>
      </c>
      <c r="Y18" s="12">
        <f t="shared" si="9"/>
        <v>2807.3402999999998</v>
      </c>
      <c r="Z18" s="12">
        <f t="shared" si="10"/>
        <v>1000000</v>
      </c>
      <c r="AA18" s="12">
        <f t="shared" si="11"/>
        <v>2.8073402999999999</v>
      </c>
    </row>
    <row r="19" spans="1:27" x14ac:dyDescent="0.25">
      <c r="A19" t="s">
        <v>20</v>
      </c>
      <c r="B19" s="1">
        <v>19086070</v>
      </c>
      <c r="C19">
        <v>3507</v>
      </c>
      <c r="D19">
        <v>172987518</v>
      </c>
      <c r="E19">
        <v>4519</v>
      </c>
      <c r="F19">
        <v>235661065</v>
      </c>
      <c r="G19">
        <v>4150</v>
      </c>
      <c r="I19" s="6" t="s">
        <v>223</v>
      </c>
      <c r="J19" s="14">
        <f t="shared" ref="J19:O19" si="25">AVERAGE(B160:B169)</f>
        <v>12165247.300000001</v>
      </c>
      <c r="K19" s="14">
        <f t="shared" si="25"/>
        <v>13751.8</v>
      </c>
      <c r="L19" s="14">
        <f t="shared" si="25"/>
        <v>309694953.39999998</v>
      </c>
      <c r="M19" s="14">
        <f t="shared" si="25"/>
        <v>18027.2</v>
      </c>
      <c r="N19" s="14">
        <f t="shared" si="25"/>
        <v>114938772</v>
      </c>
      <c r="O19" s="14">
        <f t="shared" si="25"/>
        <v>16239.8</v>
      </c>
      <c r="P19" s="12">
        <v>10</v>
      </c>
      <c r="Q19" s="8" t="s">
        <v>241</v>
      </c>
      <c r="R19" s="12" t="str">
        <f t="shared" si="2"/>
        <v>500</v>
      </c>
      <c r="S19" s="12">
        <f t="shared" si="3"/>
        <v>24330.494600000002</v>
      </c>
      <c r="T19" s="12">
        <f t="shared" si="4"/>
        <v>250000</v>
      </c>
      <c r="U19" s="12">
        <f t="shared" si="5"/>
        <v>48.660989200000003</v>
      </c>
      <c r="V19" s="12">
        <f t="shared" si="6"/>
        <v>5000</v>
      </c>
      <c r="W19" s="12">
        <f t="shared" si="7"/>
        <v>61938.990679999995</v>
      </c>
      <c r="X19" s="12" t="str">
        <f t="shared" si="8"/>
        <v>500</v>
      </c>
      <c r="Y19" s="12">
        <f t="shared" si="9"/>
        <v>229877.54399999999</v>
      </c>
      <c r="Z19" s="12">
        <f t="shared" si="10"/>
        <v>250000</v>
      </c>
      <c r="AA19" s="12">
        <f t="shared" si="11"/>
        <v>459.755088</v>
      </c>
    </row>
    <row r="20" spans="1:27" x14ac:dyDescent="0.25">
      <c r="A20" t="s">
        <v>21</v>
      </c>
      <c r="B20" s="1">
        <v>21027484</v>
      </c>
      <c r="C20">
        <v>4230</v>
      </c>
      <c r="D20">
        <v>198787767</v>
      </c>
      <c r="E20">
        <v>5344</v>
      </c>
      <c r="F20">
        <v>282201220</v>
      </c>
      <c r="G20">
        <v>4927</v>
      </c>
      <c r="I20" s="6" t="s">
        <v>224</v>
      </c>
      <c r="J20" s="14">
        <f t="shared" ref="J20:O20" si="26">AVERAGE(B171:B180)</f>
        <v>11623733.800000001</v>
      </c>
      <c r="K20" s="14">
        <f t="shared" si="26"/>
        <v>1429.5</v>
      </c>
      <c r="L20" s="14">
        <f t="shared" si="26"/>
        <v>64749464.799999997</v>
      </c>
      <c r="M20" s="14">
        <f t="shared" si="26"/>
        <v>1858.8</v>
      </c>
      <c r="N20" s="14">
        <f t="shared" si="26"/>
        <v>104298181.7</v>
      </c>
      <c r="O20" s="14">
        <f t="shared" si="26"/>
        <v>1676</v>
      </c>
      <c r="P20" s="12">
        <v>10</v>
      </c>
      <c r="Q20" s="8" t="s">
        <v>242</v>
      </c>
      <c r="R20" s="12" t="str">
        <f t="shared" si="2"/>
        <v>200</v>
      </c>
      <c r="S20" s="12">
        <f t="shared" si="3"/>
        <v>58118.669000000002</v>
      </c>
      <c r="T20" s="12">
        <f t="shared" si="4"/>
        <v>40000</v>
      </c>
      <c r="U20" s="12">
        <f t="shared" si="5"/>
        <v>290.593345</v>
      </c>
      <c r="V20" s="12">
        <f t="shared" si="6"/>
        <v>2000</v>
      </c>
      <c r="W20" s="12">
        <f t="shared" si="7"/>
        <v>32374.732399999997</v>
      </c>
      <c r="X20" s="12" t="str">
        <f t="shared" si="8"/>
        <v>200</v>
      </c>
      <c r="Y20" s="12">
        <f t="shared" si="9"/>
        <v>521490.90850000002</v>
      </c>
      <c r="Z20" s="12">
        <f t="shared" si="10"/>
        <v>40000</v>
      </c>
      <c r="AA20" s="12">
        <f t="shared" si="11"/>
        <v>2607.4545425000001</v>
      </c>
    </row>
    <row r="21" spans="1:27" x14ac:dyDescent="0.25">
      <c r="A21" t="s">
        <v>22</v>
      </c>
      <c r="B21" s="1">
        <v>21876955</v>
      </c>
      <c r="C21">
        <v>4683</v>
      </c>
      <c r="D21">
        <v>215916190</v>
      </c>
      <c r="E21">
        <v>5844</v>
      </c>
      <c r="F21">
        <v>312254646</v>
      </c>
      <c r="G21">
        <v>5469</v>
      </c>
      <c r="I21" s="6" t="s">
        <v>225</v>
      </c>
      <c r="J21" s="14">
        <f t="shared" ref="J21:O21" si="27">AVERAGE(B182:B191)</f>
        <v>10681418.4</v>
      </c>
      <c r="K21" s="14">
        <f t="shared" si="27"/>
        <v>153.80000000000001</v>
      </c>
      <c r="L21" s="14">
        <f t="shared" si="27"/>
        <v>34899595.200000003</v>
      </c>
      <c r="M21" s="14">
        <f t="shared" si="27"/>
        <v>209.5</v>
      </c>
      <c r="N21" s="14">
        <f t="shared" si="27"/>
        <v>98601858.200000003</v>
      </c>
      <c r="O21" s="14">
        <f t="shared" si="27"/>
        <v>181.6</v>
      </c>
      <c r="P21" s="12">
        <v>10</v>
      </c>
      <c r="Q21" s="8" t="s">
        <v>243</v>
      </c>
      <c r="R21" s="12" t="str">
        <f t="shared" si="2"/>
        <v>100</v>
      </c>
      <c r="S21" s="12">
        <f t="shared" si="3"/>
        <v>106814.18400000001</v>
      </c>
      <c r="T21" s="12">
        <f t="shared" si="4"/>
        <v>10000</v>
      </c>
      <c r="U21" s="12">
        <f t="shared" si="5"/>
        <v>1068.14184</v>
      </c>
      <c r="V21" s="12">
        <f t="shared" si="6"/>
        <v>1000</v>
      </c>
      <c r="W21" s="12">
        <f t="shared" si="7"/>
        <v>34899.595200000003</v>
      </c>
      <c r="X21" s="12" t="str">
        <f t="shared" si="8"/>
        <v>100</v>
      </c>
      <c r="Y21" s="12">
        <f t="shared" si="9"/>
        <v>986018.58200000005</v>
      </c>
      <c r="Z21" s="12">
        <f t="shared" si="10"/>
        <v>10000</v>
      </c>
      <c r="AA21" s="12">
        <f t="shared" si="11"/>
        <v>9860.1858200000006</v>
      </c>
    </row>
    <row r="22" spans="1:27" x14ac:dyDescent="0.25">
      <c r="A22" t="s">
        <v>23</v>
      </c>
      <c r="B22" s="1">
        <v>22255699</v>
      </c>
      <c r="C22">
        <v>5260</v>
      </c>
      <c r="D22">
        <v>230383106</v>
      </c>
      <c r="E22">
        <v>6482</v>
      </c>
      <c r="F22">
        <v>380395708</v>
      </c>
      <c r="G22">
        <v>6014</v>
      </c>
      <c r="I22" s="6" t="s">
        <v>226</v>
      </c>
      <c r="J22" s="14">
        <f t="shared" ref="J22:O22" si="28">AVERAGE(B193:B202)</f>
        <v>1434623</v>
      </c>
      <c r="K22" s="14">
        <f t="shared" si="28"/>
        <v>1629.1</v>
      </c>
      <c r="L22" s="14">
        <f t="shared" si="28"/>
        <v>34640787.899999999</v>
      </c>
      <c r="M22" s="14">
        <f t="shared" si="28"/>
        <v>1967.6</v>
      </c>
      <c r="N22" s="14">
        <f t="shared" si="28"/>
        <v>8918489.3000000007</v>
      </c>
      <c r="O22" s="14">
        <f t="shared" si="28"/>
        <v>1772.1</v>
      </c>
      <c r="P22" s="12">
        <v>10</v>
      </c>
      <c r="Q22" s="8" t="s">
        <v>244</v>
      </c>
      <c r="R22" s="12" t="str">
        <f t="shared" si="2"/>
        <v>50</v>
      </c>
      <c r="S22" s="12">
        <f t="shared" si="3"/>
        <v>28692.46</v>
      </c>
      <c r="T22" s="12">
        <f t="shared" si="4"/>
        <v>2500</v>
      </c>
      <c r="U22" s="12">
        <f t="shared" si="5"/>
        <v>573.8492</v>
      </c>
      <c r="V22" s="12">
        <f t="shared" si="6"/>
        <v>500</v>
      </c>
      <c r="W22" s="12">
        <f t="shared" si="7"/>
        <v>69281.575799999991</v>
      </c>
      <c r="X22" s="12" t="str">
        <f t="shared" si="8"/>
        <v>50</v>
      </c>
      <c r="Y22" s="12">
        <f t="shared" si="9"/>
        <v>178369.78600000002</v>
      </c>
      <c r="Z22" s="12">
        <f t="shared" si="10"/>
        <v>2500</v>
      </c>
      <c r="AA22" s="12">
        <f t="shared" si="11"/>
        <v>3567.3957200000004</v>
      </c>
    </row>
    <row r="23" spans="1:27" x14ac:dyDescent="0.25">
      <c r="B23" s="1"/>
      <c r="F23"/>
      <c r="I23" s="6" t="s">
        <v>227</v>
      </c>
      <c r="J23" s="14">
        <f t="shared" ref="J23:O23" si="29">AVERAGE(B204:B213)</f>
        <v>1391121.4</v>
      </c>
      <c r="K23" s="14">
        <f t="shared" si="29"/>
        <v>162.80000000000001</v>
      </c>
      <c r="L23" s="14">
        <f t="shared" si="29"/>
        <v>5370102.2000000002</v>
      </c>
      <c r="M23" s="14">
        <f t="shared" si="29"/>
        <v>203.6</v>
      </c>
      <c r="N23" s="14">
        <f t="shared" si="29"/>
        <v>8974565.3000000007</v>
      </c>
      <c r="O23" s="14">
        <f t="shared" si="29"/>
        <v>188.2</v>
      </c>
      <c r="P23" s="12">
        <v>10</v>
      </c>
      <c r="Q23" s="8" t="s">
        <v>245</v>
      </c>
      <c r="R23" s="12" t="str">
        <f t="shared" si="2"/>
        <v>20</v>
      </c>
      <c r="S23" s="12">
        <f t="shared" si="3"/>
        <v>69556.069999999992</v>
      </c>
      <c r="T23" s="12">
        <f t="shared" si="4"/>
        <v>400</v>
      </c>
      <c r="U23" s="12">
        <f t="shared" si="5"/>
        <v>3477.8035</v>
      </c>
      <c r="V23" s="12">
        <f t="shared" si="6"/>
        <v>200</v>
      </c>
      <c r="W23" s="12">
        <f t="shared" si="7"/>
        <v>26850.511000000002</v>
      </c>
      <c r="X23" s="12" t="str">
        <f t="shared" si="8"/>
        <v>20</v>
      </c>
      <c r="Y23" s="12">
        <f t="shared" si="9"/>
        <v>448728.26500000001</v>
      </c>
      <c r="Z23" s="12">
        <f t="shared" si="10"/>
        <v>400</v>
      </c>
      <c r="AA23" s="12">
        <f t="shared" si="11"/>
        <v>22436.413250000001</v>
      </c>
    </row>
    <row r="24" spans="1:27" x14ac:dyDescent="0.25">
      <c r="A24" t="s">
        <v>24</v>
      </c>
      <c r="B24" s="1">
        <v>11102475</v>
      </c>
      <c r="C24">
        <v>61</v>
      </c>
      <c r="D24">
        <v>26175275</v>
      </c>
      <c r="E24">
        <v>93</v>
      </c>
      <c r="F24">
        <v>83791449</v>
      </c>
      <c r="G24">
        <v>67</v>
      </c>
      <c r="I24" s="6" t="s">
        <v>228</v>
      </c>
      <c r="J24" s="14">
        <f t="shared" ref="J24:O24" si="30">AVERAGE(B215:B224)</f>
        <v>1271427.5</v>
      </c>
      <c r="K24" s="14">
        <f t="shared" si="30"/>
        <v>17.100000000000001</v>
      </c>
      <c r="L24" s="14">
        <f t="shared" si="30"/>
        <v>994701.6</v>
      </c>
      <c r="M24" s="14">
        <f t="shared" si="30"/>
        <v>22.6</v>
      </c>
      <c r="N24" s="14">
        <f t="shared" si="30"/>
        <v>7236047.0999999996</v>
      </c>
      <c r="O24" s="14">
        <f t="shared" si="30"/>
        <v>20.6</v>
      </c>
      <c r="P24" s="12">
        <v>10</v>
      </c>
      <c r="Q24" s="8" t="s">
        <v>246</v>
      </c>
      <c r="R24" s="12" t="str">
        <f t="shared" si="2"/>
        <v>10</v>
      </c>
      <c r="S24" s="12">
        <f t="shared" si="3"/>
        <v>127142.75</v>
      </c>
      <c r="T24" s="12">
        <f t="shared" si="4"/>
        <v>100</v>
      </c>
      <c r="U24" s="12">
        <f t="shared" si="5"/>
        <v>12714.275</v>
      </c>
      <c r="V24" s="12">
        <f t="shared" si="6"/>
        <v>100</v>
      </c>
      <c r="W24" s="12">
        <f t="shared" si="7"/>
        <v>9947.0159999999996</v>
      </c>
      <c r="X24" s="12" t="str">
        <f t="shared" si="8"/>
        <v>10</v>
      </c>
      <c r="Y24" s="12">
        <f t="shared" si="9"/>
        <v>723604.71</v>
      </c>
      <c r="Z24" s="12">
        <f t="shared" si="10"/>
        <v>100</v>
      </c>
      <c r="AA24" s="12">
        <f t="shared" si="11"/>
        <v>72360.47099999999</v>
      </c>
    </row>
    <row r="25" spans="1:27" x14ac:dyDescent="0.25">
      <c r="A25" t="s">
        <v>25</v>
      </c>
      <c r="B25" s="1">
        <v>12950401</v>
      </c>
      <c r="C25">
        <v>119</v>
      </c>
      <c r="D25">
        <v>39808064</v>
      </c>
      <c r="E25">
        <v>179</v>
      </c>
      <c r="F25">
        <v>109678636</v>
      </c>
      <c r="G25">
        <v>132</v>
      </c>
    </row>
    <row r="26" spans="1:27" x14ac:dyDescent="0.25">
      <c r="A26" t="s">
        <v>26</v>
      </c>
      <c r="B26" s="1">
        <v>14598485</v>
      </c>
      <c r="C26">
        <v>163</v>
      </c>
      <c r="D26">
        <v>50050122</v>
      </c>
      <c r="E26">
        <v>253</v>
      </c>
      <c r="F26">
        <v>112007717</v>
      </c>
      <c r="G26">
        <v>191</v>
      </c>
    </row>
    <row r="27" spans="1:27" x14ac:dyDescent="0.25">
      <c r="A27" t="s">
        <v>27</v>
      </c>
      <c r="B27" s="1">
        <v>16766151</v>
      </c>
      <c r="C27">
        <v>229</v>
      </c>
      <c r="D27">
        <v>51116881</v>
      </c>
      <c r="E27">
        <v>334</v>
      </c>
      <c r="F27">
        <v>152577852</v>
      </c>
      <c r="G27">
        <v>261</v>
      </c>
      <c r="S27" t="s">
        <v>250</v>
      </c>
      <c r="T27" t="s">
        <v>251</v>
      </c>
    </row>
    <row r="28" spans="1:27" x14ac:dyDescent="0.25">
      <c r="A28" t="s">
        <v>28</v>
      </c>
      <c r="B28" s="1">
        <v>16302254</v>
      </c>
      <c r="C28">
        <v>282</v>
      </c>
      <c r="D28">
        <v>46110931</v>
      </c>
      <c r="E28">
        <v>395</v>
      </c>
      <c r="F28">
        <v>169419776</v>
      </c>
      <c r="G28">
        <v>335</v>
      </c>
      <c r="Q28">
        <v>1000</v>
      </c>
      <c r="R28">
        <v>1000</v>
      </c>
      <c r="S28" s="14">
        <v>19172238.100000001</v>
      </c>
      <c r="T28">
        <v>220425568.90000001</v>
      </c>
    </row>
    <row r="29" spans="1:27" x14ac:dyDescent="0.25">
      <c r="A29" t="s">
        <v>29</v>
      </c>
      <c r="B29" s="1">
        <v>23099894</v>
      </c>
      <c r="C29">
        <v>342</v>
      </c>
      <c r="D29">
        <v>53212068</v>
      </c>
      <c r="E29">
        <v>449</v>
      </c>
      <c r="F29">
        <v>207618511</v>
      </c>
      <c r="G29">
        <v>386</v>
      </c>
      <c r="I29" s="7"/>
      <c r="J29" s="17" t="s">
        <v>1</v>
      </c>
      <c r="K29" s="18"/>
      <c r="L29" s="17" t="s">
        <v>2</v>
      </c>
      <c r="M29" s="18"/>
      <c r="N29" s="17" t="s">
        <v>3</v>
      </c>
      <c r="O29" s="18"/>
      <c r="R29">
        <v>500</v>
      </c>
      <c r="S29">
        <v>12165247.300000001</v>
      </c>
      <c r="T29">
        <v>114938772</v>
      </c>
    </row>
    <row r="30" spans="1:27" x14ac:dyDescent="0.25">
      <c r="A30" t="s">
        <v>30</v>
      </c>
      <c r="B30" s="1">
        <v>28347140</v>
      </c>
      <c r="C30">
        <v>392</v>
      </c>
      <c r="D30">
        <v>56132275</v>
      </c>
      <c r="E30">
        <v>511</v>
      </c>
      <c r="F30">
        <v>214690350</v>
      </c>
      <c r="G30">
        <v>448</v>
      </c>
      <c r="I30" s="6" t="s">
        <v>235</v>
      </c>
      <c r="J30" s="19" t="s">
        <v>236</v>
      </c>
      <c r="K30" s="20"/>
      <c r="L30" s="19" t="s">
        <v>237</v>
      </c>
      <c r="M30" s="20"/>
      <c r="N30" s="19" t="s">
        <v>237</v>
      </c>
      <c r="O30" s="20"/>
      <c r="R30">
        <v>200</v>
      </c>
      <c r="S30">
        <v>3114161.5555555555</v>
      </c>
      <c r="T30">
        <v>46580486.666666664</v>
      </c>
    </row>
    <row r="31" spans="1:27" x14ac:dyDescent="0.25">
      <c r="A31" t="s">
        <v>31</v>
      </c>
      <c r="B31" s="1">
        <v>27344039</v>
      </c>
      <c r="C31">
        <v>465</v>
      </c>
      <c r="D31">
        <v>54019797</v>
      </c>
      <c r="E31">
        <v>602</v>
      </c>
      <c r="F31">
        <v>247203293</v>
      </c>
      <c r="G31">
        <v>531</v>
      </c>
      <c r="I31" s="8">
        <v>1000</v>
      </c>
      <c r="J31" s="15">
        <f>AVERAGE(J4:J6)</f>
        <v>18607470.766666666</v>
      </c>
      <c r="K31" s="16"/>
      <c r="L31" s="15">
        <f>AVERAGE(L4:L6)</f>
        <v>435678570.76666665</v>
      </c>
      <c r="M31" s="16"/>
      <c r="N31" s="15">
        <f>AVERAGE(N4:N6)</f>
        <v>204068117.66666666</v>
      </c>
      <c r="O31" s="16"/>
      <c r="R31">
        <v>100</v>
      </c>
      <c r="S31">
        <v>1929205</v>
      </c>
      <c r="T31">
        <v>24649228.399999999</v>
      </c>
    </row>
    <row r="32" spans="1:27" x14ac:dyDescent="0.25">
      <c r="A32" t="s">
        <v>32</v>
      </c>
      <c r="B32" s="1">
        <v>22483539</v>
      </c>
      <c r="C32">
        <v>508</v>
      </c>
      <c r="D32">
        <v>56010228</v>
      </c>
      <c r="E32">
        <v>662</v>
      </c>
      <c r="F32">
        <v>279748485</v>
      </c>
      <c r="G32">
        <v>592</v>
      </c>
      <c r="I32" s="8">
        <v>100</v>
      </c>
      <c r="J32" s="15">
        <f>AVERAGE(J7:J9)</f>
        <v>1873579.3703703703</v>
      </c>
      <c r="K32" s="16"/>
      <c r="L32" s="15">
        <f>AVERAGE(L7:L9)</f>
        <v>24024105.551851854</v>
      </c>
      <c r="M32" s="16"/>
      <c r="N32" s="15">
        <f>AVERAGE(N7:N9)</f>
        <v>22307362.577777777</v>
      </c>
      <c r="O32" s="16"/>
      <c r="R32">
        <v>50</v>
      </c>
      <c r="S32">
        <v>1434623</v>
      </c>
      <c r="T32">
        <v>8918489.3000000007</v>
      </c>
    </row>
    <row r="33" spans="1:20" x14ac:dyDescent="0.25">
      <c r="A33" t="s">
        <v>33</v>
      </c>
      <c r="B33" s="1">
        <v>22679234</v>
      </c>
      <c r="C33">
        <v>578</v>
      </c>
      <c r="D33">
        <v>65631070</v>
      </c>
      <c r="E33">
        <v>732</v>
      </c>
      <c r="F33">
        <v>298998352</v>
      </c>
      <c r="G33">
        <v>660</v>
      </c>
      <c r="I33" s="8">
        <v>10</v>
      </c>
      <c r="J33" s="15">
        <f>AVERAGE(J10:J12)</f>
        <v>926885.85092592577</v>
      </c>
      <c r="K33" s="16"/>
      <c r="L33" s="15">
        <f>AVERAGE(L10:L12)</f>
        <v>3676263.9259259258</v>
      </c>
      <c r="M33" s="16"/>
      <c r="N33" s="15">
        <f>AVERAGE(N10:N12)</f>
        <v>1929087.8018518519</v>
      </c>
      <c r="O33" s="16"/>
      <c r="R33">
        <v>20</v>
      </c>
      <c r="S33">
        <v>1002141.7777777778</v>
      </c>
      <c r="T33">
        <v>3018903.4444444445</v>
      </c>
    </row>
    <row r="34" spans="1:20" x14ac:dyDescent="0.25">
      <c r="B34" s="1"/>
      <c r="F34"/>
      <c r="I34" s="8">
        <v>20</v>
      </c>
      <c r="J34" s="15">
        <f>AVERAGE(J16:J18)</f>
        <v>985226.5925925927</v>
      </c>
      <c r="K34" s="16"/>
      <c r="L34" s="15">
        <f>AVERAGE(L16:L18)</f>
        <v>4894519.833333333</v>
      </c>
      <c r="M34" s="16"/>
      <c r="N34" s="15">
        <f>AVERAGE(N16:N18)</f>
        <v>2888619.7148148143</v>
      </c>
      <c r="O34" s="16"/>
      <c r="R34">
        <v>10</v>
      </c>
      <c r="S34">
        <v>910659.875</v>
      </c>
      <c r="T34">
        <v>1939351.75</v>
      </c>
    </row>
    <row r="35" spans="1:20" x14ac:dyDescent="0.25">
      <c r="A35" t="s">
        <v>34</v>
      </c>
      <c r="B35" s="1">
        <v>1971355</v>
      </c>
      <c r="C35">
        <v>1050</v>
      </c>
      <c r="D35">
        <v>42453431</v>
      </c>
      <c r="E35">
        <v>1552</v>
      </c>
      <c r="F35">
        <v>13226052</v>
      </c>
      <c r="G35">
        <v>1420</v>
      </c>
      <c r="I35" s="8">
        <v>200</v>
      </c>
      <c r="J35" s="15">
        <f>AVERAGE(J13:J15)</f>
        <v>2919206.5185185187</v>
      </c>
      <c r="K35" s="16"/>
      <c r="L35" s="15">
        <f>AVERAGE(L13:L15)</f>
        <v>43000643.77407407</v>
      </c>
      <c r="M35" s="16"/>
      <c r="N35" s="15">
        <f>AVERAGE(N13:N15)</f>
        <v>43521172.05555556</v>
      </c>
      <c r="O35" s="16"/>
      <c r="Q35">
        <v>100</v>
      </c>
      <c r="R35">
        <v>1000</v>
      </c>
      <c r="S35">
        <v>17082813</v>
      </c>
      <c r="T35">
        <v>204205342</v>
      </c>
    </row>
    <row r="36" spans="1:20" x14ac:dyDescent="0.25">
      <c r="A36" t="s">
        <v>35</v>
      </c>
      <c r="B36" s="1">
        <v>1665255</v>
      </c>
      <c r="C36">
        <v>1330</v>
      </c>
      <c r="D36">
        <v>46093878</v>
      </c>
      <c r="E36">
        <v>1509</v>
      </c>
      <c r="F36">
        <v>15261443</v>
      </c>
      <c r="G36">
        <v>1453</v>
      </c>
      <c r="I36" s="8">
        <v>50</v>
      </c>
      <c r="J36" s="15">
        <f>AVERAGE(J22:J24)</f>
        <v>1365723.9666666666</v>
      </c>
      <c r="K36" s="16"/>
      <c r="L36" s="15">
        <f>AVERAGE(L22:L24)</f>
        <v>13668530.566666668</v>
      </c>
      <c r="M36" s="16"/>
      <c r="N36" s="15">
        <f>AVERAGE(N22:N24)</f>
        <v>8376367.2333333343</v>
      </c>
      <c r="O36" s="16"/>
      <c r="R36">
        <v>500</v>
      </c>
      <c r="S36">
        <v>11623733.800000001</v>
      </c>
      <c r="T36">
        <v>104298181.7</v>
      </c>
    </row>
    <row r="37" spans="1:20" x14ac:dyDescent="0.25">
      <c r="A37" t="s">
        <v>36</v>
      </c>
      <c r="B37" s="1">
        <v>1865288</v>
      </c>
      <c r="C37">
        <v>1538</v>
      </c>
      <c r="D37">
        <v>47825574</v>
      </c>
      <c r="E37">
        <v>2214</v>
      </c>
      <c r="F37">
        <v>23560011</v>
      </c>
      <c r="G37">
        <v>1932</v>
      </c>
      <c r="I37" s="8">
        <v>500</v>
      </c>
      <c r="J37" s="15">
        <f>AVERAGE(J19:J21)</f>
        <v>11490133.166666666</v>
      </c>
      <c r="K37" s="16"/>
      <c r="L37" s="15">
        <f>AVERAGE(L19:L21)</f>
        <v>136448004.46666667</v>
      </c>
      <c r="M37" s="16"/>
      <c r="N37" s="15">
        <f>AVERAGE(N19:N21)</f>
        <v>105946270.63333333</v>
      </c>
      <c r="O37" s="16"/>
      <c r="R37">
        <v>200</v>
      </c>
      <c r="S37">
        <v>2918555.8</v>
      </c>
      <c r="T37">
        <v>45450803.700000003</v>
      </c>
    </row>
    <row r="38" spans="1:20" x14ac:dyDescent="0.25">
      <c r="A38" t="s">
        <v>37</v>
      </c>
      <c r="B38" s="1">
        <v>1726668</v>
      </c>
      <c r="C38">
        <v>2123</v>
      </c>
      <c r="D38">
        <v>52125978</v>
      </c>
      <c r="E38">
        <v>2944</v>
      </c>
      <c r="F38">
        <v>18839981</v>
      </c>
      <c r="G38">
        <v>2778</v>
      </c>
      <c r="R38">
        <v>100</v>
      </c>
      <c r="S38">
        <v>955876.9</v>
      </c>
      <c r="T38">
        <v>25056521.111111112</v>
      </c>
    </row>
    <row r="39" spans="1:20" x14ac:dyDescent="0.25">
      <c r="A39" t="s">
        <v>38</v>
      </c>
      <c r="B39" s="1">
        <v>1921849</v>
      </c>
      <c r="C39">
        <v>2300</v>
      </c>
      <c r="D39">
        <v>49237357</v>
      </c>
      <c r="E39">
        <v>3257</v>
      </c>
      <c r="F39">
        <v>24713462</v>
      </c>
      <c r="G39">
        <v>2855</v>
      </c>
      <c r="R39">
        <v>50</v>
      </c>
      <c r="S39">
        <v>1391121.4</v>
      </c>
      <c r="T39">
        <v>8974565.3000000007</v>
      </c>
    </row>
    <row r="40" spans="1:20" x14ac:dyDescent="0.25">
      <c r="A40" t="s">
        <v>39</v>
      </c>
      <c r="B40" s="1">
        <v>2016421</v>
      </c>
      <c r="C40">
        <v>3568</v>
      </c>
      <c r="D40">
        <v>61819244</v>
      </c>
      <c r="E40">
        <v>4094</v>
      </c>
      <c r="F40">
        <v>24007236</v>
      </c>
      <c r="G40">
        <v>3677</v>
      </c>
      <c r="R40">
        <v>20</v>
      </c>
      <c r="S40">
        <v>1008420.7</v>
      </c>
      <c r="T40">
        <v>2839615.4</v>
      </c>
    </row>
    <row r="41" spans="1:20" x14ac:dyDescent="0.25">
      <c r="A41" t="s">
        <v>40</v>
      </c>
      <c r="B41" s="1">
        <v>1768228</v>
      </c>
      <c r="C41">
        <v>3130</v>
      </c>
      <c r="D41">
        <v>59218721</v>
      </c>
      <c r="E41">
        <v>4178</v>
      </c>
      <c r="F41">
        <v>31077394</v>
      </c>
      <c r="G41">
        <v>3884</v>
      </c>
      <c r="R41">
        <v>10</v>
      </c>
      <c r="S41">
        <v>955876.9</v>
      </c>
      <c r="T41">
        <v>1929649.1</v>
      </c>
    </row>
    <row r="42" spans="1:20" x14ac:dyDescent="0.25">
      <c r="A42" t="s">
        <v>41</v>
      </c>
      <c r="B42" s="1">
        <v>2072674</v>
      </c>
      <c r="C42">
        <v>3558</v>
      </c>
      <c r="D42">
        <v>49027758</v>
      </c>
      <c r="E42">
        <v>4679</v>
      </c>
      <c r="F42">
        <v>35744251</v>
      </c>
      <c r="G42">
        <v>4504</v>
      </c>
      <c r="Q42">
        <v>10</v>
      </c>
      <c r="R42">
        <v>1000</v>
      </c>
      <c r="S42">
        <v>19567361.199999999</v>
      </c>
      <c r="T42">
        <v>187573442.09999999</v>
      </c>
    </row>
    <row r="43" spans="1:20" x14ac:dyDescent="0.25">
      <c r="A43" t="s">
        <v>42</v>
      </c>
      <c r="B43" s="1">
        <v>2209472</v>
      </c>
      <c r="C43">
        <v>4639</v>
      </c>
      <c r="D43">
        <v>56961302</v>
      </c>
      <c r="E43">
        <v>6036</v>
      </c>
      <c r="F43">
        <v>28088753</v>
      </c>
      <c r="G43">
        <v>5713</v>
      </c>
      <c r="R43">
        <v>500</v>
      </c>
      <c r="S43">
        <v>10681418.4</v>
      </c>
      <c r="T43">
        <v>98601858.200000003</v>
      </c>
    </row>
    <row r="44" spans="1:20" x14ac:dyDescent="0.25">
      <c r="A44" t="s">
        <v>43</v>
      </c>
      <c r="B44" s="1">
        <v>2074840</v>
      </c>
      <c r="C44">
        <v>5359</v>
      </c>
      <c r="D44">
        <v>61970888</v>
      </c>
      <c r="E44">
        <v>6294</v>
      </c>
      <c r="F44">
        <v>31973701</v>
      </c>
      <c r="G44">
        <v>5992</v>
      </c>
      <c r="R44">
        <v>200</v>
      </c>
      <c r="S44">
        <v>2724902.2</v>
      </c>
      <c r="T44">
        <v>38532225.799999997</v>
      </c>
    </row>
    <row r="45" spans="1:20" x14ac:dyDescent="0.25">
      <c r="B45" s="1"/>
      <c r="F45"/>
      <c r="R45">
        <v>100</v>
      </c>
      <c r="S45">
        <v>1748640.888888889</v>
      </c>
      <c r="T45">
        <v>17216338.222222224</v>
      </c>
    </row>
    <row r="46" spans="1:20" x14ac:dyDescent="0.25">
      <c r="A46" t="s">
        <v>44</v>
      </c>
      <c r="B46" s="1">
        <v>1690696</v>
      </c>
      <c r="C46">
        <v>122</v>
      </c>
      <c r="D46">
        <v>9855773</v>
      </c>
      <c r="E46">
        <v>145</v>
      </c>
      <c r="F46">
        <v>15251050</v>
      </c>
      <c r="G46">
        <v>120</v>
      </c>
      <c r="R46">
        <v>50</v>
      </c>
      <c r="S46">
        <v>1271427.5</v>
      </c>
      <c r="T46">
        <v>7236047.0999999996</v>
      </c>
    </row>
    <row r="47" spans="1:20" x14ac:dyDescent="0.25">
      <c r="A47" t="s">
        <v>45</v>
      </c>
      <c r="B47" s="1">
        <v>1796318</v>
      </c>
      <c r="C47">
        <v>155</v>
      </c>
      <c r="D47">
        <v>11883455</v>
      </c>
      <c r="E47">
        <v>212</v>
      </c>
      <c r="F47">
        <v>21345459</v>
      </c>
      <c r="G47">
        <v>196</v>
      </c>
      <c r="R47">
        <v>20</v>
      </c>
      <c r="S47" s="14">
        <v>945117.3</v>
      </c>
      <c r="T47">
        <v>2807340.3</v>
      </c>
    </row>
    <row r="48" spans="1:20" x14ac:dyDescent="0.25">
      <c r="A48" t="s">
        <v>46</v>
      </c>
      <c r="B48" s="1">
        <v>1640483</v>
      </c>
      <c r="C48">
        <v>217</v>
      </c>
      <c r="D48">
        <v>13198936</v>
      </c>
      <c r="E48">
        <v>270</v>
      </c>
      <c r="F48">
        <v>21313465</v>
      </c>
      <c r="G48">
        <v>204</v>
      </c>
      <c r="R48">
        <v>10</v>
      </c>
      <c r="S48">
        <v>914120.77777777775</v>
      </c>
      <c r="T48">
        <v>1918262.5555555555</v>
      </c>
    </row>
    <row r="49" spans="1:7" x14ac:dyDescent="0.25">
      <c r="A49" t="s">
        <v>47</v>
      </c>
      <c r="B49" s="1">
        <v>1874722</v>
      </c>
      <c r="C49">
        <v>237</v>
      </c>
      <c r="D49">
        <v>16231994</v>
      </c>
      <c r="E49">
        <v>333</v>
      </c>
      <c r="F49">
        <v>23921075</v>
      </c>
      <c r="G49">
        <v>324</v>
      </c>
    </row>
    <row r="50" spans="1:7" x14ac:dyDescent="0.25">
      <c r="A50" t="s">
        <v>48</v>
      </c>
      <c r="B50" s="1">
        <v>1800866</v>
      </c>
      <c r="C50">
        <v>311</v>
      </c>
      <c r="D50">
        <v>17575176</v>
      </c>
      <c r="E50">
        <v>412</v>
      </c>
      <c r="F50">
        <v>24405359</v>
      </c>
      <c r="G50">
        <v>365</v>
      </c>
    </row>
    <row r="51" spans="1:7" x14ac:dyDescent="0.25">
      <c r="A51" t="s">
        <v>49</v>
      </c>
      <c r="B51" s="1">
        <v>2157888</v>
      </c>
      <c r="C51">
        <v>371</v>
      </c>
      <c r="D51">
        <v>18847828</v>
      </c>
      <c r="E51">
        <v>485</v>
      </c>
      <c r="F51">
        <v>25896587</v>
      </c>
      <c r="G51">
        <v>467</v>
      </c>
    </row>
    <row r="52" spans="1:7" x14ac:dyDescent="0.25">
      <c r="A52" t="s">
        <v>50</v>
      </c>
      <c r="B52" s="1">
        <v>2177738</v>
      </c>
      <c r="C52">
        <v>427</v>
      </c>
      <c r="D52">
        <v>21891032</v>
      </c>
      <c r="E52">
        <v>543</v>
      </c>
      <c r="F52">
        <v>28810523</v>
      </c>
      <c r="G52">
        <v>505</v>
      </c>
    </row>
    <row r="53" spans="1:7" x14ac:dyDescent="0.25">
      <c r="A53" t="s">
        <v>51</v>
      </c>
      <c r="B53" s="1">
        <v>1899645</v>
      </c>
      <c r="C53">
        <v>475</v>
      </c>
      <c r="D53">
        <v>22619902</v>
      </c>
      <c r="E53">
        <v>574</v>
      </c>
      <c r="F53">
        <v>25893928</v>
      </c>
      <c r="G53">
        <v>533</v>
      </c>
    </row>
    <row r="54" spans="1:7" x14ac:dyDescent="0.25">
      <c r="A54" t="s">
        <v>52</v>
      </c>
      <c r="B54" s="1">
        <v>2447674</v>
      </c>
      <c r="C54">
        <v>526</v>
      </c>
      <c r="D54">
        <v>25151920</v>
      </c>
      <c r="E54">
        <v>659</v>
      </c>
      <c r="F54">
        <v>38671244</v>
      </c>
      <c r="G54">
        <v>615</v>
      </c>
    </row>
    <row r="55" spans="1:7" x14ac:dyDescent="0.25">
      <c r="B55" s="1"/>
      <c r="F55"/>
    </row>
    <row r="56" spans="1:7" x14ac:dyDescent="0.25">
      <c r="A56" t="s">
        <v>53</v>
      </c>
      <c r="B56" s="1">
        <v>1523387</v>
      </c>
      <c r="C56">
        <v>14</v>
      </c>
      <c r="D56">
        <v>1091067</v>
      </c>
      <c r="E56">
        <v>17</v>
      </c>
      <c r="F56">
        <v>10737880</v>
      </c>
      <c r="G56">
        <v>16</v>
      </c>
    </row>
    <row r="57" spans="1:7" x14ac:dyDescent="0.25">
      <c r="A57" t="s">
        <v>54</v>
      </c>
      <c r="B57" s="1">
        <v>1554357</v>
      </c>
      <c r="C57">
        <v>12</v>
      </c>
      <c r="D57">
        <v>1060991</v>
      </c>
      <c r="E57">
        <v>18</v>
      </c>
      <c r="F57">
        <v>8653064</v>
      </c>
      <c r="G57">
        <v>15</v>
      </c>
    </row>
    <row r="58" spans="1:7" x14ac:dyDescent="0.25">
      <c r="A58" t="s">
        <v>55</v>
      </c>
      <c r="B58" s="1">
        <v>1576844</v>
      </c>
      <c r="C58">
        <v>15</v>
      </c>
      <c r="D58">
        <v>1268165</v>
      </c>
      <c r="E58">
        <v>24</v>
      </c>
      <c r="F58">
        <v>11358370</v>
      </c>
      <c r="G58">
        <v>20</v>
      </c>
    </row>
    <row r="59" spans="1:7" x14ac:dyDescent="0.25">
      <c r="A59" t="s">
        <v>56</v>
      </c>
      <c r="B59" s="1">
        <v>1748661</v>
      </c>
      <c r="C59">
        <v>24</v>
      </c>
      <c r="D59">
        <v>1537153</v>
      </c>
      <c r="E59">
        <v>31</v>
      </c>
      <c r="F59">
        <v>15853911</v>
      </c>
      <c r="G59">
        <v>29</v>
      </c>
    </row>
    <row r="60" spans="1:7" x14ac:dyDescent="0.25">
      <c r="A60" t="s">
        <v>57</v>
      </c>
      <c r="B60" s="1">
        <v>1757654</v>
      </c>
      <c r="C60">
        <v>34</v>
      </c>
      <c r="D60">
        <v>1909304</v>
      </c>
      <c r="E60">
        <v>46</v>
      </c>
      <c r="F60">
        <v>16894935</v>
      </c>
      <c r="G60">
        <v>40</v>
      </c>
    </row>
    <row r="61" spans="1:7" x14ac:dyDescent="0.25">
      <c r="A61" t="s">
        <v>58</v>
      </c>
      <c r="B61" s="1">
        <v>1861782</v>
      </c>
      <c r="C61">
        <v>35</v>
      </c>
      <c r="D61">
        <v>2217618</v>
      </c>
      <c r="E61">
        <v>53</v>
      </c>
      <c r="F61">
        <v>20987901</v>
      </c>
      <c r="G61">
        <v>48</v>
      </c>
    </row>
    <row r="62" spans="1:7" x14ac:dyDescent="0.25">
      <c r="A62" t="s">
        <v>59</v>
      </c>
      <c r="B62" s="1">
        <v>1875139</v>
      </c>
      <c r="C62">
        <v>49</v>
      </c>
      <c r="D62">
        <v>2457707</v>
      </c>
      <c r="E62">
        <v>59</v>
      </c>
      <c r="F62">
        <v>20548270</v>
      </c>
      <c r="G62">
        <v>52</v>
      </c>
    </row>
    <row r="63" spans="1:7" x14ac:dyDescent="0.25">
      <c r="A63" t="s">
        <v>60</v>
      </c>
      <c r="B63" s="1">
        <v>1899472</v>
      </c>
      <c r="C63">
        <v>55</v>
      </c>
      <c r="D63">
        <v>2872260</v>
      </c>
      <c r="E63">
        <v>71</v>
      </c>
      <c r="F63">
        <v>24306033</v>
      </c>
      <c r="G63">
        <v>64</v>
      </c>
    </row>
    <row r="64" spans="1:7" x14ac:dyDescent="0.25">
      <c r="A64" t="s">
        <v>61</v>
      </c>
      <c r="B64" s="1">
        <v>1940472</v>
      </c>
      <c r="C64">
        <v>56</v>
      </c>
      <c r="D64">
        <v>2919851</v>
      </c>
      <c r="E64">
        <v>71</v>
      </c>
      <c r="F64">
        <v>25606680</v>
      </c>
      <c r="G64">
        <v>67</v>
      </c>
    </row>
    <row r="65" spans="1:7" x14ac:dyDescent="0.25">
      <c r="B65" s="1"/>
      <c r="F65"/>
    </row>
    <row r="66" spans="1:7" x14ac:dyDescent="0.25">
      <c r="A66" t="s">
        <v>62</v>
      </c>
      <c r="B66" s="1">
        <v>819154</v>
      </c>
      <c r="C66">
        <v>867</v>
      </c>
      <c r="D66">
        <v>9063537</v>
      </c>
      <c r="E66">
        <v>932</v>
      </c>
      <c r="F66">
        <v>1628106</v>
      </c>
      <c r="G66">
        <v>867</v>
      </c>
    </row>
    <row r="67" spans="1:7" x14ac:dyDescent="0.25">
      <c r="A67" t="s">
        <v>63</v>
      </c>
      <c r="B67" s="1">
        <v>1043003</v>
      </c>
      <c r="C67">
        <v>1113</v>
      </c>
      <c r="D67">
        <v>9722075</v>
      </c>
      <c r="E67">
        <v>1170</v>
      </c>
      <c r="F67">
        <v>2296234</v>
      </c>
      <c r="G67">
        <v>1170</v>
      </c>
    </row>
    <row r="68" spans="1:7" x14ac:dyDescent="0.25">
      <c r="A68" t="s">
        <v>64</v>
      </c>
      <c r="B68" s="1">
        <v>893419</v>
      </c>
      <c r="C68">
        <v>1023</v>
      </c>
      <c r="D68">
        <v>9691579</v>
      </c>
      <c r="E68">
        <v>1176</v>
      </c>
      <c r="F68">
        <v>2254776</v>
      </c>
      <c r="G68">
        <v>1176</v>
      </c>
    </row>
    <row r="69" spans="1:7" x14ac:dyDescent="0.25">
      <c r="A69" t="s">
        <v>65</v>
      </c>
      <c r="B69" s="1">
        <v>858329</v>
      </c>
      <c r="C69">
        <v>1064</v>
      </c>
      <c r="D69">
        <v>9636275</v>
      </c>
      <c r="E69">
        <v>1106</v>
      </c>
      <c r="F69">
        <v>1955421</v>
      </c>
      <c r="G69">
        <v>1049</v>
      </c>
    </row>
    <row r="70" spans="1:7" x14ac:dyDescent="0.25">
      <c r="A70" t="s">
        <v>66</v>
      </c>
      <c r="B70" s="1">
        <v>876933</v>
      </c>
      <c r="C70">
        <v>877</v>
      </c>
      <c r="D70">
        <v>9333540</v>
      </c>
      <c r="E70">
        <v>1075</v>
      </c>
      <c r="F70">
        <v>1749349</v>
      </c>
      <c r="G70">
        <v>1075</v>
      </c>
    </row>
    <row r="71" spans="1:7" x14ac:dyDescent="0.25">
      <c r="A71" t="s">
        <v>67</v>
      </c>
      <c r="B71" s="1">
        <v>867943</v>
      </c>
      <c r="C71">
        <v>1228</v>
      </c>
      <c r="D71">
        <v>9159301</v>
      </c>
      <c r="E71">
        <v>1228</v>
      </c>
      <c r="F71">
        <v>1838964</v>
      </c>
      <c r="G71">
        <v>1228</v>
      </c>
    </row>
    <row r="72" spans="1:7" x14ac:dyDescent="0.25">
      <c r="A72" t="s">
        <v>68</v>
      </c>
      <c r="B72" s="1">
        <v>1053505</v>
      </c>
      <c r="C72">
        <v>935</v>
      </c>
      <c r="D72">
        <v>9550357</v>
      </c>
      <c r="E72">
        <v>1077</v>
      </c>
      <c r="F72">
        <v>1927728</v>
      </c>
      <c r="G72">
        <v>935</v>
      </c>
    </row>
    <row r="73" spans="1:7" x14ac:dyDescent="0.25">
      <c r="A73" t="s">
        <v>69</v>
      </c>
      <c r="B73" s="1">
        <v>872993</v>
      </c>
      <c r="C73">
        <v>931</v>
      </c>
      <c r="D73">
        <v>9830636</v>
      </c>
      <c r="E73">
        <v>1085</v>
      </c>
      <c r="F73">
        <v>1864236</v>
      </c>
      <c r="G73">
        <v>1055</v>
      </c>
    </row>
    <row r="74" spans="1:7" x14ac:dyDescent="0.25">
      <c r="B74" s="1"/>
      <c r="F74"/>
    </row>
    <row r="75" spans="1:7" x14ac:dyDescent="0.25">
      <c r="A75" t="s">
        <v>70</v>
      </c>
      <c r="B75" s="1">
        <v>982282</v>
      </c>
      <c r="C75">
        <v>69</v>
      </c>
      <c r="D75">
        <v>890581</v>
      </c>
      <c r="E75">
        <v>109</v>
      </c>
      <c r="F75">
        <v>2161619</v>
      </c>
      <c r="G75">
        <v>101</v>
      </c>
    </row>
    <row r="76" spans="1:7" x14ac:dyDescent="0.25">
      <c r="A76" t="s">
        <v>71</v>
      </c>
      <c r="B76" s="1">
        <v>1005587</v>
      </c>
      <c r="C76">
        <v>90</v>
      </c>
      <c r="D76">
        <v>904811</v>
      </c>
      <c r="E76">
        <v>113</v>
      </c>
      <c r="F76">
        <v>1822765</v>
      </c>
      <c r="G76">
        <v>90</v>
      </c>
    </row>
    <row r="77" spans="1:7" x14ac:dyDescent="0.25">
      <c r="A77" t="s">
        <v>72</v>
      </c>
      <c r="B77" s="1">
        <v>912344</v>
      </c>
      <c r="C77">
        <v>101</v>
      </c>
      <c r="D77">
        <v>984214</v>
      </c>
      <c r="E77">
        <v>111</v>
      </c>
      <c r="F77">
        <v>1799843</v>
      </c>
      <c r="G77">
        <v>101</v>
      </c>
    </row>
    <row r="78" spans="1:7" x14ac:dyDescent="0.25">
      <c r="A78" t="s">
        <v>73</v>
      </c>
      <c r="B78" s="1">
        <v>1135083</v>
      </c>
      <c r="C78">
        <v>73</v>
      </c>
      <c r="D78">
        <v>871667</v>
      </c>
      <c r="E78">
        <v>103</v>
      </c>
      <c r="F78">
        <v>2145165</v>
      </c>
      <c r="G78">
        <v>96</v>
      </c>
    </row>
    <row r="79" spans="1:7" x14ac:dyDescent="0.25">
      <c r="A79" t="s">
        <v>74</v>
      </c>
      <c r="B79" s="1">
        <v>918989</v>
      </c>
      <c r="C79">
        <v>104</v>
      </c>
      <c r="D79">
        <v>958626</v>
      </c>
      <c r="E79">
        <v>112</v>
      </c>
      <c r="F79">
        <v>2107896</v>
      </c>
      <c r="G79">
        <v>112</v>
      </c>
    </row>
    <row r="80" spans="1:7" x14ac:dyDescent="0.25">
      <c r="A80" t="s">
        <v>75</v>
      </c>
      <c r="B80" s="1">
        <v>1019747</v>
      </c>
      <c r="C80">
        <v>105</v>
      </c>
      <c r="D80">
        <v>959005</v>
      </c>
      <c r="E80">
        <v>105</v>
      </c>
      <c r="F80">
        <v>1751543</v>
      </c>
      <c r="G80">
        <v>100</v>
      </c>
    </row>
    <row r="81" spans="1:7" x14ac:dyDescent="0.25">
      <c r="A81" t="s">
        <v>76</v>
      </c>
      <c r="B81" s="1">
        <v>871361</v>
      </c>
      <c r="C81">
        <v>99</v>
      </c>
      <c r="D81">
        <v>900524</v>
      </c>
      <c r="E81">
        <v>120</v>
      </c>
      <c r="F81">
        <v>1726010</v>
      </c>
      <c r="G81">
        <v>103</v>
      </c>
    </row>
    <row r="82" spans="1:7" x14ac:dyDescent="0.25">
      <c r="A82" t="s">
        <v>77</v>
      </c>
      <c r="B82" s="1">
        <v>945137</v>
      </c>
      <c r="C82">
        <v>75</v>
      </c>
      <c r="D82">
        <v>882386</v>
      </c>
      <c r="E82">
        <v>92</v>
      </c>
      <c r="F82">
        <v>1971985</v>
      </c>
      <c r="G82">
        <v>92</v>
      </c>
    </row>
    <row r="83" spans="1:7" x14ac:dyDescent="0.25">
      <c r="A83" t="s">
        <v>78</v>
      </c>
      <c r="B83" s="1">
        <v>840004</v>
      </c>
      <c r="C83">
        <v>101</v>
      </c>
      <c r="D83">
        <v>935874</v>
      </c>
      <c r="E83">
        <v>106</v>
      </c>
      <c r="F83">
        <v>1871659</v>
      </c>
      <c r="G83">
        <v>96</v>
      </c>
    </row>
    <row r="84" spans="1:7" x14ac:dyDescent="0.25">
      <c r="A84" t="s">
        <v>79</v>
      </c>
      <c r="B84" s="1">
        <v>928235</v>
      </c>
      <c r="C84">
        <v>74</v>
      </c>
      <c r="D84">
        <v>893507</v>
      </c>
      <c r="E84">
        <v>111</v>
      </c>
      <c r="F84">
        <v>1938006</v>
      </c>
      <c r="G84">
        <v>105</v>
      </c>
    </row>
    <row r="85" spans="1:7" x14ac:dyDescent="0.25">
      <c r="B85" s="1"/>
      <c r="F85"/>
    </row>
    <row r="86" spans="1:7" x14ac:dyDescent="0.25">
      <c r="A86" t="s">
        <v>80</v>
      </c>
      <c r="B86" s="1">
        <v>904539</v>
      </c>
      <c r="C86">
        <v>13</v>
      </c>
      <c r="D86">
        <v>600806</v>
      </c>
      <c r="E86">
        <v>13</v>
      </c>
      <c r="F86">
        <v>1833281</v>
      </c>
      <c r="G86">
        <v>11</v>
      </c>
    </row>
    <row r="87" spans="1:7" x14ac:dyDescent="0.25">
      <c r="A87" t="s">
        <v>81</v>
      </c>
      <c r="B87" s="1">
        <v>902119</v>
      </c>
      <c r="C87">
        <v>13</v>
      </c>
      <c r="D87">
        <v>614331</v>
      </c>
      <c r="E87">
        <v>14</v>
      </c>
      <c r="F87">
        <v>2097533</v>
      </c>
      <c r="G87">
        <v>11</v>
      </c>
    </row>
    <row r="88" spans="1:7" x14ac:dyDescent="0.25">
      <c r="A88" t="s">
        <v>82</v>
      </c>
      <c r="B88" s="1">
        <v>1001931</v>
      </c>
      <c r="C88">
        <v>10</v>
      </c>
      <c r="D88">
        <v>609105</v>
      </c>
      <c r="E88">
        <v>14</v>
      </c>
      <c r="F88">
        <v>2070614</v>
      </c>
      <c r="G88">
        <v>12</v>
      </c>
    </row>
    <row r="89" spans="1:7" x14ac:dyDescent="0.25">
      <c r="A89" t="s">
        <v>83</v>
      </c>
      <c r="B89" s="1">
        <v>898217</v>
      </c>
      <c r="C89">
        <v>10</v>
      </c>
      <c r="D89">
        <v>608408</v>
      </c>
      <c r="E89">
        <v>13</v>
      </c>
      <c r="F89">
        <v>1745312</v>
      </c>
      <c r="G89">
        <v>10</v>
      </c>
    </row>
    <row r="90" spans="1:7" x14ac:dyDescent="0.25">
      <c r="A90" t="s">
        <v>84</v>
      </c>
      <c r="B90" s="1">
        <v>863704</v>
      </c>
      <c r="C90">
        <v>13</v>
      </c>
      <c r="D90">
        <v>613960</v>
      </c>
      <c r="E90">
        <v>14</v>
      </c>
      <c r="F90">
        <v>1809155</v>
      </c>
      <c r="G90">
        <v>13</v>
      </c>
    </row>
    <row r="91" spans="1:7" x14ac:dyDescent="0.25">
      <c r="A91" t="s">
        <v>85</v>
      </c>
      <c r="B91" s="1">
        <v>898399</v>
      </c>
      <c r="C91">
        <v>12</v>
      </c>
      <c r="D91">
        <v>610701</v>
      </c>
      <c r="E91">
        <v>13</v>
      </c>
      <c r="F91">
        <v>1865335</v>
      </c>
      <c r="G91">
        <v>13</v>
      </c>
    </row>
    <row r="92" spans="1:7" x14ac:dyDescent="0.25">
      <c r="A92" t="s">
        <v>86</v>
      </c>
      <c r="B92" s="1">
        <v>934139</v>
      </c>
      <c r="C92">
        <v>8</v>
      </c>
      <c r="D92">
        <v>629949</v>
      </c>
      <c r="E92">
        <v>12</v>
      </c>
      <c r="F92">
        <v>1827942</v>
      </c>
      <c r="G92">
        <v>9</v>
      </c>
    </row>
    <row r="93" spans="1:7" x14ac:dyDescent="0.25">
      <c r="A93" t="s">
        <v>87</v>
      </c>
      <c r="B93" s="1">
        <v>881706</v>
      </c>
      <c r="C93">
        <v>10</v>
      </c>
      <c r="D93">
        <v>610490</v>
      </c>
      <c r="E93">
        <v>12</v>
      </c>
      <c r="F93">
        <v>1953275</v>
      </c>
      <c r="G93">
        <v>11</v>
      </c>
    </row>
    <row r="94" spans="1:7" x14ac:dyDescent="0.25">
      <c r="A94" t="s">
        <v>88</v>
      </c>
      <c r="B94" s="1">
        <v>942333</v>
      </c>
      <c r="C94">
        <v>11</v>
      </c>
      <c r="D94">
        <v>612588</v>
      </c>
      <c r="E94">
        <v>13</v>
      </c>
      <c r="F94">
        <v>2061916</v>
      </c>
      <c r="G94">
        <v>12</v>
      </c>
    </row>
    <row r="95" spans="1:7" x14ac:dyDescent="0.25">
      <c r="B95" s="1"/>
      <c r="F95"/>
    </row>
    <row r="96" spans="1:7" x14ac:dyDescent="0.25">
      <c r="A96" t="s">
        <v>89</v>
      </c>
      <c r="B96" s="1">
        <v>2340255</v>
      </c>
      <c r="C96">
        <v>1143</v>
      </c>
      <c r="D96">
        <v>43343541</v>
      </c>
      <c r="E96">
        <v>1777</v>
      </c>
      <c r="F96">
        <v>23577221</v>
      </c>
      <c r="G96">
        <v>1430</v>
      </c>
    </row>
    <row r="97" spans="1:7" x14ac:dyDescent="0.25">
      <c r="A97" t="s">
        <v>90</v>
      </c>
      <c r="B97" s="1">
        <v>2454142</v>
      </c>
      <c r="C97">
        <v>2099</v>
      </c>
      <c r="D97">
        <v>52156705</v>
      </c>
      <c r="E97">
        <v>2984</v>
      </c>
      <c r="F97">
        <v>32651504</v>
      </c>
      <c r="G97">
        <v>2409</v>
      </c>
    </row>
    <row r="98" spans="1:7" x14ac:dyDescent="0.25">
      <c r="A98" t="s">
        <v>91</v>
      </c>
      <c r="B98" s="1">
        <v>3026143</v>
      </c>
      <c r="C98">
        <v>4520</v>
      </c>
      <c r="D98">
        <v>66665654</v>
      </c>
      <c r="E98">
        <v>6029</v>
      </c>
      <c r="F98">
        <v>39672468</v>
      </c>
      <c r="G98">
        <v>5199</v>
      </c>
    </row>
    <row r="99" spans="1:7" x14ac:dyDescent="0.25">
      <c r="A99" t="s">
        <v>92</v>
      </c>
      <c r="B99" s="1">
        <v>3080946</v>
      </c>
      <c r="C99">
        <v>5290</v>
      </c>
      <c r="D99">
        <v>70428372</v>
      </c>
      <c r="E99">
        <v>6791</v>
      </c>
      <c r="F99">
        <v>41700983</v>
      </c>
      <c r="G99">
        <v>5971</v>
      </c>
    </row>
    <row r="100" spans="1:7" x14ac:dyDescent="0.25">
      <c r="A100" t="s">
        <v>93</v>
      </c>
      <c r="B100" s="1">
        <v>2983333</v>
      </c>
      <c r="C100">
        <v>6081</v>
      </c>
      <c r="D100">
        <v>78049061</v>
      </c>
      <c r="E100">
        <v>8092</v>
      </c>
      <c r="F100">
        <v>49599534</v>
      </c>
      <c r="G100">
        <v>7186</v>
      </c>
    </row>
    <row r="101" spans="1:7" x14ac:dyDescent="0.25">
      <c r="A101" t="s">
        <v>94</v>
      </c>
      <c r="B101" s="1">
        <v>3209562</v>
      </c>
      <c r="C101">
        <v>6749</v>
      </c>
      <c r="D101">
        <v>86934008</v>
      </c>
      <c r="E101">
        <v>9156</v>
      </c>
      <c r="F101">
        <v>60741378</v>
      </c>
      <c r="G101">
        <v>8679</v>
      </c>
    </row>
    <row r="102" spans="1:7" x14ac:dyDescent="0.25">
      <c r="A102" t="s">
        <v>95</v>
      </c>
      <c r="B102" s="1">
        <v>3074724</v>
      </c>
      <c r="C102">
        <v>7842</v>
      </c>
      <c r="D102">
        <v>91091803</v>
      </c>
      <c r="E102">
        <v>9984</v>
      </c>
      <c r="F102">
        <v>48568084</v>
      </c>
      <c r="G102">
        <v>9112</v>
      </c>
    </row>
    <row r="103" spans="1:7" x14ac:dyDescent="0.25">
      <c r="A103" t="s">
        <v>96</v>
      </c>
      <c r="B103" s="1">
        <v>3619971</v>
      </c>
      <c r="C103">
        <v>9641</v>
      </c>
      <c r="D103">
        <v>105653745</v>
      </c>
      <c r="E103">
        <v>11835</v>
      </c>
      <c r="F103">
        <v>49971358</v>
      </c>
      <c r="G103">
        <v>10788</v>
      </c>
    </row>
    <row r="104" spans="1:7" x14ac:dyDescent="0.25">
      <c r="A104" t="s">
        <v>97</v>
      </c>
      <c r="B104" s="1">
        <v>4238378</v>
      </c>
      <c r="C104">
        <v>9655</v>
      </c>
      <c r="D104">
        <v>106497303</v>
      </c>
      <c r="E104">
        <v>11849</v>
      </c>
      <c r="F104">
        <v>72741850</v>
      </c>
      <c r="G104">
        <v>11184</v>
      </c>
    </row>
    <row r="105" spans="1:7" x14ac:dyDescent="0.25">
      <c r="B105" s="1"/>
      <c r="F105"/>
    </row>
    <row r="106" spans="1:7" x14ac:dyDescent="0.25">
      <c r="A106" t="s">
        <v>98</v>
      </c>
      <c r="B106" s="1">
        <v>2285632</v>
      </c>
      <c r="C106">
        <v>114</v>
      </c>
      <c r="D106">
        <v>13055578</v>
      </c>
      <c r="E106">
        <v>172</v>
      </c>
      <c r="F106">
        <v>37218313</v>
      </c>
      <c r="G106">
        <v>158</v>
      </c>
    </row>
    <row r="107" spans="1:7" x14ac:dyDescent="0.25">
      <c r="A107" t="s">
        <v>99</v>
      </c>
      <c r="B107" s="1">
        <v>2345441</v>
      </c>
      <c r="C107">
        <v>188</v>
      </c>
      <c r="D107">
        <v>24682879</v>
      </c>
      <c r="E107">
        <v>309</v>
      </c>
      <c r="F107">
        <v>33155893</v>
      </c>
      <c r="G107">
        <v>255</v>
      </c>
    </row>
    <row r="108" spans="1:7" x14ac:dyDescent="0.25">
      <c r="A108" t="s">
        <v>100</v>
      </c>
      <c r="B108" s="1">
        <v>2591269</v>
      </c>
      <c r="C108">
        <v>318</v>
      </c>
      <c r="D108">
        <v>31158457</v>
      </c>
      <c r="E108">
        <v>426</v>
      </c>
      <c r="F108">
        <v>35542929</v>
      </c>
      <c r="G108">
        <v>363</v>
      </c>
    </row>
    <row r="109" spans="1:7" x14ac:dyDescent="0.25">
      <c r="A109" t="s">
        <v>101</v>
      </c>
      <c r="B109" s="1">
        <v>2679304</v>
      </c>
      <c r="C109">
        <v>405</v>
      </c>
      <c r="D109">
        <v>44812414</v>
      </c>
      <c r="E109">
        <v>597</v>
      </c>
      <c r="F109">
        <v>47066241</v>
      </c>
      <c r="G109">
        <v>521</v>
      </c>
    </row>
    <row r="110" spans="1:7" x14ac:dyDescent="0.25">
      <c r="A110" t="s">
        <v>102</v>
      </c>
      <c r="B110" s="1">
        <v>2757463</v>
      </c>
      <c r="C110">
        <v>520</v>
      </c>
      <c r="D110">
        <v>50176659</v>
      </c>
      <c r="E110">
        <v>675</v>
      </c>
      <c r="F110">
        <v>42299166</v>
      </c>
      <c r="G110">
        <v>610</v>
      </c>
    </row>
    <row r="111" spans="1:7" x14ac:dyDescent="0.25">
      <c r="A111" t="s">
        <v>103</v>
      </c>
      <c r="B111" s="1">
        <v>2869093</v>
      </c>
      <c r="C111">
        <v>601</v>
      </c>
      <c r="D111">
        <v>46458578</v>
      </c>
      <c r="E111">
        <v>794</v>
      </c>
      <c r="F111">
        <v>44501075</v>
      </c>
      <c r="G111">
        <v>711</v>
      </c>
    </row>
    <row r="112" spans="1:7" x14ac:dyDescent="0.25">
      <c r="A112" t="s">
        <v>104</v>
      </c>
      <c r="B112" s="1">
        <v>3189319</v>
      </c>
      <c r="C112">
        <v>765</v>
      </c>
      <c r="D112">
        <v>48283195</v>
      </c>
      <c r="E112">
        <v>918</v>
      </c>
      <c r="F112">
        <v>51735652</v>
      </c>
      <c r="G112">
        <v>869</v>
      </c>
    </row>
    <row r="113" spans="1:7" x14ac:dyDescent="0.25">
      <c r="A113" t="s">
        <v>105</v>
      </c>
      <c r="B113" s="1">
        <v>3308638</v>
      </c>
      <c r="C113">
        <v>849</v>
      </c>
      <c r="D113">
        <v>50863754</v>
      </c>
      <c r="E113">
        <v>1065</v>
      </c>
      <c r="F113">
        <v>50103657</v>
      </c>
      <c r="G113">
        <v>1015</v>
      </c>
    </row>
    <row r="114" spans="1:7" x14ac:dyDescent="0.25">
      <c r="A114" t="s">
        <v>106</v>
      </c>
      <c r="B114" s="1">
        <v>3396084</v>
      </c>
      <c r="C114">
        <v>892</v>
      </c>
      <c r="D114">
        <v>54603310</v>
      </c>
      <c r="E114">
        <v>1122</v>
      </c>
      <c r="F114">
        <v>59853013</v>
      </c>
      <c r="G114">
        <v>1045</v>
      </c>
    </row>
    <row r="115" spans="1:7" x14ac:dyDescent="0.25">
      <c r="A115" t="s">
        <v>107</v>
      </c>
      <c r="B115" s="1">
        <v>3763315</v>
      </c>
      <c r="C115">
        <v>1097</v>
      </c>
      <c r="D115">
        <v>54453074</v>
      </c>
      <c r="E115">
        <v>1332</v>
      </c>
      <c r="F115">
        <v>53032098</v>
      </c>
      <c r="G115">
        <v>1238</v>
      </c>
    </row>
    <row r="116" spans="1:7" x14ac:dyDescent="0.25">
      <c r="B116" s="1"/>
      <c r="F116"/>
    </row>
    <row r="117" spans="1:7" x14ac:dyDescent="0.25">
      <c r="A117" t="s">
        <v>108</v>
      </c>
      <c r="B117" s="1">
        <v>2093718</v>
      </c>
      <c r="C117">
        <v>14</v>
      </c>
      <c r="D117">
        <v>1470720</v>
      </c>
      <c r="E117">
        <v>19</v>
      </c>
      <c r="F117">
        <v>20544730</v>
      </c>
      <c r="G117">
        <v>16</v>
      </c>
    </row>
    <row r="118" spans="1:7" x14ac:dyDescent="0.25">
      <c r="A118" t="s">
        <v>109</v>
      </c>
      <c r="B118" s="1">
        <v>2248388</v>
      </c>
      <c r="C118">
        <v>25</v>
      </c>
      <c r="D118">
        <v>2343780</v>
      </c>
      <c r="E118">
        <v>35</v>
      </c>
      <c r="F118">
        <v>27989884</v>
      </c>
      <c r="G118">
        <v>30</v>
      </c>
    </row>
    <row r="119" spans="1:7" x14ac:dyDescent="0.25">
      <c r="A119" t="s">
        <v>110</v>
      </c>
      <c r="B119" s="1">
        <v>2364389</v>
      </c>
      <c r="C119">
        <v>29</v>
      </c>
      <c r="D119">
        <v>3426865</v>
      </c>
      <c r="E119">
        <v>51</v>
      </c>
      <c r="F119">
        <v>27455631</v>
      </c>
      <c r="G119">
        <v>40</v>
      </c>
    </row>
    <row r="120" spans="1:7" x14ac:dyDescent="0.25">
      <c r="A120" t="s">
        <v>111</v>
      </c>
      <c r="B120" s="1">
        <v>2465153</v>
      </c>
      <c r="C120">
        <v>46</v>
      </c>
      <c r="D120">
        <v>4489216</v>
      </c>
      <c r="E120">
        <v>67</v>
      </c>
      <c r="F120">
        <v>35127705</v>
      </c>
      <c r="G120">
        <v>56</v>
      </c>
    </row>
    <row r="121" spans="1:7" x14ac:dyDescent="0.25">
      <c r="A121" t="s">
        <v>112</v>
      </c>
      <c r="B121" s="1">
        <v>2631601</v>
      </c>
      <c r="C121">
        <v>59</v>
      </c>
      <c r="D121">
        <v>10848382</v>
      </c>
      <c r="E121">
        <v>77</v>
      </c>
      <c r="F121">
        <v>34705905</v>
      </c>
      <c r="G121">
        <v>64</v>
      </c>
    </row>
    <row r="122" spans="1:7" x14ac:dyDescent="0.25">
      <c r="A122" t="s">
        <v>113</v>
      </c>
      <c r="B122" s="1">
        <v>2876250</v>
      </c>
      <c r="C122">
        <v>64</v>
      </c>
      <c r="D122">
        <v>11553692</v>
      </c>
      <c r="E122">
        <v>90</v>
      </c>
      <c r="F122">
        <v>40370154</v>
      </c>
      <c r="G122">
        <v>78</v>
      </c>
    </row>
    <row r="123" spans="1:7" x14ac:dyDescent="0.25">
      <c r="A123" t="s">
        <v>114</v>
      </c>
      <c r="B123" s="1">
        <v>2906844</v>
      </c>
      <c r="C123">
        <v>74</v>
      </c>
      <c r="D123">
        <v>12574298</v>
      </c>
      <c r="E123">
        <v>100</v>
      </c>
      <c r="F123">
        <v>40896893</v>
      </c>
      <c r="G123">
        <v>87</v>
      </c>
    </row>
    <row r="124" spans="1:7" x14ac:dyDescent="0.25">
      <c r="A124" t="s">
        <v>115</v>
      </c>
      <c r="B124" s="1">
        <v>3098830</v>
      </c>
      <c r="C124">
        <v>96</v>
      </c>
      <c r="D124">
        <v>13900315</v>
      </c>
      <c r="E124">
        <v>119</v>
      </c>
      <c r="F124">
        <v>50412224</v>
      </c>
      <c r="G124">
        <v>107</v>
      </c>
    </row>
    <row r="125" spans="1:7" x14ac:dyDescent="0.25">
      <c r="A125" t="s">
        <v>116</v>
      </c>
      <c r="B125" s="1">
        <v>3097273</v>
      </c>
      <c r="C125">
        <v>109</v>
      </c>
      <c r="D125">
        <v>15616896</v>
      </c>
      <c r="E125">
        <v>138</v>
      </c>
      <c r="F125">
        <v>50202929</v>
      </c>
      <c r="G125">
        <v>125</v>
      </c>
    </row>
    <row r="126" spans="1:7" x14ac:dyDescent="0.25">
      <c r="A126" t="s">
        <v>117</v>
      </c>
      <c r="B126" s="1">
        <v>3466576</v>
      </c>
      <c r="C126">
        <v>109</v>
      </c>
      <c r="D126">
        <v>16558149</v>
      </c>
      <c r="E126">
        <v>142</v>
      </c>
      <c r="F126">
        <v>57616203</v>
      </c>
      <c r="G126">
        <v>135</v>
      </c>
    </row>
    <row r="127" spans="1:7" x14ac:dyDescent="0.25">
      <c r="B127" s="1"/>
      <c r="F127"/>
    </row>
    <row r="128" spans="1:7" x14ac:dyDescent="0.25">
      <c r="A128" t="s">
        <v>118</v>
      </c>
      <c r="B128" s="1">
        <v>992113</v>
      </c>
      <c r="C128">
        <v>795</v>
      </c>
      <c r="D128">
        <v>12206694</v>
      </c>
      <c r="E128">
        <v>1115</v>
      </c>
      <c r="F128">
        <v>2618288</v>
      </c>
      <c r="G128">
        <v>802</v>
      </c>
    </row>
    <row r="129" spans="1:7" x14ac:dyDescent="0.25">
      <c r="A129" t="s">
        <v>119</v>
      </c>
      <c r="B129" s="1">
        <v>1032359</v>
      </c>
      <c r="C129">
        <v>861</v>
      </c>
      <c r="D129">
        <v>12403106</v>
      </c>
      <c r="E129">
        <v>1177</v>
      </c>
      <c r="F129">
        <v>3025915</v>
      </c>
      <c r="G129">
        <v>1052</v>
      </c>
    </row>
    <row r="130" spans="1:7" x14ac:dyDescent="0.25">
      <c r="A130" t="s">
        <v>120</v>
      </c>
      <c r="B130" s="1">
        <v>1005552</v>
      </c>
      <c r="C130">
        <v>900</v>
      </c>
      <c r="D130">
        <v>12813298</v>
      </c>
      <c r="E130">
        <v>1311</v>
      </c>
      <c r="F130">
        <v>3028778</v>
      </c>
      <c r="G130">
        <v>1186</v>
      </c>
    </row>
    <row r="131" spans="1:7" x14ac:dyDescent="0.25">
      <c r="A131" t="s">
        <v>121</v>
      </c>
      <c r="B131" s="1">
        <v>925473</v>
      </c>
      <c r="C131">
        <v>1023</v>
      </c>
      <c r="D131">
        <v>12680379</v>
      </c>
      <c r="E131">
        <v>1349</v>
      </c>
      <c r="F131">
        <v>2633093</v>
      </c>
      <c r="G131">
        <v>1203</v>
      </c>
    </row>
    <row r="132" spans="1:7" x14ac:dyDescent="0.25">
      <c r="A132" t="s">
        <v>122</v>
      </c>
      <c r="B132" s="1">
        <v>1030686</v>
      </c>
      <c r="C132">
        <v>1095</v>
      </c>
      <c r="D132">
        <v>12417187</v>
      </c>
      <c r="E132">
        <v>1229</v>
      </c>
      <c r="F132">
        <v>2827541</v>
      </c>
      <c r="G132">
        <v>1137</v>
      </c>
    </row>
    <row r="133" spans="1:7" x14ac:dyDescent="0.25">
      <c r="A133" t="s">
        <v>123</v>
      </c>
      <c r="B133" s="1">
        <v>985781</v>
      </c>
      <c r="C133">
        <v>974</v>
      </c>
      <c r="D133">
        <v>12523279</v>
      </c>
      <c r="E133">
        <v>1228</v>
      </c>
      <c r="F133">
        <v>1924471</v>
      </c>
      <c r="G133">
        <v>1228</v>
      </c>
    </row>
    <row r="134" spans="1:7" x14ac:dyDescent="0.25">
      <c r="A134" t="s">
        <v>124</v>
      </c>
      <c r="B134" s="1">
        <v>1175586</v>
      </c>
      <c r="C134">
        <v>848</v>
      </c>
      <c r="D134">
        <v>13243346</v>
      </c>
      <c r="E134">
        <v>1181</v>
      </c>
      <c r="F134">
        <v>4841037</v>
      </c>
      <c r="G134">
        <v>1130</v>
      </c>
    </row>
    <row r="135" spans="1:7" x14ac:dyDescent="0.25">
      <c r="A135" t="s">
        <v>125</v>
      </c>
      <c r="B135" s="1">
        <v>915758</v>
      </c>
      <c r="C135">
        <v>1036</v>
      </c>
      <c r="D135">
        <v>12993862</v>
      </c>
      <c r="E135">
        <v>1273</v>
      </c>
      <c r="F135">
        <v>2703958</v>
      </c>
      <c r="G135">
        <v>1107</v>
      </c>
    </row>
    <row r="136" spans="1:7" x14ac:dyDescent="0.25">
      <c r="A136" t="s">
        <v>126</v>
      </c>
      <c r="B136" s="1">
        <v>955968</v>
      </c>
      <c r="C136">
        <v>1172</v>
      </c>
      <c r="D136">
        <v>13478173</v>
      </c>
      <c r="E136">
        <v>1257</v>
      </c>
      <c r="F136">
        <v>3567050</v>
      </c>
      <c r="G136">
        <v>1071</v>
      </c>
    </row>
    <row r="137" spans="1:7" x14ac:dyDescent="0.25">
      <c r="B137" s="1"/>
      <c r="F137"/>
    </row>
    <row r="138" spans="1:7" x14ac:dyDescent="0.25">
      <c r="A138" t="s">
        <v>127</v>
      </c>
      <c r="B138" s="1">
        <v>1032924</v>
      </c>
      <c r="C138">
        <v>107</v>
      </c>
      <c r="D138">
        <v>1232895</v>
      </c>
      <c r="E138">
        <v>123</v>
      </c>
      <c r="F138">
        <v>3232644</v>
      </c>
      <c r="G138">
        <v>119</v>
      </c>
    </row>
    <row r="139" spans="1:7" x14ac:dyDescent="0.25">
      <c r="A139" t="s">
        <v>128</v>
      </c>
      <c r="B139" s="1">
        <v>965098</v>
      </c>
      <c r="C139">
        <v>103</v>
      </c>
      <c r="D139">
        <v>1231795</v>
      </c>
      <c r="E139">
        <v>117</v>
      </c>
      <c r="F139">
        <v>2782058</v>
      </c>
      <c r="G139">
        <v>117</v>
      </c>
    </row>
    <row r="140" spans="1:7" x14ac:dyDescent="0.25">
      <c r="A140" t="s">
        <v>129</v>
      </c>
      <c r="B140" s="1">
        <v>1073940</v>
      </c>
      <c r="C140">
        <v>110</v>
      </c>
      <c r="D140">
        <v>1289425</v>
      </c>
      <c r="E140">
        <v>123</v>
      </c>
      <c r="F140">
        <v>3127104</v>
      </c>
      <c r="G140">
        <v>105</v>
      </c>
    </row>
    <row r="141" spans="1:7" x14ac:dyDescent="0.25">
      <c r="A141" t="s">
        <v>130</v>
      </c>
      <c r="B141" s="1">
        <v>986794</v>
      </c>
      <c r="C141">
        <v>98</v>
      </c>
      <c r="D141">
        <v>1265616</v>
      </c>
      <c r="E141">
        <v>113</v>
      </c>
      <c r="F141">
        <v>2906524</v>
      </c>
      <c r="G141">
        <v>108</v>
      </c>
    </row>
    <row r="142" spans="1:7" x14ac:dyDescent="0.25">
      <c r="A142" t="s">
        <v>131</v>
      </c>
      <c r="B142" s="1">
        <v>1132088</v>
      </c>
      <c r="C142">
        <v>97</v>
      </c>
      <c r="D142">
        <v>1231971</v>
      </c>
      <c r="E142">
        <v>112</v>
      </c>
      <c r="F142">
        <v>3061236</v>
      </c>
      <c r="G142">
        <v>104</v>
      </c>
    </row>
    <row r="143" spans="1:7" x14ac:dyDescent="0.25">
      <c r="A143" t="s">
        <v>132</v>
      </c>
      <c r="B143" s="1">
        <v>943577</v>
      </c>
      <c r="C143">
        <v>75</v>
      </c>
      <c r="D143">
        <v>1233474</v>
      </c>
      <c r="E143">
        <v>118</v>
      </c>
      <c r="F143">
        <v>2352538</v>
      </c>
      <c r="G143">
        <v>107</v>
      </c>
    </row>
    <row r="144" spans="1:7" x14ac:dyDescent="0.25">
      <c r="A144" t="s">
        <v>133</v>
      </c>
      <c r="B144" s="1">
        <v>961246</v>
      </c>
      <c r="C144">
        <v>107</v>
      </c>
      <c r="D144">
        <v>1379722</v>
      </c>
      <c r="E144">
        <v>129</v>
      </c>
      <c r="F144">
        <v>3000891</v>
      </c>
      <c r="G144">
        <v>123</v>
      </c>
    </row>
    <row r="145" spans="1:7" x14ac:dyDescent="0.25">
      <c r="A145" t="s">
        <v>134</v>
      </c>
      <c r="B145" s="1">
        <v>1065221</v>
      </c>
      <c r="C145">
        <v>89</v>
      </c>
      <c r="D145">
        <v>1199736</v>
      </c>
      <c r="E145">
        <v>113</v>
      </c>
      <c r="F145">
        <v>3163542</v>
      </c>
      <c r="G145">
        <v>105</v>
      </c>
    </row>
    <row r="146" spans="1:7" x14ac:dyDescent="0.25">
      <c r="A146" t="s">
        <v>135</v>
      </c>
      <c r="B146" s="1">
        <v>907495</v>
      </c>
      <c r="C146">
        <v>107</v>
      </c>
      <c r="D146">
        <v>1310771</v>
      </c>
      <c r="E146">
        <v>125</v>
      </c>
      <c r="F146">
        <v>1975698</v>
      </c>
      <c r="G146">
        <v>113</v>
      </c>
    </row>
    <row r="147" spans="1:7" x14ac:dyDescent="0.25">
      <c r="A147" t="s">
        <v>136</v>
      </c>
      <c r="B147" s="1">
        <v>1015824</v>
      </c>
      <c r="C147">
        <v>99</v>
      </c>
      <c r="D147">
        <v>1296058</v>
      </c>
      <c r="E147">
        <v>126</v>
      </c>
      <c r="F147">
        <v>2793919</v>
      </c>
      <c r="G147">
        <v>110</v>
      </c>
    </row>
    <row r="148" spans="1:7" x14ac:dyDescent="0.25">
      <c r="B148" s="1"/>
      <c r="F148"/>
    </row>
    <row r="149" spans="1:7" x14ac:dyDescent="0.25">
      <c r="A149" t="s">
        <v>137</v>
      </c>
      <c r="B149" s="1">
        <v>900703</v>
      </c>
      <c r="C149">
        <v>13</v>
      </c>
      <c r="D149">
        <v>658337</v>
      </c>
      <c r="E149">
        <v>14</v>
      </c>
      <c r="F149">
        <v>3025583</v>
      </c>
      <c r="G149">
        <v>14</v>
      </c>
    </row>
    <row r="150" spans="1:7" x14ac:dyDescent="0.25">
      <c r="A150" t="s">
        <v>138</v>
      </c>
      <c r="B150" s="1">
        <v>908151</v>
      </c>
      <c r="C150">
        <v>14</v>
      </c>
      <c r="D150">
        <v>697893</v>
      </c>
      <c r="E150">
        <v>14</v>
      </c>
      <c r="F150">
        <v>2098168</v>
      </c>
      <c r="G150">
        <v>13</v>
      </c>
    </row>
    <row r="151" spans="1:7" x14ac:dyDescent="0.25">
      <c r="A151" t="s">
        <v>139</v>
      </c>
      <c r="B151" s="1">
        <v>957322</v>
      </c>
      <c r="C151">
        <v>12</v>
      </c>
      <c r="D151">
        <v>663439</v>
      </c>
      <c r="E151">
        <v>14</v>
      </c>
      <c r="F151">
        <v>3079280</v>
      </c>
      <c r="G151">
        <v>14</v>
      </c>
    </row>
    <row r="152" spans="1:7" x14ac:dyDescent="0.25">
      <c r="A152" t="s">
        <v>140</v>
      </c>
      <c r="B152" s="1">
        <v>973017</v>
      </c>
      <c r="C152">
        <v>9</v>
      </c>
      <c r="D152">
        <v>654569</v>
      </c>
      <c r="E152">
        <v>13</v>
      </c>
      <c r="F152">
        <v>2699926</v>
      </c>
      <c r="G152">
        <v>12</v>
      </c>
    </row>
    <row r="153" spans="1:7" x14ac:dyDescent="0.25">
      <c r="A153" t="s">
        <v>141</v>
      </c>
      <c r="B153" s="1">
        <v>981731</v>
      </c>
      <c r="C153">
        <v>12</v>
      </c>
      <c r="D153">
        <v>660930</v>
      </c>
      <c r="E153">
        <v>15</v>
      </c>
      <c r="F153">
        <v>2951222</v>
      </c>
      <c r="G153">
        <v>14</v>
      </c>
    </row>
    <row r="154" spans="1:7" x14ac:dyDescent="0.25">
      <c r="A154" t="s">
        <v>142</v>
      </c>
      <c r="B154" s="1">
        <v>935169</v>
      </c>
      <c r="C154">
        <v>13</v>
      </c>
      <c r="D154">
        <v>672519</v>
      </c>
      <c r="E154">
        <v>15</v>
      </c>
      <c r="F154">
        <v>3238462</v>
      </c>
      <c r="G154">
        <v>14</v>
      </c>
    </row>
    <row r="155" spans="1:7" x14ac:dyDescent="0.25">
      <c r="A155" t="s">
        <v>143</v>
      </c>
      <c r="B155" s="1">
        <v>957885</v>
      </c>
      <c r="C155">
        <v>12</v>
      </c>
      <c r="D155">
        <v>654936</v>
      </c>
      <c r="E155">
        <v>14</v>
      </c>
      <c r="F155">
        <v>3117104</v>
      </c>
      <c r="G155">
        <v>13</v>
      </c>
    </row>
    <row r="156" spans="1:7" x14ac:dyDescent="0.25">
      <c r="A156" t="s">
        <v>144</v>
      </c>
      <c r="B156" s="1">
        <v>909574</v>
      </c>
      <c r="C156">
        <v>10</v>
      </c>
      <c r="D156">
        <v>657801</v>
      </c>
      <c r="E156">
        <v>13</v>
      </c>
      <c r="F156">
        <v>1966460</v>
      </c>
      <c r="G156">
        <v>10</v>
      </c>
    </row>
    <row r="157" spans="1:7" x14ac:dyDescent="0.25">
      <c r="A157" t="s">
        <v>145</v>
      </c>
      <c r="B157" s="1">
        <v>970722</v>
      </c>
      <c r="C157">
        <v>9</v>
      </c>
      <c r="D157">
        <v>675073</v>
      </c>
      <c r="E157">
        <v>14</v>
      </c>
      <c r="F157">
        <v>2727665</v>
      </c>
      <c r="G157">
        <v>13</v>
      </c>
    </row>
    <row r="158" spans="1:7" x14ac:dyDescent="0.25">
      <c r="A158" t="s">
        <v>146</v>
      </c>
      <c r="B158" s="1">
        <v>956899</v>
      </c>
      <c r="C158">
        <v>13</v>
      </c>
      <c r="D158">
        <v>658275</v>
      </c>
      <c r="E158">
        <v>13</v>
      </c>
      <c r="F158">
        <v>3169533</v>
      </c>
      <c r="G158">
        <v>13</v>
      </c>
    </row>
    <row r="159" spans="1:7" x14ac:dyDescent="0.25">
      <c r="B159" s="1"/>
      <c r="F159"/>
    </row>
    <row r="160" spans="1:7" x14ac:dyDescent="0.25">
      <c r="A160" t="s">
        <v>147</v>
      </c>
      <c r="B160" s="1">
        <v>7480606</v>
      </c>
      <c r="C160">
        <v>2929</v>
      </c>
      <c r="D160">
        <v>86246046</v>
      </c>
      <c r="E160">
        <v>4533</v>
      </c>
      <c r="F160">
        <v>68858179</v>
      </c>
      <c r="G160">
        <v>3471</v>
      </c>
    </row>
    <row r="161" spans="1:7" x14ac:dyDescent="0.25">
      <c r="A161" t="s">
        <v>148</v>
      </c>
      <c r="B161" s="1">
        <v>8518938</v>
      </c>
      <c r="C161">
        <v>5325</v>
      </c>
      <c r="D161">
        <v>136973238</v>
      </c>
      <c r="E161">
        <v>8076</v>
      </c>
      <c r="F161">
        <v>78735146</v>
      </c>
      <c r="G161">
        <v>6530</v>
      </c>
    </row>
    <row r="162" spans="1:7" x14ac:dyDescent="0.25">
      <c r="A162" t="s">
        <v>149</v>
      </c>
      <c r="B162" s="1">
        <v>8701398</v>
      </c>
      <c r="C162">
        <v>7687</v>
      </c>
      <c r="D162">
        <v>177065494</v>
      </c>
      <c r="E162">
        <v>10809</v>
      </c>
      <c r="F162">
        <v>93839113</v>
      </c>
      <c r="G162">
        <v>9046</v>
      </c>
    </row>
    <row r="163" spans="1:7" x14ac:dyDescent="0.25">
      <c r="A163" t="s">
        <v>150</v>
      </c>
      <c r="B163" s="1">
        <v>10271026</v>
      </c>
      <c r="C163">
        <v>10186</v>
      </c>
      <c r="D163">
        <v>230539766</v>
      </c>
      <c r="E163">
        <v>14507</v>
      </c>
      <c r="F163">
        <v>92264438</v>
      </c>
      <c r="G163">
        <v>12130</v>
      </c>
    </row>
    <row r="164" spans="1:7" x14ac:dyDescent="0.25">
      <c r="A164" t="s">
        <v>151</v>
      </c>
      <c r="B164" s="1">
        <v>11985355</v>
      </c>
      <c r="C164">
        <v>12503</v>
      </c>
      <c r="D164">
        <v>269055743</v>
      </c>
      <c r="E164">
        <v>16744</v>
      </c>
      <c r="F164">
        <v>122713942</v>
      </c>
      <c r="G164">
        <v>14652</v>
      </c>
    </row>
    <row r="165" spans="1:7" x14ac:dyDescent="0.25">
      <c r="A165" t="s">
        <v>152</v>
      </c>
      <c r="B165" s="1">
        <v>12052427</v>
      </c>
      <c r="C165">
        <v>15787</v>
      </c>
      <c r="D165">
        <v>353489609</v>
      </c>
      <c r="E165">
        <v>19794</v>
      </c>
      <c r="F165">
        <v>132429422</v>
      </c>
      <c r="G165">
        <v>17779</v>
      </c>
    </row>
    <row r="166" spans="1:7" x14ac:dyDescent="0.25">
      <c r="A166" t="s">
        <v>153</v>
      </c>
      <c r="B166" s="1">
        <v>15005062</v>
      </c>
      <c r="C166">
        <v>17246</v>
      </c>
      <c r="D166">
        <v>395191276</v>
      </c>
      <c r="E166">
        <v>22638</v>
      </c>
      <c r="F166">
        <v>134734232</v>
      </c>
      <c r="G166">
        <v>20608</v>
      </c>
    </row>
    <row r="167" spans="1:7" x14ac:dyDescent="0.25">
      <c r="A167" t="s">
        <v>154</v>
      </c>
      <c r="B167" s="1">
        <v>14940547</v>
      </c>
      <c r="C167">
        <v>19351</v>
      </c>
      <c r="D167">
        <v>433726793</v>
      </c>
      <c r="E167">
        <v>24306</v>
      </c>
      <c r="F167">
        <v>141368316</v>
      </c>
      <c r="G167">
        <v>22788</v>
      </c>
    </row>
    <row r="168" spans="1:7" x14ac:dyDescent="0.25">
      <c r="A168" t="s">
        <v>155</v>
      </c>
      <c r="B168" s="1">
        <v>16214932</v>
      </c>
      <c r="C168">
        <v>22236</v>
      </c>
      <c r="D168">
        <v>492509544</v>
      </c>
      <c r="E168">
        <v>28529</v>
      </c>
      <c r="F168">
        <v>143918340</v>
      </c>
      <c r="G168">
        <v>26757</v>
      </c>
    </row>
    <row r="169" spans="1:7" x14ac:dyDescent="0.25">
      <c r="A169" t="s">
        <v>156</v>
      </c>
      <c r="B169" s="1">
        <v>16482182</v>
      </c>
      <c r="C169">
        <v>24268</v>
      </c>
      <c r="D169">
        <v>522152025</v>
      </c>
      <c r="E169">
        <v>30336</v>
      </c>
      <c r="F169">
        <v>140526592</v>
      </c>
      <c r="G169">
        <v>28637</v>
      </c>
    </row>
    <row r="170" spans="1:7" x14ac:dyDescent="0.25">
      <c r="B170" s="1"/>
      <c r="F170"/>
    </row>
    <row r="171" spans="1:7" x14ac:dyDescent="0.25">
      <c r="A171" t="s">
        <v>157</v>
      </c>
      <c r="B171" s="1">
        <v>5863756</v>
      </c>
      <c r="C171">
        <v>269</v>
      </c>
      <c r="D171">
        <v>39854681</v>
      </c>
      <c r="E171">
        <v>435</v>
      </c>
      <c r="F171">
        <v>69505988</v>
      </c>
      <c r="G171">
        <v>333</v>
      </c>
    </row>
    <row r="172" spans="1:7" x14ac:dyDescent="0.25">
      <c r="A172" t="s">
        <v>158</v>
      </c>
      <c r="B172" s="1">
        <v>7646075</v>
      </c>
      <c r="C172">
        <v>543</v>
      </c>
      <c r="D172">
        <v>46979133</v>
      </c>
      <c r="E172">
        <v>793</v>
      </c>
      <c r="F172">
        <v>76992597</v>
      </c>
      <c r="G172">
        <v>633</v>
      </c>
    </row>
    <row r="173" spans="1:7" x14ac:dyDescent="0.25">
      <c r="A173" t="s">
        <v>159</v>
      </c>
      <c r="B173" s="1">
        <v>7725229</v>
      </c>
      <c r="C173">
        <v>717</v>
      </c>
      <c r="D173">
        <v>52058878</v>
      </c>
      <c r="E173">
        <v>1060</v>
      </c>
      <c r="F173">
        <v>83412377</v>
      </c>
      <c r="G173">
        <v>883</v>
      </c>
    </row>
    <row r="174" spans="1:7" x14ac:dyDescent="0.25">
      <c r="A174" t="s">
        <v>160</v>
      </c>
      <c r="B174" s="1">
        <v>10024078</v>
      </c>
      <c r="C174">
        <v>1044</v>
      </c>
      <c r="D174">
        <v>60959753</v>
      </c>
      <c r="E174">
        <v>1461</v>
      </c>
      <c r="F174">
        <v>85473974</v>
      </c>
      <c r="G174">
        <v>1211</v>
      </c>
    </row>
    <row r="175" spans="1:7" x14ac:dyDescent="0.25">
      <c r="A175" t="s">
        <v>161</v>
      </c>
      <c r="B175" s="1">
        <v>10188792</v>
      </c>
      <c r="C175">
        <v>1331</v>
      </c>
      <c r="D175">
        <v>63874322</v>
      </c>
      <c r="E175">
        <v>1716</v>
      </c>
      <c r="F175">
        <v>97677919</v>
      </c>
      <c r="G175">
        <v>1530</v>
      </c>
    </row>
    <row r="176" spans="1:7" x14ac:dyDescent="0.25">
      <c r="A176" t="s">
        <v>162</v>
      </c>
      <c r="B176" s="1">
        <v>22833194</v>
      </c>
      <c r="C176">
        <v>1552</v>
      </c>
      <c r="D176">
        <v>66651309</v>
      </c>
      <c r="E176">
        <v>2080</v>
      </c>
      <c r="F176">
        <v>110691088</v>
      </c>
      <c r="G176">
        <v>1865</v>
      </c>
    </row>
    <row r="177" spans="1:7" x14ac:dyDescent="0.25">
      <c r="A177" t="s">
        <v>163</v>
      </c>
      <c r="B177" s="1">
        <v>12171108</v>
      </c>
      <c r="C177">
        <v>1778</v>
      </c>
      <c r="D177">
        <v>69270936</v>
      </c>
      <c r="E177">
        <v>2256</v>
      </c>
      <c r="F177">
        <v>134594072</v>
      </c>
      <c r="G177">
        <v>2096</v>
      </c>
    </row>
    <row r="178" spans="1:7" x14ac:dyDescent="0.25">
      <c r="A178" t="s">
        <v>164</v>
      </c>
      <c r="B178" s="1">
        <v>13059338</v>
      </c>
      <c r="C178">
        <v>2221</v>
      </c>
      <c r="D178">
        <v>81333473</v>
      </c>
      <c r="E178">
        <v>2706</v>
      </c>
      <c r="F178">
        <v>118643436</v>
      </c>
      <c r="G178">
        <v>2520</v>
      </c>
    </row>
    <row r="179" spans="1:7" x14ac:dyDescent="0.25">
      <c r="A179" t="s">
        <v>165</v>
      </c>
      <c r="B179" s="1">
        <v>13279915</v>
      </c>
      <c r="C179">
        <v>2246</v>
      </c>
      <c r="D179">
        <v>78939742</v>
      </c>
      <c r="E179">
        <v>2831</v>
      </c>
      <c r="F179">
        <v>142142770</v>
      </c>
      <c r="G179">
        <v>2673</v>
      </c>
    </row>
    <row r="180" spans="1:7" x14ac:dyDescent="0.25">
      <c r="A180" t="s">
        <v>166</v>
      </c>
      <c r="B180" s="1">
        <v>13445853</v>
      </c>
      <c r="C180">
        <v>2594</v>
      </c>
      <c r="D180">
        <v>87572421</v>
      </c>
      <c r="E180">
        <v>3250</v>
      </c>
      <c r="F180">
        <v>123847596</v>
      </c>
      <c r="G180">
        <v>3016</v>
      </c>
    </row>
    <row r="181" spans="1:7" x14ac:dyDescent="0.25">
      <c r="B181" s="1"/>
      <c r="F181"/>
    </row>
    <row r="182" spans="1:7" x14ac:dyDescent="0.25">
      <c r="A182" t="s">
        <v>167</v>
      </c>
      <c r="B182" s="1">
        <v>6596675</v>
      </c>
      <c r="C182">
        <v>28</v>
      </c>
      <c r="D182">
        <v>17177199</v>
      </c>
      <c r="E182">
        <v>45</v>
      </c>
      <c r="F182">
        <v>56967615</v>
      </c>
      <c r="G182">
        <v>35</v>
      </c>
    </row>
    <row r="183" spans="1:7" x14ac:dyDescent="0.25">
      <c r="A183" t="s">
        <v>168</v>
      </c>
      <c r="B183" s="1">
        <v>7406460</v>
      </c>
      <c r="C183">
        <v>60</v>
      </c>
      <c r="D183">
        <v>18945006</v>
      </c>
      <c r="E183">
        <v>90</v>
      </c>
      <c r="F183">
        <v>76389163</v>
      </c>
      <c r="G183">
        <v>68</v>
      </c>
    </row>
    <row r="184" spans="1:7" x14ac:dyDescent="0.25">
      <c r="A184" t="s">
        <v>169</v>
      </c>
      <c r="B184" s="1">
        <v>8459147</v>
      </c>
      <c r="C184">
        <v>85</v>
      </c>
      <c r="D184">
        <v>25610692</v>
      </c>
      <c r="E184">
        <v>129</v>
      </c>
      <c r="F184">
        <v>85951166</v>
      </c>
      <c r="G184">
        <v>102</v>
      </c>
    </row>
    <row r="185" spans="1:7" x14ac:dyDescent="0.25">
      <c r="A185" t="s">
        <v>170</v>
      </c>
      <c r="B185" s="1">
        <v>5734961</v>
      </c>
      <c r="C185">
        <v>114</v>
      </c>
      <c r="D185">
        <v>32194966</v>
      </c>
      <c r="E185">
        <v>166</v>
      </c>
      <c r="F185">
        <v>89460848</v>
      </c>
      <c r="G185">
        <v>136</v>
      </c>
    </row>
    <row r="186" spans="1:7" x14ac:dyDescent="0.25">
      <c r="A186" t="s">
        <v>171</v>
      </c>
      <c r="B186" s="1">
        <v>11039333</v>
      </c>
      <c r="C186">
        <v>135</v>
      </c>
      <c r="D186">
        <v>36059772</v>
      </c>
      <c r="E186">
        <v>193</v>
      </c>
      <c r="F186">
        <v>97986788</v>
      </c>
      <c r="G186">
        <v>163</v>
      </c>
    </row>
    <row r="187" spans="1:7" x14ac:dyDescent="0.25">
      <c r="A187" t="s">
        <v>172</v>
      </c>
      <c r="B187" s="1">
        <v>10249054</v>
      </c>
      <c r="C187">
        <v>168</v>
      </c>
      <c r="D187">
        <v>40708322</v>
      </c>
      <c r="E187">
        <v>225</v>
      </c>
      <c r="F187">
        <v>99756443</v>
      </c>
      <c r="G187">
        <v>195</v>
      </c>
    </row>
    <row r="188" spans="1:7" x14ac:dyDescent="0.25">
      <c r="A188" t="s">
        <v>173</v>
      </c>
      <c r="B188" s="1">
        <v>12819260</v>
      </c>
      <c r="C188">
        <v>185</v>
      </c>
      <c r="D188">
        <v>43090986</v>
      </c>
      <c r="E188">
        <v>249</v>
      </c>
      <c r="F188">
        <v>113144770</v>
      </c>
      <c r="G188">
        <v>224</v>
      </c>
    </row>
    <row r="189" spans="1:7" x14ac:dyDescent="0.25">
      <c r="A189" t="s">
        <v>174</v>
      </c>
      <c r="B189" s="1">
        <v>11827683</v>
      </c>
      <c r="C189">
        <v>227</v>
      </c>
      <c r="D189">
        <v>44524679</v>
      </c>
      <c r="E189">
        <v>302</v>
      </c>
      <c r="F189">
        <v>124828974</v>
      </c>
      <c r="G189">
        <v>276</v>
      </c>
    </row>
    <row r="190" spans="1:7" x14ac:dyDescent="0.25">
      <c r="A190" t="s">
        <v>175</v>
      </c>
      <c r="B190" s="1">
        <v>15991205</v>
      </c>
      <c r="C190">
        <v>251</v>
      </c>
      <c r="D190">
        <v>44863234</v>
      </c>
      <c r="E190">
        <v>336</v>
      </c>
      <c r="F190">
        <v>115197732</v>
      </c>
      <c r="G190">
        <v>292</v>
      </c>
    </row>
    <row r="191" spans="1:7" x14ac:dyDescent="0.25">
      <c r="A191" t="s">
        <v>176</v>
      </c>
      <c r="B191" s="1">
        <v>16690406</v>
      </c>
      <c r="C191">
        <v>285</v>
      </c>
      <c r="D191">
        <v>45821096</v>
      </c>
      <c r="E191">
        <v>360</v>
      </c>
      <c r="F191">
        <v>126335083</v>
      </c>
      <c r="G191">
        <v>325</v>
      </c>
    </row>
    <row r="192" spans="1:7" x14ac:dyDescent="0.25">
      <c r="B192" s="1"/>
      <c r="F192"/>
    </row>
    <row r="193" spans="1:7" x14ac:dyDescent="0.25">
      <c r="A193" t="s">
        <v>177</v>
      </c>
      <c r="B193" s="1">
        <v>1334812</v>
      </c>
      <c r="C193">
        <v>965</v>
      </c>
      <c r="D193">
        <v>26429640</v>
      </c>
      <c r="E193">
        <v>1246</v>
      </c>
      <c r="F193">
        <v>5064366</v>
      </c>
      <c r="G193">
        <v>1000</v>
      </c>
    </row>
    <row r="194" spans="1:7" x14ac:dyDescent="0.25">
      <c r="A194" t="s">
        <v>178</v>
      </c>
      <c r="B194" s="1">
        <v>1399702</v>
      </c>
      <c r="C194">
        <v>1012</v>
      </c>
      <c r="D194">
        <v>21370727</v>
      </c>
      <c r="E194">
        <v>1316</v>
      </c>
      <c r="F194">
        <v>9400882</v>
      </c>
      <c r="G194">
        <v>1137</v>
      </c>
    </row>
    <row r="195" spans="1:7" x14ac:dyDescent="0.25">
      <c r="A195" t="s">
        <v>179</v>
      </c>
      <c r="B195" s="1">
        <v>1270796</v>
      </c>
      <c r="C195">
        <v>1196</v>
      </c>
      <c r="D195">
        <v>23210126</v>
      </c>
      <c r="E195">
        <v>1366</v>
      </c>
      <c r="F195">
        <v>7100915</v>
      </c>
      <c r="G195">
        <v>1103</v>
      </c>
    </row>
    <row r="196" spans="1:7" x14ac:dyDescent="0.25">
      <c r="A196" t="s">
        <v>180</v>
      </c>
      <c r="B196" s="1">
        <v>1296801</v>
      </c>
      <c r="C196">
        <v>1398</v>
      </c>
      <c r="D196">
        <v>26991829</v>
      </c>
      <c r="E196">
        <v>1508</v>
      </c>
      <c r="F196">
        <v>7289548</v>
      </c>
      <c r="G196">
        <v>1431</v>
      </c>
    </row>
    <row r="197" spans="1:7" x14ac:dyDescent="0.25">
      <c r="A197" t="s">
        <v>181</v>
      </c>
      <c r="B197" s="1">
        <v>1360814</v>
      </c>
      <c r="C197">
        <v>1185</v>
      </c>
      <c r="D197">
        <v>28217187</v>
      </c>
      <c r="E197">
        <v>1599</v>
      </c>
      <c r="F197">
        <v>8630874</v>
      </c>
      <c r="G197">
        <v>1468</v>
      </c>
    </row>
    <row r="198" spans="1:7" x14ac:dyDescent="0.25">
      <c r="A198" t="s">
        <v>182</v>
      </c>
      <c r="B198" s="1">
        <v>1501226</v>
      </c>
      <c r="C198">
        <v>1711</v>
      </c>
      <c r="D198">
        <v>37001946</v>
      </c>
      <c r="E198">
        <v>1947</v>
      </c>
      <c r="F198">
        <v>7592523</v>
      </c>
      <c r="G198">
        <v>1766</v>
      </c>
    </row>
    <row r="199" spans="1:7" x14ac:dyDescent="0.25">
      <c r="A199" t="s">
        <v>183</v>
      </c>
      <c r="B199" s="1">
        <v>1331553</v>
      </c>
      <c r="C199">
        <v>1843</v>
      </c>
      <c r="D199">
        <v>44916587</v>
      </c>
      <c r="E199">
        <v>2318</v>
      </c>
      <c r="F199">
        <v>12243592</v>
      </c>
      <c r="G199">
        <v>2037</v>
      </c>
    </row>
    <row r="200" spans="1:7" x14ac:dyDescent="0.25">
      <c r="A200" t="s">
        <v>184</v>
      </c>
      <c r="B200" s="1">
        <v>1608268</v>
      </c>
      <c r="C200">
        <v>1791</v>
      </c>
      <c r="D200">
        <v>45999036</v>
      </c>
      <c r="E200">
        <v>2378</v>
      </c>
      <c r="F200">
        <v>9264434</v>
      </c>
      <c r="G200">
        <v>2184</v>
      </c>
    </row>
    <row r="201" spans="1:7" x14ac:dyDescent="0.25">
      <c r="A201" t="s">
        <v>185</v>
      </c>
      <c r="B201" s="1">
        <v>1769842</v>
      </c>
      <c r="C201">
        <v>2783</v>
      </c>
      <c r="D201">
        <v>41285952</v>
      </c>
      <c r="E201">
        <v>2988</v>
      </c>
      <c r="F201">
        <v>10663641</v>
      </c>
      <c r="G201">
        <v>2783</v>
      </c>
    </row>
    <row r="202" spans="1:7" x14ac:dyDescent="0.25">
      <c r="A202" t="s">
        <v>186</v>
      </c>
      <c r="B202" s="1">
        <v>1472416</v>
      </c>
      <c r="C202">
        <v>2407</v>
      </c>
      <c r="D202">
        <v>50984849</v>
      </c>
      <c r="E202">
        <v>3010</v>
      </c>
      <c r="F202">
        <v>11934118</v>
      </c>
      <c r="G202">
        <v>2812</v>
      </c>
    </row>
    <row r="203" spans="1:7" x14ac:dyDescent="0.25">
      <c r="B203" s="1"/>
      <c r="F203"/>
    </row>
    <row r="204" spans="1:7" x14ac:dyDescent="0.25">
      <c r="A204" t="s">
        <v>187</v>
      </c>
      <c r="B204" s="1">
        <v>1322154</v>
      </c>
      <c r="C204">
        <v>110</v>
      </c>
      <c r="D204">
        <v>2435935</v>
      </c>
      <c r="E204">
        <v>131</v>
      </c>
      <c r="F204">
        <v>5200837</v>
      </c>
      <c r="G204">
        <v>123</v>
      </c>
    </row>
    <row r="205" spans="1:7" x14ac:dyDescent="0.25">
      <c r="A205" t="s">
        <v>188</v>
      </c>
      <c r="B205" s="1">
        <v>1311091</v>
      </c>
      <c r="C205">
        <v>87</v>
      </c>
      <c r="D205">
        <v>2457890</v>
      </c>
      <c r="E205">
        <v>133</v>
      </c>
      <c r="F205">
        <v>7045170</v>
      </c>
      <c r="G205">
        <v>125</v>
      </c>
    </row>
    <row r="206" spans="1:7" x14ac:dyDescent="0.25">
      <c r="A206" t="s">
        <v>189</v>
      </c>
      <c r="B206" s="1">
        <v>1474149</v>
      </c>
      <c r="C206">
        <v>113</v>
      </c>
      <c r="D206">
        <v>2468448</v>
      </c>
      <c r="E206">
        <v>138</v>
      </c>
      <c r="F206">
        <v>7755753</v>
      </c>
      <c r="G206">
        <v>129</v>
      </c>
    </row>
    <row r="207" spans="1:7" x14ac:dyDescent="0.25">
      <c r="A207" t="s">
        <v>190</v>
      </c>
      <c r="B207" s="1">
        <v>1260991</v>
      </c>
      <c r="C207">
        <v>110</v>
      </c>
      <c r="D207">
        <v>2456276</v>
      </c>
      <c r="E207">
        <v>141</v>
      </c>
      <c r="F207">
        <v>8466841</v>
      </c>
      <c r="G207">
        <v>132</v>
      </c>
    </row>
    <row r="208" spans="1:7" x14ac:dyDescent="0.25">
      <c r="A208" t="s">
        <v>191</v>
      </c>
      <c r="B208" s="1">
        <v>1394040</v>
      </c>
      <c r="C208">
        <v>122</v>
      </c>
      <c r="D208">
        <v>3092454</v>
      </c>
      <c r="E208">
        <v>166</v>
      </c>
      <c r="F208">
        <v>7262700</v>
      </c>
      <c r="G208">
        <v>149</v>
      </c>
    </row>
    <row r="209" spans="1:7" x14ac:dyDescent="0.25">
      <c r="A209" t="s">
        <v>192</v>
      </c>
      <c r="B209" s="1">
        <v>1438240</v>
      </c>
      <c r="C209">
        <v>174</v>
      </c>
      <c r="D209">
        <v>3580364</v>
      </c>
      <c r="E209">
        <v>217</v>
      </c>
      <c r="F209">
        <v>8675759</v>
      </c>
      <c r="G209">
        <v>184</v>
      </c>
    </row>
    <row r="210" spans="1:7" x14ac:dyDescent="0.25">
      <c r="A210" t="s">
        <v>193</v>
      </c>
      <c r="B210" s="1">
        <v>1364344</v>
      </c>
      <c r="C210">
        <v>201</v>
      </c>
      <c r="D210">
        <v>4192121</v>
      </c>
      <c r="E210">
        <v>239</v>
      </c>
      <c r="F210">
        <v>11064046</v>
      </c>
      <c r="G210">
        <v>219</v>
      </c>
    </row>
    <row r="211" spans="1:7" x14ac:dyDescent="0.25">
      <c r="A211" t="s">
        <v>194</v>
      </c>
      <c r="B211" s="1">
        <v>1518060</v>
      </c>
      <c r="C211">
        <v>214</v>
      </c>
      <c r="D211">
        <v>10445651</v>
      </c>
      <c r="E211">
        <v>258</v>
      </c>
      <c r="F211">
        <v>9339094</v>
      </c>
      <c r="G211">
        <v>245</v>
      </c>
    </row>
    <row r="212" spans="1:7" x14ac:dyDescent="0.25">
      <c r="A212" t="s">
        <v>195</v>
      </c>
      <c r="B212" s="1">
        <v>1303577</v>
      </c>
      <c r="C212">
        <v>254</v>
      </c>
      <c r="D212">
        <v>11432919</v>
      </c>
      <c r="E212">
        <v>309</v>
      </c>
      <c r="F212">
        <v>9191974</v>
      </c>
      <c r="G212">
        <v>290</v>
      </c>
    </row>
    <row r="213" spans="1:7" x14ac:dyDescent="0.25">
      <c r="A213" t="s">
        <v>196</v>
      </c>
      <c r="B213" s="1">
        <v>1524568</v>
      </c>
      <c r="C213">
        <v>243</v>
      </c>
      <c r="D213">
        <v>11138964</v>
      </c>
      <c r="E213">
        <v>304</v>
      </c>
      <c r="F213">
        <v>15743479</v>
      </c>
      <c r="G213">
        <v>286</v>
      </c>
    </row>
    <row r="214" spans="1:7" x14ac:dyDescent="0.25">
      <c r="B214" s="1"/>
      <c r="F214"/>
    </row>
    <row r="215" spans="1:7" x14ac:dyDescent="0.25">
      <c r="A215" t="s">
        <v>197</v>
      </c>
      <c r="B215" s="1">
        <v>1227075</v>
      </c>
      <c r="C215">
        <v>10</v>
      </c>
      <c r="D215">
        <v>885051</v>
      </c>
      <c r="E215">
        <v>15</v>
      </c>
      <c r="F215">
        <v>4999149</v>
      </c>
      <c r="G215">
        <v>14</v>
      </c>
    </row>
    <row r="216" spans="1:7" x14ac:dyDescent="0.25">
      <c r="A216" t="s">
        <v>198</v>
      </c>
      <c r="B216" s="1">
        <v>1187971</v>
      </c>
      <c r="C216">
        <v>11</v>
      </c>
      <c r="D216">
        <v>901454</v>
      </c>
      <c r="E216">
        <v>16</v>
      </c>
      <c r="F216">
        <v>3942671</v>
      </c>
      <c r="G216">
        <v>13</v>
      </c>
    </row>
    <row r="217" spans="1:7" x14ac:dyDescent="0.25">
      <c r="A217" t="s">
        <v>199</v>
      </c>
      <c r="B217" s="1">
        <v>1228287</v>
      </c>
      <c r="C217">
        <v>11</v>
      </c>
      <c r="D217">
        <v>862663</v>
      </c>
      <c r="E217">
        <v>16</v>
      </c>
      <c r="F217">
        <v>6191644</v>
      </c>
      <c r="G217">
        <v>14</v>
      </c>
    </row>
    <row r="218" spans="1:7" x14ac:dyDescent="0.25">
      <c r="A218" t="s">
        <v>200</v>
      </c>
      <c r="B218" s="1">
        <v>1200292</v>
      </c>
      <c r="C218">
        <v>12</v>
      </c>
      <c r="D218">
        <v>875186</v>
      </c>
      <c r="E218">
        <v>16</v>
      </c>
      <c r="F218">
        <v>4079711</v>
      </c>
      <c r="G218">
        <v>14</v>
      </c>
    </row>
    <row r="219" spans="1:7" x14ac:dyDescent="0.25">
      <c r="A219" t="s">
        <v>201</v>
      </c>
      <c r="B219" s="1">
        <v>1244003</v>
      </c>
      <c r="C219">
        <v>15</v>
      </c>
      <c r="D219">
        <v>939614</v>
      </c>
      <c r="E219">
        <v>20</v>
      </c>
      <c r="F219">
        <v>7190240</v>
      </c>
      <c r="G219">
        <v>19</v>
      </c>
    </row>
    <row r="220" spans="1:7" x14ac:dyDescent="0.25">
      <c r="A220" t="s">
        <v>202</v>
      </c>
      <c r="B220" s="1">
        <v>1331710</v>
      </c>
      <c r="C220">
        <v>17</v>
      </c>
      <c r="D220">
        <v>958688</v>
      </c>
      <c r="E220">
        <v>22</v>
      </c>
      <c r="F220">
        <v>7609725</v>
      </c>
      <c r="G220">
        <v>20</v>
      </c>
    </row>
    <row r="221" spans="1:7" x14ac:dyDescent="0.25">
      <c r="A221" t="s">
        <v>203</v>
      </c>
      <c r="B221" s="1">
        <v>1260906</v>
      </c>
      <c r="C221">
        <v>17</v>
      </c>
      <c r="D221">
        <v>1004971</v>
      </c>
      <c r="E221">
        <v>23</v>
      </c>
      <c r="F221">
        <v>6566137</v>
      </c>
      <c r="G221">
        <v>21</v>
      </c>
    </row>
    <row r="222" spans="1:7" x14ac:dyDescent="0.25">
      <c r="A222" t="s">
        <v>204</v>
      </c>
      <c r="B222" s="1">
        <v>1273114</v>
      </c>
      <c r="C222">
        <v>22</v>
      </c>
      <c r="D222">
        <v>1109415</v>
      </c>
      <c r="E222">
        <v>29</v>
      </c>
      <c r="F222">
        <v>9146117</v>
      </c>
      <c r="G222">
        <v>27</v>
      </c>
    </row>
    <row r="223" spans="1:7" x14ac:dyDescent="0.25">
      <c r="A223" t="s">
        <v>205</v>
      </c>
      <c r="B223" s="1">
        <v>1373603</v>
      </c>
      <c r="C223">
        <v>30</v>
      </c>
      <c r="D223">
        <v>1196887</v>
      </c>
      <c r="E223">
        <v>36</v>
      </c>
      <c r="F223">
        <v>9238195</v>
      </c>
      <c r="G223">
        <v>34</v>
      </c>
    </row>
    <row r="224" spans="1:7" x14ac:dyDescent="0.25">
      <c r="A224" t="s">
        <v>206</v>
      </c>
      <c r="B224" s="1">
        <v>1387314</v>
      </c>
      <c r="C224">
        <v>26</v>
      </c>
      <c r="D224">
        <v>1213087</v>
      </c>
      <c r="E224">
        <v>33</v>
      </c>
      <c r="F224">
        <v>13396882</v>
      </c>
      <c r="G224">
        <v>30</v>
      </c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</sheetData>
  <mergeCells count="30">
    <mergeCell ref="J2:K2"/>
    <mergeCell ref="L2:M2"/>
    <mergeCell ref="N2:O2"/>
    <mergeCell ref="L34:M34"/>
    <mergeCell ref="L33:M33"/>
    <mergeCell ref="L32:M32"/>
    <mergeCell ref="L31:M31"/>
    <mergeCell ref="N34:O34"/>
    <mergeCell ref="N33:O33"/>
    <mergeCell ref="N32:O32"/>
    <mergeCell ref="N31:O31"/>
    <mergeCell ref="N30:O30"/>
    <mergeCell ref="L30:M30"/>
    <mergeCell ref="J30:K30"/>
    <mergeCell ref="L29:M29"/>
    <mergeCell ref="J29:K29"/>
    <mergeCell ref="N29:O29"/>
    <mergeCell ref="J31:K31"/>
    <mergeCell ref="J32:K32"/>
    <mergeCell ref="J33:K33"/>
    <mergeCell ref="J34:K34"/>
    <mergeCell ref="L35:M35"/>
    <mergeCell ref="L36:M36"/>
    <mergeCell ref="L37:M37"/>
    <mergeCell ref="J35:K35"/>
    <mergeCell ref="N37:O37"/>
    <mergeCell ref="N35:O35"/>
    <mergeCell ref="N36:O36"/>
    <mergeCell ref="J36:K36"/>
    <mergeCell ref="J37:K3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données</vt:lpstr>
      <vt:lpstr>Feuil2</vt:lpstr>
      <vt:lpstr>Feuil3</vt:lpstr>
      <vt:lpstr>RapportVoraceMeilleurCas</vt:lpstr>
      <vt:lpstr>RapportDynamiqueMeilleurMoyenPi</vt:lpstr>
      <vt:lpstr>RapportLocalMeilleur</vt:lpstr>
      <vt:lpstr>RapportLocalPire</vt:lpstr>
      <vt:lpstr>PuissannCasceVoraceMoye</vt:lpstr>
      <vt:lpstr>PuissanceLocalMoyenCas</vt:lpstr>
      <vt:lpstr>RapportVoracePireCas</vt:lpstr>
      <vt:lpstr>données!analyse_1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sylvain</cp:lastModifiedBy>
  <dcterms:created xsi:type="dcterms:W3CDTF">2014-03-18T15:09:05Z</dcterms:created>
  <dcterms:modified xsi:type="dcterms:W3CDTF">2014-03-26T07:09:45Z</dcterms:modified>
</cp:coreProperties>
</file>