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bookViews>
    <workbookView xWindow="0" yWindow="0" windowWidth="30720" windowHeight="14070" tabRatio="897" activeTab="1"/>
  </bookViews>
  <sheets>
    <sheet name="Назорат тадбиролари" sheetId="74" r:id="rId1"/>
    <sheet name="Ҳудудлар" sheetId="90" r:id="rId2"/>
    <sheet name="Андижон" sheetId="93" r:id="rId3"/>
    <sheet name="Наманган" sheetId="83" r:id="rId4"/>
    <sheet name="Фарғона" sheetId="88" r:id="rId5"/>
    <sheet name="Сирдарё" sheetId="85" r:id="rId6"/>
    <sheet name="Жиззах" sheetId="80" r:id="rId7"/>
    <sheet name="Навоий" sheetId="82" r:id="rId8"/>
    <sheet name="Самарқанд" sheetId="84" r:id="rId9"/>
    <sheet name="Бухоро" sheetId="79" r:id="rId10"/>
    <sheet name="Қашқадарё " sheetId="81" r:id="rId11"/>
    <sheet name="Сурхондарё " sheetId="86" r:id="rId12"/>
    <sheet name=" Ҳоразм " sheetId="89" r:id="rId13"/>
    <sheet name="Тошкент вилояти" sheetId="87" r:id="rId14"/>
    <sheet name="Тошкент шаҳар" sheetId="91" r:id="rId15"/>
    <sheet name="Қорақалпоғистон Рес" sheetId="92" r:id="rId16"/>
  </sheets>
  <definedNames>
    <definedName name="_xlnm.Print_Area" localSheetId="12">' Ҳоразм '!$A$1:$AI$19</definedName>
    <definedName name="_xlnm.Print_Area" localSheetId="2">Андижон!$A$1:$AI$19</definedName>
    <definedName name="_xlnm.Print_Area" localSheetId="9">Бухоро!$A$1:$AI$19</definedName>
    <definedName name="_xlnm.Print_Area" localSheetId="6">Жиззах!$A$1:$AI$21</definedName>
    <definedName name="_xlnm.Print_Area" localSheetId="10">'Қашқадарё '!$A$1:$AI$19</definedName>
    <definedName name="_xlnm.Print_Area" localSheetId="15">'Қорақалпоғистон Рес'!$A$1:$AI$19</definedName>
    <definedName name="_xlnm.Print_Area" localSheetId="7">Навоий!$A$1:$AI$26</definedName>
    <definedName name="_xlnm.Print_Area" localSheetId="0">'Назорат тадбиролари'!$A$1:$AU$20</definedName>
    <definedName name="_xlnm.Print_Area" localSheetId="3">Наманган!$A$1:$AI$19</definedName>
    <definedName name="_xlnm.Print_Area" localSheetId="8">Самарқанд!$A$1:$AI$19</definedName>
    <definedName name="_xlnm.Print_Area" localSheetId="5">Сирдарё!$A$1:$AI$19</definedName>
    <definedName name="_xlnm.Print_Area" localSheetId="11">'Сурхондарё '!$A$1:$AI$19</definedName>
    <definedName name="_xlnm.Print_Area" localSheetId="13">'Тошкент вилояти'!$A$1:$AI$19</definedName>
    <definedName name="_xlnm.Print_Area" localSheetId="14">'Тошкент шаҳар'!$A$1:$AI$19</definedName>
    <definedName name="_xlnm.Print_Area" localSheetId="4">Фарғона!$A$1:$AI$19</definedName>
    <definedName name="_xlnm.Print_Area" localSheetId="1">Ҳудудлар!$A$1:$AI$22</definedName>
  </definedNames>
  <calcPr calcId="191029" refMode="R1C1"/>
  <customWorkbookViews>
    <customWorkbookView name="Ulug'bek R. Mahmudov - Личное представление" guid="{860998AD-8D7C-4AB3-9179-F47EF5CB39E7}" mergeInterval="0" personalView="1" maximized="1" xWindow="-8" yWindow="-8" windowWidth="1936" windowHeight="1048" tabRatio="918" activeSheetId="1"/>
    <customWorkbookView name="Hilola I. Badalova - Личное представление" guid="{2341A488-5E20-4E6D-A816-27850282257D}" mergeInterval="0" personalView="1" maximized="1" xWindow="-8" yWindow="-8" windowWidth="1936" windowHeight="1048" tabRatio="918" activeSheetId="16"/>
    <customWorkbookView name="Mirziyod Agzamov - Личное представление" guid="{4C753DE5-A4D4-44B2-A7F4-555B8F3F8692}" mergeInterval="0" personalView="1" maximized="1" xWindow="-8" yWindow="-8" windowWidth="1296" windowHeight="1000" tabRatio="918" activeSheetId="1"/>
    <customWorkbookView name="Zuhra Rustamova - Личное представление" guid="{02B56F61-93D1-41D9-9383-CED4ED6290B2}" mergeInterval="0" personalView="1" xWindow="363" yWindow="108" windowWidth="1401" windowHeight="930" tabRatio="918" activeSheetId="12"/>
    <customWorkbookView name="Sherzod S. Mirzaev - Личное представление" guid="{3A2922DB-8EF9-465F-A709-D901DAD8E4C8}" mergeInterval="0" personalView="1" maximized="1" xWindow="-8" yWindow="-8" windowWidth="1936" windowHeight="1048" tabRatio="918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7" i="90" l="1"/>
  <c r="AH17" i="90"/>
  <c r="AI19" i="90"/>
  <c r="AH19" i="90"/>
  <c r="AH19" i="85"/>
  <c r="AI19" i="85"/>
  <c r="C19" i="88" l="1"/>
  <c r="D19" i="88"/>
  <c r="E19" i="88"/>
  <c r="F19" i="88"/>
  <c r="G19" i="88"/>
  <c r="H19" i="88"/>
  <c r="I19" i="88"/>
  <c r="J19" i="88"/>
  <c r="T19" i="79" l="1"/>
  <c r="T16" i="79"/>
  <c r="K19" i="88" l="1"/>
  <c r="L19" i="88"/>
  <c r="M19" i="88"/>
  <c r="N19" i="88"/>
  <c r="O19" i="88"/>
  <c r="P19" i="88"/>
  <c r="Q19" i="88"/>
  <c r="R19" i="88"/>
  <c r="S19" i="88"/>
  <c r="T19" i="88"/>
  <c r="L10" i="90" l="1"/>
  <c r="S10" i="90"/>
  <c r="U10" i="90"/>
  <c r="V10" i="90"/>
  <c r="W10" i="90"/>
  <c r="X10" i="90"/>
  <c r="Y10" i="90"/>
  <c r="Z10" i="90"/>
  <c r="AA10" i="90"/>
  <c r="AB10" i="90"/>
  <c r="AC10" i="90"/>
  <c r="AE10" i="90"/>
  <c r="AG10" i="90"/>
  <c r="AH10" i="90"/>
  <c r="AI10" i="90"/>
  <c r="AI19" i="93"/>
  <c r="AH19" i="93"/>
  <c r="AG19" i="93"/>
  <c r="AF19" i="93"/>
  <c r="AE19" i="93"/>
  <c r="AC19" i="93"/>
  <c r="AB19" i="93"/>
  <c r="AA19" i="93"/>
  <c r="Z19" i="93"/>
  <c r="Y19" i="93"/>
  <c r="X19" i="93"/>
  <c r="W19" i="93"/>
  <c r="V19" i="93"/>
  <c r="U19" i="93"/>
  <c r="T19" i="93"/>
  <c r="S19" i="93"/>
  <c r="L19" i="93"/>
  <c r="K19" i="93"/>
  <c r="K10" i="90" s="1"/>
  <c r="AD14" i="92" l="1"/>
  <c r="D12" i="90"/>
  <c r="E12" i="90"/>
  <c r="J12" i="90"/>
  <c r="O12" i="90"/>
  <c r="P12" i="90"/>
  <c r="Q12" i="90"/>
  <c r="U12" i="90"/>
  <c r="V12" i="90"/>
  <c r="X12" i="90"/>
  <c r="Y12" i="90"/>
  <c r="Z12" i="90"/>
  <c r="AA12" i="90"/>
  <c r="AB12" i="90"/>
  <c r="C12" i="90"/>
  <c r="AC19" i="92"/>
  <c r="AC12" i="90" s="1"/>
  <c r="Z19" i="92"/>
  <c r="Y19" i="92"/>
  <c r="X19" i="92"/>
  <c r="W19" i="92"/>
  <c r="W12" i="90" s="1"/>
  <c r="V19" i="92"/>
  <c r="U19" i="92"/>
  <c r="T19" i="92"/>
  <c r="S19" i="92"/>
  <c r="S12" i="90" s="1"/>
  <c r="Q19" i="92"/>
  <c r="P19" i="92"/>
  <c r="O19" i="92"/>
  <c r="L19" i="92"/>
  <c r="L12" i="90" s="1"/>
  <c r="K19" i="92"/>
  <c r="K12" i="90" s="1"/>
  <c r="J19" i="92"/>
  <c r="I19" i="92"/>
  <c r="H19" i="92"/>
  <c r="G19" i="92"/>
  <c r="F19" i="92"/>
  <c r="E19" i="92"/>
  <c r="D19" i="92"/>
  <c r="C19" i="92"/>
  <c r="AB14" i="92"/>
  <c r="AB19" i="92" s="1"/>
  <c r="AA14" i="92"/>
  <c r="AA19" i="92" s="1"/>
  <c r="Y14" i="92"/>
  <c r="X14" i="92"/>
  <c r="V10" i="92"/>
  <c r="AD19" i="92" l="1"/>
  <c r="C19" i="87"/>
  <c r="C17" i="90" s="1"/>
  <c r="D19" i="87"/>
  <c r="E19" i="87"/>
  <c r="E17" i="90" s="1"/>
  <c r="H19" i="87"/>
  <c r="H17" i="90" s="1"/>
  <c r="I19" i="87"/>
  <c r="I17" i="90" s="1"/>
  <c r="F22" i="90"/>
  <c r="V22" i="90"/>
  <c r="X22" i="90"/>
  <c r="Y22" i="90"/>
  <c r="Z22" i="90"/>
  <c r="AA22" i="90"/>
  <c r="AE22" i="90"/>
  <c r="AF22" i="90"/>
  <c r="AG22" i="90"/>
  <c r="D21" i="90"/>
  <c r="E21" i="90"/>
  <c r="G21" i="90"/>
  <c r="H21" i="90"/>
  <c r="I21" i="90"/>
  <c r="K21" i="90"/>
  <c r="L21" i="90"/>
  <c r="O21" i="90"/>
  <c r="P21" i="90"/>
  <c r="Q21" i="90"/>
  <c r="Q22" i="90" s="1"/>
  <c r="S21" i="90"/>
  <c r="U21" i="90"/>
  <c r="V21" i="90"/>
  <c r="W21" i="90"/>
  <c r="X21" i="90"/>
  <c r="Z21" i="90"/>
  <c r="AA21" i="90"/>
  <c r="AB21" i="90"/>
  <c r="AC21" i="90"/>
  <c r="AE21" i="90"/>
  <c r="AF21" i="90"/>
  <c r="AG21" i="90"/>
  <c r="C21" i="90"/>
  <c r="K20" i="90"/>
  <c r="L20" i="90"/>
  <c r="O20" i="90"/>
  <c r="S20" i="90"/>
  <c r="U20" i="90"/>
  <c r="V20" i="90"/>
  <c r="W20" i="90"/>
  <c r="X20" i="90"/>
  <c r="Y20" i="90"/>
  <c r="Z20" i="90"/>
  <c r="AA20" i="90"/>
  <c r="AB20" i="90"/>
  <c r="AC20" i="90"/>
  <c r="AE20" i="90"/>
  <c r="AF20" i="90"/>
  <c r="AG20" i="90"/>
  <c r="L19" i="90"/>
  <c r="O19" i="90"/>
  <c r="P19" i="90"/>
  <c r="S19" i="90"/>
  <c r="U19" i="90"/>
  <c r="V19" i="90"/>
  <c r="W19" i="90"/>
  <c r="X19" i="90"/>
  <c r="Y19" i="90"/>
  <c r="Z19" i="90"/>
  <c r="AA19" i="90"/>
  <c r="AB19" i="90"/>
  <c r="AC19" i="90"/>
  <c r="K18" i="90"/>
  <c r="L18" i="90"/>
  <c r="O18" i="90"/>
  <c r="P18" i="90"/>
  <c r="S18" i="90"/>
  <c r="U18" i="90"/>
  <c r="V18" i="90"/>
  <c r="W18" i="90"/>
  <c r="X18" i="90"/>
  <c r="Y18" i="90"/>
  <c r="Z18" i="90"/>
  <c r="AA18" i="90"/>
  <c r="AB18" i="90"/>
  <c r="AC18" i="90"/>
  <c r="AE18" i="90"/>
  <c r="AG18" i="90"/>
  <c r="AH18" i="90"/>
  <c r="AI18" i="90"/>
  <c r="D17" i="90"/>
  <c r="K17" i="90"/>
  <c r="L17" i="90"/>
  <c r="S17" i="90"/>
  <c r="U17" i="90"/>
  <c r="V17" i="90"/>
  <c r="W17" i="90"/>
  <c r="X17" i="90"/>
  <c r="Y17" i="90"/>
  <c r="Z17" i="90"/>
  <c r="AB17" i="90"/>
  <c r="AC17" i="90"/>
  <c r="AE17" i="90"/>
  <c r="AF17" i="90"/>
  <c r="AG17" i="90"/>
  <c r="K16" i="90"/>
  <c r="L16" i="90"/>
  <c r="O16" i="90"/>
  <c r="Q16" i="90"/>
  <c r="S16" i="90"/>
  <c r="U16" i="90"/>
  <c r="V16" i="90"/>
  <c r="W16" i="90"/>
  <c r="X16" i="90"/>
  <c r="Y16" i="90"/>
  <c r="Z16" i="90"/>
  <c r="AA16" i="90"/>
  <c r="AB16" i="90"/>
  <c r="AC16" i="90"/>
  <c r="AE16" i="90"/>
  <c r="AG16" i="90"/>
  <c r="AH16" i="90"/>
  <c r="AI16" i="90"/>
  <c r="K15" i="90"/>
  <c r="L15" i="90"/>
  <c r="O15" i="90"/>
  <c r="P15" i="90"/>
  <c r="S15" i="90"/>
  <c r="U15" i="90"/>
  <c r="V15" i="90"/>
  <c r="W15" i="90"/>
  <c r="X15" i="90"/>
  <c r="Z15" i="90"/>
  <c r="AA15" i="90"/>
  <c r="AB15" i="90"/>
  <c r="AC15" i="90"/>
  <c r="AH15" i="90"/>
  <c r="AI15" i="90"/>
  <c r="K14" i="90"/>
  <c r="L14" i="90"/>
  <c r="O14" i="90"/>
  <c r="P14" i="90"/>
  <c r="S14" i="90"/>
  <c r="U14" i="90"/>
  <c r="V14" i="90"/>
  <c r="W14" i="90"/>
  <c r="X14" i="90"/>
  <c r="Y14" i="90"/>
  <c r="Z14" i="90"/>
  <c r="AA14" i="90"/>
  <c r="AB14" i="90"/>
  <c r="AC14" i="90"/>
  <c r="AE14" i="90"/>
  <c r="AF14" i="90"/>
  <c r="AG14" i="90"/>
  <c r="P13" i="90"/>
  <c r="Q13" i="90"/>
  <c r="U13" i="90"/>
  <c r="V13" i="90"/>
  <c r="W13" i="90"/>
  <c r="X13" i="90"/>
  <c r="Y13" i="90"/>
  <c r="Z13" i="90"/>
  <c r="AA13" i="90"/>
  <c r="AB13" i="90"/>
  <c r="AE13" i="90"/>
  <c r="AG13" i="90"/>
  <c r="AI13" i="90"/>
  <c r="K11" i="90"/>
  <c r="L11" i="90"/>
  <c r="O11" i="90"/>
  <c r="S11" i="90"/>
  <c r="U11" i="90"/>
  <c r="V11" i="90"/>
  <c r="W11" i="90"/>
  <c r="X11" i="90"/>
  <c r="Z11" i="90"/>
  <c r="AB11" i="90"/>
  <c r="AC11" i="90"/>
  <c r="AE11" i="90"/>
  <c r="AF11" i="90"/>
  <c r="AG11" i="90"/>
  <c r="AH11" i="90"/>
  <c r="AI11" i="90"/>
  <c r="U9" i="90"/>
  <c r="V9" i="90"/>
  <c r="W9" i="90"/>
  <c r="X9" i="90"/>
  <c r="Y9" i="90"/>
  <c r="Z9" i="90"/>
  <c r="AB9" i="90"/>
  <c r="AC9" i="90"/>
  <c r="AE9" i="90"/>
  <c r="AF9" i="90"/>
  <c r="AG9" i="90"/>
  <c r="AH9" i="90"/>
  <c r="AI9" i="90"/>
  <c r="D8" i="90"/>
  <c r="E8" i="90"/>
  <c r="F8" i="90"/>
  <c r="H8" i="90"/>
  <c r="I8" i="90"/>
  <c r="L8" i="90"/>
  <c r="O8" i="90"/>
  <c r="P8" i="90"/>
  <c r="Q8" i="90"/>
  <c r="V8" i="90"/>
  <c r="X8" i="90"/>
  <c r="Y8" i="90"/>
  <c r="Z8" i="90"/>
  <c r="AA8" i="90"/>
  <c r="AC8" i="90"/>
  <c r="AE8" i="90"/>
  <c r="AF8" i="90"/>
  <c r="AG8" i="90"/>
  <c r="AH8" i="90"/>
  <c r="AI8" i="90"/>
  <c r="C8" i="90"/>
  <c r="AI19" i="91"/>
  <c r="AH19" i="91"/>
  <c r="AG19" i="91"/>
  <c r="AF19" i="91"/>
  <c r="AE19" i="91"/>
  <c r="AC19" i="91"/>
  <c r="AB19" i="91"/>
  <c r="AB8" i="90" s="1"/>
  <c r="AB22" i="90" s="1"/>
  <c r="AA19" i="91"/>
  <c r="Z19" i="91"/>
  <c r="Y19" i="91"/>
  <c r="X19" i="91"/>
  <c r="W19" i="91"/>
  <c r="W8" i="90" s="1"/>
  <c r="W22" i="90" s="1"/>
  <c r="V19" i="91"/>
  <c r="U19" i="91"/>
  <c r="U8" i="90" s="1"/>
  <c r="U22" i="90" s="1"/>
  <c r="S19" i="91"/>
  <c r="S8" i="90" s="1"/>
  <c r="R19" i="91"/>
  <c r="Q19" i="91"/>
  <c r="P19" i="91"/>
  <c r="O19" i="91"/>
  <c r="N19" i="91"/>
  <c r="M19" i="91"/>
  <c r="L19" i="91"/>
  <c r="K19" i="91"/>
  <c r="K8" i="90" s="1"/>
  <c r="I19" i="91"/>
  <c r="H19" i="91"/>
  <c r="G19" i="91"/>
  <c r="F19" i="91"/>
  <c r="E19" i="91"/>
  <c r="D19" i="91"/>
  <c r="C19" i="91"/>
  <c r="AI19" i="89" l="1"/>
  <c r="AH19" i="89"/>
  <c r="AG19" i="89"/>
  <c r="AF19" i="89"/>
  <c r="AE19" i="89"/>
  <c r="AC19" i="89"/>
  <c r="AB19" i="89"/>
  <c r="AA19" i="89"/>
  <c r="Z19" i="89"/>
  <c r="Y19" i="89"/>
  <c r="X19" i="89"/>
  <c r="W19" i="89"/>
  <c r="V19" i="89"/>
  <c r="U19" i="89"/>
  <c r="S19" i="89"/>
  <c r="S9" i="90" s="1"/>
  <c r="P19" i="89"/>
  <c r="P22" i="90" s="1"/>
  <c r="O19" i="89"/>
  <c r="O9" i="90" s="1"/>
  <c r="L19" i="89"/>
  <c r="L9" i="90" s="1"/>
  <c r="K19" i="89"/>
  <c r="K9" i="90" s="1"/>
  <c r="AI19" i="88" l="1"/>
  <c r="AI21" i="90" s="1"/>
  <c r="AI22" i="90" s="1"/>
  <c r="AH19" i="88"/>
  <c r="AH21" i="90" s="1"/>
  <c r="AC19" i="88"/>
  <c r="AB19" i="88"/>
  <c r="AA19" i="88"/>
  <c r="Z19" i="88"/>
  <c r="Y19" i="88"/>
  <c r="X19" i="88"/>
  <c r="W19" i="88"/>
  <c r="U19" i="88"/>
  <c r="AG19" i="87" l="1"/>
  <c r="AF19" i="87"/>
  <c r="AE19" i="87"/>
  <c r="AC19" i="87"/>
  <c r="AB19" i="87"/>
  <c r="AA19" i="87"/>
  <c r="Z19" i="87"/>
  <c r="Y19" i="87"/>
  <c r="X19" i="87"/>
  <c r="W19" i="87"/>
  <c r="V19" i="87"/>
  <c r="U19" i="87"/>
  <c r="S19" i="87"/>
  <c r="L19" i="87"/>
  <c r="K19" i="87"/>
  <c r="T19" i="86" l="1"/>
  <c r="S19" i="86"/>
  <c r="P19" i="86"/>
  <c r="O19" i="86"/>
  <c r="L19" i="86"/>
  <c r="K19" i="86"/>
  <c r="AC19" i="85" l="1"/>
  <c r="AD19" i="85" s="1"/>
  <c r="AB19" i="85"/>
  <c r="AA19" i="85"/>
  <c r="Z19" i="85"/>
  <c r="Y19" i="85"/>
  <c r="X19" i="85"/>
  <c r="W19" i="85"/>
  <c r="V19" i="85"/>
  <c r="U19" i="85"/>
  <c r="S19" i="85"/>
  <c r="T19" i="85" s="1"/>
  <c r="R19" i="85"/>
  <c r="Q19" i="85"/>
  <c r="P19" i="85"/>
  <c r="O19" i="85"/>
  <c r="N19" i="85"/>
  <c r="M19" i="85"/>
  <c r="L19" i="85"/>
  <c r="K19" i="85"/>
  <c r="K19" i="90" s="1"/>
  <c r="AD16" i="85"/>
  <c r="AD15" i="85"/>
  <c r="AD12" i="85"/>
  <c r="AD11" i="85"/>
  <c r="AD9" i="85"/>
  <c r="AI19" i="84" l="1"/>
  <c r="AH19" i="84"/>
  <c r="AG19" i="84"/>
  <c r="AE19" i="84"/>
  <c r="AC19" i="84"/>
  <c r="AB19" i="84"/>
  <c r="AA19" i="84"/>
  <c r="Z19" i="84"/>
  <c r="Y19" i="84"/>
  <c r="X19" i="84"/>
  <c r="W19" i="84"/>
  <c r="V19" i="84"/>
  <c r="U19" i="84"/>
  <c r="S19" i="84"/>
  <c r="Q19" i="84"/>
  <c r="O19" i="84"/>
  <c r="L19" i="84"/>
  <c r="K19" i="84"/>
  <c r="AI19" i="83" l="1"/>
  <c r="AH19" i="83"/>
  <c r="AG19" i="83"/>
  <c r="AF19" i="83"/>
  <c r="AE19" i="83"/>
  <c r="AC19" i="83"/>
  <c r="AB19" i="83"/>
  <c r="Z19" i="83"/>
  <c r="X19" i="83"/>
  <c r="W19" i="83"/>
  <c r="V19" i="83"/>
  <c r="U19" i="83"/>
  <c r="S19" i="83"/>
  <c r="O19" i="83"/>
  <c r="L19" i="83"/>
  <c r="K19" i="83"/>
  <c r="AI19" i="82" l="1"/>
  <c r="AH19" i="82"/>
  <c r="AC19" i="82"/>
  <c r="AB19" i="82"/>
  <c r="AA19" i="82"/>
  <c r="Z19" i="82"/>
  <c r="Y19" i="82"/>
  <c r="X19" i="82"/>
  <c r="W19" i="82"/>
  <c r="U19" i="82"/>
  <c r="S19" i="82"/>
  <c r="P19" i="82"/>
  <c r="O19" i="82"/>
  <c r="K19" i="82"/>
  <c r="L12" i="82"/>
  <c r="L19" i="82" s="1"/>
  <c r="K12" i="82"/>
  <c r="AG19" i="81" l="1"/>
  <c r="AF19" i="81"/>
  <c r="AE19" i="81"/>
  <c r="AC19" i="81"/>
  <c r="AB19" i="81"/>
  <c r="AA19" i="81"/>
  <c r="Z19" i="81"/>
  <c r="Y19" i="81"/>
  <c r="X19" i="81"/>
  <c r="W19" i="81"/>
  <c r="V19" i="81"/>
  <c r="U19" i="81"/>
  <c r="T19" i="81"/>
  <c r="S19" i="81"/>
  <c r="P19" i="81"/>
  <c r="O19" i="81"/>
  <c r="L19" i="81"/>
  <c r="K19" i="81"/>
  <c r="AE19" i="80" l="1"/>
  <c r="AC19" i="80"/>
  <c r="AB19" i="80"/>
  <c r="AA19" i="80"/>
  <c r="Z19" i="80"/>
  <c r="Y19" i="80"/>
  <c r="X19" i="80"/>
  <c r="W19" i="80"/>
  <c r="V19" i="80"/>
  <c r="U19" i="80"/>
  <c r="T19" i="80"/>
  <c r="S19" i="80"/>
  <c r="O19" i="80"/>
  <c r="L19" i="80"/>
  <c r="K19" i="80"/>
  <c r="AI19" i="79" l="1"/>
  <c r="AH19" i="79"/>
  <c r="AH13" i="90" s="1"/>
  <c r="AH22" i="90" s="1"/>
  <c r="AG19" i="79"/>
  <c r="AE19" i="79"/>
  <c r="AC19" i="79"/>
  <c r="AC13" i="90" s="1"/>
  <c r="AC22" i="90" s="1"/>
  <c r="AD22" i="90" s="1"/>
  <c r="AB19" i="79"/>
  <c r="AA19" i="79"/>
  <c r="Z19" i="79"/>
  <c r="Y19" i="79"/>
  <c r="X19" i="79"/>
  <c r="W19" i="79"/>
  <c r="V19" i="79"/>
  <c r="U19" i="79"/>
  <c r="S19" i="79"/>
  <c r="S13" i="90" s="1"/>
  <c r="S22" i="90" s="1"/>
  <c r="Q19" i="79"/>
  <c r="P19" i="79"/>
  <c r="O19" i="79"/>
  <c r="O13" i="90" s="1"/>
  <c r="O22" i="90" s="1"/>
  <c r="L19" i="79"/>
  <c r="L13" i="90" s="1"/>
  <c r="L22" i="90" s="1"/>
  <c r="T22" i="90" s="1"/>
  <c r="K19" i="79"/>
  <c r="K13" i="90" s="1"/>
  <c r="K22" i="90" s="1"/>
  <c r="I19" i="79"/>
  <c r="I13" i="90" s="1"/>
  <c r="I22" i="90" s="1"/>
  <c r="H19" i="79"/>
  <c r="H13" i="90" s="1"/>
  <c r="H22" i="90" s="1"/>
  <c r="G19" i="79"/>
  <c r="G13" i="90" s="1"/>
  <c r="G22" i="90" s="1"/>
  <c r="E19" i="79"/>
  <c r="E13" i="90" s="1"/>
  <c r="E22" i="90" s="1"/>
  <c r="D19" i="79"/>
  <c r="D13" i="90" s="1"/>
  <c r="D22" i="90" s="1"/>
  <c r="C19" i="79"/>
  <c r="C13" i="90" s="1"/>
  <c r="C22" i="90" s="1"/>
  <c r="J22" i="90" l="1"/>
  <c r="AS17" i="74"/>
  <c r="AV9" i="74" l="1"/>
  <c r="AW9" i="74" s="1"/>
  <c r="AV10" i="74"/>
  <c r="AW10" i="74" s="1"/>
  <c r="AV11" i="74"/>
  <c r="AW11" i="74" s="1"/>
  <c r="AV13" i="74"/>
  <c r="AW13" i="74" s="1"/>
  <c r="AV14" i="74"/>
  <c r="AW14" i="74" s="1"/>
  <c r="AV15" i="74"/>
  <c r="AW15" i="74" s="1"/>
  <c r="AV16" i="74"/>
  <c r="AW16" i="74" s="1"/>
  <c r="AV8" i="74"/>
  <c r="AW8" i="74" s="1"/>
  <c r="AR20" i="74" l="1"/>
  <c r="AQ20" i="74"/>
  <c r="AP20" i="74"/>
  <c r="AO20" i="74"/>
  <c r="AN20" i="74"/>
  <c r="AM20" i="74"/>
  <c r="AL20" i="74"/>
  <c r="AK20" i="74"/>
  <c r="AJ20" i="74"/>
  <c r="AI20" i="74"/>
  <c r="AH20" i="74"/>
  <c r="AG20" i="74"/>
  <c r="AF20" i="74"/>
  <c r="AS19" i="74"/>
  <c r="AS18" i="74"/>
  <c r="AV20" i="74" l="1"/>
  <c r="AW20" i="74" s="1"/>
  <c r="AU20" i="74" l="1"/>
  <c r="AT20" i="74"/>
  <c r="AS20" i="74"/>
  <c r="AD20" i="74"/>
  <c r="AB20" i="74"/>
  <c r="AA20" i="74"/>
  <c r="Z20" i="74"/>
  <c r="Y20" i="74"/>
  <c r="X20" i="74"/>
  <c r="W20" i="74"/>
  <c r="V20" i="74"/>
  <c r="U20" i="74"/>
  <c r="T20" i="74"/>
  <c r="S20" i="74"/>
  <c r="R20" i="74"/>
  <c r="Q20" i="74"/>
  <c r="P20" i="74"/>
  <c r="N20" i="74"/>
  <c r="M20" i="74"/>
  <c r="L20" i="74"/>
  <c r="K20" i="74"/>
  <c r="J20" i="74"/>
  <c r="I20" i="74"/>
  <c r="H20" i="74"/>
  <c r="G20" i="74"/>
  <c r="F20" i="74"/>
  <c r="E20" i="74"/>
  <c r="D20" i="74"/>
  <c r="C20" i="74"/>
  <c r="AS16" i="74"/>
  <c r="O16" i="74"/>
  <c r="AS15" i="74"/>
  <c r="AE15" i="74"/>
  <c r="O15" i="74"/>
  <c r="AS14" i="74"/>
  <c r="AS13" i="74"/>
  <c r="O13" i="74"/>
  <c r="AS12" i="74"/>
  <c r="AE12" i="74"/>
  <c r="O12" i="74"/>
  <c r="AS11" i="74"/>
  <c r="AE11" i="74"/>
  <c r="AS10" i="74"/>
  <c r="AE10" i="74"/>
  <c r="O10" i="74"/>
  <c r="AS9" i="74"/>
  <c r="AS8" i="74"/>
  <c r="AE8" i="74"/>
  <c r="O8" i="74"/>
  <c r="AE20" i="74" l="1"/>
  <c r="O20" i="74"/>
</calcChain>
</file>

<file path=xl/comments1.xml><?xml version="1.0" encoding="utf-8"?>
<comments xmlns="http://schemas.openxmlformats.org/spreadsheetml/2006/main">
  <authors>
    <author>Bobirmirzo Ibrohimov Nuriddin og`li</author>
  </authors>
  <commentList>
    <comment ref="AE9" authorId="0" shapeId="0">
      <text>
        <r>
          <rPr>
            <b/>
            <sz val="9"/>
            <color indexed="81"/>
            <rFont val="Tahoma"/>
            <family val="2"/>
            <charset val="204"/>
          </rPr>
          <t>Bobirmirzo Ibrohimov Nuriddin og`li:</t>
        </r>
        <r>
          <rPr>
            <sz val="9"/>
            <color indexed="81"/>
            <rFont val="Tahoma"/>
            <family val="2"/>
            <charset val="204"/>
          </rPr>
          <t xml:space="preserve">
10 ta murojaat bitta hududdan tushgan 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U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LKX 
Saylov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Saylov uchaska
Wifi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1.Wifi xudud (oktabr)
2.Karimov murojaati yuzasidan (noyabr)
3. Jovliyev murojaati yuzasidan (avgust)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Umurzoqov murojaati yuzasidan
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1.Karimov murojaati yuzasidan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Umurzoqov murojaati yuzasidan Telekom ATS boshlig'iga
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  <charset val="204"/>
          </rPr>
          <t>Гибрит почта ва Легаллаштириш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Web-sayt
357,162, 373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web-sayt</t>
        </r>
      </text>
    </comment>
  </commentList>
</comments>
</file>

<file path=xl/sharedStrings.xml><?xml version="1.0" encoding="utf-8"?>
<sst xmlns="http://schemas.openxmlformats.org/spreadsheetml/2006/main" count="907" uniqueCount="83">
  <si>
    <t>№</t>
  </si>
  <si>
    <t>%</t>
  </si>
  <si>
    <t>Текширишлар сони</t>
  </si>
  <si>
    <t>Ўрганишлар сони</t>
  </si>
  <si>
    <t>Мониторинглар сони</t>
  </si>
  <si>
    <t>Кўрсатмалар сони</t>
  </si>
  <si>
    <t>Аниқланган камчиликлар сони</t>
  </si>
  <si>
    <t xml:space="preserve">Бартараф этилган камчиликлар </t>
  </si>
  <si>
    <t xml:space="preserve">Хулоса ва таклифлар сони </t>
  </si>
  <si>
    <t>Интизомий чоралар сони</t>
  </si>
  <si>
    <t>Огоҳлантириш хатлари сони</t>
  </si>
  <si>
    <t>Маъмурий жазо чоралари сони</t>
  </si>
  <si>
    <t>Самарқанд вилояти</t>
  </si>
  <si>
    <t>Сурхондарё вилояти</t>
  </si>
  <si>
    <t>Қашқадарё вилояти</t>
  </si>
  <si>
    <t>Бухоро вилояти</t>
  </si>
  <si>
    <t>Фарғона вилояти</t>
  </si>
  <si>
    <t>Навоий вилояти</t>
  </si>
  <si>
    <t>Андижон вилояти</t>
  </si>
  <si>
    <t>Тошкент шаҳар</t>
  </si>
  <si>
    <t>Наманган вилояти</t>
  </si>
  <si>
    <t>Хоразм вилояти</t>
  </si>
  <si>
    <t>Тошкент вилояти</t>
  </si>
  <si>
    <t>Жиззах вилояти</t>
  </si>
  <si>
    <t>Сирдарё вилояти</t>
  </si>
  <si>
    <t>ЖАМИ:</t>
  </si>
  <si>
    <t>Ҳодимлар сони</t>
  </si>
  <si>
    <t>текшириш муддати (кун сони)</t>
  </si>
  <si>
    <t>Текширишлар</t>
  </si>
  <si>
    <t xml:space="preserve">Ўрганишлар </t>
  </si>
  <si>
    <t>Мониторинглар</t>
  </si>
  <si>
    <t>Бўлим номи</t>
  </si>
  <si>
    <t>Мобил алоқа тармоқларини назорат қилиш бўлими</t>
  </si>
  <si>
    <t>Тақдимномалар сони</t>
  </si>
  <si>
    <r>
      <t xml:space="preserve">Ваколатли органлар </t>
    </r>
    <r>
      <rPr>
        <i/>
        <sz val="11"/>
        <rFont val="Calibri"/>
        <family val="2"/>
        <charset val="204"/>
        <scheme val="minor"/>
      </rPr>
      <t>(Ҳисоб палатаси, ДХХ, прокуратура, Вазирлик ва ҳк.)</t>
    </r>
    <r>
      <rPr>
        <b/>
        <sz val="11"/>
        <rFont val="Calibri"/>
        <family val="2"/>
        <charset val="204"/>
        <scheme val="minor"/>
      </rPr>
      <t xml:space="preserve"> сўровига асосан ўтказилган назорат тадбирлари сони</t>
    </r>
  </si>
  <si>
    <t>Ташкилот сони</t>
  </si>
  <si>
    <t>Объект сони</t>
  </si>
  <si>
    <t>Бартараф этилгани сони</t>
  </si>
  <si>
    <t>Шахсга доир маълумотлар йўналишида</t>
  </si>
  <si>
    <t>Таъқиқланган контентлар йўналишида</t>
  </si>
  <si>
    <t>Маъмурий  чоралар сони</t>
  </si>
  <si>
    <t>Почта алоқаси хизматлари йўналиши</t>
  </si>
  <si>
    <t xml:space="preserve">Давлат ва хўжалик бошқаруви органларида 
IT-технологияларини жорий этиш </t>
  </si>
  <si>
    <t xml:space="preserve">Ахборот тизими ва ресурсларини мониторинг ва назорат қилиш </t>
  </si>
  <si>
    <t>Телевидения ва радиоэшиттириш тармоқларини назорат қилиш</t>
  </si>
  <si>
    <t xml:space="preserve">Ахборот тизимлари ва ресурслари хавфсизлигини назорат қилиш </t>
  </si>
  <si>
    <t>Маълумотларни узатиш ва мультисервис хизматлар кўрсатиш тармоқларини назорат қилиш</t>
  </si>
  <si>
    <t>Телекомуникация инфратузилмасини назорат қилиш</t>
  </si>
  <si>
    <t xml:space="preserve">Call – марказлар фаолиятини назорат ва мониторинг қилиш </t>
  </si>
  <si>
    <t>Мурожаатлар билан ишлаш йўналиши</t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</si>
  <si>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</si>
  <si>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Бухоро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</si>
  <si>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t>Йўналиш номи</t>
  </si>
  <si>
    <t>Мурожаатлар</t>
  </si>
  <si>
    <t>Асосли мурожаатлар сони</t>
  </si>
  <si>
    <t>Маъмурий чоралар</t>
  </si>
  <si>
    <t>Интизомий чоралар</t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</si>
  <si>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Жиззах вилояти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</si>
  <si>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t>1*</t>
  </si>
  <si>
    <t xml:space="preserve">* Изоҳ: 2 та асосли мурожаатга битта маъмурий ҳуқуқбузарлик иши кўриб чиқилган </t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</si>
  <si>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Қашқадарё вилоят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</si>
  <si>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Навоий вилояти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</si>
  <si>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Наманган вилояти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</si>
  <si>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Самарқанд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</si>
  <si>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Сирдарё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</si>
  <si>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Сурхондарё ҳудудий шуъбаси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</si>
  <si>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 xml:space="preserve">2024 йилда "Ўзкомназорат" Инспекцияси </t>
    </r>
    <r>
      <rPr>
        <b/>
        <u/>
        <sz val="18"/>
        <color rgb="FF002060"/>
        <rFont val="Calibri"/>
        <family val="2"/>
        <charset val="204"/>
        <scheme val="minor"/>
      </rPr>
      <t>Тошкент вилояти ҳудудий бўлими</t>
    </r>
    <r>
      <rPr>
        <b/>
        <sz val="18"/>
        <color rgb="FF002060"/>
        <rFont val="Calibri"/>
        <family val="2"/>
        <charset val="204"/>
        <scheme val="minor"/>
      </rPr>
      <t xml:space="preserve">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</si>
  <si>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t>анкалогия</t>
  </si>
  <si>
    <t>қодирия</t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</si>
  <si>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Фарғона вилояти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</si>
  <si>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Ҳоразм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</si>
  <si>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t xml:space="preserve">Қорақалпоғистон Республикаси </t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</si>
  <si>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ҳудудий бўлинмалари томонидан ўтказилган 
назорат тадбирлари 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</si>
  <si>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Тошкент шаҳар ҳудудий бўлими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</si>
  <si>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Қорақалпоғистон Республикаси ҳудудий бўлими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</si>
  <si>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r>
      <rPr>
        <b/>
        <sz val="18"/>
        <color rgb="FF002060"/>
        <rFont val="Calibri"/>
        <family val="2"/>
        <charset val="204"/>
        <scheme val="minor"/>
      </rPr>
      <t>2024 йилда "Ўзкомназорат" Инспекцияси Андижон вилояти ҳудудий шўъбаси томонидан ўтказилган назорат тадбирлари 
ва уларнинг натижадорлиги тўғрисида</t>
    </r>
    <r>
      <rPr>
        <b/>
        <sz val="18"/>
        <color theme="1"/>
        <rFont val="Calibri"/>
        <family val="2"/>
        <charset val="204"/>
        <scheme val="minor"/>
      </rPr>
      <t xml:space="preserve">
</t>
    </r>
    <r>
      <rPr>
        <b/>
        <sz val="18"/>
        <color rgb="FFC00000"/>
        <rFont val="Calibri"/>
        <family val="2"/>
        <charset val="204"/>
        <scheme val="minor"/>
      </rPr>
      <t>МАЪЛУМОТЛАР</t>
    </r>
  </si>
  <si>
    <t>6 та камчилик муддати 2025 йил I чорак якуни</t>
  </si>
  <si>
    <t>2025 йил 5 январь ҳолатига</t>
  </si>
  <si>
    <t>2025 йил 11 февраль ҳолатига</t>
  </si>
  <si>
    <t>2024 йил I чорагигачам муддати мавжуд</t>
  </si>
  <si>
    <t>*</t>
  </si>
  <si>
    <t>Соғлиқ сақлаш бошқармаси</t>
  </si>
  <si>
    <t>Вилоят хоким, Гулистон хокимлиги SSL сертификат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</si>
</sst>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_-* #,##0\ _s_o_ʻ_m_-;\-* #,##0\ _s_o_ʻ_m_-;_-* &quot;-&quot;\ _s_o_ʻ_m_-;_-@_-"/>
  </numFmts>
  <fonts count="45">
    <font>
      <sz val="11"/>
      <color theme="1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0"/>
      <name val="Arial Cyr"/>
      <charset val="186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Times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rgb="FF002060"/>
      <name val="Calibri"/>
      <family val="2"/>
      <charset val="204"/>
      <scheme val="minor"/>
    </font>
    <font>
      <b/>
      <sz val="18"/>
      <color rgb="FFC0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b/>
      <u/>
      <sz val="18"/>
      <color rgb="FF00206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2"/>
      <color rgb="FF002060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2060"/>
      <name val="Calibri"/>
      <family val="2"/>
      <charset val="204"/>
    </font>
    <font>
      <i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2" fillId="0" borderId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/>
    <xf numFmtId="0" fontId="5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0" fontId="8" fillId="0" borderId="0"/>
    <xf numFmtId="0" fontId="12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587">
    <xf numFmtId="0" fontId="0" fillId="0" borderId="0" xfId="0"/>
    <xf numFmtId="0" fontId="1" fillId="0" borderId="0" xfId="0" applyFont="1"/>
    <xf numFmtId="0" fontId="0" fillId="0" borderId="0" xfId="0"/>
    <xf numFmtId="0" fontId="13" fillId="0" borderId="0" xfId="0" applyFont="1" applyAlignment="1">
      <alignment horizontal="center" wrapText="1"/>
    </xf>
    <xf numFmtId="0" fontId="19" fillId="0" borderId="5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6" borderId="28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9" fontId="20" fillId="0" borderId="47" xfId="0" applyNumberFormat="1" applyFont="1" applyBorder="1" applyAlignment="1">
      <alignment horizontal="center" vertical="center"/>
    </xf>
    <xf numFmtId="164" fontId="20" fillId="0" borderId="47" xfId="0" applyNumberFormat="1" applyFont="1" applyBorder="1" applyAlignment="1">
      <alignment horizontal="center" vertical="center"/>
    </xf>
    <xf numFmtId="9" fontId="20" fillId="0" borderId="49" xfId="0" applyNumberFormat="1" applyFont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8" fillId="7" borderId="64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9" fontId="0" fillId="0" borderId="0" xfId="20" applyFont="1"/>
    <xf numFmtId="9" fontId="0" fillId="0" borderId="0" xfId="20" applyNumberFormat="1" applyFont="1"/>
    <xf numFmtId="165" fontId="29" fillId="0" borderId="0" xfId="0" applyNumberFormat="1" applyFont="1"/>
    <xf numFmtId="0" fontId="19" fillId="0" borderId="67" xfId="0" applyFont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9" fontId="19" fillId="0" borderId="47" xfId="0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9" fontId="20" fillId="0" borderId="47" xfId="0" applyNumberFormat="1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9" fontId="19" fillId="0" borderId="48" xfId="0" applyNumberFormat="1" applyFont="1" applyFill="1" applyBorder="1" applyAlignment="1">
      <alignment horizontal="center" vertical="center"/>
    </xf>
    <xf numFmtId="0" fontId="18" fillId="0" borderId="64" xfId="0" applyFont="1" applyFill="1" applyBorder="1" applyAlignment="1">
      <alignment horizontal="center" vertical="center"/>
    </xf>
    <xf numFmtId="0" fontId="19" fillId="0" borderId="15" xfId="19" applyFont="1" applyFill="1" applyBorder="1" applyAlignment="1">
      <alignment horizontal="center" vertical="center"/>
    </xf>
    <xf numFmtId="0" fontId="19" fillId="0" borderId="16" xfId="19" applyFont="1" applyFill="1" applyBorder="1" applyAlignment="1">
      <alignment horizontal="center" vertical="center"/>
    </xf>
    <xf numFmtId="0" fontId="19" fillId="0" borderId="16" xfId="17" applyFont="1" applyFill="1" applyBorder="1" applyAlignment="1">
      <alignment horizontal="center" vertical="center"/>
    </xf>
    <xf numFmtId="0" fontId="19" fillId="0" borderId="16" xfId="18" applyFont="1" applyFill="1" applyBorder="1" applyAlignment="1">
      <alignment horizontal="center" vertical="center"/>
    </xf>
    <xf numFmtId="0" fontId="19" fillId="0" borderId="44" xfId="17" applyFont="1" applyFill="1" applyBorder="1" applyAlignment="1">
      <alignment horizontal="center" vertical="center"/>
    </xf>
    <xf numFmtId="0" fontId="19" fillId="0" borderId="17" xfId="17" applyFont="1" applyFill="1" applyBorder="1" applyAlignment="1">
      <alignment horizontal="center" vertical="center"/>
    </xf>
    <xf numFmtId="0" fontId="18" fillId="0" borderId="75" xfId="0" applyFont="1" applyFill="1" applyBorder="1" applyAlignment="1">
      <alignment horizontal="center" vertical="center"/>
    </xf>
    <xf numFmtId="0" fontId="18" fillId="0" borderId="68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vertical="center"/>
    </xf>
    <xf numFmtId="0" fontId="18" fillId="0" borderId="28" xfId="0" applyFont="1" applyFill="1" applyBorder="1" applyAlignment="1">
      <alignment horizontal="center" vertical="center"/>
    </xf>
    <xf numFmtId="0" fontId="24" fillId="7" borderId="66" xfId="0" applyFont="1" applyFill="1" applyBorder="1" applyAlignment="1">
      <alignment horizontal="center" vertical="center"/>
    </xf>
    <xf numFmtId="0" fontId="18" fillId="7" borderId="75" xfId="0" applyFont="1" applyFill="1" applyBorder="1" applyAlignment="1">
      <alignment horizontal="center" vertical="center"/>
    </xf>
    <xf numFmtId="0" fontId="18" fillId="7" borderId="68" xfId="0" applyFont="1" applyFill="1" applyBorder="1" applyAlignment="1">
      <alignment horizontal="center" vertical="center"/>
    </xf>
    <xf numFmtId="0" fontId="0" fillId="6" borderId="28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horizontal="center" vertical="center"/>
    </xf>
    <xf numFmtId="0" fontId="28" fillId="6" borderId="28" xfId="0" applyFont="1" applyFill="1" applyBorder="1" applyAlignment="1">
      <alignment horizontal="center" vertical="center"/>
    </xf>
    <xf numFmtId="0" fontId="18" fillId="7" borderId="65" xfId="0" applyFont="1" applyFill="1" applyBorder="1" applyAlignment="1">
      <alignment horizontal="center" vertical="center"/>
    </xf>
    <xf numFmtId="0" fontId="18" fillId="5" borderId="37" xfId="0" applyFont="1" applyFill="1" applyBorder="1" applyAlignment="1">
      <alignment horizontal="center" vertical="center"/>
    </xf>
    <xf numFmtId="9" fontId="18" fillId="5" borderId="21" xfId="0" applyNumberFormat="1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9" fontId="24" fillId="5" borderId="21" xfId="0" applyNumberFormat="1" applyFont="1" applyFill="1" applyBorder="1" applyAlignment="1">
      <alignment horizontal="center" vertical="center"/>
    </xf>
    <xf numFmtId="0" fontId="18" fillId="7" borderId="67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9" fontId="19" fillId="0" borderId="23" xfId="0" applyNumberFormat="1" applyFont="1" applyFill="1" applyBorder="1" applyAlignment="1">
      <alignment horizontal="center" vertical="center"/>
    </xf>
    <xf numFmtId="0" fontId="24" fillId="0" borderId="67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4" fillId="0" borderId="74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5" fillId="9" borderId="14" xfId="0" applyFont="1" applyFill="1" applyBorder="1" applyAlignment="1">
      <alignment horizontal="center" vertical="center" textRotation="90" wrapText="1"/>
    </xf>
    <xf numFmtId="0" fontId="25" fillId="9" borderId="49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0" fillId="6" borderId="34" xfId="0" applyFont="1" applyFill="1" applyBorder="1" applyAlignment="1">
      <alignment horizontal="center" vertical="center"/>
    </xf>
    <xf numFmtId="0" fontId="28" fillId="6" borderId="14" xfId="0" applyFont="1" applyFill="1" applyBorder="1" applyAlignment="1">
      <alignment horizontal="center" vertical="center"/>
    </xf>
    <xf numFmtId="0" fontId="24" fillId="6" borderId="66" xfId="0" applyFont="1" applyFill="1" applyBorder="1" applyAlignment="1">
      <alignment horizontal="left" vertical="center" wrapText="1"/>
    </xf>
    <xf numFmtId="0" fontId="24" fillId="6" borderId="75" xfId="0" applyFont="1" applyFill="1" applyBorder="1" applyAlignment="1">
      <alignment horizontal="left" vertical="center" wrapText="1"/>
    </xf>
    <xf numFmtId="0" fontId="24" fillId="6" borderId="68" xfId="0" applyFont="1" applyFill="1" applyBorder="1" applyAlignment="1">
      <alignment horizontal="left" vertical="center" wrapText="1"/>
    </xf>
    <xf numFmtId="0" fontId="24" fillId="6" borderId="76" xfId="0" applyFont="1" applyFill="1" applyBorder="1" applyAlignment="1">
      <alignment horizontal="left" vertical="center" wrapText="1"/>
    </xf>
    <xf numFmtId="0" fontId="25" fillId="0" borderId="54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63" xfId="0" applyFont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/>
    </xf>
    <xf numFmtId="0" fontId="19" fillId="9" borderId="34" xfId="0" applyFont="1" applyFill="1" applyBorder="1" applyAlignment="1">
      <alignment vertical="center" wrapText="1"/>
    </xf>
    <xf numFmtId="0" fontId="19" fillId="9" borderId="28" xfId="0" applyFont="1" applyFill="1" applyBorder="1" applyAlignment="1">
      <alignment vertical="center" wrapText="1"/>
    </xf>
    <xf numFmtId="0" fontId="30" fillId="0" borderId="28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25" fillId="8" borderId="29" xfId="0" applyFont="1" applyFill="1" applyBorder="1" applyAlignment="1">
      <alignment horizontal="center" vertical="center" textRotation="90" wrapText="1"/>
    </xf>
    <xf numFmtId="0" fontId="25" fillId="8" borderId="58" xfId="0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4" fillId="6" borderId="54" xfId="0" applyFont="1" applyFill="1" applyBorder="1" applyAlignment="1">
      <alignment horizontal="left" vertical="center" wrapText="1"/>
    </xf>
    <xf numFmtId="0" fontId="18" fillId="7" borderId="54" xfId="0" applyFont="1" applyFill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9" fontId="19" fillId="0" borderId="61" xfId="0" applyNumberFormat="1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6" borderId="34" xfId="0" applyFont="1" applyFill="1" applyBorder="1" applyAlignment="1">
      <alignment horizontal="center" vertical="center"/>
    </xf>
    <xf numFmtId="9" fontId="20" fillId="0" borderId="61" xfId="0" applyNumberFormat="1" applyFont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1" fontId="20" fillId="0" borderId="34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4" fillId="6" borderId="30" xfId="0" applyFont="1" applyFill="1" applyBorder="1" applyAlignment="1">
      <alignment horizontal="left" vertical="center" wrapText="1"/>
    </xf>
    <xf numFmtId="0" fontId="18" fillId="7" borderId="30" xfId="0" applyFont="1" applyFill="1" applyBorder="1" applyAlignment="1">
      <alignment horizontal="center" vertical="center"/>
    </xf>
    <xf numFmtId="9" fontId="19" fillId="0" borderId="57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9" fontId="20" fillId="0" borderId="57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" fontId="20" fillId="0" borderId="64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47" xfId="0" applyNumberFormat="1" applyFont="1" applyBorder="1" applyAlignment="1">
      <alignment horizontal="center" vertical="center"/>
    </xf>
    <xf numFmtId="0" fontId="19" fillId="0" borderId="75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/>
    </xf>
    <xf numFmtId="0" fontId="20" fillId="0" borderId="75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4" fillId="6" borderId="31" xfId="0" applyFont="1" applyFill="1" applyBorder="1" applyAlignment="1">
      <alignment horizontal="left" vertical="center" wrapText="1"/>
    </xf>
    <xf numFmtId="0" fontId="18" fillId="7" borderId="31" xfId="0" applyFont="1" applyFill="1" applyBorder="1" applyAlignment="1">
      <alignment horizontal="center" vertical="center"/>
    </xf>
    <xf numFmtId="9" fontId="19" fillId="0" borderId="58" xfId="0" applyNumberFormat="1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9" fontId="20" fillId="0" borderId="58" xfId="0" applyNumberFormat="1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6" borderId="29" xfId="0" applyFont="1" applyFill="1" applyBorder="1" applyAlignment="1">
      <alignment horizontal="center" vertical="center"/>
    </xf>
    <xf numFmtId="1" fontId="20" fillId="0" borderId="65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1" fontId="20" fillId="0" borderId="48" xfId="0" applyNumberFormat="1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9" fontId="18" fillId="5" borderId="22" xfId="0" applyNumberFormat="1" applyFont="1" applyFill="1" applyBorder="1" applyAlignment="1">
      <alignment horizontal="center" vertical="center"/>
    </xf>
    <xf numFmtId="9" fontId="24" fillId="5" borderId="22" xfId="0" applyNumberFormat="1" applyFont="1" applyFill="1" applyBorder="1" applyAlignment="1">
      <alignment horizontal="center" vertical="center"/>
    </xf>
    <xf numFmtId="1" fontId="24" fillId="5" borderId="19" xfId="0" applyNumberFormat="1" applyFont="1" applyFill="1" applyBorder="1" applyAlignment="1">
      <alignment horizontal="center" vertical="center"/>
    </xf>
    <xf numFmtId="1" fontId="24" fillId="5" borderId="20" xfId="0" applyNumberFormat="1" applyFont="1" applyFill="1" applyBorder="1" applyAlignment="1">
      <alignment horizontal="center" vertical="center"/>
    </xf>
    <xf numFmtId="1" fontId="24" fillId="5" borderId="21" xfId="0" applyNumberFormat="1" applyFont="1" applyFill="1" applyBorder="1" applyAlignment="1">
      <alignment horizontal="center" vertical="center"/>
    </xf>
    <xf numFmtId="0" fontId="18" fillId="6" borderId="54" xfId="0" applyFont="1" applyFill="1" applyBorder="1" applyAlignment="1">
      <alignment horizontal="center" vertical="center"/>
    </xf>
    <xf numFmtId="0" fontId="19" fillId="6" borderId="56" xfId="0" applyFont="1" applyFill="1" applyBorder="1" applyAlignment="1">
      <alignment horizontal="center" vertical="center"/>
    </xf>
    <xf numFmtId="9" fontId="19" fillId="6" borderId="61" xfId="0" applyNumberFormat="1" applyFont="1" applyFill="1" applyBorder="1" applyAlignment="1">
      <alignment horizontal="center" vertical="center"/>
    </xf>
    <xf numFmtId="9" fontId="20" fillId="6" borderId="61" xfId="0" applyNumberFormat="1" applyFont="1" applyFill="1" applyBorder="1" applyAlignment="1">
      <alignment horizontal="center" vertical="center"/>
    </xf>
    <xf numFmtId="1" fontId="20" fillId="6" borderId="4" xfId="0" applyNumberFormat="1" applyFont="1" applyFill="1" applyBorder="1" applyAlignment="1">
      <alignment horizontal="center" vertical="center"/>
    </xf>
    <xf numFmtId="1" fontId="20" fillId="6" borderId="34" xfId="0" applyNumberFormat="1" applyFont="1" applyFill="1" applyBorder="1" applyAlignment="1">
      <alignment horizontal="center" vertical="center"/>
    </xf>
    <xf numFmtId="1" fontId="20" fillId="6" borderId="5" xfId="0" applyNumberFormat="1" applyFont="1" applyFill="1" applyBorder="1" applyAlignment="1">
      <alignment horizontal="center" vertical="center"/>
    </xf>
    <xf numFmtId="0" fontId="18" fillId="7" borderId="66" xfId="0" applyFont="1" applyFill="1" applyBorder="1" applyAlignment="1">
      <alignment horizontal="center" vertical="center"/>
    </xf>
    <xf numFmtId="0" fontId="18" fillId="6" borderId="30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9" fontId="20" fillId="6" borderId="57" xfId="0" applyNumberFormat="1" applyFont="1" applyFill="1" applyBorder="1" applyAlignment="1">
      <alignment horizontal="center" vertical="center"/>
    </xf>
    <xf numFmtId="1" fontId="20" fillId="6" borderId="64" xfId="0" applyNumberFormat="1" applyFont="1" applyFill="1" applyBorder="1" applyAlignment="1">
      <alignment horizontal="center" vertical="center"/>
    </xf>
    <xf numFmtId="1" fontId="20" fillId="6" borderId="28" xfId="0" applyNumberFormat="1" applyFont="1" applyFill="1" applyBorder="1" applyAlignment="1">
      <alignment horizontal="center" vertical="center"/>
    </xf>
    <xf numFmtId="1" fontId="20" fillId="6" borderId="47" xfId="0" applyNumberFormat="1" applyFont="1" applyFill="1" applyBorder="1" applyAlignment="1">
      <alignment horizontal="center" vertical="center"/>
    </xf>
    <xf numFmtId="9" fontId="19" fillId="6" borderId="57" xfId="0" applyNumberFormat="1" applyFont="1" applyFill="1" applyBorder="1" applyAlignment="1">
      <alignment horizontal="center" vertical="center"/>
    </xf>
    <xf numFmtId="164" fontId="20" fillId="6" borderId="57" xfId="0" applyNumberFormat="1" applyFont="1" applyFill="1" applyBorder="1" applyAlignment="1">
      <alignment horizontal="center" vertical="center"/>
    </xf>
    <xf numFmtId="1" fontId="20" fillId="6" borderId="75" xfId="0" applyNumberFormat="1" applyFont="1" applyFill="1" applyBorder="1" applyAlignment="1">
      <alignment horizontal="center" vertical="center"/>
    </xf>
    <xf numFmtId="0" fontId="20" fillId="6" borderId="52" xfId="0" applyFont="1" applyFill="1" applyBorder="1" applyAlignment="1">
      <alignment horizontal="center" vertical="center"/>
    </xf>
    <xf numFmtId="0" fontId="24" fillId="6" borderId="30" xfId="0" applyFont="1" applyFill="1" applyBorder="1" applyAlignment="1">
      <alignment horizontal="center" vertical="center"/>
    </xf>
    <xf numFmtId="0" fontId="24" fillId="7" borderId="75" xfId="0" applyFont="1" applyFill="1" applyBorder="1" applyAlignment="1">
      <alignment horizontal="center" vertical="center"/>
    </xf>
    <xf numFmtId="1" fontId="20" fillId="6" borderId="67" xfId="0" applyNumberFormat="1" applyFont="1" applyFill="1" applyBorder="1" applyAlignment="1">
      <alignment horizontal="center" vertical="center"/>
    </xf>
    <xf numFmtId="1" fontId="20" fillId="6" borderId="1" xfId="0" applyNumberFormat="1" applyFont="1" applyFill="1" applyBorder="1" applyAlignment="1">
      <alignment horizontal="center" vertical="center"/>
    </xf>
    <xf numFmtId="1" fontId="20" fillId="6" borderId="23" xfId="0" applyNumberFormat="1" applyFont="1" applyFill="1" applyBorder="1" applyAlignment="1">
      <alignment horizontal="center" vertical="center"/>
    </xf>
    <xf numFmtId="0" fontId="30" fillId="6" borderId="28" xfId="0" applyFont="1" applyFill="1" applyBorder="1" applyAlignment="1">
      <alignment horizontal="center" vertical="center"/>
    </xf>
    <xf numFmtId="0" fontId="18" fillId="6" borderId="31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9" fontId="20" fillId="6" borderId="58" xfId="0" applyNumberFormat="1" applyFont="1" applyFill="1" applyBorder="1" applyAlignment="1">
      <alignment horizontal="center" vertical="center"/>
    </xf>
    <xf numFmtId="1" fontId="20" fillId="6" borderId="13" xfId="0" applyNumberFormat="1" applyFont="1" applyFill="1" applyBorder="1" applyAlignment="1">
      <alignment horizontal="center" vertical="center"/>
    </xf>
    <xf numFmtId="1" fontId="20" fillId="6" borderId="14" xfId="0" applyNumberFormat="1" applyFont="1" applyFill="1" applyBorder="1" applyAlignment="1">
      <alignment horizontal="center" vertical="center"/>
    </xf>
    <xf numFmtId="1" fontId="20" fillId="6" borderId="49" xfId="0" applyNumberFormat="1" applyFont="1" applyFill="1" applyBorder="1" applyAlignment="1">
      <alignment horizontal="center" vertical="center"/>
    </xf>
    <xf numFmtId="9" fontId="20" fillId="5" borderId="21" xfId="0" applyNumberFormat="1" applyFont="1" applyFill="1" applyBorder="1" applyAlignment="1">
      <alignment horizontal="center" vertical="center"/>
    </xf>
    <xf numFmtId="1" fontId="24" fillId="5" borderId="51" xfId="0" applyNumberFormat="1" applyFont="1" applyFill="1" applyBorder="1" applyAlignment="1">
      <alignment horizontal="center" vertical="center"/>
    </xf>
    <xf numFmtId="1" fontId="24" fillId="5" borderId="7" xfId="0" applyNumberFormat="1" applyFont="1" applyFill="1" applyBorder="1" applyAlignment="1">
      <alignment horizontal="center" vertical="center"/>
    </xf>
    <xf numFmtId="1" fontId="24" fillId="5" borderId="8" xfId="0" applyNumberFormat="1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 textRotation="90" wrapText="1"/>
    </xf>
    <xf numFmtId="0" fontId="25" fillId="8" borderId="49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/>
    </xf>
    <xf numFmtId="0" fontId="24" fillId="6" borderId="26" xfId="0" applyFont="1" applyFill="1" applyBorder="1" applyAlignment="1">
      <alignment horizontal="left" vertical="center" wrapText="1"/>
    </xf>
    <xf numFmtId="0" fontId="18" fillId="6" borderId="67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9" fontId="20" fillId="6" borderId="23" xfId="0" applyNumberFormat="1" applyFont="1" applyFill="1" applyBorder="1" applyAlignment="1">
      <alignment horizontal="center" vertical="center"/>
    </xf>
    <xf numFmtId="1" fontId="20" fillId="6" borderId="2" xfId="0" applyNumberFormat="1" applyFont="1" applyFill="1" applyBorder="1" applyAlignment="1">
      <alignment horizontal="center" vertical="center"/>
    </xf>
    <xf numFmtId="1" fontId="20" fillId="6" borderId="3" xfId="0" applyNumberFormat="1" applyFont="1" applyFill="1" applyBorder="1" applyAlignment="1">
      <alignment horizontal="center" vertical="center"/>
    </xf>
    <xf numFmtId="0" fontId="18" fillId="6" borderId="40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5" fillId="6" borderId="16" xfId="0" applyFont="1" applyFill="1" applyBorder="1" applyAlignment="1">
      <alignment horizontal="center" vertical="center"/>
    </xf>
    <xf numFmtId="0" fontId="24" fillId="6" borderId="16" xfId="0" applyFont="1" applyFill="1" applyBorder="1" applyAlignment="1">
      <alignment horizontal="left" vertical="center" wrapText="1"/>
    </xf>
    <xf numFmtId="0" fontId="18" fillId="6" borderId="64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6" borderId="47" xfId="0" applyFont="1" applyFill="1" applyBorder="1" applyAlignment="1">
      <alignment horizontal="center" vertical="center"/>
    </xf>
    <xf numFmtId="9" fontId="20" fillId="6" borderId="47" xfId="0" applyNumberFormat="1" applyFont="1" applyFill="1" applyBorder="1" applyAlignment="1">
      <alignment horizontal="center" vertical="center"/>
    </xf>
    <xf numFmtId="1" fontId="20" fillId="6" borderId="52" xfId="0" applyNumberFormat="1" applyFont="1" applyFill="1" applyBorder="1" applyAlignment="1">
      <alignment horizontal="center" vertical="center"/>
    </xf>
    <xf numFmtId="1" fontId="20" fillId="6" borderId="57" xfId="0" applyNumberFormat="1" applyFont="1" applyFill="1" applyBorder="1" applyAlignment="1">
      <alignment horizontal="center" vertical="center"/>
    </xf>
    <xf numFmtId="164" fontId="20" fillId="6" borderId="47" xfId="0" applyNumberFormat="1" applyFont="1" applyFill="1" applyBorder="1" applyAlignment="1">
      <alignment horizontal="center" vertical="center"/>
    </xf>
    <xf numFmtId="9" fontId="19" fillId="6" borderId="47" xfId="0" applyNumberFormat="1" applyFont="1" applyFill="1" applyBorder="1" applyAlignment="1">
      <alignment horizontal="center" vertical="center"/>
    </xf>
    <xf numFmtId="0" fontId="25" fillId="6" borderId="44" xfId="0" applyFont="1" applyFill="1" applyBorder="1" applyAlignment="1">
      <alignment horizontal="center" vertical="center"/>
    </xf>
    <xf numFmtId="0" fontId="24" fillId="6" borderId="44" xfId="0" applyFont="1" applyFill="1" applyBorder="1" applyAlignment="1">
      <alignment horizontal="left" vertical="center" wrapText="1"/>
    </xf>
    <xf numFmtId="0" fontId="18" fillId="6" borderId="65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8" fillId="6" borderId="48" xfId="0" applyFont="1" applyFill="1" applyBorder="1" applyAlignment="1">
      <alignment horizontal="center" vertical="center"/>
    </xf>
    <xf numFmtId="9" fontId="20" fillId="6" borderId="48" xfId="0" applyNumberFormat="1" applyFont="1" applyFill="1" applyBorder="1" applyAlignment="1">
      <alignment horizontal="center" vertical="center"/>
    </xf>
    <xf numFmtId="1" fontId="20" fillId="6" borderId="53" xfId="0" applyNumberFormat="1" applyFont="1" applyFill="1" applyBorder="1" applyAlignment="1">
      <alignment horizontal="center" vertical="center"/>
    </xf>
    <xf numFmtId="1" fontId="20" fillId="6" borderId="29" xfId="0" applyNumberFormat="1" applyFont="1" applyFill="1" applyBorder="1" applyAlignment="1">
      <alignment horizontal="center" vertical="center"/>
    </xf>
    <xf numFmtId="1" fontId="20" fillId="6" borderId="58" xfId="0" applyNumberFormat="1" applyFont="1" applyFill="1" applyBorder="1" applyAlignment="1">
      <alignment horizontal="center" vertical="center"/>
    </xf>
    <xf numFmtId="0" fontId="25" fillId="8" borderId="24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/>
    </xf>
    <xf numFmtId="0" fontId="24" fillId="6" borderId="40" xfId="0" applyFont="1" applyFill="1" applyBorder="1" applyAlignment="1">
      <alignment horizontal="left" vertical="center" wrapText="1"/>
    </xf>
    <xf numFmtId="0" fontId="18" fillId="7" borderId="4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9" fontId="19" fillId="0" borderId="3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9" fontId="19" fillId="0" borderId="23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1" fontId="19" fillId="0" borderId="67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0" fontId="19" fillId="0" borderId="74" xfId="0" applyFont="1" applyBorder="1" applyAlignment="1">
      <alignment horizontal="center" vertical="center"/>
    </xf>
    <xf numFmtId="9" fontId="19" fillId="0" borderId="47" xfId="0" applyNumberFormat="1" applyFont="1" applyBorder="1" applyAlignment="1">
      <alignment horizontal="center" vertical="center"/>
    </xf>
    <xf numFmtId="1" fontId="19" fillId="0" borderId="64" xfId="0" applyNumberFormat="1" applyFont="1" applyBorder="1" applyAlignment="1">
      <alignment horizontal="center" vertical="center"/>
    </xf>
    <xf numFmtId="1" fontId="19" fillId="0" borderId="28" xfId="0" applyNumberFormat="1" applyFont="1" applyBorder="1" applyAlignment="1">
      <alignment horizontal="center" vertical="center"/>
    </xf>
    <xf numFmtId="1" fontId="19" fillId="0" borderId="47" xfId="0" applyNumberFormat="1" applyFont="1" applyBorder="1" applyAlignment="1">
      <alignment horizontal="center" vertical="center"/>
    </xf>
    <xf numFmtId="164" fontId="19" fillId="0" borderId="57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9" fontId="36" fillId="0" borderId="3" xfId="0" applyNumberFormat="1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9" fontId="19" fillId="0" borderId="49" xfId="0" applyNumberFormat="1" applyFont="1" applyBorder="1" applyAlignment="1">
      <alignment horizontal="center" vertical="center"/>
    </xf>
    <xf numFmtId="1" fontId="19" fillId="0" borderId="65" xfId="0" applyNumberFormat="1" applyFont="1" applyBorder="1" applyAlignment="1">
      <alignment horizontal="center" vertical="center"/>
    </xf>
    <xf numFmtId="1" fontId="19" fillId="0" borderId="29" xfId="0" applyNumberFormat="1" applyFont="1" applyBorder="1" applyAlignment="1">
      <alignment horizontal="center" vertical="center"/>
    </xf>
    <xf numFmtId="1" fontId="19" fillId="0" borderId="48" xfId="0" applyNumberFormat="1" applyFont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9" fontId="18" fillId="5" borderId="62" xfId="0" applyNumberFormat="1" applyFont="1" applyFill="1" applyBorder="1" applyAlignment="1">
      <alignment horizontal="center" vertical="center"/>
    </xf>
    <xf numFmtId="1" fontId="18" fillId="5" borderId="19" xfId="0" applyNumberFormat="1" applyFont="1" applyFill="1" applyBorder="1" applyAlignment="1">
      <alignment horizontal="center" vertical="center"/>
    </xf>
    <xf numFmtId="1" fontId="18" fillId="5" borderId="20" xfId="0" applyNumberFormat="1" applyFont="1" applyFill="1" applyBorder="1" applyAlignment="1">
      <alignment horizontal="center" vertical="center"/>
    </xf>
    <xf numFmtId="1" fontId="18" fillId="5" borderId="21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64" fontId="20" fillId="0" borderId="57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9" fontId="20" fillId="0" borderId="23" xfId="0" applyNumberFormat="1" applyFont="1" applyBorder="1" applyAlignment="1">
      <alignment horizontal="center" vertical="center"/>
    </xf>
    <xf numFmtId="1" fontId="20" fillId="0" borderId="2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52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" fontId="20" fillId="0" borderId="53" xfId="0" applyNumberFormat="1" applyFont="1" applyBorder="1" applyAlignment="1">
      <alignment horizontal="center" vertical="center"/>
    </xf>
    <xf numFmtId="9" fontId="19" fillId="5" borderId="21" xfId="0" applyNumberFormat="1" applyFont="1" applyFill="1" applyBorder="1" applyAlignment="1">
      <alignment horizontal="center" vertical="center"/>
    </xf>
    <xf numFmtId="9" fontId="20" fillId="5" borderId="8" xfId="0" applyNumberFormat="1" applyFont="1" applyFill="1" applyBorder="1" applyAlignment="1">
      <alignment horizontal="center" vertical="center"/>
    </xf>
    <xf numFmtId="9" fontId="18" fillId="5" borderId="22" xfId="2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" fontId="20" fillId="0" borderId="56" xfId="0" applyNumberFormat="1" applyFont="1" applyBorder="1" applyAlignment="1">
      <alignment horizontal="center" vertical="center"/>
    </xf>
    <xf numFmtId="0" fontId="17" fillId="7" borderId="54" xfId="0" applyFont="1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9" fontId="17" fillId="0" borderId="61" xfId="0" applyNumberFormat="1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1" fontId="17" fillId="0" borderId="34" xfId="0" applyNumberFormat="1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9" fontId="17" fillId="0" borderId="57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1" fontId="17" fillId="0" borderId="64" xfId="0" applyNumberFormat="1" applyFont="1" applyBorder="1" applyAlignment="1">
      <alignment horizontal="center" vertical="center"/>
    </xf>
    <xf numFmtId="1" fontId="17" fillId="0" borderId="28" xfId="0" applyNumberFormat="1" applyFont="1" applyBorder="1" applyAlignment="1">
      <alignment horizontal="center" vertical="center"/>
    </xf>
    <xf numFmtId="1" fontId="17" fillId="0" borderId="47" xfId="0" applyNumberFormat="1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6" borderId="2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7" borderId="31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9" fontId="17" fillId="0" borderId="58" xfId="0" applyNumberFormat="1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6" borderId="29" xfId="0" applyFont="1" applyFill="1" applyBorder="1" applyAlignment="1">
      <alignment horizontal="center" vertical="center"/>
    </xf>
    <xf numFmtId="1" fontId="17" fillId="0" borderId="65" xfId="0" applyNumberFormat="1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/>
    </xf>
    <xf numFmtId="1" fontId="17" fillId="0" borderId="48" xfId="0" applyNumberFormat="1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5" borderId="37" xfId="0" applyFont="1" applyFill="1" applyBorder="1" applyAlignment="1">
      <alignment horizontal="center" vertical="center"/>
    </xf>
    <xf numFmtId="0" fontId="17" fillId="5" borderId="25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9" fontId="17" fillId="5" borderId="22" xfId="0" applyNumberFormat="1" applyFont="1" applyFill="1" applyBorder="1" applyAlignment="1">
      <alignment horizontal="center" vertical="center"/>
    </xf>
    <xf numFmtId="9" fontId="17" fillId="5" borderId="22" xfId="22" applyNumberFormat="1" applyFont="1" applyFill="1" applyBorder="1" applyAlignment="1">
      <alignment horizontal="center" vertical="center"/>
    </xf>
    <xf numFmtId="1" fontId="17" fillId="5" borderId="19" xfId="0" applyNumberFormat="1" applyFont="1" applyFill="1" applyBorder="1" applyAlignment="1">
      <alignment horizontal="center" vertical="center"/>
    </xf>
    <xf numFmtId="1" fontId="17" fillId="5" borderId="20" xfId="0" applyNumberFormat="1" applyFont="1" applyFill="1" applyBorder="1" applyAlignment="1">
      <alignment horizontal="center" vertical="center"/>
    </xf>
    <xf numFmtId="1" fontId="17" fillId="5" borderId="21" xfId="0" applyNumberFormat="1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9" fontId="20" fillId="0" borderId="3" xfId="0" applyNumberFormat="1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6" borderId="39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" fontId="20" fillId="0" borderId="67" xfId="0" applyNumberFormat="1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9" fontId="20" fillId="0" borderId="2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5" fillId="8" borderId="48" xfId="0" applyFont="1" applyFill="1" applyBorder="1" applyAlignment="1">
      <alignment horizontal="center" vertical="center" wrapText="1"/>
    </xf>
    <xf numFmtId="0" fontId="24" fillId="6" borderId="15" xfId="0" applyFont="1" applyFill="1" applyBorder="1" applyAlignment="1">
      <alignment horizontal="left" vertical="center" wrapText="1"/>
    </xf>
    <xf numFmtId="9" fontId="19" fillId="0" borderId="5" xfId="0" applyNumberFormat="1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75" xfId="0" applyFont="1" applyBorder="1" applyAlignment="1">
      <alignment horizontal="center" vertical="center"/>
    </xf>
    <xf numFmtId="0" fontId="24" fillId="0" borderId="75" xfId="0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18" fillId="7" borderId="63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8" fillId="5" borderId="73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9" fontId="20" fillId="0" borderId="48" xfId="0" applyNumberFormat="1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28" fillId="0" borderId="29" xfId="0" applyFont="1" applyFill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40" fillId="7" borderId="54" xfId="0" applyFont="1" applyFill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9" fontId="41" fillId="0" borderId="61" xfId="0" applyNumberFormat="1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1" fillId="6" borderId="34" xfId="0" applyFont="1" applyFill="1" applyBorder="1" applyAlignment="1">
      <alignment horizontal="center" vertical="center"/>
    </xf>
    <xf numFmtId="1" fontId="41" fillId="0" borderId="4" xfId="0" applyNumberFormat="1" applyFont="1" applyBorder="1" applyAlignment="1">
      <alignment horizontal="center" vertical="center"/>
    </xf>
    <xf numFmtId="1" fontId="41" fillId="0" borderId="34" xfId="0" applyNumberFormat="1" applyFont="1" applyBorder="1" applyAlignment="1">
      <alignment horizontal="center" vertical="center"/>
    </xf>
    <xf numFmtId="1" fontId="41" fillId="0" borderId="5" xfId="0" applyNumberFormat="1" applyFont="1" applyBorder="1" applyAlignment="1">
      <alignment horizontal="center" vertical="center"/>
    </xf>
    <xf numFmtId="0" fontId="41" fillId="0" borderId="66" xfId="0" applyFont="1" applyBorder="1" applyAlignment="1">
      <alignment horizontal="center" vertical="center"/>
    </xf>
    <xf numFmtId="0" fontId="40" fillId="7" borderId="3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9" fontId="41" fillId="0" borderId="57" xfId="0" applyNumberFormat="1" applyFont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41" fillId="6" borderId="28" xfId="0" applyFont="1" applyFill="1" applyBorder="1" applyAlignment="1">
      <alignment horizontal="center" vertical="center"/>
    </xf>
    <xf numFmtId="1" fontId="41" fillId="0" borderId="64" xfId="0" applyNumberFormat="1" applyFont="1" applyBorder="1" applyAlignment="1">
      <alignment horizontal="center" vertical="center"/>
    </xf>
    <xf numFmtId="1" fontId="41" fillId="0" borderId="28" xfId="0" applyNumberFormat="1" applyFont="1" applyBorder="1" applyAlignment="1">
      <alignment horizontal="center" vertical="center"/>
    </xf>
    <xf numFmtId="1" fontId="41" fillId="0" borderId="47" xfId="0" applyNumberFormat="1" applyFont="1" applyBorder="1" applyAlignment="1">
      <alignment horizontal="center" vertical="center"/>
    </xf>
    <xf numFmtId="0" fontId="41" fillId="0" borderId="75" xfId="0" applyFont="1" applyBorder="1" applyAlignment="1">
      <alignment horizontal="center" vertical="center"/>
    </xf>
    <xf numFmtId="164" fontId="41" fillId="0" borderId="57" xfId="0" applyNumberFormat="1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6" borderId="28" xfId="0" applyFont="1" applyFill="1" applyBorder="1" applyAlignment="1">
      <alignment horizontal="center" vertical="center"/>
    </xf>
    <xf numFmtId="0" fontId="40" fillId="7" borderId="31" xfId="0" applyFont="1" applyFill="1" applyBorder="1" applyAlignment="1">
      <alignment horizontal="center" vertical="center"/>
    </xf>
    <xf numFmtId="0" fontId="41" fillId="0" borderId="53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9" fontId="41" fillId="0" borderId="58" xfId="0" applyNumberFormat="1" applyFont="1" applyBorder="1" applyAlignment="1">
      <alignment horizontal="center" vertical="center"/>
    </xf>
    <xf numFmtId="0" fontId="40" fillId="0" borderId="31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42" fillId="6" borderId="29" xfId="0" applyFont="1" applyFill="1" applyBorder="1" applyAlignment="1">
      <alignment horizontal="center" vertical="center"/>
    </xf>
    <xf numFmtId="1" fontId="41" fillId="0" borderId="65" xfId="0" applyNumberFormat="1" applyFont="1" applyBorder="1" applyAlignment="1">
      <alignment horizontal="center" vertical="center"/>
    </xf>
    <xf numFmtId="1" fontId="41" fillId="0" borderId="29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25" xfId="0" applyFont="1" applyFill="1" applyBorder="1" applyAlignment="1">
      <alignment horizontal="center" vertical="center"/>
    </xf>
    <xf numFmtId="0" fontId="40" fillId="5" borderId="20" xfId="0" applyFont="1" applyFill="1" applyBorder="1" applyAlignment="1">
      <alignment horizontal="center" vertical="center"/>
    </xf>
    <xf numFmtId="9" fontId="41" fillId="5" borderId="22" xfId="0" applyNumberFormat="1" applyFont="1" applyFill="1" applyBorder="1" applyAlignment="1">
      <alignment horizontal="center" vertical="center"/>
    </xf>
    <xf numFmtId="0" fontId="40" fillId="5" borderId="19" xfId="0" applyFont="1" applyFill="1" applyBorder="1" applyAlignment="1">
      <alignment horizontal="center" vertical="center"/>
    </xf>
    <xf numFmtId="0" fontId="40" fillId="5" borderId="21" xfId="0" applyFont="1" applyFill="1" applyBorder="1" applyAlignment="1">
      <alignment horizontal="center" vertical="center"/>
    </xf>
    <xf numFmtId="0" fontId="40" fillId="5" borderId="33" xfId="0" applyFont="1" applyFill="1" applyBorder="1" applyAlignment="1">
      <alignment horizontal="center" vertical="center"/>
    </xf>
    <xf numFmtId="0" fontId="22" fillId="6" borderId="16" xfId="18" applyFont="1" applyFill="1" applyBorder="1" applyAlignment="1">
      <alignment vertical="center"/>
    </xf>
    <xf numFmtId="0" fontId="22" fillId="6" borderId="16" xfId="17" applyFont="1" applyFill="1" applyBorder="1" applyAlignment="1">
      <alignment vertical="center"/>
    </xf>
    <xf numFmtId="0" fontId="22" fillId="6" borderId="16" xfId="19" applyFont="1" applyFill="1" applyBorder="1" applyAlignment="1">
      <alignment vertical="center"/>
    </xf>
    <xf numFmtId="0" fontId="18" fillId="7" borderId="16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9" fontId="17" fillId="5" borderId="21" xfId="0" applyNumberFormat="1" applyFont="1" applyFill="1" applyBorder="1" applyAlignment="1">
      <alignment horizontal="center" vertical="center"/>
    </xf>
    <xf numFmtId="0" fontId="18" fillId="6" borderId="52" xfId="0" applyFont="1" applyFill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1" fontId="25" fillId="0" borderId="28" xfId="0" applyNumberFormat="1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0" fontId="18" fillId="6" borderId="63" xfId="0" applyFont="1" applyFill="1" applyBorder="1" applyAlignment="1">
      <alignment horizontal="center" vertical="center"/>
    </xf>
    <xf numFmtId="164" fontId="39" fillId="0" borderId="47" xfId="0" applyNumberFormat="1" applyFont="1" applyBorder="1" applyAlignment="1">
      <alignment horizontal="center" vertical="center"/>
    </xf>
    <xf numFmtId="164" fontId="39" fillId="5" borderId="21" xfId="0" applyNumberFormat="1" applyFont="1" applyFill="1" applyBorder="1" applyAlignment="1">
      <alignment horizontal="center" vertical="center"/>
    </xf>
    <xf numFmtId="0" fontId="22" fillId="6" borderId="44" xfId="19" applyFont="1" applyFill="1" applyBorder="1" applyAlignment="1">
      <alignment vertical="center"/>
    </xf>
    <xf numFmtId="0" fontId="18" fillId="7" borderId="44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0" fontId="22" fillId="6" borderId="26" xfId="17" applyFont="1" applyFill="1" applyBorder="1" applyAlignment="1">
      <alignment vertical="center"/>
    </xf>
    <xf numFmtId="0" fontId="18" fillId="7" borderId="2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43" fillId="0" borderId="54" xfId="0" applyFont="1" applyBorder="1" applyAlignment="1">
      <alignment horizontal="center" vertical="center"/>
    </xf>
    <xf numFmtId="9" fontId="20" fillId="5" borderId="22" xfId="0" applyNumberFormat="1" applyFont="1" applyFill="1" applyBorder="1" applyAlignment="1">
      <alignment horizontal="center" vertical="center"/>
    </xf>
    <xf numFmtId="0" fontId="18" fillId="7" borderId="46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6" borderId="56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1" fontId="24" fillId="5" borderId="6" xfId="0" applyNumberFormat="1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49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18" fillId="7" borderId="43" xfId="0" applyFont="1" applyFill="1" applyBorder="1" applyAlignment="1">
      <alignment horizontal="center" vertical="center"/>
    </xf>
    <xf numFmtId="0" fontId="18" fillId="7" borderId="45" xfId="0" applyFont="1" applyFill="1" applyBorder="1" applyAlignment="1">
      <alignment horizontal="center" vertical="center"/>
    </xf>
    <xf numFmtId="9" fontId="41" fillId="5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8" fillId="5" borderId="33" xfId="0" applyNumberFormat="1" applyFont="1" applyFill="1" applyBorder="1" applyAlignment="1">
      <alignment horizontal="center" vertical="center"/>
    </xf>
    <xf numFmtId="0" fontId="25" fillId="8" borderId="29" xfId="0" applyFont="1" applyFill="1" applyBorder="1" applyAlignment="1">
      <alignment horizontal="center" vertical="center" textRotation="90" wrapText="1"/>
    </xf>
    <xf numFmtId="9" fontId="18" fillId="5" borderId="38" xfId="0" applyNumberFormat="1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64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0" fontId="18" fillId="10" borderId="28" xfId="0" applyFont="1" applyFill="1" applyBorder="1" applyAlignment="1">
      <alignment horizontal="center" vertical="center"/>
    </xf>
    <xf numFmtId="9" fontId="18" fillId="10" borderId="47" xfId="0" applyNumberFormat="1" applyFont="1" applyFill="1" applyBorder="1" applyAlignment="1">
      <alignment horizontal="center" vertical="center"/>
    </xf>
    <xf numFmtId="0" fontId="18" fillId="10" borderId="47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1" fontId="18" fillId="10" borderId="5" xfId="0" applyNumberFormat="1" applyFont="1" applyFill="1" applyBorder="1" applyAlignment="1">
      <alignment horizontal="center" vertical="center"/>
    </xf>
    <xf numFmtId="1" fontId="18" fillId="10" borderId="47" xfId="0" applyNumberFormat="1" applyFont="1" applyFill="1" applyBorder="1" applyAlignment="1">
      <alignment horizontal="center" vertical="center"/>
    </xf>
    <xf numFmtId="1" fontId="18" fillId="10" borderId="49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165" fontId="18" fillId="10" borderId="4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36" xfId="0" applyBorder="1"/>
    <xf numFmtId="0" fontId="18" fillId="5" borderId="19" xfId="0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 textRotation="90" wrapText="1"/>
    </xf>
    <xf numFmtId="10" fontId="24" fillId="5" borderId="21" xfId="0" applyNumberFormat="1" applyFont="1" applyFill="1" applyBorder="1" applyAlignment="1">
      <alignment horizontal="center" vertical="center"/>
    </xf>
    <xf numFmtId="0" fontId="25" fillId="9" borderId="34" xfId="0" applyFont="1" applyFill="1" applyBorder="1" applyAlignment="1">
      <alignment horizontal="center" vertical="center" textRotation="90" wrapText="1"/>
    </xf>
    <xf numFmtId="0" fontId="25" fillId="9" borderId="28" xfId="0" applyFont="1" applyFill="1" applyBorder="1" applyAlignment="1">
      <alignment horizontal="center" vertical="center" textRotation="90" wrapText="1"/>
    </xf>
    <xf numFmtId="0" fontId="25" fillId="9" borderId="14" xfId="0" applyFont="1" applyFill="1" applyBorder="1" applyAlignment="1">
      <alignment horizontal="center" vertical="center" textRotation="90" wrapText="1"/>
    </xf>
    <xf numFmtId="0" fontId="31" fillId="10" borderId="9" xfId="8" applyFont="1" applyFill="1" applyBorder="1" applyAlignment="1">
      <alignment horizontal="center" vertical="center" wrapText="1"/>
    </xf>
    <xf numFmtId="0" fontId="31" fillId="10" borderId="10" xfId="8" applyFont="1" applyFill="1" applyBorder="1" applyAlignment="1">
      <alignment horizontal="center" vertical="center" wrapText="1"/>
    </xf>
    <xf numFmtId="0" fontId="31" fillId="10" borderId="69" xfId="8" applyFont="1" applyFill="1" applyBorder="1" applyAlignment="1">
      <alignment horizontal="center" vertical="center" wrapText="1"/>
    </xf>
    <xf numFmtId="0" fontId="31" fillId="10" borderId="11" xfId="8" applyFont="1" applyFill="1" applyBorder="1" applyAlignment="1">
      <alignment horizontal="center" vertical="center" wrapText="1"/>
    </xf>
    <xf numFmtId="0" fontId="31" fillId="10" borderId="12" xfId="8" applyFont="1" applyFill="1" applyBorder="1" applyAlignment="1">
      <alignment horizontal="center" vertical="center" wrapText="1"/>
    </xf>
    <xf numFmtId="0" fontId="31" fillId="10" borderId="72" xfId="8" applyFont="1" applyFill="1" applyBorder="1" applyAlignment="1">
      <alignment horizontal="center" vertical="center" wrapText="1"/>
    </xf>
    <xf numFmtId="0" fontId="26" fillId="9" borderId="15" xfId="0" applyFont="1" applyFill="1" applyBorder="1" applyAlignment="1">
      <alignment horizontal="center" vertical="center"/>
    </xf>
    <xf numFmtId="0" fontId="26" fillId="9" borderId="26" xfId="0" applyFont="1" applyFill="1" applyBorder="1" applyAlignment="1">
      <alignment horizontal="center" vertical="center"/>
    </xf>
    <xf numFmtId="0" fontId="26" fillId="9" borderId="16" xfId="0" applyFont="1" applyFill="1" applyBorder="1" applyAlignment="1">
      <alignment horizontal="center" vertical="center"/>
    </xf>
    <xf numFmtId="0" fontId="26" fillId="9" borderId="44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 wrapText="1"/>
    </xf>
    <xf numFmtId="0" fontId="26" fillId="9" borderId="26" xfId="0" applyFont="1" applyFill="1" applyBorder="1" applyAlignment="1">
      <alignment horizontal="center" vertical="center" wrapText="1"/>
    </xf>
    <xf numFmtId="0" fontId="26" fillId="9" borderId="16" xfId="0" applyFont="1" applyFill="1" applyBorder="1" applyAlignment="1">
      <alignment horizontal="center" vertical="center" wrapText="1"/>
    </xf>
    <xf numFmtId="0" fontId="26" fillId="9" borderId="44" xfId="0" applyFont="1" applyFill="1" applyBorder="1" applyAlignment="1">
      <alignment horizontal="center" vertical="center" wrapText="1"/>
    </xf>
    <xf numFmtId="0" fontId="26" fillId="9" borderId="35" xfId="0" applyFont="1" applyFill="1" applyBorder="1" applyAlignment="1">
      <alignment horizontal="center" vertical="center" textRotation="90" wrapText="1"/>
    </xf>
    <xf numFmtId="0" fontId="26" fillId="9" borderId="70" xfId="0" applyFont="1" applyFill="1" applyBorder="1" applyAlignment="1">
      <alignment horizontal="center" vertical="center" textRotation="90" wrapText="1"/>
    </xf>
    <xf numFmtId="0" fontId="26" fillId="9" borderId="9" xfId="0" applyFont="1" applyFill="1" applyBorder="1" applyAlignment="1">
      <alignment horizontal="center" vertical="center" wrapText="1"/>
    </xf>
    <xf numFmtId="0" fontId="26" fillId="9" borderId="10" xfId="0" applyFont="1" applyFill="1" applyBorder="1" applyAlignment="1">
      <alignment horizontal="center" vertical="center" wrapText="1"/>
    </xf>
    <xf numFmtId="0" fontId="26" fillId="9" borderId="59" xfId="0" applyFont="1" applyFill="1" applyBorder="1" applyAlignment="1">
      <alignment horizontal="center" vertical="center" wrapText="1"/>
    </xf>
    <xf numFmtId="0" fontId="26" fillId="9" borderId="60" xfId="0" applyFont="1" applyFill="1" applyBorder="1" applyAlignment="1">
      <alignment horizontal="center" vertical="center" wrapText="1"/>
    </xf>
    <xf numFmtId="0" fontId="26" fillId="9" borderId="27" xfId="0" applyFont="1" applyFill="1" applyBorder="1" applyAlignment="1">
      <alignment horizontal="center" vertical="center"/>
    </xf>
    <xf numFmtId="0" fontId="26" fillId="9" borderId="41" xfId="0" applyFont="1" applyFill="1" applyBorder="1" applyAlignment="1">
      <alignment horizontal="center" vertical="center"/>
    </xf>
    <xf numFmtId="0" fontId="26" fillId="9" borderId="59" xfId="0" applyFont="1" applyFill="1" applyBorder="1" applyAlignment="1">
      <alignment horizontal="center" vertical="center"/>
    </xf>
    <xf numFmtId="0" fontId="26" fillId="9" borderId="60" xfId="0" applyFont="1" applyFill="1" applyBorder="1" applyAlignment="1">
      <alignment horizontal="center" vertical="center"/>
    </xf>
    <xf numFmtId="0" fontId="18" fillId="9" borderId="54" xfId="0" applyFont="1" applyFill="1" applyBorder="1" applyAlignment="1">
      <alignment horizontal="center" vertical="center" wrapText="1"/>
    </xf>
    <xf numFmtId="0" fontId="18" fillId="9" borderId="74" xfId="0" applyFont="1" applyFill="1" applyBorder="1" applyAlignment="1">
      <alignment horizontal="center" vertical="center" wrapText="1"/>
    </xf>
    <xf numFmtId="0" fontId="18" fillId="9" borderId="75" xfId="0" applyFont="1" applyFill="1" applyBorder="1" applyAlignment="1">
      <alignment horizontal="center" vertical="center" wrapText="1"/>
    </xf>
    <xf numFmtId="0" fontId="18" fillId="9" borderId="68" xfId="0" applyFont="1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 textRotation="90"/>
    </xf>
    <xf numFmtId="0" fontId="0" fillId="9" borderId="50" xfId="0" applyFill="1" applyBorder="1" applyAlignment="1">
      <alignment horizontal="center" vertical="center" textRotation="90"/>
    </xf>
    <xf numFmtId="0" fontId="27" fillId="9" borderId="4" xfId="0" applyFont="1" applyFill="1" applyBorder="1" applyAlignment="1">
      <alignment horizontal="center" vertical="center" textRotation="90" wrapText="1"/>
    </xf>
    <xf numFmtId="0" fontId="27" fillId="9" borderId="64" xfId="0" applyFont="1" applyFill="1" applyBorder="1" applyAlignment="1">
      <alignment horizontal="center" vertical="center" textRotation="90" wrapText="1"/>
    </xf>
    <xf numFmtId="0" fontId="27" fillId="9" borderId="13" xfId="0" applyFont="1" applyFill="1" applyBorder="1" applyAlignment="1">
      <alignment horizontal="center" vertical="center" textRotation="90" wrapText="1"/>
    </xf>
    <xf numFmtId="0" fontId="18" fillId="5" borderId="6" xfId="0" applyFont="1" applyFill="1" applyBorder="1" applyAlignment="1">
      <alignment horizontal="center" vertical="center"/>
    </xf>
    <xf numFmtId="0" fontId="18" fillId="5" borderId="62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 textRotation="90" wrapText="1"/>
    </xf>
    <xf numFmtId="0" fontId="25" fillId="9" borderId="64" xfId="0" applyFont="1" applyFill="1" applyBorder="1" applyAlignment="1">
      <alignment horizontal="center" vertical="center" textRotation="90" wrapText="1"/>
    </xf>
    <xf numFmtId="0" fontId="25" fillId="9" borderId="13" xfId="0" applyFont="1" applyFill="1" applyBorder="1" applyAlignment="1">
      <alignment horizontal="center" vertical="center" textRotation="90" wrapText="1"/>
    </xf>
    <xf numFmtId="0" fontId="27" fillId="9" borderId="69" xfId="6" applyFont="1" applyFill="1" applyBorder="1" applyAlignment="1">
      <alignment horizontal="center" vertical="center" textRotation="90" wrapText="1"/>
    </xf>
    <xf numFmtId="0" fontId="27" fillId="9" borderId="71" xfId="6" applyFont="1" applyFill="1" applyBorder="1" applyAlignment="1">
      <alignment horizontal="center" vertical="center" textRotation="90" wrapText="1"/>
    </xf>
    <xf numFmtId="0" fontId="27" fillId="9" borderId="72" xfId="6" applyFont="1" applyFill="1" applyBorder="1" applyAlignment="1">
      <alignment horizontal="center" vertical="center" textRotation="90" wrapText="1"/>
    </xf>
    <xf numFmtId="0" fontId="27" fillId="9" borderId="9" xfId="6" applyFont="1" applyFill="1" applyBorder="1" applyAlignment="1">
      <alignment horizontal="center" vertical="center" textRotation="90" wrapText="1"/>
    </xf>
    <xf numFmtId="0" fontId="27" fillId="9" borderId="70" xfId="6" applyFont="1" applyFill="1" applyBorder="1" applyAlignment="1">
      <alignment horizontal="center" vertical="center" textRotation="90" wrapText="1"/>
    </xf>
    <xf numFmtId="0" fontId="27" fillId="9" borderId="11" xfId="6" applyFont="1" applyFill="1" applyBorder="1" applyAlignment="1">
      <alignment horizontal="center" vertical="center" textRotation="90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28" xfId="0" applyFont="1" applyFill="1" applyBorder="1" applyAlignment="1">
      <alignment horizontal="center" vertical="center" wrapText="1"/>
    </xf>
    <xf numFmtId="0" fontId="19" fillId="9" borderId="57" xfId="0" applyFont="1" applyFill="1" applyBorder="1" applyAlignment="1">
      <alignment horizontal="center" vertical="center" wrapText="1"/>
    </xf>
    <xf numFmtId="0" fontId="27" fillId="9" borderId="4" xfId="6" applyFont="1" applyFill="1" applyBorder="1" applyAlignment="1">
      <alignment horizontal="center" vertical="center" textRotation="90" wrapText="1"/>
    </xf>
    <xf numFmtId="0" fontId="27" fillId="9" borderId="64" xfId="6" applyFont="1" applyFill="1" applyBorder="1" applyAlignment="1">
      <alignment horizontal="center" vertical="center" textRotation="90" wrapText="1"/>
    </xf>
    <xf numFmtId="0" fontId="27" fillId="9" borderId="13" xfId="6" applyFont="1" applyFill="1" applyBorder="1" applyAlignment="1">
      <alignment horizontal="center" vertical="center" textRotation="90" wrapText="1"/>
    </xf>
    <xf numFmtId="0" fontId="27" fillId="9" borderId="34" xfId="6" applyFont="1" applyFill="1" applyBorder="1" applyAlignment="1">
      <alignment horizontal="center" vertical="center" textRotation="90" wrapText="1"/>
    </xf>
    <xf numFmtId="0" fontId="27" fillId="9" borderId="28" xfId="6" applyFont="1" applyFill="1" applyBorder="1" applyAlignment="1">
      <alignment horizontal="center" vertical="center" textRotation="90" wrapText="1"/>
    </xf>
    <xf numFmtId="0" fontId="27" fillId="9" borderId="14" xfId="6" applyFont="1" applyFill="1" applyBorder="1" applyAlignment="1">
      <alignment horizontal="center" vertical="center" textRotation="90" wrapText="1"/>
    </xf>
    <xf numFmtId="0" fontId="13" fillId="0" borderId="38" xfId="0" applyFont="1" applyBorder="1" applyAlignment="1">
      <alignment horizontal="center" wrapText="1"/>
    </xf>
    <xf numFmtId="0" fontId="19" fillId="9" borderId="5" xfId="0" applyFont="1" applyFill="1" applyBorder="1" applyAlignment="1">
      <alignment horizontal="center" vertical="center" wrapText="1"/>
    </xf>
    <xf numFmtId="0" fontId="19" fillId="9" borderId="47" xfId="0" applyFont="1" applyFill="1" applyBorder="1" applyAlignment="1">
      <alignment horizontal="center" vertical="center" wrapText="1"/>
    </xf>
    <xf numFmtId="0" fontId="19" fillId="9" borderId="55" xfId="0" applyFont="1" applyFill="1" applyBorder="1" applyAlignment="1">
      <alignment horizontal="center" vertical="center" wrapText="1"/>
    </xf>
    <xf numFmtId="0" fontId="19" fillId="9" borderId="69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25" fillId="8" borderId="56" xfId="0" applyFont="1" applyFill="1" applyBorder="1" applyAlignment="1">
      <alignment horizontal="center" vertical="center" textRotation="90" wrapText="1"/>
    </xf>
    <xf numFmtId="0" fontId="25" fillId="8" borderId="52" xfId="0" applyFont="1" applyFill="1" applyBorder="1" applyAlignment="1">
      <alignment horizontal="center" vertical="center" textRotation="90" wrapText="1"/>
    </xf>
    <xf numFmtId="0" fontId="25" fillId="8" borderId="18" xfId="0" applyFont="1" applyFill="1" applyBorder="1" applyAlignment="1">
      <alignment horizontal="center" vertical="center" textRotation="90" wrapText="1"/>
    </xf>
    <xf numFmtId="0" fontId="25" fillId="8" borderId="34" xfId="0" applyFont="1" applyFill="1" applyBorder="1" applyAlignment="1">
      <alignment horizontal="center" vertical="center" textRotation="90" wrapText="1"/>
    </xf>
    <xf numFmtId="0" fontId="25" fillId="8" borderId="28" xfId="0" applyFont="1" applyFill="1" applyBorder="1" applyAlignment="1">
      <alignment horizontal="center" vertical="center" textRotation="90" wrapText="1"/>
    </xf>
    <xf numFmtId="0" fontId="25" fillId="8" borderId="14" xfId="0" applyFont="1" applyFill="1" applyBorder="1" applyAlignment="1">
      <alignment horizontal="center" vertical="center" textRotation="90" wrapText="1"/>
    </xf>
    <xf numFmtId="0" fontId="25" fillId="8" borderId="27" xfId="0" applyFont="1" applyFill="1" applyBorder="1" applyAlignment="1">
      <alignment horizontal="center" vertical="center" textRotation="90" wrapText="1"/>
    </xf>
    <xf numFmtId="0" fontId="25" fillId="8" borderId="39" xfId="0" applyFont="1" applyFill="1" applyBorder="1" applyAlignment="1">
      <alignment horizontal="center" vertical="center" textRotation="90" wrapText="1"/>
    </xf>
    <xf numFmtId="0" fontId="25" fillId="8" borderId="7" xfId="0" applyFont="1" applyFill="1" applyBorder="1" applyAlignment="1">
      <alignment horizontal="center" vertical="center" textRotation="90" wrapText="1"/>
    </xf>
    <xf numFmtId="0" fontId="19" fillId="8" borderId="55" xfId="0" applyFont="1" applyFill="1" applyBorder="1" applyAlignment="1">
      <alignment horizontal="center" vertical="center" wrapText="1"/>
    </xf>
    <xf numFmtId="0" fontId="19" fillId="8" borderId="69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74" xfId="0" applyFont="1" applyFill="1" applyBorder="1" applyAlignment="1">
      <alignment horizontal="center" vertical="center" wrapText="1"/>
    </xf>
    <xf numFmtId="0" fontId="27" fillId="8" borderId="35" xfId="6" applyFont="1" applyFill="1" applyBorder="1" applyAlignment="1">
      <alignment horizontal="center" vertical="center" textRotation="90" wrapText="1"/>
    </xf>
    <xf numFmtId="0" fontId="27" fillId="8" borderId="36" xfId="6" applyFont="1" applyFill="1" applyBorder="1" applyAlignment="1">
      <alignment horizontal="center" vertical="center" textRotation="90" wrapText="1"/>
    </xf>
    <xf numFmtId="0" fontId="27" fillId="8" borderId="73" xfId="6" applyFont="1" applyFill="1" applyBorder="1" applyAlignment="1">
      <alignment horizontal="center" vertical="center" textRotation="90" wrapText="1"/>
    </xf>
    <xf numFmtId="0" fontId="25" fillId="8" borderId="66" xfId="0" applyFont="1" applyFill="1" applyBorder="1" applyAlignment="1">
      <alignment horizontal="center" vertical="center" textRotation="90" wrapText="1"/>
    </xf>
    <xf numFmtId="0" fontId="25" fillId="8" borderId="75" xfId="0" applyFont="1" applyFill="1" applyBorder="1" applyAlignment="1">
      <alignment horizontal="center" vertical="center" textRotation="90" wrapText="1"/>
    </xf>
    <xf numFmtId="0" fontId="25" fillId="8" borderId="76" xfId="0" applyFont="1" applyFill="1" applyBorder="1" applyAlignment="1">
      <alignment horizontal="center" vertical="center" textRotation="90" wrapText="1"/>
    </xf>
    <xf numFmtId="0" fontId="25" fillId="8" borderId="29" xfId="0" applyFont="1" applyFill="1" applyBorder="1" applyAlignment="1">
      <alignment horizontal="center" vertical="center" textRotation="90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43" xfId="0" applyFont="1" applyFill="1" applyBorder="1" applyAlignment="1">
      <alignment horizontal="center" vertical="center" wrapText="1"/>
    </xf>
    <xf numFmtId="0" fontId="27" fillId="8" borderId="54" xfId="6" applyFont="1" applyFill="1" applyBorder="1" applyAlignment="1">
      <alignment horizontal="center" vertical="center" textRotation="90" wrapText="1"/>
    </xf>
    <xf numFmtId="0" fontId="27" fillId="8" borderId="30" xfId="6" applyFont="1" applyFill="1" applyBorder="1" applyAlignment="1">
      <alignment horizontal="center" vertical="center" textRotation="90" wrapText="1"/>
    </xf>
    <xf numFmtId="0" fontId="27" fillId="8" borderId="63" xfId="6" applyFont="1" applyFill="1" applyBorder="1" applyAlignment="1">
      <alignment horizontal="center" vertical="center" textRotation="90" wrapText="1"/>
    </xf>
    <xf numFmtId="0" fontId="25" fillId="8" borderId="5" xfId="0" applyFont="1" applyFill="1" applyBorder="1" applyAlignment="1">
      <alignment horizontal="center" vertical="center" textRotation="90" wrapText="1"/>
    </xf>
    <xf numFmtId="0" fontId="25" fillId="8" borderId="47" xfId="0" applyFont="1" applyFill="1" applyBorder="1" applyAlignment="1">
      <alignment horizontal="center" vertical="center" textRotation="90" wrapText="1"/>
    </xf>
    <xf numFmtId="0" fontId="25" fillId="8" borderId="48" xfId="0" applyFont="1" applyFill="1" applyBorder="1" applyAlignment="1">
      <alignment horizontal="center" vertical="center" textRotation="90" wrapText="1"/>
    </xf>
    <xf numFmtId="0" fontId="26" fillId="9" borderId="17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16" xfId="0" applyFont="1" applyFill="1" applyBorder="1" applyAlignment="1">
      <alignment horizontal="center" vertical="center" wrapText="1"/>
    </xf>
    <xf numFmtId="0" fontId="26" fillId="8" borderId="17" xfId="0" applyFont="1" applyFill="1" applyBorder="1" applyAlignment="1">
      <alignment horizontal="center" vertical="center" wrapText="1"/>
    </xf>
    <xf numFmtId="0" fontId="26" fillId="8" borderId="9" xfId="0" applyFont="1" applyFill="1" applyBorder="1" applyAlignment="1">
      <alignment horizontal="center" vertical="center" wrapText="1"/>
    </xf>
    <xf numFmtId="0" fontId="26" fillId="8" borderId="10" xfId="0" applyFont="1" applyFill="1" applyBorder="1" applyAlignment="1">
      <alignment horizontal="center" vertical="center" wrapText="1"/>
    </xf>
    <xf numFmtId="0" fontId="26" fillId="8" borderId="59" xfId="0" applyFont="1" applyFill="1" applyBorder="1" applyAlignment="1">
      <alignment horizontal="center" vertical="center" wrapText="1"/>
    </xf>
    <xf numFmtId="0" fontId="26" fillId="8" borderId="27" xfId="0" applyFont="1" applyFill="1" applyBorder="1" applyAlignment="1">
      <alignment horizontal="center" vertical="center"/>
    </xf>
    <xf numFmtId="0" fontId="26" fillId="8" borderId="41" xfId="0" applyFont="1" applyFill="1" applyBorder="1" applyAlignment="1">
      <alignment horizontal="center" vertical="center"/>
    </xf>
    <xf numFmtId="0" fontId="26" fillId="8" borderId="59" xfId="0" applyFont="1" applyFill="1" applyBorder="1" applyAlignment="1">
      <alignment horizontal="center" vertical="center"/>
    </xf>
    <xf numFmtId="0" fontId="26" fillId="8" borderId="60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center"/>
    </xf>
    <xf numFmtId="0" fontId="26" fillId="8" borderId="69" xfId="0" applyFont="1" applyFill="1" applyBorder="1" applyAlignment="1">
      <alignment horizontal="center" vertical="center"/>
    </xf>
    <xf numFmtId="0" fontId="18" fillId="8" borderId="54" xfId="0" applyFont="1" applyFill="1" applyBorder="1" applyAlignment="1">
      <alignment horizontal="center" vertical="center" wrapText="1"/>
    </xf>
    <xf numFmtId="0" fontId="18" fillId="8" borderId="74" xfId="0" applyFont="1" applyFill="1" applyBorder="1" applyAlignment="1">
      <alignment horizontal="center" vertical="center" wrapText="1"/>
    </xf>
    <xf numFmtId="0" fontId="18" fillId="8" borderId="75" xfId="0" applyFont="1" applyFill="1" applyBorder="1" applyAlignment="1">
      <alignment horizontal="center" vertical="center" wrapText="1"/>
    </xf>
    <xf numFmtId="0" fontId="18" fillId="8" borderId="76" xfId="0" applyFont="1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 textRotation="90"/>
    </xf>
    <xf numFmtId="0" fontId="0" fillId="8" borderId="50" xfId="0" applyFill="1" applyBorder="1" applyAlignment="1">
      <alignment horizontal="center" vertical="center" textRotation="90"/>
    </xf>
    <xf numFmtId="0" fontId="0" fillId="8" borderId="8" xfId="0" applyFill="1" applyBorder="1" applyAlignment="1">
      <alignment horizontal="center" vertical="center" textRotation="90"/>
    </xf>
    <xf numFmtId="0" fontId="27" fillId="8" borderId="54" xfId="0" applyFont="1" applyFill="1" applyBorder="1" applyAlignment="1">
      <alignment horizontal="center" vertical="center" textRotation="90" wrapText="1"/>
    </xf>
    <xf numFmtId="0" fontId="27" fillId="8" borderId="30" xfId="0" applyFont="1" applyFill="1" applyBorder="1" applyAlignment="1">
      <alignment horizontal="center" vertical="center" textRotation="90" wrapText="1"/>
    </xf>
    <xf numFmtId="0" fontId="27" fillId="8" borderId="63" xfId="0" applyFont="1" applyFill="1" applyBorder="1" applyAlignment="1">
      <alignment horizontal="center" vertical="center" textRotation="90" wrapText="1"/>
    </xf>
    <xf numFmtId="0" fontId="44" fillId="0" borderId="38" xfId="0" applyFont="1" applyBorder="1" applyAlignment="1">
      <alignment horizontal="right" wrapText="1"/>
    </xf>
    <xf numFmtId="0" fontId="25" fillId="8" borderId="53" xfId="0" applyFont="1" applyFill="1" applyBorder="1" applyAlignment="1">
      <alignment horizontal="center" vertical="center" textRotation="90" wrapText="1"/>
    </xf>
    <xf numFmtId="0" fontId="25" fillId="8" borderId="4" xfId="0" applyFont="1" applyFill="1" applyBorder="1" applyAlignment="1">
      <alignment horizontal="center" vertical="center" textRotation="90" wrapText="1"/>
    </xf>
    <xf numFmtId="0" fontId="25" fillId="8" borderId="64" xfId="0" applyFont="1" applyFill="1" applyBorder="1" applyAlignment="1">
      <alignment horizontal="center" vertical="center" textRotation="90" wrapText="1"/>
    </xf>
    <xf numFmtId="0" fontId="25" fillId="8" borderId="65" xfId="0" applyFont="1" applyFill="1" applyBorder="1" applyAlignment="1">
      <alignment horizontal="center" vertical="center" textRotation="90" wrapText="1"/>
    </xf>
    <xf numFmtId="0" fontId="25" fillId="8" borderId="13" xfId="0" applyFont="1" applyFill="1" applyBorder="1" applyAlignment="1">
      <alignment horizontal="center" vertical="center" textRotation="90" wrapText="1"/>
    </xf>
    <xf numFmtId="0" fontId="25" fillId="8" borderId="49" xfId="0" applyFont="1" applyFill="1" applyBorder="1" applyAlignment="1">
      <alignment horizontal="center" vertical="center" textRotation="90" wrapText="1"/>
    </xf>
    <xf numFmtId="0" fontId="27" fillId="8" borderId="31" xfId="6" applyFont="1" applyFill="1" applyBorder="1" applyAlignment="1">
      <alignment horizontal="center" vertical="center" textRotation="90" wrapText="1"/>
    </xf>
    <xf numFmtId="0" fontId="26" fillId="8" borderId="44" xfId="0" applyFont="1" applyFill="1" applyBorder="1" applyAlignment="1">
      <alignment horizontal="center" vertical="center" wrapText="1"/>
    </xf>
    <xf numFmtId="0" fontId="18" fillId="8" borderId="68" xfId="0" applyFont="1" applyFill="1" applyBorder="1" applyAlignment="1">
      <alignment horizontal="center" vertical="center" wrapText="1"/>
    </xf>
    <xf numFmtId="0" fontId="27" fillId="8" borderId="31" xfId="0" applyFont="1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right"/>
    </xf>
    <xf numFmtId="0" fontId="25" fillId="8" borderId="61" xfId="0" applyFont="1" applyFill="1" applyBorder="1" applyAlignment="1">
      <alignment horizontal="center" vertical="center" textRotation="90" wrapText="1"/>
    </xf>
    <xf numFmtId="0" fontId="25" fillId="8" borderId="57" xfId="0" applyFont="1" applyFill="1" applyBorder="1" applyAlignment="1">
      <alignment horizontal="center" vertical="center" textRotation="90" wrapText="1"/>
    </xf>
    <xf numFmtId="0" fontId="25" fillId="8" borderId="24" xfId="0" applyFont="1" applyFill="1" applyBorder="1" applyAlignment="1">
      <alignment horizontal="center" vertical="center" textRotation="90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8" fillId="8" borderId="63" xfId="0" applyFont="1" applyFill="1" applyBorder="1" applyAlignment="1">
      <alignment horizontal="center" vertical="center" wrapText="1"/>
    </xf>
    <xf numFmtId="0" fontId="0" fillId="8" borderId="69" xfId="0" applyFill="1" applyBorder="1" applyAlignment="1">
      <alignment horizontal="center" vertical="center" textRotation="90"/>
    </xf>
    <xf numFmtId="0" fontId="0" fillId="8" borderId="71" xfId="0" applyFill="1" applyBorder="1" applyAlignment="1">
      <alignment horizontal="center" vertical="center" textRotation="90"/>
    </xf>
    <xf numFmtId="0" fontId="0" fillId="8" borderId="72" xfId="0" applyFill="1" applyBorder="1" applyAlignment="1">
      <alignment horizontal="center" vertical="center" textRotation="90"/>
    </xf>
  </cellXfs>
  <cellStyles count="23">
    <cellStyle name="Гиперссылка" xfId="6" builtinId="8"/>
    <cellStyle name="Гиперссылка 2" xfId="9"/>
    <cellStyle name="Нейтральный" xfId="19" builtinId="28"/>
    <cellStyle name="Обычный" xfId="0" builtinId="0"/>
    <cellStyle name="Обычный 11" xfId="12"/>
    <cellStyle name="Обычный 11 5" xfId="13"/>
    <cellStyle name="Обычный 17" xfId="11"/>
    <cellStyle name="Обычный 2" xfId="1"/>
    <cellStyle name="Обычный 2 2" xfId="8"/>
    <cellStyle name="Обычный 3" xfId="3"/>
    <cellStyle name="Обычный 3 2" xfId="4"/>
    <cellStyle name="Обычный 3 3" xfId="15"/>
    <cellStyle name="Обычный 4" xfId="5"/>
    <cellStyle name="Обычный 5" xfId="7"/>
    <cellStyle name="Обычный 6" xfId="2"/>
    <cellStyle name="Обычный 7" xfId="14"/>
    <cellStyle name="Обычный 8" xfId="16"/>
    <cellStyle name="Плохой" xfId="18" builtinId="27"/>
    <cellStyle name="Процентный" xfId="20" builtinId="5"/>
    <cellStyle name="Процентный 2" xfId="10"/>
    <cellStyle name="Процентный 2 2" xfId="21"/>
    <cellStyle name="Финансовый [0] 2" xfId="22"/>
    <cellStyle name="Хороший" xfId="17" builtinId="26"/>
  </cellStyles>
  <dxfs count="0"/>
  <tableStyles count="0" defaultTableStyle="TableStyleMedium2" defaultPivotStyle="PivotStyleLight16"/>
  <colors>
    <mruColors>
      <color rgb="FFFFCC99"/>
      <color rgb="FFFCD0F7"/>
      <color rgb="FFFFFDEF"/>
      <color rgb="FFF4FDFE"/>
      <color rgb="FFE3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A2" zoomScale="89" zoomScaleNormal="89" zoomScaleSheetLayoutView="55" zoomScalePageLayoutView="85" workbookViewId="0">
      <selection activeCell="AC19" sqref="AC19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5.73046875" style="1" customWidth="1"/>
    <col min="4" max="4" width="6.73046875" style="1" customWidth="1"/>
    <col min="5" max="5" width="5.73046875" style="1" customWidth="1"/>
    <col min="6" max="6" width="5.73046875" style="1" hidden="1" customWidth="1"/>
    <col min="7" max="7" width="5.73046875" style="1" customWidth="1"/>
    <col min="8" max="8" width="5.73046875" style="1" hidden="1" customWidth="1"/>
    <col min="9" max="9" width="5.73046875" style="1" customWidth="1"/>
    <col min="10" max="10" width="5.73046875" style="1" hidden="1" customWidth="1"/>
    <col min="11" max="12" width="5.73046875" style="1" customWidth="1"/>
    <col min="13" max="13" width="5.73046875" style="1" hidden="1" customWidth="1"/>
    <col min="14" max="14" width="7" style="1" customWidth="1"/>
    <col min="15" max="15" width="7.73046875" style="1" customWidth="1"/>
    <col min="16" max="16" width="6.73046875" style="2" customWidth="1"/>
    <col min="17" max="17" width="6.73046875" style="2" hidden="1" customWidth="1"/>
    <col min="18" max="18" width="6.73046875" style="2" customWidth="1"/>
    <col min="19" max="19" width="6.265625" style="2" customWidth="1"/>
    <col min="20" max="20" width="6.265625" style="2" hidden="1" customWidth="1"/>
    <col min="21" max="21" width="6.265625" style="2" customWidth="1"/>
    <col min="22" max="22" width="6.265625" style="2" hidden="1" customWidth="1"/>
    <col min="23" max="23" width="6.265625" style="2" customWidth="1"/>
    <col min="24" max="24" width="6.265625" style="2" hidden="1" customWidth="1"/>
    <col min="25" max="25" width="6.265625" style="2" customWidth="1"/>
    <col min="26" max="26" width="6.265625" style="2" hidden="1" customWidth="1"/>
    <col min="27" max="27" width="6.265625" style="2" customWidth="1"/>
    <col min="28" max="28" width="6.265625" style="2" hidden="1" customWidth="1"/>
    <col min="29" max="30" width="6.265625" style="2" customWidth="1"/>
    <col min="31" max="31" width="6.73046875" style="2" customWidth="1"/>
    <col min="32" max="33" width="8.1328125" style="2" hidden="1" customWidth="1"/>
    <col min="34" max="34" width="7.59765625" style="2" customWidth="1"/>
    <col min="35" max="35" width="6.265625" style="2" customWidth="1"/>
    <col min="36" max="36" width="6.265625" style="2" hidden="1" customWidth="1"/>
    <col min="37" max="37" width="6.265625" style="2" customWidth="1"/>
    <col min="38" max="38" width="6.265625" style="2" hidden="1" customWidth="1"/>
    <col min="39" max="39" width="6.265625" style="2" customWidth="1"/>
    <col min="40" max="40" width="6.265625" style="2" hidden="1" customWidth="1"/>
    <col min="41" max="42" width="6.265625" style="2" customWidth="1"/>
    <col min="43" max="43" width="6.265625" style="2" hidden="1" customWidth="1"/>
    <col min="44" max="44" width="7.3984375" style="2" customWidth="1"/>
    <col min="45" max="45" width="6.59765625" style="2" customWidth="1"/>
    <col min="46" max="46" width="17" style="2" customWidth="1"/>
    <col min="47" max="47" width="10.3984375" style="2" customWidth="1"/>
    <col min="48" max="48" width="0" style="2" hidden="1" customWidth="1"/>
    <col min="49" max="49" width="12.59765625" style="2" hidden="1" customWidth="1"/>
    <col min="50" max="16384" width="9.1328125" style="2"/>
  </cols>
  <sheetData>
    <row r="1" spans="1:50" ht="33.75" customHeight="1">
      <c r="A1" s="448" t="s">
        <v>50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49"/>
      <c r="AJ1" s="449"/>
      <c r="AK1" s="449"/>
      <c r="AL1" s="449"/>
      <c r="AM1" s="449"/>
      <c r="AN1" s="449"/>
      <c r="AO1" s="449"/>
      <c r="AP1" s="449"/>
      <c r="AQ1" s="449"/>
      <c r="AR1" s="449"/>
      <c r="AS1" s="449"/>
      <c r="AT1" s="449"/>
      <c r="AU1" s="450"/>
    </row>
    <row r="2" spans="1:50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2"/>
      <c r="AJ2" s="452"/>
      <c r="AK2" s="452"/>
      <c r="AL2" s="452"/>
      <c r="AM2" s="452"/>
      <c r="AN2" s="452"/>
      <c r="AO2" s="452"/>
      <c r="AP2" s="452"/>
      <c r="AQ2" s="452"/>
      <c r="AR2" s="452"/>
      <c r="AS2" s="452"/>
      <c r="AT2" s="452"/>
      <c r="AU2" s="453"/>
    </row>
    <row r="3" spans="1:50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502" t="s">
        <v>77</v>
      </c>
      <c r="AQ3" s="502"/>
      <c r="AR3" s="502"/>
      <c r="AS3" s="502"/>
      <c r="AT3" s="502"/>
      <c r="AU3" s="502"/>
    </row>
    <row r="4" spans="1:50" ht="38.25" customHeight="1" thickBot="1">
      <c r="A4" s="454" t="s">
        <v>0</v>
      </c>
      <c r="B4" s="458" t="s">
        <v>31</v>
      </c>
      <c r="C4" s="462" t="s">
        <v>26</v>
      </c>
      <c r="D4" s="464" t="s">
        <v>28</v>
      </c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6" t="s">
        <v>29</v>
      </c>
      <c r="Q4" s="467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9"/>
      <c r="AF4" s="470" t="s">
        <v>30</v>
      </c>
      <c r="AG4" s="471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9"/>
      <c r="AT4" s="472" t="s">
        <v>34</v>
      </c>
      <c r="AU4" s="476" t="s">
        <v>27</v>
      </c>
    </row>
    <row r="5" spans="1:50" ht="29.25" customHeight="1">
      <c r="A5" s="455"/>
      <c r="B5" s="459"/>
      <c r="C5" s="463"/>
      <c r="D5" s="478" t="s">
        <v>2</v>
      </c>
      <c r="E5" s="445" t="s">
        <v>6</v>
      </c>
      <c r="F5" s="445" t="s">
        <v>35</v>
      </c>
      <c r="G5" s="445" t="s">
        <v>5</v>
      </c>
      <c r="H5" s="445" t="s">
        <v>35</v>
      </c>
      <c r="I5" s="445" t="s">
        <v>33</v>
      </c>
      <c r="J5" s="445" t="s">
        <v>35</v>
      </c>
      <c r="K5" s="445" t="s">
        <v>9</v>
      </c>
      <c r="L5" s="445" t="s">
        <v>11</v>
      </c>
      <c r="M5" s="492" t="s">
        <v>7</v>
      </c>
      <c r="N5" s="492"/>
      <c r="O5" s="493"/>
      <c r="P5" s="496" t="s">
        <v>3</v>
      </c>
      <c r="Q5" s="499" t="s">
        <v>35</v>
      </c>
      <c r="R5" s="445" t="s">
        <v>6</v>
      </c>
      <c r="S5" s="445" t="s">
        <v>5</v>
      </c>
      <c r="T5" s="445" t="s">
        <v>35</v>
      </c>
      <c r="U5" s="445" t="s">
        <v>8</v>
      </c>
      <c r="V5" s="445" t="s">
        <v>35</v>
      </c>
      <c r="W5" s="445" t="s">
        <v>33</v>
      </c>
      <c r="X5" s="445" t="s">
        <v>35</v>
      </c>
      <c r="Y5" s="445" t="s">
        <v>10</v>
      </c>
      <c r="Z5" s="445" t="s">
        <v>35</v>
      </c>
      <c r="AA5" s="445" t="s">
        <v>9</v>
      </c>
      <c r="AB5" s="85" t="s">
        <v>7</v>
      </c>
      <c r="AC5" s="445" t="s">
        <v>40</v>
      </c>
      <c r="AD5" s="505" t="s">
        <v>7</v>
      </c>
      <c r="AE5" s="506"/>
      <c r="AF5" s="486" t="s">
        <v>4</v>
      </c>
      <c r="AG5" s="489" t="s">
        <v>36</v>
      </c>
      <c r="AH5" s="483" t="s">
        <v>6</v>
      </c>
      <c r="AI5" s="445" t="s">
        <v>5</v>
      </c>
      <c r="AJ5" s="445" t="s">
        <v>35</v>
      </c>
      <c r="AK5" s="445" t="s">
        <v>10</v>
      </c>
      <c r="AL5" s="445" t="s">
        <v>35</v>
      </c>
      <c r="AM5" s="445" t="s">
        <v>33</v>
      </c>
      <c r="AN5" s="445" t="s">
        <v>35</v>
      </c>
      <c r="AO5" s="445" t="s">
        <v>9</v>
      </c>
      <c r="AP5" s="445" t="s">
        <v>11</v>
      </c>
      <c r="AQ5" s="492" t="s">
        <v>7</v>
      </c>
      <c r="AR5" s="492"/>
      <c r="AS5" s="503"/>
      <c r="AT5" s="473"/>
      <c r="AU5" s="477"/>
    </row>
    <row r="6" spans="1:50" ht="63.75" customHeight="1">
      <c r="A6" s="456"/>
      <c r="B6" s="460"/>
      <c r="C6" s="463"/>
      <c r="D6" s="479"/>
      <c r="E6" s="446"/>
      <c r="F6" s="446"/>
      <c r="G6" s="446"/>
      <c r="H6" s="446"/>
      <c r="I6" s="446"/>
      <c r="J6" s="446"/>
      <c r="K6" s="446"/>
      <c r="L6" s="446"/>
      <c r="M6" s="494"/>
      <c r="N6" s="494"/>
      <c r="O6" s="495"/>
      <c r="P6" s="497"/>
      <c r="Q6" s="500"/>
      <c r="R6" s="446"/>
      <c r="S6" s="446"/>
      <c r="T6" s="446"/>
      <c r="U6" s="446"/>
      <c r="V6" s="446"/>
      <c r="W6" s="446"/>
      <c r="X6" s="446"/>
      <c r="Y6" s="446"/>
      <c r="Z6" s="446"/>
      <c r="AA6" s="446"/>
      <c r="AB6" s="86"/>
      <c r="AC6" s="446"/>
      <c r="AD6" s="507"/>
      <c r="AE6" s="508"/>
      <c r="AF6" s="487"/>
      <c r="AG6" s="490"/>
      <c r="AH6" s="484"/>
      <c r="AI6" s="446"/>
      <c r="AJ6" s="446"/>
      <c r="AK6" s="446"/>
      <c r="AL6" s="446"/>
      <c r="AM6" s="446"/>
      <c r="AN6" s="446"/>
      <c r="AO6" s="446"/>
      <c r="AP6" s="446"/>
      <c r="AQ6" s="494"/>
      <c r="AR6" s="494"/>
      <c r="AS6" s="504"/>
      <c r="AT6" s="474"/>
      <c r="AU6" s="477"/>
    </row>
    <row r="7" spans="1:50" ht="84" customHeight="1" thickBot="1">
      <c r="A7" s="457"/>
      <c r="B7" s="461"/>
      <c r="C7" s="463"/>
      <c r="D7" s="480"/>
      <c r="E7" s="447"/>
      <c r="F7" s="447"/>
      <c r="G7" s="447"/>
      <c r="H7" s="447"/>
      <c r="I7" s="447"/>
      <c r="J7" s="447"/>
      <c r="K7" s="447"/>
      <c r="L7" s="447"/>
      <c r="M7" s="71" t="s">
        <v>35</v>
      </c>
      <c r="N7" s="71" t="s">
        <v>37</v>
      </c>
      <c r="O7" s="73" t="s">
        <v>1</v>
      </c>
      <c r="P7" s="498"/>
      <c r="Q7" s="501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71" t="s">
        <v>35</v>
      </c>
      <c r="AC7" s="447"/>
      <c r="AD7" s="71" t="s">
        <v>37</v>
      </c>
      <c r="AE7" s="72" t="s">
        <v>1</v>
      </c>
      <c r="AF7" s="488"/>
      <c r="AG7" s="491"/>
      <c r="AH7" s="485"/>
      <c r="AI7" s="447"/>
      <c r="AJ7" s="447"/>
      <c r="AK7" s="447"/>
      <c r="AL7" s="447"/>
      <c r="AM7" s="447"/>
      <c r="AN7" s="447"/>
      <c r="AO7" s="447"/>
      <c r="AP7" s="447"/>
      <c r="AQ7" s="71" t="s">
        <v>35</v>
      </c>
      <c r="AR7" s="71" t="s">
        <v>37</v>
      </c>
      <c r="AS7" s="72" t="s">
        <v>1</v>
      </c>
      <c r="AT7" s="475"/>
      <c r="AU7" s="477"/>
    </row>
    <row r="8" spans="1:50" ht="30.75" customHeight="1">
      <c r="A8" s="80">
        <v>1</v>
      </c>
      <c r="B8" s="76" t="s">
        <v>41</v>
      </c>
      <c r="C8" s="41">
        <v>2</v>
      </c>
      <c r="D8" s="63">
        <v>2</v>
      </c>
      <c r="E8" s="64">
        <v>43</v>
      </c>
      <c r="F8" s="64">
        <v>2</v>
      </c>
      <c r="G8" s="64">
        <v>2</v>
      </c>
      <c r="H8" s="64">
        <v>2</v>
      </c>
      <c r="I8" s="64">
        <v>0</v>
      </c>
      <c r="J8" s="64">
        <v>0</v>
      </c>
      <c r="K8" s="64">
        <v>4</v>
      </c>
      <c r="L8" s="64">
        <v>2</v>
      </c>
      <c r="M8" s="64">
        <v>2</v>
      </c>
      <c r="N8" s="64">
        <v>43</v>
      </c>
      <c r="O8" s="65">
        <f>N8/E8</f>
        <v>1</v>
      </c>
      <c r="P8" s="66">
        <v>699</v>
      </c>
      <c r="Q8" s="67">
        <v>14</v>
      </c>
      <c r="R8" s="68">
        <v>374</v>
      </c>
      <c r="S8" s="68">
        <v>0</v>
      </c>
      <c r="T8" s="68">
        <v>0</v>
      </c>
      <c r="U8" s="68">
        <v>270</v>
      </c>
      <c r="V8" s="68">
        <v>1</v>
      </c>
      <c r="W8" s="68">
        <v>0</v>
      </c>
      <c r="X8" s="68">
        <v>0</v>
      </c>
      <c r="Y8" s="68">
        <v>46</v>
      </c>
      <c r="Z8" s="68">
        <v>6</v>
      </c>
      <c r="AA8" s="68">
        <v>14</v>
      </c>
      <c r="AB8" s="68">
        <v>14</v>
      </c>
      <c r="AC8" s="68"/>
      <c r="AD8" s="68">
        <v>374</v>
      </c>
      <c r="AE8" s="65">
        <f>AD8/R8</f>
        <v>1</v>
      </c>
      <c r="AF8" s="69">
        <v>9492</v>
      </c>
      <c r="AG8" s="70">
        <v>14</v>
      </c>
      <c r="AH8" s="30">
        <v>2072</v>
      </c>
      <c r="AI8" s="31">
        <v>12</v>
      </c>
      <c r="AJ8" s="31">
        <v>12</v>
      </c>
      <c r="AK8" s="31">
        <v>169</v>
      </c>
      <c r="AL8" s="31">
        <v>15</v>
      </c>
      <c r="AM8" s="31">
        <v>1</v>
      </c>
      <c r="AN8" s="31">
        <v>1</v>
      </c>
      <c r="AO8" s="31">
        <v>58</v>
      </c>
      <c r="AP8" s="74">
        <v>0</v>
      </c>
      <c r="AQ8" s="74">
        <v>14</v>
      </c>
      <c r="AR8" s="13">
        <v>2004</v>
      </c>
      <c r="AS8" s="15">
        <f t="shared" ref="AS8:AS20" si="0">AR8/AH8</f>
        <v>0.96718146718146714</v>
      </c>
      <c r="AT8" s="51">
        <v>1</v>
      </c>
      <c r="AU8" s="22">
        <v>5</v>
      </c>
      <c r="AV8" s="27">
        <f>AF8/AG8</f>
        <v>678</v>
      </c>
      <c r="AW8" s="26">
        <f>AV8/12</f>
        <v>56.5</v>
      </c>
      <c r="AX8" s="28"/>
    </row>
    <row r="9" spans="1:50" ht="41.25" customHeight="1">
      <c r="A9" s="81">
        <v>2</v>
      </c>
      <c r="B9" s="77" t="s">
        <v>42</v>
      </c>
      <c r="C9" s="42">
        <v>6</v>
      </c>
      <c r="D9" s="21">
        <v>2</v>
      </c>
      <c r="E9" s="33">
        <v>90</v>
      </c>
      <c r="F9" s="33">
        <v>2</v>
      </c>
      <c r="G9" s="33"/>
      <c r="H9" s="33"/>
      <c r="I9" s="33"/>
      <c r="J9" s="33"/>
      <c r="K9" s="33"/>
      <c r="L9" s="33"/>
      <c r="M9" s="49"/>
      <c r="N9" s="33"/>
      <c r="O9" s="34"/>
      <c r="P9" s="40"/>
      <c r="Q9" s="50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4"/>
      <c r="AF9" s="47">
        <v>2777</v>
      </c>
      <c r="AG9" s="35">
        <v>564</v>
      </c>
      <c r="AH9" s="32">
        <v>790</v>
      </c>
      <c r="AI9" s="33">
        <v>46</v>
      </c>
      <c r="AJ9" s="33">
        <v>45</v>
      </c>
      <c r="AK9" s="33">
        <v>383</v>
      </c>
      <c r="AL9" s="33">
        <v>160</v>
      </c>
      <c r="AM9" s="33">
        <v>48</v>
      </c>
      <c r="AN9" s="33">
        <v>45</v>
      </c>
      <c r="AO9" s="33">
        <v>15</v>
      </c>
      <c r="AP9" s="10"/>
      <c r="AQ9" s="54">
        <v>188</v>
      </c>
      <c r="AR9" s="9">
        <v>581</v>
      </c>
      <c r="AS9" s="16">
        <f t="shared" si="0"/>
        <v>0.73544303797468358</v>
      </c>
      <c r="AT9" s="52">
        <v>315</v>
      </c>
      <c r="AU9" s="23">
        <v>338</v>
      </c>
      <c r="AV9" s="27">
        <f t="shared" ref="AV9:AV20" si="1">AF9/AG9</f>
        <v>4.9237588652482271</v>
      </c>
      <c r="AW9" s="26">
        <f>AV9/12</f>
        <v>0.4103132387706856</v>
      </c>
      <c r="AX9" s="28"/>
    </row>
    <row r="10" spans="1:50" ht="37.5" customHeight="1">
      <c r="A10" s="81">
        <v>3</v>
      </c>
      <c r="B10" s="77" t="s">
        <v>43</v>
      </c>
      <c r="C10" s="42">
        <v>6</v>
      </c>
      <c r="D10" s="21">
        <v>1</v>
      </c>
      <c r="E10" s="33">
        <v>29</v>
      </c>
      <c r="F10" s="33"/>
      <c r="G10" s="33"/>
      <c r="H10" s="33"/>
      <c r="I10" s="33"/>
      <c r="J10" s="33"/>
      <c r="K10" s="33"/>
      <c r="L10" s="33"/>
      <c r="M10" s="33">
        <v>0</v>
      </c>
      <c r="N10" s="33">
        <v>0</v>
      </c>
      <c r="O10" s="34">
        <f>N10/E10</f>
        <v>0</v>
      </c>
      <c r="P10" s="40">
        <v>8</v>
      </c>
      <c r="Q10" s="50">
        <v>8</v>
      </c>
      <c r="R10" s="33">
        <v>109</v>
      </c>
      <c r="S10" s="33">
        <v>4</v>
      </c>
      <c r="T10" s="33">
        <v>4</v>
      </c>
      <c r="U10" s="33">
        <v>4</v>
      </c>
      <c r="V10" s="33">
        <v>4</v>
      </c>
      <c r="W10" s="33">
        <v>1</v>
      </c>
      <c r="X10" s="33">
        <v>1</v>
      </c>
      <c r="Y10" s="33"/>
      <c r="Z10" s="33"/>
      <c r="AA10" s="33"/>
      <c r="AB10" s="33">
        <v>2</v>
      </c>
      <c r="AC10" s="33"/>
      <c r="AD10" s="33">
        <v>33</v>
      </c>
      <c r="AE10" s="34">
        <f>AD10/R10</f>
        <v>0.30275229357798167</v>
      </c>
      <c r="AF10" s="47">
        <v>10</v>
      </c>
      <c r="AG10" s="35">
        <v>1442</v>
      </c>
      <c r="AH10" s="32">
        <v>370</v>
      </c>
      <c r="AI10" s="33">
        <v>8</v>
      </c>
      <c r="AJ10" s="33">
        <v>7</v>
      </c>
      <c r="AK10" s="33">
        <v>5</v>
      </c>
      <c r="AL10" s="33">
        <v>4</v>
      </c>
      <c r="AM10" s="55"/>
      <c r="AN10" s="55"/>
      <c r="AO10" s="87"/>
      <c r="AP10" s="56"/>
      <c r="AQ10" s="56"/>
      <c r="AR10" s="9">
        <v>125</v>
      </c>
      <c r="AS10" s="16">
        <f t="shared" si="0"/>
        <v>0.33783783783783783</v>
      </c>
      <c r="AT10" s="52">
        <v>218</v>
      </c>
      <c r="AU10" s="23">
        <v>509</v>
      </c>
      <c r="AV10" s="27">
        <f t="shared" si="1"/>
        <v>6.9348127600554789E-3</v>
      </c>
      <c r="AW10" s="26">
        <f t="shared" ref="AW10:AW20" si="2">AV10/12</f>
        <v>5.7790106333795654E-4</v>
      </c>
      <c r="AX10" s="28"/>
    </row>
    <row r="11" spans="1:50" ht="37.5" customHeight="1">
      <c r="A11" s="81">
        <v>4</v>
      </c>
      <c r="B11" s="77" t="s">
        <v>44</v>
      </c>
      <c r="C11" s="43">
        <v>4</v>
      </c>
      <c r="D11" s="21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40">
        <v>1</v>
      </c>
      <c r="Q11" s="50">
        <v>1</v>
      </c>
      <c r="R11" s="33">
        <v>1</v>
      </c>
      <c r="S11" s="33"/>
      <c r="T11" s="33"/>
      <c r="U11" s="33"/>
      <c r="V11" s="33"/>
      <c r="W11" s="33"/>
      <c r="X11" s="33"/>
      <c r="Y11" s="33">
        <v>1</v>
      </c>
      <c r="Z11" s="33">
        <v>1</v>
      </c>
      <c r="AA11" s="33"/>
      <c r="AB11" s="33">
        <v>1</v>
      </c>
      <c r="AC11" s="33"/>
      <c r="AD11" s="33">
        <v>1</v>
      </c>
      <c r="AE11" s="34">
        <f>AD11/R11</f>
        <v>1</v>
      </c>
      <c r="AF11" s="47">
        <v>59</v>
      </c>
      <c r="AG11" s="35">
        <v>904</v>
      </c>
      <c r="AH11" s="32">
        <v>76</v>
      </c>
      <c r="AI11" s="33">
        <v>30</v>
      </c>
      <c r="AJ11" s="33">
        <v>30</v>
      </c>
      <c r="AK11" s="33">
        <v>1</v>
      </c>
      <c r="AL11" s="33">
        <v>1</v>
      </c>
      <c r="AM11" s="33"/>
      <c r="AN11" s="33">
        <v>0</v>
      </c>
      <c r="AO11" s="33">
        <v>2</v>
      </c>
      <c r="AP11" s="10">
        <v>6</v>
      </c>
      <c r="AQ11" s="10">
        <v>38</v>
      </c>
      <c r="AR11" s="9">
        <v>75</v>
      </c>
      <c r="AS11" s="17">
        <f t="shared" si="0"/>
        <v>0.98684210526315785</v>
      </c>
      <c r="AT11" s="52"/>
      <c r="AU11" s="23"/>
      <c r="AV11" s="27">
        <f t="shared" si="1"/>
        <v>6.5265486725663721E-2</v>
      </c>
      <c r="AW11" s="26">
        <f t="shared" si="2"/>
        <v>5.4387905604719768E-3</v>
      </c>
      <c r="AX11" s="28"/>
    </row>
    <row r="12" spans="1:50" ht="36" customHeight="1">
      <c r="A12" s="81">
        <v>5</v>
      </c>
      <c r="B12" s="77" t="s">
        <v>45</v>
      </c>
      <c r="C12" s="44">
        <v>6</v>
      </c>
      <c r="D12" s="21">
        <v>2</v>
      </c>
      <c r="E12" s="33">
        <v>35</v>
      </c>
      <c r="F12" s="33"/>
      <c r="G12" s="33">
        <v>1</v>
      </c>
      <c r="H12" s="33">
        <v>1</v>
      </c>
      <c r="I12" s="33"/>
      <c r="J12" s="33"/>
      <c r="K12" s="33"/>
      <c r="L12" s="33"/>
      <c r="M12" s="33"/>
      <c r="N12" s="33">
        <v>3</v>
      </c>
      <c r="O12" s="34">
        <f>N12/E12</f>
        <v>8.5714285714285715E-2</v>
      </c>
      <c r="P12" s="40">
        <v>20</v>
      </c>
      <c r="Q12" s="50"/>
      <c r="R12" s="33">
        <v>236</v>
      </c>
      <c r="S12" s="33">
        <v>3</v>
      </c>
      <c r="T12" s="33"/>
      <c r="U12" s="33">
        <v>198</v>
      </c>
      <c r="V12" s="33"/>
      <c r="W12" s="33"/>
      <c r="X12" s="33"/>
      <c r="Y12" s="33"/>
      <c r="Z12" s="33"/>
      <c r="AA12" s="33"/>
      <c r="AB12" s="33"/>
      <c r="AC12" s="33"/>
      <c r="AD12" s="33">
        <v>180</v>
      </c>
      <c r="AE12" s="34">
        <f>AD12/R12</f>
        <v>0.76271186440677963</v>
      </c>
      <c r="AF12" s="47">
        <v>2646</v>
      </c>
      <c r="AG12" s="35"/>
      <c r="AH12" s="32">
        <v>645</v>
      </c>
      <c r="AI12" s="33">
        <v>36</v>
      </c>
      <c r="AJ12" s="33"/>
      <c r="AK12" s="33">
        <v>207</v>
      </c>
      <c r="AL12" s="33"/>
      <c r="AM12" s="33">
        <v>3</v>
      </c>
      <c r="AN12" s="33"/>
      <c r="AO12" s="33"/>
      <c r="AP12" s="10">
        <v>1</v>
      </c>
      <c r="AQ12" s="10"/>
      <c r="AR12" s="9">
        <v>411</v>
      </c>
      <c r="AS12" s="16">
        <f t="shared" si="0"/>
        <v>0.63720930232558137</v>
      </c>
      <c r="AT12" s="52">
        <v>51</v>
      </c>
      <c r="AU12" s="23">
        <v>214</v>
      </c>
      <c r="AV12" s="27"/>
      <c r="AW12" s="26"/>
      <c r="AX12" s="28"/>
    </row>
    <row r="13" spans="1:50" ht="41.25" customHeight="1">
      <c r="A13" s="81">
        <v>6</v>
      </c>
      <c r="B13" s="77" t="s">
        <v>46</v>
      </c>
      <c r="C13" s="43">
        <v>4</v>
      </c>
      <c r="D13" s="21">
        <v>1</v>
      </c>
      <c r="E13" s="33">
        <v>1</v>
      </c>
      <c r="F13" s="33">
        <v>1</v>
      </c>
      <c r="G13" s="33">
        <v>1</v>
      </c>
      <c r="H13" s="33">
        <v>1</v>
      </c>
      <c r="I13" s="33"/>
      <c r="J13" s="33"/>
      <c r="K13" s="33"/>
      <c r="L13" s="33">
        <v>1</v>
      </c>
      <c r="M13" s="33">
        <v>0</v>
      </c>
      <c r="N13" s="33">
        <v>0</v>
      </c>
      <c r="O13" s="34">
        <f>N13/E13</f>
        <v>0</v>
      </c>
      <c r="P13" s="40"/>
      <c r="Q13" s="50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6"/>
      <c r="AF13" s="47">
        <v>10536</v>
      </c>
      <c r="AG13" s="35">
        <v>10536</v>
      </c>
      <c r="AH13" s="32">
        <v>882</v>
      </c>
      <c r="AI13" s="33">
        <v>41</v>
      </c>
      <c r="AJ13" s="33">
        <v>27</v>
      </c>
      <c r="AK13" s="33">
        <v>128</v>
      </c>
      <c r="AL13" s="33">
        <v>63</v>
      </c>
      <c r="AM13" s="33">
        <v>10</v>
      </c>
      <c r="AN13" s="33">
        <v>6</v>
      </c>
      <c r="AO13" s="33">
        <v>6</v>
      </c>
      <c r="AP13" s="10">
        <v>4</v>
      </c>
      <c r="AQ13" s="10">
        <v>345</v>
      </c>
      <c r="AR13" s="9">
        <v>882</v>
      </c>
      <c r="AS13" s="16">
        <f t="shared" si="0"/>
        <v>1</v>
      </c>
      <c r="AT13" s="52"/>
      <c r="AU13" s="23"/>
      <c r="AV13" s="27">
        <f t="shared" si="1"/>
        <v>1</v>
      </c>
      <c r="AW13" s="26">
        <f t="shared" si="2"/>
        <v>8.3333333333333329E-2</v>
      </c>
      <c r="AX13" s="28"/>
    </row>
    <row r="14" spans="1:50" ht="38.25" customHeight="1">
      <c r="A14" s="81">
        <v>7</v>
      </c>
      <c r="B14" s="77" t="s">
        <v>32</v>
      </c>
      <c r="C14" s="44">
        <v>5</v>
      </c>
      <c r="D14" s="21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  <c r="P14" s="40"/>
      <c r="Q14" s="50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6"/>
      <c r="AF14" s="47">
        <v>601</v>
      </c>
      <c r="AG14" s="35">
        <v>2350</v>
      </c>
      <c r="AH14" s="32">
        <v>610</v>
      </c>
      <c r="AI14" s="33">
        <v>28</v>
      </c>
      <c r="AJ14" s="33">
        <v>30</v>
      </c>
      <c r="AK14" s="33">
        <v>284</v>
      </c>
      <c r="AL14" s="33">
        <v>243</v>
      </c>
      <c r="AM14" s="33">
        <v>36</v>
      </c>
      <c r="AN14" s="33">
        <v>36</v>
      </c>
      <c r="AO14" s="33">
        <v>0</v>
      </c>
      <c r="AP14" s="10">
        <v>159</v>
      </c>
      <c r="AQ14" s="10">
        <v>419</v>
      </c>
      <c r="AR14" s="9">
        <v>609</v>
      </c>
      <c r="AS14" s="17">
        <f t="shared" si="0"/>
        <v>0.99836065573770494</v>
      </c>
      <c r="AT14" s="52"/>
      <c r="AU14" s="23"/>
      <c r="AV14" s="27">
        <f t="shared" si="1"/>
        <v>0.25574468085106383</v>
      </c>
      <c r="AW14" s="26">
        <f t="shared" si="2"/>
        <v>2.1312056737588653E-2</v>
      </c>
      <c r="AX14" s="28"/>
    </row>
    <row r="15" spans="1:50" ht="38.25" customHeight="1">
      <c r="A15" s="81">
        <v>8</v>
      </c>
      <c r="B15" s="77" t="s">
        <v>47</v>
      </c>
      <c r="C15" s="45">
        <v>6</v>
      </c>
      <c r="D15" s="21">
        <v>1</v>
      </c>
      <c r="E15" s="33">
        <v>1</v>
      </c>
      <c r="F15" s="33">
        <v>1</v>
      </c>
      <c r="G15" s="33">
        <v>1</v>
      </c>
      <c r="H15" s="33">
        <v>1</v>
      </c>
      <c r="I15" s="33">
        <v>0</v>
      </c>
      <c r="J15" s="33">
        <v>0</v>
      </c>
      <c r="K15" s="33">
        <v>0</v>
      </c>
      <c r="L15" s="33">
        <v>1</v>
      </c>
      <c r="M15" s="33">
        <v>1</v>
      </c>
      <c r="N15" s="33">
        <v>1</v>
      </c>
      <c r="O15" s="34">
        <f>N15/E15</f>
        <v>1</v>
      </c>
      <c r="P15" s="40">
        <v>147</v>
      </c>
      <c r="Q15" s="50">
        <v>18</v>
      </c>
      <c r="R15" s="33">
        <v>500</v>
      </c>
      <c r="S15" s="33">
        <v>0</v>
      </c>
      <c r="T15" s="33">
        <v>0</v>
      </c>
      <c r="U15" s="33">
        <v>9</v>
      </c>
      <c r="V15" s="33">
        <v>3</v>
      </c>
      <c r="W15" s="33">
        <v>0</v>
      </c>
      <c r="X15" s="33">
        <v>0</v>
      </c>
      <c r="Y15" s="33">
        <v>12</v>
      </c>
      <c r="Z15" s="33">
        <v>12</v>
      </c>
      <c r="AA15" s="33">
        <v>0</v>
      </c>
      <c r="AB15" s="33">
        <v>17</v>
      </c>
      <c r="AC15" s="33"/>
      <c r="AD15" s="33">
        <v>433</v>
      </c>
      <c r="AE15" s="34">
        <f>AD15/R15</f>
        <v>0.86599999999999999</v>
      </c>
      <c r="AF15" s="48">
        <v>9416</v>
      </c>
      <c r="AG15" s="37">
        <v>91</v>
      </c>
      <c r="AH15" s="32">
        <v>9549</v>
      </c>
      <c r="AI15" s="33">
        <v>83</v>
      </c>
      <c r="AJ15" s="33">
        <v>38</v>
      </c>
      <c r="AK15" s="33">
        <v>137</v>
      </c>
      <c r="AL15" s="33">
        <v>57</v>
      </c>
      <c r="AM15" s="33">
        <v>21</v>
      </c>
      <c r="AN15" s="33">
        <v>17</v>
      </c>
      <c r="AO15" s="33">
        <v>6</v>
      </c>
      <c r="AP15" s="10">
        <v>108</v>
      </c>
      <c r="AQ15" s="10">
        <v>91</v>
      </c>
      <c r="AR15" s="9">
        <v>8764</v>
      </c>
      <c r="AS15" s="16">
        <f t="shared" si="0"/>
        <v>0.91779243899884799</v>
      </c>
      <c r="AT15" s="53">
        <v>1</v>
      </c>
      <c r="AU15" s="23">
        <v>252</v>
      </c>
      <c r="AV15" s="27">
        <f t="shared" si="1"/>
        <v>103.47252747252747</v>
      </c>
      <c r="AW15" s="26">
        <f t="shared" si="2"/>
        <v>8.6227106227106223</v>
      </c>
      <c r="AX15" s="28"/>
    </row>
    <row r="16" spans="1:50" ht="42.75" customHeight="1">
      <c r="A16" s="82">
        <v>9</v>
      </c>
      <c r="B16" s="78" t="s">
        <v>48</v>
      </c>
      <c r="C16" s="45">
        <v>3</v>
      </c>
      <c r="D16" s="21">
        <v>1</v>
      </c>
      <c r="E16" s="33">
        <v>5</v>
      </c>
      <c r="F16" s="33">
        <v>1</v>
      </c>
      <c r="G16" s="33">
        <v>1</v>
      </c>
      <c r="H16" s="33">
        <v>1</v>
      </c>
      <c r="I16" s="33"/>
      <c r="J16" s="33"/>
      <c r="K16" s="33"/>
      <c r="L16" s="33">
        <v>1</v>
      </c>
      <c r="M16" s="33">
        <v>1</v>
      </c>
      <c r="N16" s="33">
        <v>5</v>
      </c>
      <c r="O16" s="34">
        <f>N16/E16</f>
        <v>1</v>
      </c>
      <c r="P16" s="40"/>
      <c r="Q16" s="50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6"/>
      <c r="AF16" s="48">
        <v>2654</v>
      </c>
      <c r="AG16" s="37">
        <v>105</v>
      </c>
      <c r="AH16" s="32">
        <v>53</v>
      </c>
      <c r="AI16" s="33">
        <v>25</v>
      </c>
      <c r="AJ16" s="33">
        <v>25</v>
      </c>
      <c r="AK16" s="33">
        <v>19</v>
      </c>
      <c r="AL16" s="33">
        <v>19</v>
      </c>
      <c r="AM16" s="33">
        <v>9</v>
      </c>
      <c r="AN16" s="33">
        <v>9</v>
      </c>
      <c r="AO16" s="33"/>
      <c r="AP16" s="10">
        <v>1</v>
      </c>
      <c r="AQ16" s="10">
        <v>53</v>
      </c>
      <c r="AR16" s="9">
        <v>53</v>
      </c>
      <c r="AS16" s="16">
        <f t="shared" si="0"/>
        <v>1</v>
      </c>
      <c r="AT16" s="53"/>
      <c r="AU16" s="24"/>
      <c r="AV16" s="27">
        <f t="shared" si="1"/>
        <v>25.276190476190475</v>
      </c>
      <c r="AW16" s="26">
        <f t="shared" si="2"/>
        <v>2.1063492063492064</v>
      </c>
      <c r="AX16" s="28"/>
    </row>
    <row r="17" spans="1:50" ht="37.5" customHeight="1">
      <c r="A17" s="82">
        <v>10</v>
      </c>
      <c r="B17" s="78" t="s">
        <v>49</v>
      </c>
      <c r="C17" s="45"/>
      <c r="D17" s="21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40"/>
      <c r="Q17" s="50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6"/>
      <c r="AF17" s="48"/>
      <c r="AG17" s="37"/>
      <c r="AH17" s="32">
        <v>21</v>
      </c>
      <c r="AI17" s="33"/>
      <c r="AJ17" s="33"/>
      <c r="AK17" s="33"/>
      <c r="AL17" s="33"/>
      <c r="AM17" s="33"/>
      <c r="AN17" s="33"/>
      <c r="AO17" s="33"/>
      <c r="AP17" s="10">
        <v>21</v>
      </c>
      <c r="AQ17" s="10"/>
      <c r="AR17" s="9">
        <v>21</v>
      </c>
      <c r="AS17" s="16">
        <f t="shared" si="0"/>
        <v>1</v>
      </c>
      <c r="AT17" s="53"/>
      <c r="AU17" s="24"/>
      <c r="AV17" s="27"/>
      <c r="AW17" s="26"/>
      <c r="AX17" s="28"/>
    </row>
    <row r="18" spans="1:50" ht="27.75" customHeight="1">
      <c r="A18" s="81">
        <v>11</v>
      </c>
      <c r="B18" s="77" t="s">
        <v>38</v>
      </c>
      <c r="C18" s="43"/>
      <c r="D18" s="21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40"/>
      <c r="Q18" s="50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6"/>
      <c r="AF18" s="47">
        <v>169</v>
      </c>
      <c r="AG18" s="35"/>
      <c r="AH18" s="32">
        <v>164</v>
      </c>
      <c r="AI18" s="33">
        <v>164</v>
      </c>
      <c r="AJ18" s="33">
        <v>164</v>
      </c>
      <c r="AK18" s="33"/>
      <c r="AL18" s="33"/>
      <c r="AM18" s="55"/>
      <c r="AN18" s="55"/>
      <c r="AO18" s="55"/>
      <c r="AP18" s="10">
        <v>53</v>
      </c>
      <c r="AQ18" s="56"/>
      <c r="AR18" s="9">
        <v>142</v>
      </c>
      <c r="AS18" s="16">
        <f>AR18/AF18</f>
        <v>0.84023668639053251</v>
      </c>
      <c r="AT18" s="52"/>
      <c r="AU18" s="23"/>
      <c r="AV18" s="27"/>
      <c r="AW18" s="26"/>
      <c r="AX18" s="28"/>
    </row>
    <row r="19" spans="1:50" ht="33" customHeight="1" thickBot="1">
      <c r="A19" s="83">
        <v>12</v>
      </c>
      <c r="B19" s="79" t="s">
        <v>39</v>
      </c>
      <c r="C19" s="46"/>
      <c r="D19" s="57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9"/>
      <c r="P19" s="335"/>
      <c r="Q19" s="336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37"/>
      <c r="AF19" s="48">
        <v>294</v>
      </c>
      <c r="AG19" s="37"/>
      <c r="AH19" s="338">
        <v>294</v>
      </c>
      <c r="AI19" s="38">
        <v>294</v>
      </c>
      <c r="AJ19" s="38">
        <v>18</v>
      </c>
      <c r="AK19" s="38"/>
      <c r="AL19" s="38"/>
      <c r="AM19" s="339"/>
      <c r="AN19" s="339"/>
      <c r="AO19" s="339"/>
      <c r="AP19" s="135"/>
      <c r="AQ19" s="135"/>
      <c r="AR19" s="6">
        <v>294</v>
      </c>
      <c r="AS19" s="340">
        <f>AR19/AF19</f>
        <v>1</v>
      </c>
      <c r="AT19" s="53"/>
      <c r="AU19" s="25"/>
      <c r="AV19" s="27"/>
      <c r="AW19" s="26"/>
      <c r="AX19" s="28"/>
    </row>
    <row r="20" spans="1:50" ht="27.75" customHeight="1" thickBot="1">
      <c r="A20" s="481" t="s">
        <v>25</v>
      </c>
      <c r="B20" s="482"/>
      <c r="C20" s="19">
        <f t="shared" ref="C20:N20" si="3">SUM(C8:C16)</f>
        <v>42</v>
      </c>
      <c r="D20" s="89">
        <f t="shared" si="3"/>
        <v>10</v>
      </c>
      <c r="E20" s="12">
        <f t="shared" si="3"/>
        <v>204</v>
      </c>
      <c r="F20" s="12">
        <f t="shared" si="3"/>
        <v>7</v>
      </c>
      <c r="G20" s="12">
        <f t="shared" si="3"/>
        <v>6</v>
      </c>
      <c r="H20" s="12">
        <f t="shared" si="3"/>
        <v>6</v>
      </c>
      <c r="I20" s="12">
        <f t="shared" si="3"/>
        <v>0</v>
      </c>
      <c r="J20" s="12">
        <f t="shared" si="3"/>
        <v>0</v>
      </c>
      <c r="K20" s="12">
        <f t="shared" si="3"/>
        <v>4</v>
      </c>
      <c r="L20" s="12">
        <f t="shared" si="3"/>
        <v>5</v>
      </c>
      <c r="M20" s="12">
        <f t="shared" si="3"/>
        <v>4</v>
      </c>
      <c r="N20" s="12">
        <f t="shared" si="3"/>
        <v>52</v>
      </c>
      <c r="O20" s="140">
        <f>N20/E20</f>
        <v>0.25490196078431371</v>
      </c>
      <c r="P20" s="89">
        <f t="shared" ref="P20:AD20" si="4">SUM(P8:P16)</f>
        <v>875</v>
      </c>
      <c r="Q20" s="12">
        <f t="shared" si="4"/>
        <v>41</v>
      </c>
      <c r="R20" s="12">
        <f t="shared" si="4"/>
        <v>1220</v>
      </c>
      <c r="S20" s="12">
        <f t="shared" si="4"/>
        <v>7</v>
      </c>
      <c r="T20" s="12">
        <f t="shared" si="4"/>
        <v>4</v>
      </c>
      <c r="U20" s="12">
        <f t="shared" si="4"/>
        <v>481</v>
      </c>
      <c r="V20" s="12">
        <f t="shared" si="4"/>
        <v>8</v>
      </c>
      <c r="W20" s="12">
        <f t="shared" si="4"/>
        <v>1</v>
      </c>
      <c r="X20" s="12">
        <f t="shared" si="4"/>
        <v>1</v>
      </c>
      <c r="Y20" s="12">
        <f t="shared" si="4"/>
        <v>59</v>
      </c>
      <c r="Z20" s="12">
        <f t="shared" si="4"/>
        <v>19</v>
      </c>
      <c r="AA20" s="12">
        <f t="shared" si="4"/>
        <v>14</v>
      </c>
      <c r="AB20" s="12">
        <f t="shared" si="4"/>
        <v>34</v>
      </c>
      <c r="AC20" s="12"/>
      <c r="AD20" s="12">
        <f t="shared" si="4"/>
        <v>1021</v>
      </c>
      <c r="AE20" s="59">
        <f>AD20/R20</f>
        <v>0.83688524590163937</v>
      </c>
      <c r="AF20" s="60">
        <f t="shared" ref="AF20:AR20" si="5">SUM(AF8:AF19)</f>
        <v>38654</v>
      </c>
      <c r="AG20" s="61">
        <f t="shared" si="5"/>
        <v>16006</v>
      </c>
      <c r="AH20" s="89">
        <f t="shared" si="5"/>
        <v>15526</v>
      </c>
      <c r="AI20" s="12">
        <f t="shared" si="5"/>
        <v>767</v>
      </c>
      <c r="AJ20" s="12">
        <f t="shared" si="5"/>
        <v>396</v>
      </c>
      <c r="AK20" s="12">
        <f t="shared" si="5"/>
        <v>1333</v>
      </c>
      <c r="AL20" s="12">
        <f t="shared" si="5"/>
        <v>562</v>
      </c>
      <c r="AM20" s="12">
        <f t="shared" si="5"/>
        <v>128</v>
      </c>
      <c r="AN20" s="12">
        <f t="shared" si="5"/>
        <v>114</v>
      </c>
      <c r="AO20" s="12">
        <f t="shared" si="5"/>
        <v>87</v>
      </c>
      <c r="AP20" s="12">
        <f t="shared" si="5"/>
        <v>353</v>
      </c>
      <c r="AQ20" s="12">
        <f t="shared" si="5"/>
        <v>1148</v>
      </c>
      <c r="AR20" s="12">
        <f t="shared" si="5"/>
        <v>13961</v>
      </c>
      <c r="AS20" s="62">
        <f t="shared" si="0"/>
        <v>0.89920133968826488</v>
      </c>
      <c r="AT20" s="60">
        <f>SUM(AT8:AT16)</f>
        <v>586</v>
      </c>
      <c r="AU20" s="20">
        <f>SUM(AU8:AU16)</f>
        <v>1318</v>
      </c>
      <c r="AV20" s="27">
        <f t="shared" si="1"/>
        <v>2.4149693864800699</v>
      </c>
      <c r="AW20" s="26">
        <f t="shared" si="2"/>
        <v>0.20124744887333915</v>
      </c>
      <c r="AX20" s="28"/>
    </row>
  </sheetData>
  <mergeCells count="47">
    <mergeCell ref="AP3:AU3"/>
    <mergeCell ref="AQ5:AS6"/>
    <mergeCell ref="AL5:AL7"/>
    <mergeCell ref="AM5:AM7"/>
    <mergeCell ref="X5:X7"/>
    <mergeCell ref="AI5:AI7"/>
    <mergeCell ref="AJ5:AJ7"/>
    <mergeCell ref="AK5:AK7"/>
    <mergeCell ref="AD5:AE6"/>
    <mergeCell ref="AC5:AC7"/>
    <mergeCell ref="M5:O6"/>
    <mergeCell ref="P5:P7"/>
    <mergeCell ref="Q5:Q7"/>
    <mergeCell ref="AP5:AP7"/>
    <mergeCell ref="R5:R7"/>
    <mergeCell ref="F5:F7"/>
    <mergeCell ref="A20:B20"/>
    <mergeCell ref="AH5:AH7"/>
    <mergeCell ref="Y5:Y7"/>
    <mergeCell ref="Z5:Z7"/>
    <mergeCell ref="AA5:AA7"/>
    <mergeCell ref="AF5:AF7"/>
    <mergeCell ref="AG5:AG7"/>
    <mergeCell ref="S5:S7"/>
    <mergeCell ref="T5:T7"/>
    <mergeCell ref="U5:U7"/>
    <mergeCell ref="V5:V7"/>
    <mergeCell ref="W5:W7"/>
    <mergeCell ref="K5:K7"/>
    <mergeCell ref="G5:G7"/>
    <mergeCell ref="L5:L7"/>
    <mergeCell ref="H5:H7"/>
    <mergeCell ref="I5:I7"/>
    <mergeCell ref="J5:J7"/>
    <mergeCell ref="A1:AU2"/>
    <mergeCell ref="A4:A7"/>
    <mergeCell ref="B4:B7"/>
    <mergeCell ref="C4:C7"/>
    <mergeCell ref="D4:O4"/>
    <mergeCell ref="P4:AE4"/>
    <mergeCell ref="AF4:AS4"/>
    <mergeCell ref="AT4:AT7"/>
    <mergeCell ref="AU4:AU7"/>
    <mergeCell ref="D5:D7"/>
    <mergeCell ref="AN5:AN7"/>
    <mergeCell ref="AO5:AO7"/>
    <mergeCell ref="E5:E7"/>
  </mergeCells>
  <pageMargins left="0.51041666666666663" right="0.17857142857142858" top="0.546875" bottom="0.50738636363636369" header="0.3" footer="0.3"/>
  <pageSetup paperSize="9" scale="57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view="pageBreakPreview" topLeftCell="A4" zoomScale="70" zoomScaleNormal="85" zoomScaleSheetLayoutView="70" zoomScalePageLayoutView="70" workbookViewId="0">
      <selection activeCell="U24" sqref="U24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6.597656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51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55.1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5" ht="39" customHeight="1">
      <c r="A8" s="93">
        <v>1</v>
      </c>
      <c r="B8" s="94" t="s">
        <v>47</v>
      </c>
      <c r="C8" s="95"/>
      <c r="D8" s="96"/>
      <c r="E8" s="97"/>
      <c r="F8" s="97"/>
      <c r="G8" s="97"/>
      <c r="H8" s="97"/>
      <c r="I8" s="97"/>
      <c r="J8" s="98"/>
      <c r="K8" s="99"/>
      <c r="L8" s="96"/>
      <c r="M8" s="97"/>
      <c r="N8" s="97"/>
      <c r="O8" s="97"/>
      <c r="P8" s="97"/>
      <c r="Q8" s="97"/>
      <c r="R8" s="97"/>
      <c r="S8" s="97"/>
      <c r="T8" s="98"/>
      <c r="U8" s="99">
        <v>265</v>
      </c>
      <c r="V8" s="99">
        <v>9</v>
      </c>
      <c r="W8" s="96">
        <v>332</v>
      </c>
      <c r="X8" s="97">
        <v>20</v>
      </c>
      <c r="Y8" s="97">
        <v>2</v>
      </c>
      <c r="Z8" s="97">
        <v>17</v>
      </c>
      <c r="AA8" s="97">
        <v>1</v>
      </c>
      <c r="AB8" s="101">
        <v>19</v>
      </c>
      <c r="AC8" s="97">
        <v>332</v>
      </c>
      <c r="AD8" s="102">
        <v>1</v>
      </c>
      <c r="AE8" s="103">
        <v>1</v>
      </c>
      <c r="AF8" s="104"/>
      <c r="AG8" s="105">
        <v>1</v>
      </c>
      <c r="AH8" s="95"/>
      <c r="AI8" s="106"/>
    </row>
    <row r="9" spans="1:35" ht="4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1">
        <v>972</v>
      </c>
      <c r="V9" s="111">
        <v>3</v>
      </c>
      <c r="W9" s="8">
        <v>54</v>
      </c>
      <c r="X9" s="9">
        <v>1</v>
      </c>
      <c r="Y9" s="9">
        <v>5</v>
      </c>
      <c r="Z9" s="9">
        <v>16</v>
      </c>
      <c r="AA9" s="9">
        <v>4</v>
      </c>
      <c r="AB9" s="10">
        <v>0</v>
      </c>
      <c r="AC9" s="9">
        <v>54</v>
      </c>
      <c r="AD9" s="112">
        <v>1</v>
      </c>
      <c r="AE9" s="114">
        <v>4</v>
      </c>
      <c r="AF9" s="115"/>
      <c r="AG9" s="116">
        <v>4</v>
      </c>
      <c r="AH9" s="109"/>
      <c r="AI9" s="117"/>
    </row>
    <row r="10" spans="1:35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1">
        <v>1</v>
      </c>
      <c r="L10" s="8">
        <v>1</v>
      </c>
      <c r="M10" s="9"/>
      <c r="N10" s="9"/>
      <c r="O10" s="9"/>
      <c r="P10" s="9">
        <v>1</v>
      </c>
      <c r="Q10" s="9">
        <v>1</v>
      </c>
      <c r="R10" s="9"/>
      <c r="S10" s="9">
        <v>1</v>
      </c>
      <c r="T10" s="110">
        <v>1</v>
      </c>
      <c r="U10" s="111">
        <v>5</v>
      </c>
      <c r="V10" s="111">
        <v>1</v>
      </c>
      <c r="W10" s="8">
        <v>21</v>
      </c>
      <c r="X10" s="9">
        <v>1</v>
      </c>
      <c r="Y10" s="9"/>
      <c r="Z10" s="9">
        <v>1</v>
      </c>
      <c r="AA10" s="9"/>
      <c r="AB10" s="10">
        <v>1</v>
      </c>
      <c r="AC10" s="9">
        <v>21</v>
      </c>
      <c r="AD10" s="112">
        <v>1</v>
      </c>
      <c r="AE10" s="114"/>
      <c r="AF10" s="115"/>
      <c r="AG10" s="116"/>
      <c r="AH10" s="109"/>
      <c r="AI10" s="117"/>
    </row>
    <row r="11" spans="1:35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1">
        <v>175</v>
      </c>
      <c r="V11" s="111">
        <v>175</v>
      </c>
      <c r="W11" s="8">
        <v>36</v>
      </c>
      <c r="X11" s="9">
        <v>13</v>
      </c>
      <c r="Y11" s="9">
        <v>7</v>
      </c>
      <c r="Z11" s="9">
        <v>4</v>
      </c>
      <c r="AA11" s="9"/>
      <c r="AB11" s="10">
        <v>13</v>
      </c>
      <c r="AC11" s="9">
        <v>36</v>
      </c>
      <c r="AD11" s="112">
        <v>1</v>
      </c>
      <c r="AE11" s="114"/>
      <c r="AF11" s="115"/>
      <c r="AG11" s="116"/>
      <c r="AH11" s="109"/>
      <c r="AI11" s="117"/>
    </row>
    <row r="12" spans="1:35" ht="35.25" customHeight="1">
      <c r="A12" s="107">
        <v>5</v>
      </c>
      <c r="B12" s="108" t="s">
        <v>41</v>
      </c>
      <c r="C12" s="109">
        <v>1</v>
      </c>
      <c r="D12" s="8">
        <v>42</v>
      </c>
      <c r="E12" s="9">
        <v>1</v>
      </c>
      <c r="F12" s="9"/>
      <c r="G12" s="9">
        <v>1</v>
      </c>
      <c r="H12" s="9">
        <v>1</v>
      </c>
      <c r="I12" s="9">
        <v>42</v>
      </c>
      <c r="J12" s="110">
        <v>1</v>
      </c>
      <c r="K12" s="118">
        <v>45</v>
      </c>
      <c r="L12" s="119">
        <v>33</v>
      </c>
      <c r="M12" s="120"/>
      <c r="N12" s="120"/>
      <c r="O12" s="120">
        <v>14</v>
      </c>
      <c r="P12" s="120">
        <v>5</v>
      </c>
      <c r="Q12" s="120">
        <v>5</v>
      </c>
      <c r="R12" s="120"/>
      <c r="S12" s="120">
        <v>33</v>
      </c>
      <c r="T12" s="110">
        <v>1</v>
      </c>
      <c r="U12" s="118">
        <v>387</v>
      </c>
      <c r="V12" s="118">
        <v>6</v>
      </c>
      <c r="W12" s="119">
        <v>104</v>
      </c>
      <c r="X12" s="120">
        <v>6</v>
      </c>
      <c r="Y12" s="120">
        <v>1</v>
      </c>
      <c r="Z12" s="120">
        <v>11</v>
      </c>
      <c r="AA12" s="120">
        <v>6</v>
      </c>
      <c r="AB12" s="122"/>
      <c r="AC12" s="120">
        <v>104</v>
      </c>
      <c r="AD12" s="112">
        <v>1</v>
      </c>
      <c r="AE12" s="114">
        <v>3</v>
      </c>
      <c r="AF12" s="115"/>
      <c r="AG12" s="116">
        <v>3</v>
      </c>
      <c r="AH12" s="123"/>
      <c r="AI12" s="124"/>
    </row>
    <row r="13" spans="1:35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1"/>
      <c r="W13" s="8"/>
      <c r="X13" s="9"/>
      <c r="Y13" s="9"/>
      <c r="Z13" s="9"/>
      <c r="AA13" s="9"/>
      <c r="AB13" s="10"/>
      <c r="AC13" s="9"/>
      <c r="AD13" s="112"/>
      <c r="AE13" s="114"/>
      <c r="AF13" s="115"/>
      <c r="AG13" s="116"/>
      <c r="AH13" s="109"/>
      <c r="AI13" s="117"/>
    </row>
    <row r="14" spans="1:35" ht="35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0"/>
      <c r="U14" s="111">
        <v>31</v>
      </c>
      <c r="V14" s="111">
        <v>31</v>
      </c>
      <c r="W14" s="8">
        <v>18</v>
      </c>
      <c r="X14" s="9">
        <v>4</v>
      </c>
      <c r="Y14" s="9"/>
      <c r="Z14" s="9"/>
      <c r="AA14" s="9"/>
      <c r="AB14" s="10"/>
      <c r="AC14" s="9">
        <v>18</v>
      </c>
      <c r="AD14" s="112">
        <v>1</v>
      </c>
      <c r="AE14" s="114"/>
      <c r="AF14" s="115"/>
      <c r="AG14" s="116"/>
      <c r="AH14" s="109">
        <v>43</v>
      </c>
      <c r="AI14" s="117">
        <v>86</v>
      </c>
    </row>
    <row r="15" spans="1:35" ht="35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11"/>
      <c r="L15" s="8"/>
      <c r="M15" s="9"/>
      <c r="N15" s="9"/>
      <c r="O15" s="9"/>
      <c r="P15" s="9"/>
      <c r="Q15" s="9"/>
      <c r="R15" s="9"/>
      <c r="S15" s="9"/>
      <c r="T15" s="110"/>
      <c r="U15" s="111"/>
      <c r="V15" s="111"/>
      <c r="W15" s="8"/>
      <c r="X15" s="9"/>
      <c r="Y15" s="9"/>
      <c r="Z15" s="9"/>
      <c r="AA15" s="125"/>
      <c r="AB15" s="56"/>
      <c r="AC15" s="9"/>
      <c r="AD15" s="112"/>
      <c r="AE15" s="114"/>
      <c r="AF15" s="115"/>
      <c r="AG15" s="116"/>
      <c r="AH15" s="109">
        <v>99</v>
      </c>
      <c r="AI15" s="117">
        <v>102</v>
      </c>
    </row>
    <row r="16" spans="1:35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1">
        <v>17</v>
      </c>
      <c r="L16" s="8">
        <v>220</v>
      </c>
      <c r="M16" s="9">
        <v>3</v>
      </c>
      <c r="N16" s="9"/>
      <c r="O16" s="9">
        <v>17</v>
      </c>
      <c r="P16" s="9"/>
      <c r="Q16" s="9"/>
      <c r="R16" s="9"/>
      <c r="S16" s="9">
        <v>164</v>
      </c>
      <c r="T16" s="110">
        <f>S16/L16</f>
        <v>0.74545454545454548</v>
      </c>
      <c r="U16" s="111">
        <v>98</v>
      </c>
      <c r="V16" s="111">
        <v>16</v>
      </c>
      <c r="W16" s="8">
        <v>46</v>
      </c>
      <c r="X16" s="9">
        <v>16</v>
      </c>
      <c r="Y16" s="9"/>
      <c r="Z16" s="9">
        <v>75</v>
      </c>
      <c r="AA16" s="9"/>
      <c r="AB16" s="10">
        <v>1</v>
      </c>
      <c r="AC16" s="9">
        <v>46</v>
      </c>
      <c r="AD16" s="112">
        <v>1</v>
      </c>
      <c r="AE16" s="114"/>
      <c r="AF16" s="115"/>
      <c r="AG16" s="116"/>
      <c r="AH16" s="109">
        <v>14</v>
      </c>
      <c r="AI16" s="117">
        <v>17</v>
      </c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1"/>
      <c r="V17" s="111"/>
      <c r="W17" s="8"/>
      <c r="X17" s="9"/>
      <c r="Y17" s="9"/>
      <c r="Z17" s="9"/>
      <c r="AA17" s="126"/>
      <c r="AB17" s="10"/>
      <c r="AC17" s="9"/>
      <c r="AD17" s="112"/>
      <c r="AE17" s="114"/>
      <c r="AF17" s="115"/>
      <c r="AG17" s="116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131"/>
      <c r="V18" s="131"/>
      <c r="W18" s="4"/>
      <c r="X18" s="6"/>
      <c r="Y18" s="6"/>
      <c r="Z18" s="6"/>
      <c r="AA18" s="134"/>
      <c r="AB18" s="135"/>
      <c r="AC18" s="6"/>
      <c r="AD18" s="132"/>
      <c r="AE18" s="136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>
        <f>SUM(C8:C18)</f>
        <v>1</v>
      </c>
      <c r="D19" s="406">
        <f>SUM(D8:D18)</f>
        <v>42</v>
      </c>
      <c r="E19" s="12">
        <f>SUM(E8:E18)</f>
        <v>1</v>
      </c>
      <c r="F19" s="12"/>
      <c r="G19" s="12">
        <f t="shared" ref="G19:L19" si="0">SUM(G8:G18)</f>
        <v>1</v>
      </c>
      <c r="H19" s="12">
        <f t="shared" si="0"/>
        <v>1</v>
      </c>
      <c r="I19" s="12">
        <f t="shared" si="0"/>
        <v>42</v>
      </c>
      <c r="J19" s="263">
        <v>1</v>
      </c>
      <c r="K19" s="58">
        <f t="shared" si="0"/>
        <v>63</v>
      </c>
      <c r="L19" s="406">
        <f t="shared" si="0"/>
        <v>254</v>
      </c>
      <c r="M19" s="12"/>
      <c r="N19" s="12"/>
      <c r="O19" s="12">
        <f>SUM(O8:O18)</f>
        <v>31</v>
      </c>
      <c r="P19" s="12">
        <f>SUM(P8:P18)</f>
        <v>6</v>
      </c>
      <c r="Q19" s="12">
        <f>SUM(Q8:Q18)</f>
        <v>6</v>
      </c>
      <c r="R19" s="12"/>
      <c r="S19" s="12">
        <f t="shared" ref="S19:AC19" si="1">SUM(S8:S18)</f>
        <v>198</v>
      </c>
      <c r="T19" s="263">
        <f>S19/L19</f>
        <v>0.77952755905511806</v>
      </c>
      <c r="U19" s="58">
        <f t="shared" si="1"/>
        <v>1933</v>
      </c>
      <c r="V19" s="58">
        <f t="shared" si="1"/>
        <v>241</v>
      </c>
      <c r="W19" s="7">
        <f t="shared" si="1"/>
        <v>611</v>
      </c>
      <c r="X19" s="12">
        <f t="shared" si="1"/>
        <v>61</v>
      </c>
      <c r="Y19" s="12">
        <f t="shared" si="1"/>
        <v>15</v>
      </c>
      <c r="Z19" s="12">
        <f t="shared" si="1"/>
        <v>124</v>
      </c>
      <c r="AA19" s="12">
        <f t="shared" si="1"/>
        <v>11</v>
      </c>
      <c r="AB19" s="12">
        <f t="shared" si="1"/>
        <v>34</v>
      </c>
      <c r="AC19" s="12">
        <f t="shared" si="1"/>
        <v>611</v>
      </c>
      <c r="AD19" s="141">
        <v>1</v>
      </c>
      <c r="AE19" s="142">
        <f>SUM(AE8:AE18)</f>
        <v>8</v>
      </c>
      <c r="AF19" s="143"/>
      <c r="AG19" s="144">
        <f>SUM(AG8:AG18)</f>
        <v>8</v>
      </c>
      <c r="AH19" s="58">
        <f>SUM(AH8:AH18)</f>
        <v>156</v>
      </c>
      <c r="AI19" s="60">
        <f>SUM(AI8:AI18)</f>
        <v>205</v>
      </c>
    </row>
    <row r="20" spans="1:35">
      <c r="N20" s="577" t="s">
        <v>79</v>
      </c>
      <c r="O20" s="577"/>
      <c r="P20" s="577"/>
      <c r="Q20" s="577"/>
      <c r="R20" s="577"/>
      <c r="S20" s="577"/>
      <c r="T20" s="577"/>
    </row>
  </sheetData>
  <mergeCells count="39">
    <mergeCell ref="N20:T20"/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I5:J6"/>
    <mergeCell ref="K5:K7"/>
    <mergeCell ref="L5:L7"/>
    <mergeCell ref="M5:M7"/>
    <mergeCell ref="N5:N7"/>
    <mergeCell ref="O5:O7"/>
    <mergeCell ref="AA5:AA7"/>
    <mergeCell ref="Q5:Q7"/>
    <mergeCell ref="R5:R7"/>
    <mergeCell ref="S5:T6"/>
    <mergeCell ref="U5:U7"/>
    <mergeCell ref="V5:V7"/>
    <mergeCell ref="W5:W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view="pageLayout" topLeftCell="A4" zoomScale="70" zoomScaleNormal="85" zoomScaleSheetLayoutView="55" zoomScalePageLayoutView="70" workbookViewId="0">
      <selection activeCell="AB19" sqref="AB19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" style="2" customWidth="1"/>
    <col min="30" max="30" width="7.3984375" style="2" customWidth="1"/>
    <col min="31" max="33" width="6" style="2" customWidth="1"/>
    <col min="34" max="34" width="17" style="2" customWidth="1"/>
    <col min="35" max="35" width="10.3984375" style="2" customWidth="1"/>
    <col min="36" max="36" width="9.1328125" style="2"/>
    <col min="37" max="37" width="87.86328125" style="2" customWidth="1"/>
    <col min="38" max="38" width="89.86328125" style="2" customWidth="1"/>
    <col min="39" max="16384" width="9.1328125" style="2"/>
  </cols>
  <sheetData>
    <row r="1" spans="1:38" ht="33.75" customHeight="1">
      <c r="A1" s="448" t="s">
        <v>60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8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8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8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2"/>
      <c r="AH4" s="554" t="s">
        <v>34</v>
      </c>
      <c r="AI4" s="584" t="s">
        <v>27</v>
      </c>
    </row>
    <row r="5" spans="1:38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2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2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21"/>
      <c r="AE5" s="511" t="s">
        <v>54</v>
      </c>
      <c r="AF5" s="514" t="s">
        <v>55</v>
      </c>
      <c r="AG5" s="578" t="s">
        <v>56</v>
      </c>
      <c r="AH5" s="581"/>
      <c r="AI5" s="585"/>
    </row>
    <row r="6" spans="1:38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23"/>
      <c r="K6" s="534"/>
      <c r="L6" s="512"/>
      <c r="M6" s="515"/>
      <c r="N6" s="515"/>
      <c r="O6" s="515"/>
      <c r="P6" s="515"/>
      <c r="Q6" s="515"/>
      <c r="R6" s="515"/>
      <c r="S6" s="522"/>
      <c r="T6" s="523"/>
      <c r="U6" s="525"/>
      <c r="V6" s="525"/>
      <c r="W6" s="512"/>
      <c r="X6" s="515"/>
      <c r="Y6" s="515"/>
      <c r="Z6" s="518"/>
      <c r="AA6" s="515"/>
      <c r="AB6" s="515"/>
      <c r="AC6" s="522"/>
      <c r="AD6" s="523"/>
      <c r="AE6" s="512"/>
      <c r="AF6" s="515"/>
      <c r="AG6" s="579"/>
      <c r="AH6" s="582"/>
      <c r="AI6" s="585"/>
    </row>
    <row r="7" spans="1:38" ht="84" customHeight="1" thickBot="1">
      <c r="A7" s="539"/>
      <c r="B7" s="543"/>
      <c r="C7" s="563"/>
      <c r="D7" s="513"/>
      <c r="E7" s="516"/>
      <c r="F7" s="516"/>
      <c r="G7" s="516"/>
      <c r="H7" s="516"/>
      <c r="I7" s="180" t="s">
        <v>37</v>
      </c>
      <c r="J7" s="181" t="s">
        <v>1</v>
      </c>
      <c r="K7" s="535"/>
      <c r="L7" s="513"/>
      <c r="M7" s="516"/>
      <c r="N7" s="516"/>
      <c r="O7" s="516"/>
      <c r="P7" s="516"/>
      <c r="Q7" s="516"/>
      <c r="R7" s="516"/>
      <c r="S7" s="180" t="s">
        <v>37</v>
      </c>
      <c r="T7" s="181" t="s">
        <v>1</v>
      </c>
      <c r="U7" s="526"/>
      <c r="V7" s="526"/>
      <c r="W7" s="513"/>
      <c r="X7" s="516"/>
      <c r="Y7" s="516"/>
      <c r="Z7" s="519"/>
      <c r="AA7" s="516"/>
      <c r="AB7" s="516"/>
      <c r="AC7" s="180" t="s">
        <v>37</v>
      </c>
      <c r="AD7" s="181" t="s">
        <v>1</v>
      </c>
      <c r="AE7" s="513"/>
      <c r="AF7" s="516"/>
      <c r="AG7" s="580"/>
      <c r="AH7" s="583"/>
      <c r="AI7" s="586"/>
    </row>
    <row r="8" spans="1:38" ht="35.25" customHeight="1">
      <c r="A8" s="182">
        <v>1</v>
      </c>
      <c r="B8" s="183" t="s">
        <v>47</v>
      </c>
      <c r="C8" s="184"/>
      <c r="D8" s="185"/>
      <c r="E8" s="185"/>
      <c r="F8" s="185"/>
      <c r="G8" s="185"/>
      <c r="H8" s="185"/>
      <c r="I8" s="185"/>
      <c r="J8" s="186"/>
      <c r="K8" s="145"/>
      <c r="L8" s="405"/>
      <c r="M8" s="185"/>
      <c r="N8" s="185"/>
      <c r="O8" s="185"/>
      <c r="P8" s="185"/>
      <c r="Q8" s="185"/>
      <c r="R8" s="185"/>
      <c r="S8" s="185"/>
      <c r="T8" s="186"/>
      <c r="U8" s="145">
        <v>784</v>
      </c>
      <c r="V8" s="145">
        <v>4</v>
      </c>
      <c r="W8" s="187">
        <v>546</v>
      </c>
      <c r="X8" s="188">
        <v>14</v>
      </c>
      <c r="Y8" s="188">
        <v>2</v>
      </c>
      <c r="Z8" s="188"/>
      <c r="AA8" s="188"/>
      <c r="AB8" s="188"/>
      <c r="AC8" s="188">
        <v>546</v>
      </c>
      <c r="AD8" s="189">
        <v>1</v>
      </c>
      <c r="AE8" s="190"/>
      <c r="AF8" s="166"/>
      <c r="AG8" s="191"/>
      <c r="AH8" s="192"/>
      <c r="AI8" s="187"/>
      <c r="AK8" s="193"/>
      <c r="AL8" s="193"/>
    </row>
    <row r="9" spans="1:38" ht="35.25" customHeight="1">
      <c r="A9" s="194">
        <v>2</v>
      </c>
      <c r="B9" s="195" t="s">
        <v>46</v>
      </c>
      <c r="C9" s="196"/>
      <c r="D9" s="197"/>
      <c r="E9" s="197"/>
      <c r="F9" s="197"/>
      <c r="G9" s="197"/>
      <c r="H9" s="197"/>
      <c r="I9" s="197"/>
      <c r="J9" s="198"/>
      <c r="K9" s="153"/>
      <c r="L9" s="389"/>
      <c r="M9" s="197"/>
      <c r="N9" s="197"/>
      <c r="O9" s="197"/>
      <c r="P9" s="197"/>
      <c r="Q9" s="197"/>
      <c r="R9" s="197"/>
      <c r="S9" s="197"/>
      <c r="T9" s="198"/>
      <c r="U9" s="153">
        <v>166</v>
      </c>
      <c r="V9" s="153">
        <v>1</v>
      </c>
      <c r="W9" s="154">
        <v>61</v>
      </c>
      <c r="X9" s="10">
        <v>1</v>
      </c>
      <c r="Y9" s="10">
        <v>2</v>
      </c>
      <c r="Z9" s="10">
        <v>5</v>
      </c>
      <c r="AA9" s="10">
        <v>1</v>
      </c>
      <c r="AB9" s="10">
        <v>2</v>
      </c>
      <c r="AC9" s="10">
        <v>61</v>
      </c>
      <c r="AD9" s="199">
        <v>1</v>
      </c>
      <c r="AE9" s="200">
        <v>18</v>
      </c>
      <c r="AF9" s="157">
        <v>3</v>
      </c>
      <c r="AG9" s="201">
        <v>15</v>
      </c>
      <c r="AH9" s="153"/>
      <c r="AI9" s="154"/>
      <c r="AK9" s="193"/>
      <c r="AL9" s="193"/>
    </row>
    <row r="10" spans="1:38" ht="35.25" customHeight="1">
      <c r="A10" s="194">
        <v>3</v>
      </c>
      <c r="B10" s="195" t="s">
        <v>44</v>
      </c>
      <c r="C10" s="196"/>
      <c r="D10" s="197"/>
      <c r="E10" s="197"/>
      <c r="F10" s="197"/>
      <c r="G10" s="197"/>
      <c r="H10" s="197"/>
      <c r="I10" s="197"/>
      <c r="J10" s="198"/>
      <c r="K10" s="153"/>
      <c r="L10" s="389"/>
      <c r="M10" s="197"/>
      <c r="N10" s="197"/>
      <c r="O10" s="197"/>
      <c r="P10" s="197"/>
      <c r="Q10" s="197"/>
      <c r="R10" s="197"/>
      <c r="S10" s="197"/>
      <c r="T10" s="198"/>
      <c r="U10" s="153">
        <v>7</v>
      </c>
      <c r="V10" s="153">
        <v>1</v>
      </c>
      <c r="W10" s="154"/>
      <c r="X10" s="10"/>
      <c r="Y10" s="10"/>
      <c r="Z10" s="10">
        <v>2</v>
      </c>
      <c r="AA10" s="10"/>
      <c r="AB10" s="10"/>
      <c r="AC10" s="10"/>
      <c r="AD10" s="202">
        <v>0</v>
      </c>
      <c r="AE10" s="200"/>
      <c r="AF10" s="157"/>
      <c r="AG10" s="201"/>
      <c r="AH10" s="153"/>
      <c r="AI10" s="154"/>
      <c r="AK10" s="193"/>
      <c r="AL10" s="193"/>
    </row>
    <row r="11" spans="1:38" ht="35.25" customHeight="1">
      <c r="A11" s="194">
        <v>4</v>
      </c>
      <c r="B11" s="195" t="s">
        <v>32</v>
      </c>
      <c r="C11" s="196"/>
      <c r="D11" s="197"/>
      <c r="E11" s="197"/>
      <c r="F11" s="197"/>
      <c r="G11" s="197"/>
      <c r="H11" s="197"/>
      <c r="I11" s="197"/>
      <c r="J11" s="198"/>
      <c r="K11" s="153"/>
      <c r="L11" s="389"/>
      <c r="M11" s="197"/>
      <c r="N11" s="197"/>
      <c r="O11" s="197"/>
      <c r="P11" s="197"/>
      <c r="Q11" s="197"/>
      <c r="R11" s="197"/>
      <c r="S11" s="197"/>
      <c r="T11" s="198"/>
      <c r="U11" s="153">
        <v>37</v>
      </c>
      <c r="V11" s="153">
        <v>196</v>
      </c>
      <c r="W11" s="154">
        <v>32</v>
      </c>
      <c r="X11" s="10"/>
      <c r="Y11" s="10">
        <v>4</v>
      </c>
      <c r="Z11" s="10">
        <v>13</v>
      </c>
      <c r="AA11" s="10"/>
      <c r="AB11" s="10">
        <v>32</v>
      </c>
      <c r="AC11" s="10">
        <v>32</v>
      </c>
      <c r="AD11" s="199">
        <v>1</v>
      </c>
      <c r="AE11" s="200"/>
      <c r="AF11" s="157"/>
      <c r="AG11" s="201"/>
      <c r="AH11" s="153"/>
      <c r="AI11" s="154"/>
      <c r="AK11" s="193"/>
      <c r="AL11" s="193"/>
    </row>
    <row r="12" spans="1:38" ht="35.25" customHeight="1">
      <c r="A12" s="194">
        <v>5</v>
      </c>
      <c r="B12" s="195" t="s">
        <v>41</v>
      </c>
      <c r="C12" s="196"/>
      <c r="D12" s="197"/>
      <c r="E12" s="197"/>
      <c r="F12" s="197"/>
      <c r="G12" s="197"/>
      <c r="H12" s="197"/>
      <c r="I12" s="197"/>
      <c r="J12" s="198"/>
      <c r="K12" s="163">
        <v>58</v>
      </c>
      <c r="L12" s="162">
        <v>27</v>
      </c>
      <c r="M12" s="122"/>
      <c r="N12" s="122"/>
      <c r="O12" s="122">
        <v>14</v>
      </c>
      <c r="P12" s="122">
        <v>14</v>
      </c>
      <c r="Q12" s="122"/>
      <c r="R12" s="122"/>
      <c r="S12" s="122">
        <v>27</v>
      </c>
      <c r="T12" s="203">
        <v>1</v>
      </c>
      <c r="U12" s="163">
        <v>1028</v>
      </c>
      <c r="V12" s="163">
        <v>1</v>
      </c>
      <c r="W12" s="162">
        <v>176</v>
      </c>
      <c r="X12" s="122">
        <v>1</v>
      </c>
      <c r="Y12" s="122">
        <v>0</v>
      </c>
      <c r="Z12" s="122">
        <v>12</v>
      </c>
      <c r="AA12" s="122"/>
      <c r="AB12" s="122"/>
      <c r="AC12" s="122">
        <v>176</v>
      </c>
      <c r="AD12" s="199">
        <v>1</v>
      </c>
      <c r="AE12" s="200"/>
      <c r="AF12" s="157"/>
      <c r="AG12" s="201"/>
      <c r="AH12" s="153"/>
      <c r="AI12" s="154"/>
      <c r="AK12" s="193"/>
      <c r="AL12" s="193"/>
    </row>
    <row r="13" spans="1:38" ht="35.25" customHeight="1">
      <c r="A13" s="194">
        <v>6</v>
      </c>
      <c r="B13" s="195" t="s">
        <v>48</v>
      </c>
      <c r="C13" s="196"/>
      <c r="D13" s="197"/>
      <c r="E13" s="197"/>
      <c r="F13" s="197"/>
      <c r="G13" s="197"/>
      <c r="H13" s="197"/>
      <c r="I13" s="197"/>
      <c r="J13" s="198"/>
      <c r="K13" s="153"/>
      <c r="L13" s="389"/>
      <c r="M13" s="197"/>
      <c r="N13" s="197"/>
      <c r="O13" s="197"/>
      <c r="P13" s="197"/>
      <c r="Q13" s="197"/>
      <c r="R13" s="197"/>
      <c r="S13" s="197"/>
      <c r="T13" s="198"/>
      <c r="U13" s="153">
        <v>16</v>
      </c>
      <c r="V13" s="153">
        <v>4</v>
      </c>
      <c r="W13" s="154"/>
      <c r="X13" s="10"/>
      <c r="Y13" s="10"/>
      <c r="Z13" s="10"/>
      <c r="AA13" s="10"/>
      <c r="AB13" s="10"/>
      <c r="AC13" s="10"/>
      <c r="AD13" s="199"/>
      <c r="AE13" s="200"/>
      <c r="AF13" s="157"/>
      <c r="AG13" s="201"/>
      <c r="AH13" s="153"/>
      <c r="AI13" s="154"/>
      <c r="AK13" s="193"/>
      <c r="AL13" s="193"/>
    </row>
    <row r="14" spans="1:38" ht="35.25" customHeight="1">
      <c r="A14" s="194">
        <v>7</v>
      </c>
      <c r="B14" s="195" t="s">
        <v>42</v>
      </c>
      <c r="C14" s="196"/>
      <c r="D14" s="197"/>
      <c r="E14" s="197"/>
      <c r="F14" s="197"/>
      <c r="G14" s="197"/>
      <c r="H14" s="197"/>
      <c r="I14" s="197"/>
      <c r="J14" s="198"/>
      <c r="K14" s="153"/>
      <c r="L14" s="389"/>
      <c r="M14" s="197"/>
      <c r="N14" s="197"/>
      <c r="O14" s="197"/>
      <c r="P14" s="197"/>
      <c r="Q14" s="197"/>
      <c r="R14" s="197"/>
      <c r="S14" s="197"/>
      <c r="T14" s="198"/>
      <c r="U14" s="153">
        <v>164</v>
      </c>
      <c r="V14" s="153">
        <v>41</v>
      </c>
      <c r="W14" s="154">
        <v>55</v>
      </c>
      <c r="X14" s="10">
        <v>7</v>
      </c>
      <c r="Y14" s="10"/>
      <c r="Z14" s="10">
        <v>48</v>
      </c>
      <c r="AA14" s="10"/>
      <c r="AB14" s="10"/>
      <c r="AC14" s="10">
        <v>55</v>
      </c>
      <c r="AD14" s="199">
        <v>1</v>
      </c>
      <c r="AE14" s="200"/>
      <c r="AF14" s="157"/>
      <c r="AG14" s="201"/>
      <c r="AH14" s="153"/>
      <c r="AI14" s="154"/>
      <c r="AK14" s="193"/>
      <c r="AL14" s="193"/>
    </row>
    <row r="15" spans="1:38" ht="35.25" customHeight="1">
      <c r="A15" s="194">
        <v>8</v>
      </c>
      <c r="B15" s="195" t="s">
        <v>43</v>
      </c>
      <c r="C15" s="196"/>
      <c r="D15" s="197"/>
      <c r="E15" s="197"/>
      <c r="F15" s="197"/>
      <c r="G15" s="197"/>
      <c r="H15" s="197"/>
      <c r="I15" s="197"/>
      <c r="J15" s="198"/>
      <c r="K15" s="153"/>
      <c r="L15" s="389"/>
      <c r="M15" s="197"/>
      <c r="N15" s="197"/>
      <c r="O15" s="197"/>
      <c r="P15" s="197"/>
      <c r="Q15" s="197"/>
      <c r="R15" s="197"/>
      <c r="S15" s="197"/>
      <c r="T15" s="198"/>
      <c r="U15" s="153">
        <v>51</v>
      </c>
      <c r="V15" s="153">
        <v>26</v>
      </c>
      <c r="W15" s="154"/>
      <c r="X15" s="10"/>
      <c r="Y15" s="10"/>
      <c r="Z15" s="10">
        <v>1</v>
      </c>
      <c r="AA15" s="10"/>
      <c r="AB15" s="10"/>
      <c r="AC15" s="10"/>
      <c r="AD15" s="199"/>
      <c r="AE15" s="200"/>
      <c r="AF15" s="157"/>
      <c r="AG15" s="201"/>
      <c r="AH15" s="153"/>
      <c r="AI15" s="154"/>
      <c r="AK15" s="193"/>
      <c r="AL15" s="193"/>
    </row>
    <row r="16" spans="1:38" ht="35.25" customHeight="1">
      <c r="A16" s="194">
        <v>9</v>
      </c>
      <c r="B16" s="195" t="s">
        <v>45</v>
      </c>
      <c r="C16" s="196"/>
      <c r="D16" s="197"/>
      <c r="E16" s="197"/>
      <c r="F16" s="197"/>
      <c r="G16" s="197"/>
      <c r="H16" s="197"/>
      <c r="I16" s="197"/>
      <c r="J16" s="198"/>
      <c r="K16" s="153"/>
      <c r="L16" s="389"/>
      <c r="M16" s="197"/>
      <c r="N16" s="197"/>
      <c r="O16" s="197"/>
      <c r="P16" s="197"/>
      <c r="Q16" s="197"/>
      <c r="R16" s="197"/>
      <c r="S16" s="197"/>
      <c r="T16" s="198"/>
      <c r="U16" s="153">
        <v>164</v>
      </c>
      <c r="V16" s="153">
        <v>41</v>
      </c>
      <c r="W16" s="154">
        <v>55</v>
      </c>
      <c r="X16" s="10">
        <v>7</v>
      </c>
      <c r="Y16" s="10"/>
      <c r="Z16" s="10">
        <v>48</v>
      </c>
      <c r="AA16" s="10"/>
      <c r="AB16" s="10"/>
      <c r="AC16" s="10">
        <v>55</v>
      </c>
      <c r="AD16" s="199"/>
      <c r="AE16" s="200"/>
      <c r="AF16" s="157"/>
      <c r="AG16" s="201"/>
      <c r="AH16" s="153"/>
      <c r="AI16" s="154"/>
      <c r="AK16" s="193"/>
      <c r="AL16" s="193"/>
    </row>
    <row r="17" spans="1:38" ht="27" customHeight="1">
      <c r="A17" s="194">
        <v>10</v>
      </c>
      <c r="B17" s="195" t="s">
        <v>38</v>
      </c>
      <c r="C17" s="196"/>
      <c r="D17" s="197"/>
      <c r="E17" s="197"/>
      <c r="F17" s="197"/>
      <c r="G17" s="197"/>
      <c r="H17" s="197"/>
      <c r="I17" s="197"/>
      <c r="J17" s="198"/>
      <c r="K17" s="153"/>
      <c r="L17" s="389"/>
      <c r="M17" s="197"/>
      <c r="N17" s="197"/>
      <c r="O17" s="197"/>
      <c r="P17" s="197"/>
      <c r="Q17" s="197"/>
      <c r="R17" s="197"/>
      <c r="S17" s="197"/>
      <c r="T17" s="198"/>
      <c r="U17" s="153">
        <v>1</v>
      </c>
      <c r="V17" s="153"/>
      <c r="W17" s="154">
        <v>1</v>
      </c>
      <c r="X17" s="10"/>
      <c r="Y17" s="10"/>
      <c r="Z17" s="10"/>
      <c r="AA17" s="10"/>
      <c r="AB17" s="10">
        <v>1</v>
      </c>
      <c r="AC17" s="10">
        <v>1</v>
      </c>
      <c r="AD17" s="199">
        <v>1</v>
      </c>
      <c r="AE17" s="200"/>
      <c r="AF17" s="157"/>
      <c r="AG17" s="201"/>
      <c r="AH17" s="153"/>
      <c r="AI17" s="154"/>
      <c r="AK17" s="193"/>
      <c r="AL17" s="193"/>
    </row>
    <row r="18" spans="1:38" ht="27" customHeight="1" thickBot="1">
      <c r="A18" s="204">
        <v>11</v>
      </c>
      <c r="B18" s="205" t="s">
        <v>39</v>
      </c>
      <c r="C18" s="206"/>
      <c r="D18" s="207"/>
      <c r="E18" s="207"/>
      <c r="F18" s="207"/>
      <c r="G18" s="207"/>
      <c r="H18" s="207"/>
      <c r="I18" s="207"/>
      <c r="J18" s="208"/>
      <c r="K18" s="169"/>
      <c r="L18" s="401"/>
      <c r="M18" s="207"/>
      <c r="N18" s="207"/>
      <c r="O18" s="207"/>
      <c r="P18" s="207"/>
      <c r="Q18" s="207"/>
      <c r="R18" s="207"/>
      <c r="S18" s="207"/>
      <c r="T18" s="208"/>
      <c r="U18" s="169"/>
      <c r="V18" s="169"/>
      <c r="W18" s="170"/>
      <c r="X18" s="171"/>
      <c r="Y18" s="171"/>
      <c r="Z18" s="171"/>
      <c r="AA18" s="171"/>
      <c r="AB18" s="171"/>
      <c r="AC18" s="171"/>
      <c r="AD18" s="209"/>
      <c r="AE18" s="210"/>
      <c r="AF18" s="211"/>
      <c r="AG18" s="212"/>
      <c r="AH18" s="169"/>
      <c r="AI18" s="170"/>
      <c r="AK18" s="193"/>
      <c r="AL18" s="193"/>
    </row>
    <row r="19" spans="1:38" ht="27.75" customHeight="1" thickBot="1">
      <c r="A19" s="509" t="s">
        <v>25</v>
      </c>
      <c r="B19" s="510"/>
      <c r="C19" s="89"/>
      <c r="D19" s="12"/>
      <c r="E19" s="12"/>
      <c r="F19" s="12"/>
      <c r="G19" s="12"/>
      <c r="H19" s="12"/>
      <c r="I19" s="12"/>
      <c r="J19" s="11"/>
      <c r="K19" s="58">
        <f t="shared" ref="K19:AG19" si="0">SUM(K8:K18)</f>
        <v>58</v>
      </c>
      <c r="L19" s="7">
        <f t="shared" si="0"/>
        <v>27</v>
      </c>
      <c r="M19" s="12"/>
      <c r="N19" s="12"/>
      <c r="O19" s="12">
        <f t="shared" si="0"/>
        <v>14</v>
      </c>
      <c r="P19" s="12">
        <f t="shared" si="0"/>
        <v>14</v>
      </c>
      <c r="Q19" s="12"/>
      <c r="R19" s="12"/>
      <c r="S19" s="12">
        <f t="shared" si="0"/>
        <v>27</v>
      </c>
      <c r="T19" s="11">
        <f t="shared" si="0"/>
        <v>1</v>
      </c>
      <c r="U19" s="58">
        <f t="shared" si="0"/>
        <v>2418</v>
      </c>
      <c r="V19" s="58">
        <f t="shared" si="0"/>
        <v>315</v>
      </c>
      <c r="W19" s="7">
        <f t="shared" si="0"/>
        <v>926</v>
      </c>
      <c r="X19" s="12">
        <f t="shared" si="0"/>
        <v>30</v>
      </c>
      <c r="Y19" s="12">
        <f t="shared" si="0"/>
        <v>8</v>
      </c>
      <c r="Z19" s="12">
        <f t="shared" si="0"/>
        <v>129</v>
      </c>
      <c r="AA19" s="12">
        <f t="shared" si="0"/>
        <v>1</v>
      </c>
      <c r="AB19" s="12">
        <f t="shared" si="0"/>
        <v>35</v>
      </c>
      <c r="AC19" s="12">
        <f t="shared" si="0"/>
        <v>926</v>
      </c>
      <c r="AD19" s="59">
        <v>1</v>
      </c>
      <c r="AE19" s="7">
        <f t="shared" si="0"/>
        <v>18</v>
      </c>
      <c r="AF19" s="12">
        <f t="shared" si="0"/>
        <v>3</v>
      </c>
      <c r="AG19" s="90">
        <f t="shared" si="0"/>
        <v>15</v>
      </c>
      <c r="AH19" s="58"/>
      <c r="AI19" s="60"/>
      <c r="AK19" s="193"/>
      <c r="AL19" s="193"/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285714285714287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view="pageLayout" topLeftCell="A4" zoomScale="70" zoomScaleNormal="85" zoomScaleSheetLayoutView="55" zoomScalePageLayoutView="70" workbookViewId="0">
      <selection activeCell="AA27" sqref="AA27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16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65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8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5" ht="35.25" customHeight="1">
      <c r="A8" s="93">
        <v>1</v>
      </c>
      <c r="B8" s="94" t="s">
        <v>47</v>
      </c>
      <c r="C8" s="95"/>
      <c r="D8" s="96"/>
      <c r="E8" s="97"/>
      <c r="F8" s="97"/>
      <c r="G8" s="97"/>
      <c r="H8" s="97"/>
      <c r="I8" s="97"/>
      <c r="J8" s="98"/>
      <c r="K8" s="99"/>
      <c r="L8" s="96"/>
      <c r="M8" s="97"/>
      <c r="N8" s="97"/>
      <c r="O8" s="97"/>
      <c r="P8" s="97"/>
      <c r="Q8" s="97"/>
      <c r="R8" s="97"/>
      <c r="S8" s="97"/>
      <c r="T8" s="98"/>
      <c r="U8" s="100">
        <v>1178</v>
      </c>
      <c r="V8" s="100">
        <v>1178</v>
      </c>
      <c r="W8" s="266">
        <v>556</v>
      </c>
      <c r="X8" s="97"/>
      <c r="Y8" s="97"/>
      <c r="Z8" s="97">
        <v>2</v>
      </c>
      <c r="AA8" s="97"/>
      <c r="AB8" s="101"/>
      <c r="AC8" s="97">
        <v>556</v>
      </c>
      <c r="AD8" s="15">
        <v>1</v>
      </c>
      <c r="AE8" s="267"/>
      <c r="AF8" s="104"/>
      <c r="AG8" s="105"/>
      <c r="AH8" s="95"/>
      <c r="AI8" s="106"/>
    </row>
    <row r="9" spans="1:35" ht="35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3">
        <v>1258</v>
      </c>
      <c r="V9" s="113">
        <v>1258</v>
      </c>
      <c r="W9" s="5">
        <v>9</v>
      </c>
      <c r="X9" s="9"/>
      <c r="Y9" s="9"/>
      <c r="Z9" s="9">
        <v>2</v>
      </c>
      <c r="AA9" s="9"/>
      <c r="AB9" s="10"/>
      <c r="AC9" s="9">
        <v>9</v>
      </c>
      <c r="AD9" s="16">
        <v>1</v>
      </c>
      <c r="AE9" s="259">
        <v>2</v>
      </c>
      <c r="AF9" s="115"/>
      <c r="AG9" s="116"/>
      <c r="AH9" s="109"/>
      <c r="AI9" s="117"/>
    </row>
    <row r="10" spans="1:35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1"/>
      <c r="L10" s="8"/>
      <c r="M10" s="9"/>
      <c r="N10" s="9"/>
      <c r="O10" s="9"/>
      <c r="P10" s="9"/>
      <c r="Q10" s="9"/>
      <c r="R10" s="9"/>
      <c r="S10" s="9"/>
      <c r="T10" s="110"/>
      <c r="U10" s="113"/>
      <c r="V10" s="113"/>
      <c r="W10" s="5"/>
      <c r="X10" s="9"/>
      <c r="Y10" s="9"/>
      <c r="Z10" s="9"/>
      <c r="AA10" s="9"/>
      <c r="AB10" s="10"/>
      <c r="AC10" s="9"/>
      <c r="AD10" s="17"/>
      <c r="AE10" s="259"/>
      <c r="AF10" s="115"/>
      <c r="AG10" s="116"/>
      <c r="AH10" s="109"/>
      <c r="AI10" s="117"/>
    </row>
    <row r="11" spans="1:35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3">
        <v>19</v>
      </c>
      <c r="V11" s="113">
        <v>19</v>
      </c>
      <c r="W11" s="5">
        <v>18</v>
      </c>
      <c r="X11" s="9"/>
      <c r="Y11" s="9"/>
      <c r="Z11" s="9"/>
      <c r="AA11" s="9"/>
      <c r="AB11" s="10">
        <v>16</v>
      </c>
      <c r="AC11" s="9">
        <v>18</v>
      </c>
      <c r="AD11" s="16">
        <v>1</v>
      </c>
      <c r="AE11" s="259"/>
      <c r="AF11" s="115"/>
      <c r="AG11" s="116"/>
      <c r="AH11" s="109"/>
      <c r="AI11" s="117"/>
    </row>
    <row r="12" spans="1:35" ht="35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118">
        <v>52</v>
      </c>
      <c r="L12" s="119">
        <v>25</v>
      </c>
      <c r="M12" s="120"/>
      <c r="N12" s="120"/>
      <c r="O12" s="120">
        <v>21</v>
      </c>
      <c r="P12" s="120">
        <v>7</v>
      </c>
      <c r="Q12" s="120"/>
      <c r="R12" s="120"/>
      <c r="S12" s="120">
        <v>25</v>
      </c>
      <c r="T12" s="110">
        <v>1</v>
      </c>
      <c r="U12" s="121">
        <v>521</v>
      </c>
      <c r="V12" s="121">
        <v>1</v>
      </c>
      <c r="W12" s="260">
        <v>139</v>
      </c>
      <c r="X12" s="120">
        <v>1</v>
      </c>
      <c r="Y12" s="120"/>
      <c r="Z12" s="120">
        <v>12</v>
      </c>
      <c r="AA12" s="120">
        <v>3</v>
      </c>
      <c r="AB12" s="122"/>
      <c r="AC12" s="120">
        <v>139</v>
      </c>
      <c r="AD12" s="16">
        <v>1</v>
      </c>
      <c r="AE12" s="259">
        <v>2</v>
      </c>
      <c r="AF12" s="115"/>
      <c r="AG12" s="116">
        <v>2</v>
      </c>
      <c r="AH12" s="123"/>
      <c r="AI12" s="124"/>
    </row>
    <row r="13" spans="1:35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3"/>
      <c r="V13" s="113"/>
      <c r="W13" s="5"/>
      <c r="X13" s="9"/>
      <c r="Y13" s="9"/>
      <c r="Z13" s="9"/>
      <c r="AA13" s="9"/>
      <c r="AB13" s="10"/>
      <c r="AC13" s="9"/>
      <c r="AD13" s="16"/>
      <c r="AE13" s="259"/>
      <c r="AF13" s="115"/>
      <c r="AG13" s="116"/>
      <c r="AH13" s="109"/>
      <c r="AI13" s="117"/>
    </row>
    <row r="14" spans="1:35" ht="35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0"/>
      <c r="U14" s="113">
        <v>91</v>
      </c>
      <c r="V14" s="113">
        <v>91</v>
      </c>
      <c r="W14" s="5">
        <v>24</v>
      </c>
      <c r="X14" s="9"/>
      <c r="Y14" s="9">
        <v>3</v>
      </c>
      <c r="Z14" s="9">
        <v>19</v>
      </c>
      <c r="AA14" s="9"/>
      <c r="AB14" s="10"/>
      <c r="AC14" s="9">
        <v>24</v>
      </c>
      <c r="AD14" s="16">
        <v>1</v>
      </c>
      <c r="AE14" s="259"/>
      <c r="AF14" s="115"/>
      <c r="AG14" s="116"/>
      <c r="AH14" s="109">
        <v>17</v>
      </c>
      <c r="AI14" s="117">
        <v>17</v>
      </c>
    </row>
    <row r="15" spans="1:35" ht="35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11"/>
      <c r="L15" s="8"/>
      <c r="M15" s="9"/>
      <c r="N15" s="9"/>
      <c r="O15" s="9"/>
      <c r="P15" s="9"/>
      <c r="Q15" s="9"/>
      <c r="R15" s="9"/>
      <c r="S15" s="9"/>
      <c r="T15" s="110"/>
      <c r="U15" s="113"/>
      <c r="V15" s="113"/>
      <c r="W15" s="5"/>
      <c r="X15" s="9"/>
      <c r="Y15" s="9"/>
      <c r="Z15" s="9"/>
      <c r="AA15" s="125"/>
      <c r="AB15" s="56"/>
      <c r="AC15" s="9"/>
      <c r="AD15" s="16"/>
      <c r="AE15" s="259"/>
      <c r="AF15" s="115"/>
      <c r="AG15" s="116"/>
      <c r="AH15" s="109"/>
      <c r="AI15" s="117"/>
    </row>
    <row r="16" spans="1:35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1"/>
      <c r="L16" s="8"/>
      <c r="M16" s="9"/>
      <c r="N16" s="9"/>
      <c r="O16" s="9"/>
      <c r="P16" s="9"/>
      <c r="Q16" s="9"/>
      <c r="R16" s="9"/>
      <c r="S16" s="9"/>
      <c r="T16" s="110"/>
      <c r="U16" s="113">
        <v>516</v>
      </c>
      <c r="V16" s="113">
        <v>516</v>
      </c>
      <c r="W16" s="5">
        <v>25</v>
      </c>
      <c r="X16" s="9">
        <v>2</v>
      </c>
      <c r="Y16" s="9"/>
      <c r="Z16" s="9">
        <v>21</v>
      </c>
      <c r="AA16" s="9"/>
      <c r="AB16" s="10"/>
      <c r="AC16" s="9">
        <v>25</v>
      </c>
      <c r="AD16" s="16">
        <v>1</v>
      </c>
      <c r="AE16" s="259"/>
      <c r="AF16" s="115"/>
      <c r="AG16" s="116"/>
      <c r="AH16" s="109"/>
      <c r="AI16" s="117"/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3"/>
      <c r="V17" s="113"/>
      <c r="W17" s="5"/>
      <c r="X17" s="9"/>
      <c r="Y17" s="9"/>
      <c r="Z17" s="9"/>
      <c r="AA17" s="126"/>
      <c r="AB17" s="10"/>
      <c r="AC17" s="9"/>
      <c r="AD17" s="16"/>
      <c r="AE17" s="259"/>
      <c r="AF17" s="115"/>
      <c r="AG17" s="116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133"/>
      <c r="V18" s="133"/>
      <c r="W18" s="239"/>
      <c r="X18" s="14"/>
      <c r="Y18" s="14"/>
      <c r="Z18" s="14"/>
      <c r="AA18" s="261"/>
      <c r="AB18" s="75"/>
      <c r="AC18" s="14"/>
      <c r="AD18" s="18"/>
      <c r="AE18" s="262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/>
      <c r="D19" s="7"/>
      <c r="E19" s="12"/>
      <c r="F19" s="12"/>
      <c r="G19" s="12"/>
      <c r="H19" s="12"/>
      <c r="I19" s="12"/>
      <c r="J19" s="140"/>
      <c r="K19" s="58">
        <f>SUM(K9:K18)</f>
        <v>52</v>
      </c>
      <c r="L19" s="7">
        <f>SUM(L12:L18)</f>
        <v>25</v>
      </c>
      <c r="M19" s="12"/>
      <c r="N19" s="12"/>
      <c r="O19" s="12">
        <f>SUM(O12:O18)</f>
        <v>21</v>
      </c>
      <c r="P19" s="12">
        <f>SUM(P12:P18)</f>
        <v>7</v>
      </c>
      <c r="Q19" s="12"/>
      <c r="R19" s="12"/>
      <c r="S19" s="12">
        <f>SUM(S12:S18)</f>
        <v>25</v>
      </c>
      <c r="T19" s="140">
        <f>SUM(T12:T18)</f>
        <v>1</v>
      </c>
      <c r="U19" s="61">
        <v>3583</v>
      </c>
      <c r="V19" s="58">
        <v>3063</v>
      </c>
      <c r="W19" s="88">
        <v>771</v>
      </c>
      <c r="X19" s="245">
        <v>3</v>
      </c>
      <c r="Y19" s="245">
        <v>3</v>
      </c>
      <c r="Z19" s="245">
        <v>56</v>
      </c>
      <c r="AA19" s="245">
        <v>3</v>
      </c>
      <c r="AB19" s="245">
        <v>16</v>
      </c>
      <c r="AC19" s="245">
        <v>771</v>
      </c>
      <c r="AD19" s="264">
        <v>1</v>
      </c>
      <c r="AE19" s="142">
        <v>4</v>
      </c>
      <c r="AF19" s="143"/>
      <c r="AG19" s="144">
        <v>2</v>
      </c>
      <c r="AH19" s="58">
        <v>17</v>
      </c>
      <c r="AI19" s="60">
        <v>17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opLeftCell="A4" zoomScale="85" zoomScaleNormal="85" zoomScaleSheetLayoutView="55" zoomScalePageLayoutView="70" workbookViewId="0">
      <selection activeCell="AL16" sqref="AL16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7.2656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9" ht="33.75" customHeight="1">
      <c r="A1" s="448" t="s">
        <v>70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9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9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9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2" t="s">
        <v>53</v>
      </c>
      <c r="AF4" s="552"/>
      <c r="AG4" s="553"/>
      <c r="AH4" s="554" t="s">
        <v>34</v>
      </c>
      <c r="AI4" s="558" t="s">
        <v>27</v>
      </c>
    </row>
    <row r="5" spans="1:39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21"/>
      <c r="AE5" s="511" t="s">
        <v>54</v>
      </c>
      <c r="AF5" s="514" t="s">
        <v>55</v>
      </c>
      <c r="AG5" s="536" t="s">
        <v>56</v>
      </c>
      <c r="AH5" s="555"/>
      <c r="AI5" s="559"/>
    </row>
    <row r="6" spans="1:39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23"/>
      <c r="AE6" s="512"/>
      <c r="AF6" s="515"/>
      <c r="AG6" s="537"/>
      <c r="AH6" s="556"/>
      <c r="AI6" s="559"/>
    </row>
    <row r="7" spans="1:39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323" t="s">
        <v>1</v>
      </c>
      <c r="AE7" s="565"/>
      <c r="AF7" s="530"/>
      <c r="AG7" s="538"/>
      <c r="AH7" s="573"/>
      <c r="AI7" s="559"/>
    </row>
    <row r="8" spans="1:39" ht="35.25" customHeight="1">
      <c r="A8" s="93">
        <v>1</v>
      </c>
      <c r="B8" s="324" t="s">
        <v>47</v>
      </c>
      <c r="C8" s="95"/>
      <c r="D8" s="96"/>
      <c r="E8" s="97"/>
      <c r="F8" s="97"/>
      <c r="G8" s="97"/>
      <c r="H8" s="97"/>
      <c r="I8" s="97"/>
      <c r="J8" s="325"/>
      <c r="K8" s="326">
        <v>1</v>
      </c>
      <c r="L8" s="96"/>
      <c r="M8" s="97"/>
      <c r="N8" s="97"/>
      <c r="O8" s="97"/>
      <c r="P8" s="97"/>
      <c r="Q8" s="97"/>
      <c r="R8" s="97"/>
      <c r="S8" s="97"/>
      <c r="T8" s="98"/>
      <c r="U8" s="99">
        <v>420</v>
      </c>
      <c r="V8" s="99">
        <v>3</v>
      </c>
      <c r="W8" s="96">
        <v>1215</v>
      </c>
      <c r="X8" s="97">
        <v>26</v>
      </c>
      <c r="Y8" s="97">
        <v>6</v>
      </c>
      <c r="Z8" s="97">
        <v>36</v>
      </c>
      <c r="AA8" s="97"/>
      <c r="AB8" s="101">
        <v>6</v>
      </c>
      <c r="AC8" s="97">
        <v>1215</v>
      </c>
      <c r="AD8" s="15">
        <v>1</v>
      </c>
      <c r="AE8" s="267"/>
      <c r="AF8" s="104"/>
      <c r="AG8" s="105"/>
      <c r="AH8" s="95"/>
      <c r="AI8" s="106"/>
    </row>
    <row r="9" spans="1:39" ht="35.25" customHeight="1">
      <c r="A9" s="107">
        <v>2</v>
      </c>
      <c r="B9" s="195" t="s">
        <v>46</v>
      </c>
      <c r="C9" s="109"/>
      <c r="D9" s="8"/>
      <c r="E9" s="9"/>
      <c r="F9" s="9"/>
      <c r="G9" s="9"/>
      <c r="H9" s="9"/>
      <c r="I9" s="9"/>
      <c r="J9" s="227"/>
      <c r="K9" s="327"/>
      <c r="L9" s="8"/>
      <c r="M9" s="9"/>
      <c r="N9" s="9"/>
      <c r="O9" s="9"/>
      <c r="P9" s="9"/>
      <c r="Q9" s="9"/>
      <c r="R9" s="9"/>
      <c r="S9" s="9"/>
      <c r="T9" s="112"/>
      <c r="U9" s="111">
        <v>2512</v>
      </c>
      <c r="V9" s="111">
        <v>2512</v>
      </c>
      <c r="W9" s="8">
        <v>257</v>
      </c>
      <c r="X9" s="9">
        <v>4</v>
      </c>
      <c r="Y9" s="9">
        <v>1</v>
      </c>
      <c r="Z9" s="9">
        <v>25</v>
      </c>
      <c r="AA9" s="9"/>
      <c r="AB9" s="10"/>
      <c r="AC9" s="9">
        <v>257</v>
      </c>
      <c r="AD9" s="16">
        <v>1</v>
      </c>
      <c r="AE9" s="259">
        <v>19</v>
      </c>
      <c r="AF9" s="115">
        <v>1</v>
      </c>
      <c r="AG9" s="116">
        <v>17</v>
      </c>
      <c r="AH9" s="109"/>
      <c r="AI9" s="117"/>
    </row>
    <row r="10" spans="1:39" ht="35.25" customHeight="1">
      <c r="A10" s="107">
        <v>3</v>
      </c>
      <c r="B10" s="195" t="s">
        <v>44</v>
      </c>
      <c r="C10" s="109"/>
      <c r="D10" s="8"/>
      <c r="E10" s="9"/>
      <c r="F10" s="9"/>
      <c r="G10" s="9"/>
      <c r="H10" s="9"/>
      <c r="I10" s="9"/>
      <c r="J10" s="227"/>
      <c r="K10" s="327"/>
      <c r="L10" s="8"/>
      <c r="M10" s="9"/>
      <c r="N10" s="9"/>
      <c r="O10" s="9"/>
      <c r="P10" s="9"/>
      <c r="Q10" s="9"/>
      <c r="R10" s="9"/>
      <c r="S10" s="9"/>
      <c r="T10" s="110"/>
      <c r="U10" s="111">
        <v>10</v>
      </c>
      <c r="V10" s="111">
        <v>2</v>
      </c>
      <c r="W10" s="8"/>
      <c r="X10" s="9"/>
      <c r="Y10" s="9"/>
      <c r="Z10" s="9"/>
      <c r="AA10" s="9"/>
      <c r="AB10" s="10"/>
      <c r="AC10" s="9"/>
      <c r="AD10" s="17"/>
      <c r="AE10" s="259"/>
      <c r="AF10" s="115"/>
      <c r="AG10" s="116"/>
      <c r="AH10" s="109"/>
      <c r="AI10" s="117"/>
    </row>
    <row r="11" spans="1:39" ht="35.25" customHeight="1">
      <c r="A11" s="107">
        <v>4</v>
      </c>
      <c r="B11" s="195" t="s">
        <v>32</v>
      </c>
      <c r="C11" s="109"/>
      <c r="D11" s="8"/>
      <c r="E11" s="9"/>
      <c r="F11" s="9"/>
      <c r="G11" s="9"/>
      <c r="H11" s="9"/>
      <c r="I11" s="9"/>
      <c r="J11" s="227"/>
      <c r="K11" s="327"/>
      <c r="L11" s="8"/>
      <c r="M11" s="9"/>
      <c r="N11" s="9"/>
      <c r="O11" s="9"/>
      <c r="P11" s="9"/>
      <c r="Q11" s="9"/>
      <c r="R11" s="9"/>
      <c r="S11" s="9"/>
      <c r="T11" s="112"/>
      <c r="U11" s="111">
        <v>1096</v>
      </c>
      <c r="V11" s="111">
        <v>5</v>
      </c>
      <c r="W11" s="8">
        <v>9</v>
      </c>
      <c r="X11" s="9">
        <v>1</v>
      </c>
      <c r="Y11" s="9">
        <v>18</v>
      </c>
      <c r="Z11" s="9">
        <v>2</v>
      </c>
      <c r="AA11" s="9"/>
      <c r="AB11" s="10">
        <v>12</v>
      </c>
      <c r="AC11" s="9">
        <v>9</v>
      </c>
      <c r="AD11" s="16">
        <v>1</v>
      </c>
      <c r="AE11" s="259">
        <v>12</v>
      </c>
      <c r="AF11" s="115">
        <v>12</v>
      </c>
      <c r="AG11" s="116"/>
      <c r="AH11" s="109"/>
      <c r="AI11" s="117"/>
    </row>
    <row r="12" spans="1:39" ht="35.25" customHeight="1">
      <c r="A12" s="107">
        <v>5</v>
      </c>
      <c r="B12" s="195" t="s">
        <v>41</v>
      </c>
      <c r="C12" s="109"/>
      <c r="D12" s="8"/>
      <c r="E12" s="9"/>
      <c r="F12" s="9"/>
      <c r="G12" s="9"/>
      <c r="H12" s="9"/>
      <c r="I12" s="9"/>
      <c r="J12" s="227"/>
      <c r="K12" s="328">
        <v>42</v>
      </c>
      <c r="L12" s="119">
        <v>13</v>
      </c>
      <c r="M12" s="9"/>
      <c r="N12" s="9"/>
      <c r="O12" s="120">
        <v>11</v>
      </c>
      <c r="P12" s="9"/>
      <c r="Q12" s="9"/>
      <c r="R12" s="9"/>
      <c r="S12" s="120">
        <v>13</v>
      </c>
      <c r="T12" s="110">
        <v>1</v>
      </c>
      <c r="U12" s="118">
        <v>403</v>
      </c>
      <c r="V12" s="118">
        <v>1</v>
      </c>
      <c r="W12" s="119">
        <v>57</v>
      </c>
      <c r="X12" s="120">
        <v>1</v>
      </c>
      <c r="Y12" s="9"/>
      <c r="Z12" s="120">
        <v>11</v>
      </c>
      <c r="AA12" s="9"/>
      <c r="AB12" s="9"/>
      <c r="AC12" s="120">
        <v>57</v>
      </c>
      <c r="AD12" s="16">
        <v>1</v>
      </c>
      <c r="AE12" s="8"/>
      <c r="AF12" s="9"/>
      <c r="AG12" s="9"/>
      <c r="AH12" s="123"/>
      <c r="AI12" s="124"/>
    </row>
    <row r="13" spans="1:39" ht="35.25" customHeight="1">
      <c r="A13" s="107">
        <v>6</v>
      </c>
      <c r="B13" s="195" t="s">
        <v>48</v>
      </c>
      <c r="C13" s="109"/>
      <c r="D13" s="8"/>
      <c r="E13" s="9"/>
      <c r="F13" s="9"/>
      <c r="G13" s="9"/>
      <c r="H13" s="9"/>
      <c r="I13" s="9"/>
      <c r="J13" s="227"/>
      <c r="K13" s="327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1"/>
      <c r="W13" s="8"/>
      <c r="X13" s="9"/>
      <c r="Y13" s="9"/>
      <c r="Z13" s="9"/>
      <c r="AA13" s="9"/>
      <c r="AB13" s="10"/>
      <c r="AC13" s="9"/>
      <c r="AD13" s="16"/>
      <c r="AE13" s="259"/>
      <c r="AF13" s="115"/>
      <c r="AG13" s="116"/>
      <c r="AH13" s="109"/>
      <c r="AI13" s="117"/>
      <c r="AJ13" s="329"/>
      <c r="AK13" s="329"/>
      <c r="AL13" s="329"/>
      <c r="AM13" s="329"/>
    </row>
    <row r="14" spans="1:39" ht="35.25" customHeight="1">
      <c r="A14" s="107">
        <v>7</v>
      </c>
      <c r="B14" s="195" t="s">
        <v>42</v>
      </c>
      <c r="C14" s="109"/>
      <c r="D14" s="8"/>
      <c r="E14" s="9"/>
      <c r="F14" s="9"/>
      <c r="G14" s="9"/>
      <c r="H14" s="9"/>
      <c r="I14" s="9"/>
      <c r="J14" s="227"/>
      <c r="K14" s="327"/>
      <c r="L14" s="8"/>
      <c r="M14" s="9"/>
      <c r="N14" s="9"/>
      <c r="O14" s="9"/>
      <c r="P14" s="9"/>
      <c r="Q14" s="9"/>
      <c r="R14" s="9"/>
      <c r="S14" s="9"/>
      <c r="T14" s="110"/>
      <c r="U14" s="111">
        <v>44</v>
      </c>
      <c r="V14" s="111">
        <v>4</v>
      </c>
      <c r="W14" s="8">
        <v>73</v>
      </c>
      <c r="X14" s="9"/>
      <c r="Y14" s="9">
        <v>3</v>
      </c>
      <c r="Z14" s="9"/>
      <c r="AA14" s="9"/>
      <c r="AB14" s="10"/>
      <c r="AC14" s="9">
        <v>73</v>
      </c>
      <c r="AD14" s="16">
        <v>1</v>
      </c>
      <c r="AE14" s="259"/>
      <c r="AF14" s="115"/>
      <c r="AG14" s="116"/>
      <c r="AH14" s="109">
        <v>22</v>
      </c>
      <c r="AI14" s="117">
        <v>44</v>
      </c>
    </row>
    <row r="15" spans="1:39" ht="35.25" customHeight="1">
      <c r="A15" s="107">
        <v>8</v>
      </c>
      <c r="B15" s="195" t="s">
        <v>43</v>
      </c>
      <c r="C15" s="109"/>
      <c r="D15" s="8"/>
      <c r="E15" s="9"/>
      <c r="F15" s="9"/>
      <c r="G15" s="9"/>
      <c r="H15" s="9"/>
      <c r="I15" s="9"/>
      <c r="J15" s="227"/>
      <c r="K15" s="327"/>
      <c r="L15" s="8"/>
      <c r="M15" s="9"/>
      <c r="N15" s="9"/>
      <c r="O15" s="9"/>
      <c r="P15" s="9"/>
      <c r="Q15" s="9"/>
      <c r="R15" s="9"/>
      <c r="S15" s="9"/>
      <c r="T15" s="110"/>
      <c r="U15" s="111"/>
      <c r="V15" s="111"/>
      <c r="W15" s="8"/>
      <c r="X15" s="9"/>
      <c r="Y15" s="9"/>
      <c r="Z15" s="9"/>
      <c r="AA15" s="125"/>
      <c r="AB15" s="56"/>
      <c r="AC15" s="9"/>
      <c r="AD15" s="16"/>
      <c r="AE15" s="259"/>
      <c r="AF15" s="115"/>
      <c r="AG15" s="116"/>
      <c r="AH15" s="109"/>
      <c r="AI15" s="117"/>
    </row>
    <row r="16" spans="1:39" ht="35.25" customHeight="1">
      <c r="A16" s="107">
        <v>9</v>
      </c>
      <c r="B16" s="195" t="s">
        <v>45</v>
      </c>
      <c r="C16" s="109"/>
      <c r="D16" s="8"/>
      <c r="E16" s="9"/>
      <c r="F16" s="9"/>
      <c r="G16" s="9"/>
      <c r="H16" s="9"/>
      <c r="I16" s="9"/>
      <c r="J16" s="227"/>
      <c r="K16" s="327"/>
      <c r="L16" s="8"/>
      <c r="M16" s="9"/>
      <c r="N16" s="9"/>
      <c r="O16" s="9"/>
      <c r="P16" s="9"/>
      <c r="Q16" s="9"/>
      <c r="R16" s="9"/>
      <c r="S16" s="9"/>
      <c r="T16" s="110"/>
      <c r="U16" s="111"/>
      <c r="V16" s="111"/>
      <c r="W16" s="8"/>
      <c r="X16" s="9"/>
      <c r="Y16" s="9"/>
      <c r="Z16" s="9"/>
      <c r="AA16" s="9"/>
      <c r="AB16" s="10"/>
      <c r="AC16" s="9"/>
      <c r="AD16" s="16"/>
      <c r="AE16" s="259"/>
      <c r="AF16" s="115"/>
      <c r="AG16" s="116"/>
      <c r="AH16" s="109"/>
      <c r="AI16" s="117"/>
    </row>
    <row r="17" spans="1:35" ht="27" customHeight="1">
      <c r="A17" s="107">
        <v>10</v>
      </c>
      <c r="B17" s="195" t="s">
        <v>38</v>
      </c>
      <c r="C17" s="109"/>
      <c r="D17" s="8"/>
      <c r="E17" s="9"/>
      <c r="F17" s="9"/>
      <c r="G17" s="9"/>
      <c r="H17" s="9"/>
      <c r="I17" s="9"/>
      <c r="J17" s="227"/>
      <c r="K17" s="327"/>
      <c r="L17" s="8"/>
      <c r="M17" s="9"/>
      <c r="N17" s="9"/>
      <c r="O17" s="9"/>
      <c r="P17" s="9"/>
      <c r="Q17" s="9"/>
      <c r="R17" s="9"/>
      <c r="S17" s="9"/>
      <c r="T17" s="112"/>
      <c r="U17" s="111"/>
      <c r="V17" s="111"/>
      <c r="W17" s="8"/>
      <c r="X17" s="9"/>
      <c r="Y17" s="9"/>
      <c r="Z17" s="9"/>
      <c r="AA17" s="126"/>
      <c r="AB17" s="10"/>
      <c r="AC17" s="9"/>
      <c r="AD17" s="16"/>
      <c r="AE17" s="259"/>
      <c r="AF17" s="115"/>
      <c r="AG17" s="116"/>
      <c r="AH17" s="109"/>
      <c r="AI17" s="117"/>
    </row>
    <row r="18" spans="1:35" ht="27" customHeight="1" thickBot="1">
      <c r="A18" s="127">
        <v>11</v>
      </c>
      <c r="B18" s="205" t="s">
        <v>39</v>
      </c>
      <c r="C18" s="330"/>
      <c r="D18" s="331"/>
      <c r="E18" s="14"/>
      <c r="F18" s="14"/>
      <c r="G18" s="14"/>
      <c r="H18" s="14"/>
      <c r="I18" s="14"/>
      <c r="J18" s="240"/>
      <c r="K18" s="332"/>
      <c r="L18" s="4"/>
      <c r="M18" s="6"/>
      <c r="N18" s="6"/>
      <c r="O18" s="6"/>
      <c r="P18" s="6"/>
      <c r="Q18" s="6"/>
      <c r="R18" s="6"/>
      <c r="S18" s="6"/>
      <c r="T18" s="132"/>
      <c r="U18" s="333"/>
      <c r="V18" s="333"/>
      <c r="W18" s="331"/>
      <c r="X18" s="14"/>
      <c r="Y18" s="14"/>
      <c r="Z18" s="14"/>
      <c r="AA18" s="261"/>
      <c r="AB18" s="75"/>
      <c r="AC18" s="14"/>
      <c r="AD18" s="18"/>
      <c r="AE18" s="262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334"/>
      <c r="D19" s="7"/>
      <c r="E19" s="12"/>
      <c r="F19" s="12"/>
      <c r="G19" s="12"/>
      <c r="H19" s="12"/>
      <c r="I19" s="12"/>
      <c r="J19" s="140"/>
      <c r="K19" s="58">
        <f>SUM(K8:K18)</f>
        <v>43</v>
      </c>
      <c r="L19" s="7">
        <f>SUM(L8:L18)</f>
        <v>13</v>
      </c>
      <c r="M19" s="12"/>
      <c r="N19" s="12"/>
      <c r="O19" s="12">
        <f t="shared" ref="O19:S19" si="0">SUM(O8:O18)</f>
        <v>11</v>
      </c>
      <c r="P19" s="12">
        <f t="shared" si="0"/>
        <v>0</v>
      </c>
      <c r="Q19" s="12"/>
      <c r="R19" s="12"/>
      <c r="S19" s="12">
        <f t="shared" si="0"/>
        <v>13</v>
      </c>
      <c r="T19" s="140">
        <v>1</v>
      </c>
      <c r="U19" s="58">
        <f>SUM(U8:U18)</f>
        <v>4485</v>
      </c>
      <c r="V19" s="58">
        <f>SUM(V8:V18)</f>
        <v>2527</v>
      </c>
      <c r="W19" s="7">
        <f>SUM(W8:W18)</f>
        <v>1611</v>
      </c>
      <c r="X19" s="12">
        <f>SUM(X8:X18)</f>
        <v>32</v>
      </c>
      <c r="Y19" s="12">
        <f t="shared" ref="Y19:AC19" si="1">SUM(Y8:Y18)</f>
        <v>28</v>
      </c>
      <c r="Z19" s="12">
        <f t="shared" si="1"/>
        <v>74</v>
      </c>
      <c r="AA19" s="12">
        <f t="shared" si="1"/>
        <v>0</v>
      </c>
      <c r="AB19" s="12">
        <f t="shared" si="1"/>
        <v>18</v>
      </c>
      <c r="AC19" s="12">
        <f t="shared" si="1"/>
        <v>1611</v>
      </c>
      <c r="AD19" s="141">
        <v>1</v>
      </c>
      <c r="AE19" s="142">
        <f>SUM(AE8:AE18)</f>
        <v>31</v>
      </c>
      <c r="AF19" s="143">
        <f>SUM(AF8:AF18)</f>
        <v>13</v>
      </c>
      <c r="AG19" s="144">
        <f>SUM(AG8:AG18)</f>
        <v>17</v>
      </c>
      <c r="AH19" s="58">
        <f>SUM(AH8:AH18)</f>
        <v>22</v>
      </c>
      <c r="AI19" s="60">
        <f>SUM(AI8:AI18)</f>
        <v>44</v>
      </c>
    </row>
    <row r="20" spans="1:35">
      <c r="AF20" s="2" t="s">
        <v>80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view="pageBreakPreview" topLeftCell="A6" zoomScale="85" zoomScaleNormal="85" zoomScaleSheetLayoutView="85" zoomScalePageLayoutView="70" workbookViewId="0">
      <selection activeCell="AH17" sqref="AH17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9.26562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11" style="2" customWidth="1"/>
    <col min="31" max="33" width="6" style="2" customWidth="1"/>
    <col min="34" max="34" width="24.265625" style="2" customWidth="1"/>
    <col min="35" max="35" width="10.3984375" style="2" customWidth="1"/>
    <col min="36" max="16384" width="9.1328125" style="2"/>
  </cols>
  <sheetData>
    <row r="1" spans="1:37" ht="33.75" customHeight="1">
      <c r="A1" s="448" t="s">
        <v>66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7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7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7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7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7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7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7" ht="35.25" customHeight="1">
      <c r="A8" s="93">
        <v>1</v>
      </c>
      <c r="B8" s="94" t="s">
        <v>47</v>
      </c>
      <c r="C8" s="268"/>
      <c r="D8" s="269"/>
      <c r="E8" s="270"/>
      <c r="F8" s="270"/>
      <c r="G8" s="270"/>
      <c r="H8" s="270"/>
      <c r="I8" s="270"/>
      <c r="J8" s="271"/>
      <c r="K8" s="272"/>
      <c r="L8" s="269"/>
      <c r="M8" s="270"/>
      <c r="N8" s="270"/>
      <c r="O8" s="270"/>
      <c r="P8" s="270"/>
      <c r="Q8" s="270"/>
      <c r="R8" s="270"/>
      <c r="S8" s="270"/>
      <c r="T8" s="271"/>
      <c r="U8" s="272">
        <v>14</v>
      </c>
      <c r="V8" s="272">
        <v>3</v>
      </c>
      <c r="W8" s="269">
        <v>19</v>
      </c>
      <c r="X8" s="270">
        <v>1</v>
      </c>
      <c r="Y8" s="270">
        <v>1</v>
      </c>
      <c r="Z8" s="270">
        <v>2</v>
      </c>
      <c r="AA8" s="270"/>
      <c r="AB8" s="273">
        <v>10</v>
      </c>
      <c r="AC8" s="270">
        <v>19</v>
      </c>
      <c r="AD8" s="271">
        <v>1</v>
      </c>
      <c r="AE8" s="274"/>
      <c r="AF8" s="275"/>
      <c r="AG8" s="276"/>
      <c r="AH8" s="268"/>
      <c r="AI8" s="277"/>
    </row>
    <row r="9" spans="1:37" ht="39.75" customHeight="1">
      <c r="A9" s="107">
        <v>2</v>
      </c>
      <c r="B9" s="108" t="s">
        <v>46</v>
      </c>
      <c r="C9" s="278"/>
      <c r="D9" s="279"/>
      <c r="E9" s="280"/>
      <c r="F9" s="280"/>
      <c r="G9" s="280"/>
      <c r="H9" s="280"/>
      <c r="I9" s="280"/>
      <c r="J9" s="281"/>
      <c r="K9" s="282"/>
      <c r="L9" s="279"/>
      <c r="M9" s="280"/>
      <c r="N9" s="280"/>
      <c r="O9" s="280"/>
      <c r="P9" s="280"/>
      <c r="Q9" s="280"/>
      <c r="R9" s="280"/>
      <c r="S9" s="280"/>
      <c r="T9" s="281"/>
      <c r="U9" s="282">
        <v>91</v>
      </c>
      <c r="V9" s="282">
        <v>4</v>
      </c>
      <c r="W9" s="279">
        <v>43</v>
      </c>
      <c r="X9" s="280"/>
      <c r="Y9" s="280">
        <v>3</v>
      </c>
      <c r="Z9" s="280">
        <v>1</v>
      </c>
      <c r="AA9" s="280"/>
      <c r="AB9" s="283">
        <v>3</v>
      </c>
      <c r="AC9" s="280">
        <v>43</v>
      </c>
      <c r="AD9" s="281">
        <v>1</v>
      </c>
      <c r="AE9" s="284">
        <v>7</v>
      </c>
      <c r="AF9" s="285">
        <v>1</v>
      </c>
      <c r="AG9" s="286">
        <v>6</v>
      </c>
      <c r="AH9" s="278"/>
      <c r="AI9" s="287"/>
    </row>
    <row r="10" spans="1:37" ht="35.25" customHeight="1">
      <c r="A10" s="107">
        <v>3</v>
      </c>
      <c r="B10" s="108" t="s">
        <v>44</v>
      </c>
      <c r="C10" s="278"/>
      <c r="D10" s="279"/>
      <c r="E10" s="280"/>
      <c r="F10" s="280"/>
      <c r="G10" s="280"/>
      <c r="H10" s="280"/>
      <c r="I10" s="280"/>
      <c r="J10" s="281"/>
      <c r="K10" s="282"/>
      <c r="L10" s="279"/>
      <c r="M10" s="280"/>
      <c r="N10" s="280"/>
      <c r="O10" s="280"/>
      <c r="P10" s="280"/>
      <c r="Q10" s="280"/>
      <c r="R10" s="280"/>
      <c r="S10" s="280"/>
      <c r="T10" s="281"/>
      <c r="U10" s="282">
        <v>6</v>
      </c>
      <c r="V10" s="282">
        <v>5</v>
      </c>
      <c r="W10" s="279">
        <v>5</v>
      </c>
      <c r="X10" s="280"/>
      <c r="Y10" s="280">
        <v>5</v>
      </c>
      <c r="Z10" s="280"/>
      <c r="AA10" s="280"/>
      <c r="AB10" s="283">
        <v>5</v>
      </c>
      <c r="AC10" s="280">
        <v>5</v>
      </c>
      <c r="AD10" s="281">
        <v>1</v>
      </c>
      <c r="AE10" s="284">
        <v>1</v>
      </c>
      <c r="AF10" s="285"/>
      <c r="AG10" s="286">
        <v>1</v>
      </c>
      <c r="AH10" s="278"/>
      <c r="AI10" s="287"/>
    </row>
    <row r="11" spans="1:37" ht="35.25" customHeight="1">
      <c r="A11" s="107">
        <v>4</v>
      </c>
      <c r="B11" s="108" t="s">
        <v>32</v>
      </c>
      <c r="C11" s="278"/>
      <c r="D11" s="279"/>
      <c r="E11" s="280"/>
      <c r="F11" s="280"/>
      <c r="G11" s="280"/>
      <c r="H11" s="280"/>
      <c r="I11" s="280"/>
      <c r="J11" s="281"/>
      <c r="K11" s="282"/>
      <c r="L11" s="279"/>
      <c r="M11" s="280"/>
      <c r="N11" s="280"/>
      <c r="O11" s="280"/>
      <c r="P11" s="280"/>
      <c r="Q11" s="280"/>
      <c r="R11" s="280"/>
      <c r="S11" s="280"/>
      <c r="T11" s="281"/>
      <c r="U11" s="282">
        <v>24</v>
      </c>
      <c r="V11" s="282">
        <v>22</v>
      </c>
      <c r="W11" s="279">
        <v>38</v>
      </c>
      <c r="X11" s="280">
        <v>5</v>
      </c>
      <c r="Y11" s="280"/>
      <c r="Z11" s="280">
        <v>28</v>
      </c>
      <c r="AA11" s="280"/>
      <c r="AB11" s="283">
        <v>6</v>
      </c>
      <c r="AC11" s="280">
        <v>38</v>
      </c>
      <c r="AD11" s="281">
        <v>1</v>
      </c>
      <c r="AE11" s="284">
        <v>2</v>
      </c>
      <c r="AF11" s="285">
        <v>2</v>
      </c>
      <c r="AG11" s="286"/>
      <c r="AH11" s="278"/>
      <c r="AI11" s="287"/>
    </row>
    <row r="12" spans="1:37" ht="35.25" customHeight="1">
      <c r="A12" s="107">
        <v>5</v>
      </c>
      <c r="B12" s="108" t="s">
        <v>41</v>
      </c>
      <c r="C12" s="278"/>
      <c r="D12" s="279"/>
      <c r="E12" s="280"/>
      <c r="F12" s="280"/>
      <c r="G12" s="280"/>
      <c r="H12" s="280"/>
      <c r="I12" s="280"/>
      <c r="J12" s="281"/>
      <c r="K12" s="282">
        <v>75</v>
      </c>
      <c r="L12" s="279">
        <v>38</v>
      </c>
      <c r="M12" s="280"/>
      <c r="N12" s="280"/>
      <c r="O12" s="280"/>
      <c r="P12" s="280"/>
      <c r="Q12" s="280"/>
      <c r="R12" s="280"/>
      <c r="S12" s="280">
        <v>38</v>
      </c>
      <c r="T12" s="281">
        <v>1</v>
      </c>
      <c r="U12" s="282">
        <v>1114</v>
      </c>
      <c r="V12" s="282">
        <v>18</v>
      </c>
      <c r="W12" s="279">
        <v>200</v>
      </c>
      <c r="X12" s="280">
        <v>1</v>
      </c>
      <c r="Y12" s="280"/>
      <c r="Z12" s="280">
        <v>11</v>
      </c>
      <c r="AA12" s="280"/>
      <c r="AB12" s="283"/>
      <c r="AC12" s="280">
        <v>200</v>
      </c>
      <c r="AD12" s="281">
        <v>1</v>
      </c>
      <c r="AE12" s="284"/>
      <c r="AF12" s="285"/>
      <c r="AG12" s="286"/>
      <c r="AH12" s="278"/>
      <c r="AI12" s="287"/>
    </row>
    <row r="13" spans="1:37" ht="35.25" customHeight="1">
      <c r="A13" s="107">
        <v>6</v>
      </c>
      <c r="B13" s="108" t="s">
        <v>48</v>
      </c>
      <c r="C13" s="278">
        <v>1</v>
      </c>
      <c r="D13" s="279">
        <v>5</v>
      </c>
      <c r="E13" s="280">
        <v>1</v>
      </c>
      <c r="F13" s="280"/>
      <c r="G13" s="280"/>
      <c r="H13" s="280">
        <v>1</v>
      </c>
      <c r="I13" s="280">
        <v>5</v>
      </c>
      <c r="J13" s="281">
        <v>1</v>
      </c>
      <c r="K13" s="282"/>
      <c r="L13" s="279"/>
      <c r="M13" s="280"/>
      <c r="N13" s="280"/>
      <c r="O13" s="280"/>
      <c r="P13" s="280"/>
      <c r="Q13" s="280"/>
      <c r="R13" s="280"/>
      <c r="S13" s="280"/>
      <c r="T13" s="281"/>
      <c r="U13" s="282"/>
      <c r="V13" s="282"/>
      <c r="W13" s="279"/>
      <c r="X13" s="280"/>
      <c r="Y13" s="280"/>
      <c r="Z13" s="280"/>
      <c r="AA13" s="280"/>
      <c r="AB13" s="283"/>
      <c r="AC13" s="280"/>
      <c r="AD13" s="281"/>
      <c r="AE13" s="284"/>
      <c r="AF13" s="285"/>
      <c r="AG13" s="286"/>
      <c r="AH13" s="278"/>
      <c r="AI13" s="287"/>
    </row>
    <row r="14" spans="1:37" ht="35.25" customHeight="1">
      <c r="A14" s="107">
        <v>7</v>
      </c>
      <c r="B14" s="108" t="s">
        <v>42</v>
      </c>
      <c r="C14" s="278"/>
      <c r="D14" s="279"/>
      <c r="E14" s="280"/>
      <c r="F14" s="280"/>
      <c r="G14" s="280"/>
      <c r="H14" s="280"/>
      <c r="I14" s="280"/>
      <c r="J14" s="281"/>
      <c r="K14" s="282"/>
      <c r="L14" s="279"/>
      <c r="M14" s="280"/>
      <c r="N14" s="280"/>
      <c r="O14" s="280"/>
      <c r="P14" s="280"/>
      <c r="Q14" s="280"/>
      <c r="R14" s="280"/>
      <c r="S14" s="280"/>
      <c r="T14" s="281"/>
      <c r="U14" s="282">
        <v>40</v>
      </c>
      <c r="V14" s="282">
        <v>40</v>
      </c>
      <c r="W14" s="279">
        <v>16</v>
      </c>
      <c r="X14" s="280"/>
      <c r="Y14" s="280">
        <v>16</v>
      </c>
      <c r="Z14" s="280"/>
      <c r="AA14" s="280"/>
      <c r="AB14" s="283"/>
      <c r="AC14" s="280">
        <v>16</v>
      </c>
      <c r="AD14" s="281">
        <v>1</v>
      </c>
      <c r="AE14" s="284"/>
      <c r="AF14" s="285"/>
      <c r="AG14" s="286"/>
      <c r="AH14" s="278">
        <v>6</v>
      </c>
      <c r="AI14" s="287">
        <v>45</v>
      </c>
    </row>
    <row r="15" spans="1:37" ht="35.25" customHeight="1">
      <c r="A15" s="107">
        <v>8</v>
      </c>
      <c r="B15" s="108" t="s">
        <v>43</v>
      </c>
      <c r="C15" s="278"/>
      <c r="D15" s="279"/>
      <c r="E15" s="280"/>
      <c r="F15" s="280"/>
      <c r="G15" s="280"/>
      <c r="H15" s="280"/>
      <c r="I15" s="280"/>
      <c r="J15" s="281"/>
      <c r="K15" s="282"/>
      <c r="L15" s="279"/>
      <c r="M15" s="280"/>
      <c r="N15" s="280"/>
      <c r="O15" s="280"/>
      <c r="P15" s="280"/>
      <c r="Q15" s="280"/>
      <c r="R15" s="280"/>
      <c r="S15" s="280"/>
      <c r="T15" s="281"/>
      <c r="U15" s="282"/>
      <c r="V15" s="282"/>
      <c r="W15" s="279"/>
      <c r="X15" s="280"/>
      <c r="Y15" s="280"/>
      <c r="Z15" s="280"/>
      <c r="AA15" s="288"/>
      <c r="AB15" s="289"/>
      <c r="AC15" s="280"/>
      <c r="AD15" s="281"/>
      <c r="AE15" s="284"/>
      <c r="AF15" s="285"/>
      <c r="AG15" s="286"/>
      <c r="AH15" s="278">
        <v>1</v>
      </c>
      <c r="AI15" s="287">
        <v>10</v>
      </c>
      <c r="AK15" s="290" t="s">
        <v>67</v>
      </c>
    </row>
    <row r="16" spans="1:37" ht="35.25" customHeight="1">
      <c r="A16" s="107">
        <v>9</v>
      </c>
      <c r="B16" s="108" t="s">
        <v>45</v>
      </c>
      <c r="C16" s="278">
        <v>1</v>
      </c>
      <c r="D16" s="279">
        <v>10</v>
      </c>
      <c r="E16" s="280">
        <v>1</v>
      </c>
      <c r="F16" s="280"/>
      <c r="G16" s="280"/>
      <c r="H16" s="280"/>
      <c r="I16" s="280">
        <v>10</v>
      </c>
      <c r="J16" s="281">
        <v>1</v>
      </c>
      <c r="K16" s="282"/>
      <c r="L16" s="279"/>
      <c r="M16" s="280"/>
      <c r="N16" s="280"/>
      <c r="O16" s="280"/>
      <c r="P16" s="280"/>
      <c r="Q16" s="280"/>
      <c r="R16" s="280"/>
      <c r="S16" s="280"/>
      <c r="T16" s="281"/>
      <c r="U16" s="282"/>
      <c r="V16" s="282"/>
      <c r="W16" s="279"/>
      <c r="X16" s="280"/>
      <c r="Y16" s="280"/>
      <c r="Z16" s="280"/>
      <c r="AA16" s="280"/>
      <c r="AB16" s="283"/>
      <c r="AC16" s="280"/>
      <c r="AD16" s="281"/>
      <c r="AE16" s="284"/>
      <c r="AF16" s="285"/>
      <c r="AG16" s="286"/>
      <c r="AH16" s="278">
        <v>1</v>
      </c>
      <c r="AI16" s="287">
        <v>10</v>
      </c>
      <c r="AK16" s="290" t="s">
        <v>68</v>
      </c>
    </row>
    <row r="17" spans="1:35" ht="27" customHeight="1">
      <c r="A17" s="107">
        <v>10</v>
      </c>
      <c r="B17" s="108" t="s">
        <v>38</v>
      </c>
      <c r="C17" s="278"/>
      <c r="D17" s="279"/>
      <c r="E17" s="280"/>
      <c r="F17" s="280"/>
      <c r="G17" s="280"/>
      <c r="H17" s="280"/>
      <c r="I17" s="280"/>
      <c r="J17" s="281"/>
      <c r="K17" s="282"/>
      <c r="L17" s="279"/>
      <c r="M17" s="280"/>
      <c r="N17" s="280"/>
      <c r="O17" s="280"/>
      <c r="P17" s="280"/>
      <c r="Q17" s="280"/>
      <c r="R17" s="280"/>
      <c r="S17" s="280"/>
      <c r="T17" s="281"/>
      <c r="U17" s="282"/>
      <c r="V17" s="282"/>
      <c r="W17" s="279"/>
      <c r="X17" s="280"/>
      <c r="Y17" s="280"/>
      <c r="Z17" s="280"/>
      <c r="AA17" s="288"/>
      <c r="AB17" s="283"/>
      <c r="AC17" s="280"/>
      <c r="AD17" s="281"/>
      <c r="AE17" s="284"/>
      <c r="AF17" s="285"/>
      <c r="AG17" s="286"/>
      <c r="AH17" s="278"/>
      <c r="AI17" s="287"/>
    </row>
    <row r="18" spans="1:35" ht="27" customHeight="1" thickBot="1">
      <c r="A18" s="127">
        <v>11</v>
      </c>
      <c r="B18" s="128" t="s">
        <v>39</v>
      </c>
      <c r="C18" s="291"/>
      <c r="D18" s="292"/>
      <c r="E18" s="293"/>
      <c r="F18" s="293"/>
      <c r="G18" s="293"/>
      <c r="H18" s="293"/>
      <c r="I18" s="293"/>
      <c r="J18" s="294"/>
      <c r="K18" s="295"/>
      <c r="L18" s="292"/>
      <c r="M18" s="293"/>
      <c r="N18" s="293"/>
      <c r="O18" s="293"/>
      <c r="P18" s="293"/>
      <c r="Q18" s="293"/>
      <c r="R18" s="293"/>
      <c r="S18" s="293"/>
      <c r="T18" s="294"/>
      <c r="U18" s="295"/>
      <c r="V18" s="295"/>
      <c r="W18" s="292"/>
      <c r="X18" s="293"/>
      <c r="Y18" s="293"/>
      <c r="Z18" s="293"/>
      <c r="AA18" s="296"/>
      <c r="AB18" s="297"/>
      <c r="AC18" s="293"/>
      <c r="AD18" s="294"/>
      <c r="AE18" s="298"/>
      <c r="AF18" s="299"/>
      <c r="AG18" s="300"/>
      <c r="AH18" s="291"/>
      <c r="AI18" s="301"/>
    </row>
    <row r="19" spans="1:35" ht="27.75" customHeight="1" thickBot="1">
      <c r="A19" s="509" t="s">
        <v>25</v>
      </c>
      <c r="B19" s="510"/>
      <c r="C19" s="302">
        <f>SUM(C13:C18)</f>
        <v>2</v>
      </c>
      <c r="D19" s="387">
        <f>SUM(D13:D18)</f>
        <v>15</v>
      </c>
      <c r="E19" s="304">
        <f>SUM(E13:E18)</f>
        <v>2</v>
      </c>
      <c r="F19" s="304"/>
      <c r="G19" s="304"/>
      <c r="H19" s="304">
        <f>SUM(H13:H18)</f>
        <v>1</v>
      </c>
      <c r="I19" s="304">
        <f>SUM(I13:I18)</f>
        <v>15</v>
      </c>
      <c r="J19" s="388">
        <v>1</v>
      </c>
      <c r="K19" s="302">
        <f>SUM(K8:K18)</f>
        <v>75</v>
      </c>
      <c r="L19" s="303">
        <f>SUM(L8:L18)</f>
        <v>38</v>
      </c>
      <c r="M19" s="304"/>
      <c r="N19" s="304"/>
      <c r="O19" s="304"/>
      <c r="P19" s="304"/>
      <c r="Q19" s="304"/>
      <c r="R19" s="304"/>
      <c r="S19" s="304">
        <f>SUM(S8:S18)</f>
        <v>38</v>
      </c>
      <c r="T19" s="305">
        <v>1</v>
      </c>
      <c r="U19" s="302">
        <f>SUM(U8:U18)</f>
        <v>1289</v>
      </c>
      <c r="V19" s="302">
        <f t="shared" ref="V19:AC19" si="0">SUM(V8:V18)</f>
        <v>92</v>
      </c>
      <c r="W19" s="303">
        <f t="shared" si="0"/>
        <v>321</v>
      </c>
      <c r="X19" s="304">
        <f t="shared" si="0"/>
        <v>7</v>
      </c>
      <c r="Y19" s="304">
        <f t="shared" si="0"/>
        <v>25</v>
      </c>
      <c r="Z19" s="304">
        <f t="shared" si="0"/>
        <v>42</v>
      </c>
      <c r="AA19" s="304">
        <f t="shared" si="0"/>
        <v>0</v>
      </c>
      <c r="AB19" s="304">
        <f t="shared" si="0"/>
        <v>24</v>
      </c>
      <c r="AC19" s="304">
        <f t="shared" si="0"/>
        <v>321</v>
      </c>
      <c r="AD19" s="306">
        <v>1</v>
      </c>
      <c r="AE19" s="307">
        <f>SUM(AE9:AE18)</f>
        <v>10</v>
      </c>
      <c r="AF19" s="308">
        <f>SUM(AF9:AF18)</f>
        <v>3</v>
      </c>
      <c r="AG19" s="309">
        <f>SUM(AG9:AG18)</f>
        <v>7</v>
      </c>
      <c r="AH19" s="310">
        <v>8</v>
      </c>
      <c r="AI19" s="310">
        <v>65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view="pageLayout" topLeftCell="A4" zoomScale="70" zoomScaleNormal="85" zoomScaleSheetLayoutView="55" zoomScalePageLayoutView="70" workbookViewId="0">
      <selection activeCell="AA15" sqref="AA15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7.2656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73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5" ht="35.25" customHeight="1">
      <c r="A8" s="93">
        <v>1</v>
      </c>
      <c r="B8" s="94" t="s">
        <v>47</v>
      </c>
      <c r="C8" s="342"/>
      <c r="D8" s="343"/>
      <c r="E8" s="344"/>
      <c r="F8" s="344"/>
      <c r="G8" s="344"/>
      <c r="H8" s="344"/>
      <c r="I8" s="344"/>
      <c r="J8" s="345"/>
      <c r="K8" s="346">
        <v>11</v>
      </c>
      <c r="L8" s="343">
        <v>9</v>
      </c>
      <c r="M8" s="344"/>
      <c r="N8" s="344"/>
      <c r="O8" s="344"/>
      <c r="P8" s="344">
        <v>8</v>
      </c>
      <c r="Q8" s="344"/>
      <c r="R8" s="344"/>
      <c r="S8" s="344">
        <v>9</v>
      </c>
      <c r="T8" s="345">
        <v>1</v>
      </c>
      <c r="U8" s="346">
        <v>122</v>
      </c>
      <c r="V8" s="346">
        <v>122</v>
      </c>
      <c r="W8" s="343">
        <v>57</v>
      </c>
      <c r="X8" s="344"/>
      <c r="Y8" s="344"/>
      <c r="Z8" s="344">
        <v>32</v>
      </c>
      <c r="AA8" s="344"/>
      <c r="AB8" s="347"/>
      <c r="AC8" s="344">
        <v>57</v>
      </c>
      <c r="AD8" s="345">
        <v>1</v>
      </c>
      <c r="AE8" s="348"/>
      <c r="AF8" s="349"/>
      <c r="AG8" s="350"/>
      <c r="AH8" s="342"/>
      <c r="AI8" s="351"/>
    </row>
    <row r="9" spans="1:35" ht="35.25" customHeight="1">
      <c r="A9" s="107">
        <v>2</v>
      </c>
      <c r="B9" s="108" t="s">
        <v>46</v>
      </c>
      <c r="C9" s="352">
        <v>2</v>
      </c>
      <c r="D9" s="353">
        <v>2</v>
      </c>
      <c r="E9" s="354">
        <v>1</v>
      </c>
      <c r="F9" s="354">
        <v>1</v>
      </c>
      <c r="G9" s="354"/>
      <c r="H9" s="354">
        <v>2</v>
      </c>
      <c r="I9" s="354">
        <v>2</v>
      </c>
      <c r="J9" s="355">
        <v>1</v>
      </c>
      <c r="K9" s="356"/>
      <c r="L9" s="353"/>
      <c r="M9" s="354"/>
      <c r="N9" s="354"/>
      <c r="O9" s="354"/>
      <c r="P9" s="354"/>
      <c r="Q9" s="354"/>
      <c r="R9" s="354"/>
      <c r="S9" s="354"/>
      <c r="T9" s="355"/>
      <c r="U9" s="356">
        <v>1111</v>
      </c>
      <c r="V9" s="356">
        <v>1111</v>
      </c>
      <c r="W9" s="353">
        <v>53</v>
      </c>
      <c r="X9" s="354"/>
      <c r="Y9" s="354"/>
      <c r="Z9" s="354">
        <v>3</v>
      </c>
      <c r="AA9" s="354">
        <v>1</v>
      </c>
      <c r="AB9" s="357"/>
      <c r="AC9" s="354">
        <v>53</v>
      </c>
      <c r="AD9" s="355">
        <v>1</v>
      </c>
      <c r="AE9" s="358">
        <v>6</v>
      </c>
      <c r="AF9" s="359">
        <v>4</v>
      </c>
      <c r="AG9" s="360">
        <v>2</v>
      </c>
      <c r="AH9" s="352"/>
      <c r="AI9" s="361"/>
    </row>
    <row r="10" spans="1:35" ht="35.25" customHeight="1">
      <c r="A10" s="107">
        <v>3</v>
      </c>
      <c r="B10" s="108" t="s">
        <v>44</v>
      </c>
      <c r="C10" s="352"/>
      <c r="D10" s="353"/>
      <c r="E10" s="354"/>
      <c r="F10" s="354"/>
      <c r="G10" s="354"/>
      <c r="H10" s="354"/>
      <c r="I10" s="354"/>
      <c r="J10" s="355"/>
      <c r="K10" s="356"/>
      <c r="L10" s="353"/>
      <c r="M10" s="354"/>
      <c r="N10" s="354"/>
      <c r="O10" s="354"/>
      <c r="P10" s="354"/>
      <c r="Q10" s="354"/>
      <c r="R10" s="354"/>
      <c r="S10" s="354"/>
      <c r="T10" s="355"/>
      <c r="U10" s="356">
        <v>1</v>
      </c>
      <c r="V10" s="356">
        <v>1</v>
      </c>
      <c r="W10" s="353"/>
      <c r="X10" s="354"/>
      <c r="Y10" s="354"/>
      <c r="Z10" s="354"/>
      <c r="AA10" s="354"/>
      <c r="AB10" s="357"/>
      <c r="AC10" s="354"/>
      <c r="AD10" s="362"/>
      <c r="AE10" s="358">
        <v>2</v>
      </c>
      <c r="AF10" s="359">
        <v>1</v>
      </c>
      <c r="AG10" s="360">
        <v>1</v>
      </c>
      <c r="AH10" s="352"/>
      <c r="AI10" s="361"/>
    </row>
    <row r="11" spans="1:35" ht="35.25" customHeight="1">
      <c r="A11" s="107">
        <v>4</v>
      </c>
      <c r="B11" s="108" t="s">
        <v>32</v>
      </c>
      <c r="C11" s="352"/>
      <c r="D11" s="353"/>
      <c r="E11" s="354"/>
      <c r="F11" s="354"/>
      <c r="G11" s="354"/>
      <c r="H11" s="354"/>
      <c r="I11" s="354"/>
      <c r="J11" s="355"/>
      <c r="K11" s="356"/>
      <c r="L11" s="353"/>
      <c r="M11" s="354"/>
      <c r="N11" s="354"/>
      <c r="O11" s="354"/>
      <c r="P11" s="354"/>
      <c r="Q11" s="354"/>
      <c r="R11" s="354"/>
      <c r="S11" s="354"/>
      <c r="T11" s="355"/>
      <c r="U11" s="356">
        <v>126</v>
      </c>
      <c r="V11" s="356">
        <v>126</v>
      </c>
      <c r="W11" s="353">
        <v>100</v>
      </c>
      <c r="X11" s="354">
        <v>9</v>
      </c>
      <c r="Y11" s="354"/>
      <c r="Z11" s="354">
        <v>92</v>
      </c>
      <c r="AA11" s="354"/>
      <c r="AB11" s="357">
        <v>28</v>
      </c>
      <c r="AC11" s="354">
        <v>100</v>
      </c>
      <c r="AD11" s="355">
        <v>1</v>
      </c>
      <c r="AE11" s="358"/>
      <c r="AF11" s="359"/>
      <c r="AG11" s="360"/>
      <c r="AH11" s="352"/>
      <c r="AI11" s="361"/>
    </row>
    <row r="12" spans="1:35" ht="35.25" customHeight="1">
      <c r="A12" s="107">
        <v>5</v>
      </c>
      <c r="B12" s="108" t="s">
        <v>41</v>
      </c>
      <c r="C12" s="352"/>
      <c r="D12" s="353"/>
      <c r="E12" s="354"/>
      <c r="F12" s="354"/>
      <c r="G12" s="354"/>
      <c r="H12" s="354"/>
      <c r="I12" s="354"/>
      <c r="J12" s="355"/>
      <c r="K12" s="356">
        <v>46</v>
      </c>
      <c r="L12" s="353">
        <v>7</v>
      </c>
      <c r="M12" s="354"/>
      <c r="N12" s="354"/>
      <c r="O12" s="354">
        <v>7</v>
      </c>
      <c r="P12" s="354"/>
      <c r="Q12" s="354">
        <v>2</v>
      </c>
      <c r="R12" s="354"/>
      <c r="S12" s="354">
        <v>7</v>
      </c>
      <c r="T12" s="355">
        <v>1</v>
      </c>
      <c r="U12" s="356">
        <v>1375</v>
      </c>
      <c r="V12" s="356">
        <v>1375</v>
      </c>
      <c r="W12" s="353">
        <v>410</v>
      </c>
      <c r="X12" s="354"/>
      <c r="Y12" s="354"/>
      <c r="Z12" s="354">
        <v>2</v>
      </c>
      <c r="AA12" s="354"/>
      <c r="AB12" s="357"/>
      <c r="AC12" s="354">
        <v>410</v>
      </c>
      <c r="AD12" s="355">
        <v>1</v>
      </c>
      <c r="AE12" s="358">
        <v>3</v>
      </c>
      <c r="AF12" s="359"/>
      <c r="AG12" s="360">
        <v>3</v>
      </c>
      <c r="AH12" s="352"/>
      <c r="AI12" s="361"/>
    </row>
    <row r="13" spans="1:35" ht="35.25" customHeight="1">
      <c r="A13" s="107">
        <v>6</v>
      </c>
      <c r="B13" s="108" t="s">
        <v>48</v>
      </c>
      <c r="C13" s="352"/>
      <c r="D13" s="353"/>
      <c r="E13" s="354"/>
      <c r="F13" s="354"/>
      <c r="G13" s="354"/>
      <c r="H13" s="354"/>
      <c r="I13" s="354"/>
      <c r="J13" s="355"/>
      <c r="K13" s="356"/>
      <c r="L13" s="353"/>
      <c r="M13" s="354"/>
      <c r="N13" s="354"/>
      <c r="O13" s="354"/>
      <c r="P13" s="354"/>
      <c r="Q13" s="354"/>
      <c r="R13" s="354"/>
      <c r="S13" s="354"/>
      <c r="T13" s="355"/>
      <c r="U13" s="356"/>
      <c r="V13" s="356"/>
      <c r="W13" s="353"/>
      <c r="X13" s="354"/>
      <c r="Y13" s="354"/>
      <c r="Z13" s="354"/>
      <c r="AA13" s="354"/>
      <c r="AB13" s="357"/>
      <c r="AC13" s="354"/>
      <c r="AD13" s="355"/>
      <c r="AE13" s="358"/>
      <c r="AF13" s="359"/>
      <c r="AG13" s="360"/>
      <c r="AH13" s="352"/>
      <c r="AI13" s="361"/>
    </row>
    <row r="14" spans="1:35" ht="35.25" customHeight="1">
      <c r="A14" s="107">
        <v>7</v>
      </c>
      <c r="B14" s="108" t="s">
        <v>42</v>
      </c>
      <c r="C14" s="352"/>
      <c r="D14" s="353"/>
      <c r="E14" s="354"/>
      <c r="F14" s="354"/>
      <c r="G14" s="354"/>
      <c r="H14" s="354"/>
      <c r="I14" s="354"/>
      <c r="J14" s="355"/>
      <c r="K14" s="356"/>
      <c r="L14" s="353"/>
      <c r="M14" s="354"/>
      <c r="N14" s="354"/>
      <c r="O14" s="354"/>
      <c r="P14" s="354"/>
      <c r="Q14" s="354"/>
      <c r="R14" s="354"/>
      <c r="S14" s="354"/>
      <c r="T14" s="355"/>
      <c r="U14" s="356"/>
      <c r="V14" s="356"/>
      <c r="W14" s="353"/>
      <c r="X14" s="354"/>
      <c r="Y14" s="354"/>
      <c r="Z14" s="354"/>
      <c r="AA14" s="354"/>
      <c r="AB14" s="357"/>
      <c r="AC14" s="354"/>
      <c r="AD14" s="355"/>
      <c r="AE14" s="358"/>
      <c r="AF14" s="359"/>
      <c r="AG14" s="360"/>
      <c r="AH14" s="352">
        <v>14</v>
      </c>
      <c r="AI14" s="361">
        <v>105</v>
      </c>
    </row>
    <row r="15" spans="1:35" ht="35.25" customHeight="1">
      <c r="A15" s="107">
        <v>8</v>
      </c>
      <c r="B15" s="108" t="s">
        <v>43</v>
      </c>
      <c r="C15" s="352"/>
      <c r="D15" s="353"/>
      <c r="E15" s="354"/>
      <c r="F15" s="354"/>
      <c r="G15" s="354"/>
      <c r="H15" s="354"/>
      <c r="I15" s="354"/>
      <c r="J15" s="355"/>
      <c r="K15" s="356"/>
      <c r="L15" s="353"/>
      <c r="M15" s="354"/>
      <c r="N15" s="354"/>
      <c r="O15" s="354"/>
      <c r="P15" s="354"/>
      <c r="Q15" s="354"/>
      <c r="R15" s="354"/>
      <c r="S15" s="354"/>
      <c r="T15" s="355"/>
      <c r="U15" s="356"/>
      <c r="V15" s="356"/>
      <c r="W15" s="353"/>
      <c r="X15" s="354"/>
      <c r="Y15" s="354"/>
      <c r="Z15" s="354"/>
      <c r="AA15" s="363"/>
      <c r="AB15" s="364"/>
      <c r="AC15" s="354"/>
      <c r="AD15" s="355"/>
      <c r="AE15" s="358"/>
      <c r="AF15" s="359"/>
      <c r="AG15" s="360"/>
      <c r="AH15" s="352">
        <v>2</v>
      </c>
      <c r="AI15" s="361">
        <v>41</v>
      </c>
    </row>
    <row r="16" spans="1:35" ht="35.25" customHeight="1">
      <c r="A16" s="107">
        <v>9</v>
      </c>
      <c r="B16" s="108" t="s">
        <v>45</v>
      </c>
      <c r="C16" s="352"/>
      <c r="D16" s="353"/>
      <c r="E16" s="354"/>
      <c r="F16" s="354"/>
      <c r="G16" s="354"/>
      <c r="H16" s="354"/>
      <c r="I16" s="354"/>
      <c r="J16" s="355"/>
      <c r="K16" s="356"/>
      <c r="L16" s="353"/>
      <c r="M16" s="354"/>
      <c r="N16" s="354"/>
      <c r="O16" s="354"/>
      <c r="P16" s="354"/>
      <c r="Q16" s="354"/>
      <c r="R16" s="354"/>
      <c r="S16" s="354"/>
      <c r="T16" s="355"/>
      <c r="U16" s="356">
        <v>62</v>
      </c>
      <c r="V16" s="356">
        <v>62</v>
      </c>
      <c r="W16" s="353">
        <v>6</v>
      </c>
      <c r="X16" s="354"/>
      <c r="Y16" s="354"/>
      <c r="Z16" s="354">
        <v>6</v>
      </c>
      <c r="AA16" s="354"/>
      <c r="AB16" s="357"/>
      <c r="AC16" s="354">
        <v>6</v>
      </c>
      <c r="AD16" s="355">
        <v>1</v>
      </c>
      <c r="AE16" s="358"/>
      <c r="AF16" s="359"/>
      <c r="AG16" s="360"/>
      <c r="AH16" s="352"/>
      <c r="AI16" s="361"/>
    </row>
    <row r="17" spans="1:35" ht="27" customHeight="1">
      <c r="A17" s="107">
        <v>10</v>
      </c>
      <c r="B17" s="108" t="s">
        <v>38</v>
      </c>
      <c r="C17" s="352"/>
      <c r="D17" s="353"/>
      <c r="E17" s="354"/>
      <c r="F17" s="354"/>
      <c r="G17" s="354"/>
      <c r="H17" s="354"/>
      <c r="I17" s="354"/>
      <c r="J17" s="355"/>
      <c r="K17" s="356"/>
      <c r="L17" s="353"/>
      <c r="M17" s="354"/>
      <c r="N17" s="354"/>
      <c r="O17" s="354"/>
      <c r="P17" s="354"/>
      <c r="Q17" s="354"/>
      <c r="R17" s="354"/>
      <c r="S17" s="354"/>
      <c r="T17" s="355"/>
      <c r="U17" s="356">
        <v>44</v>
      </c>
      <c r="V17" s="356">
        <v>44</v>
      </c>
      <c r="W17" s="353">
        <v>44</v>
      </c>
      <c r="X17" s="354"/>
      <c r="Y17" s="354">
        <v>6</v>
      </c>
      <c r="Z17" s="354"/>
      <c r="AA17" s="363"/>
      <c r="AB17" s="357">
        <v>44</v>
      </c>
      <c r="AC17" s="354">
        <v>44</v>
      </c>
      <c r="AD17" s="355">
        <v>1</v>
      </c>
      <c r="AE17" s="358"/>
      <c r="AF17" s="359"/>
      <c r="AG17" s="360"/>
      <c r="AH17" s="352"/>
      <c r="AI17" s="361"/>
    </row>
    <row r="18" spans="1:35" ht="27" customHeight="1" thickBot="1">
      <c r="A18" s="127">
        <v>11</v>
      </c>
      <c r="B18" s="128" t="s">
        <v>39</v>
      </c>
      <c r="C18" s="365"/>
      <c r="D18" s="366"/>
      <c r="E18" s="367"/>
      <c r="F18" s="367"/>
      <c r="G18" s="367"/>
      <c r="H18" s="367"/>
      <c r="I18" s="367"/>
      <c r="J18" s="368"/>
      <c r="K18" s="369"/>
      <c r="L18" s="366"/>
      <c r="M18" s="367"/>
      <c r="N18" s="367"/>
      <c r="O18" s="367"/>
      <c r="P18" s="367"/>
      <c r="Q18" s="367"/>
      <c r="R18" s="367"/>
      <c r="S18" s="367"/>
      <c r="T18" s="368"/>
      <c r="U18" s="369"/>
      <c r="V18" s="369"/>
      <c r="W18" s="366"/>
      <c r="X18" s="367"/>
      <c r="Y18" s="367"/>
      <c r="Z18" s="367"/>
      <c r="AA18" s="370"/>
      <c r="AB18" s="371"/>
      <c r="AC18" s="367"/>
      <c r="AD18" s="368"/>
      <c r="AE18" s="372"/>
      <c r="AF18" s="373"/>
      <c r="AG18" s="374"/>
      <c r="AH18" s="365"/>
      <c r="AI18" s="375"/>
    </row>
    <row r="19" spans="1:35" ht="27.75" customHeight="1" thickBot="1">
      <c r="A19" s="509" t="s">
        <v>25</v>
      </c>
      <c r="B19" s="510"/>
      <c r="C19" s="376">
        <f>C8+C9+C10+C11+C12+C13+C14+C15+C16+C17+C18</f>
        <v>2</v>
      </c>
      <c r="D19" s="377">
        <f t="shared" ref="D19:AI19" si="0">D8+D9+D10+D11+D12+D13+D14+D15+D16+D17+D18</f>
        <v>2</v>
      </c>
      <c r="E19" s="378">
        <f t="shared" si="0"/>
        <v>1</v>
      </c>
      <c r="F19" s="378">
        <f t="shared" si="0"/>
        <v>1</v>
      </c>
      <c r="G19" s="378">
        <f t="shared" si="0"/>
        <v>0</v>
      </c>
      <c r="H19" s="378">
        <f t="shared" si="0"/>
        <v>2</v>
      </c>
      <c r="I19" s="378">
        <f t="shared" si="0"/>
        <v>2</v>
      </c>
      <c r="J19" s="379">
        <v>1</v>
      </c>
      <c r="K19" s="376">
        <f t="shared" si="0"/>
        <v>57</v>
      </c>
      <c r="L19" s="380">
        <f t="shared" si="0"/>
        <v>16</v>
      </c>
      <c r="M19" s="378">
        <f t="shared" si="0"/>
        <v>0</v>
      </c>
      <c r="N19" s="378">
        <f t="shared" si="0"/>
        <v>0</v>
      </c>
      <c r="O19" s="378">
        <f t="shared" si="0"/>
        <v>7</v>
      </c>
      <c r="P19" s="378">
        <f t="shared" si="0"/>
        <v>8</v>
      </c>
      <c r="Q19" s="378">
        <f t="shared" si="0"/>
        <v>2</v>
      </c>
      <c r="R19" s="378">
        <f t="shared" si="0"/>
        <v>0</v>
      </c>
      <c r="S19" s="378">
        <f t="shared" si="0"/>
        <v>16</v>
      </c>
      <c r="T19" s="420">
        <v>1</v>
      </c>
      <c r="U19" s="376">
        <f t="shared" si="0"/>
        <v>2841</v>
      </c>
      <c r="V19" s="376">
        <f t="shared" si="0"/>
        <v>2841</v>
      </c>
      <c r="W19" s="377">
        <f t="shared" si="0"/>
        <v>670</v>
      </c>
      <c r="X19" s="378">
        <f t="shared" si="0"/>
        <v>9</v>
      </c>
      <c r="Y19" s="378">
        <f t="shared" si="0"/>
        <v>6</v>
      </c>
      <c r="Z19" s="378">
        <f t="shared" si="0"/>
        <v>135</v>
      </c>
      <c r="AA19" s="378">
        <f t="shared" si="0"/>
        <v>1</v>
      </c>
      <c r="AB19" s="378">
        <f t="shared" si="0"/>
        <v>72</v>
      </c>
      <c r="AC19" s="378">
        <f t="shared" si="0"/>
        <v>670</v>
      </c>
      <c r="AD19" s="379">
        <v>1</v>
      </c>
      <c r="AE19" s="380">
        <f t="shared" si="0"/>
        <v>11</v>
      </c>
      <c r="AF19" s="378">
        <f t="shared" si="0"/>
        <v>5</v>
      </c>
      <c r="AG19" s="381">
        <f t="shared" si="0"/>
        <v>6</v>
      </c>
      <c r="AH19" s="376">
        <f t="shared" si="0"/>
        <v>16</v>
      </c>
      <c r="AI19" s="382">
        <f t="shared" si="0"/>
        <v>146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topLeftCell="A3" zoomScale="85" zoomScaleNormal="85" zoomScaleSheetLayoutView="55" zoomScalePageLayoutView="55" workbookViewId="0">
      <selection activeCell="O16" sqref="O16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7.597656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6" ht="33.75" customHeight="1">
      <c r="A1" s="448" t="s">
        <v>74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6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6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6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6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6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6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6" ht="35.25" customHeight="1">
      <c r="A8" s="93">
        <v>1</v>
      </c>
      <c r="B8" s="94" t="s">
        <v>47</v>
      </c>
      <c r="C8" s="95"/>
      <c r="D8" s="96"/>
      <c r="E8" s="97"/>
      <c r="F8" s="97"/>
      <c r="G8" s="97"/>
      <c r="H8" s="97"/>
      <c r="I8" s="97"/>
      <c r="J8" s="98"/>
      <c r="K8" s="99">
        <v>38</v>
      </c>
      <c r="L8" s="96">
        <v>110</v>
      </c>
      <c r="M8" s="97"/>
      <c r="N8" s="97"/>
      <c r="O8" s="97">
        <v>3</v>
      </c>
      <c r="P8" s="97">
        <v>2</v>
      </c>
      <c r="Q8" s="97"/>
      <c r="R8" s="97"/>
      <c r="S8" s="97">
        <v>110</v>
      </c>
      <c r="T8" s="110">
        <v>1</v>
      </c>
      <c r="U8" s="99">
        <v>2156</v>
      </c>
      <c r="V8" s="99">
        <v>2363</v>
      </c>
      <c r="W8" s="96">
        <v>4133</v>
      </c>
      <c r="X8" s="97">
        <v>4</v>
      </c>
      <c r="Y8" s="97">
        <v>0</v>
      </c>
      <c r="Z8" s="97">
        <v>17</v>
      </c>
      <c r="AA8" s="97">
        <v>0</v>
      </c>
      <c r="AB8" s="101">
        <v>0</v>
      </c>
      <c r="AC8" s="97">
        <v>4133</v>
      </c>
      <c r="AD8" s="102">
        <v>0.998</v>
      </c>
      <c r="AE8" s="103"/>
      <c r="AF8" s="104"/>
      <c r="AG8" s="105"/>
      <c r="AH8" s="95"/>
      <c r="AI8" s="106"/>
    </row>
    <row r="9" spans="1:36" ht="35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1">
        <v>153</v>
      </c>
      <c r="V9" s="111">
        <v>153</v>
      </c>
      <c r="W9" s="8">
        <v>56</v>
      </c>
      <c r="X9" s="9">
        <v>1</v>
      </c>
      <c r="Y9" s="9">
        <v>0</v>
      </c>
      <c r="Z9" s="9">
        <v>24</v>
      </c>
      <c r="AA9" s="9">
        <v>0</v>
      </c>
      <c r="AB9" s="10">
        <v>0</v>
      </c>
      <c r="AC9" s="9">
        <v>56</v>
      </c>
      <c r="AD9" s="112">
        <v>1</v>
      </c>
      <c r="AE9" s="114"/>
      <c r="AF9" s="115"/>
      <c r="AG9" s="116"/>
      <c r="AH9" s="109"/>
      <c r="AI9" s="117"/>
    </row>
    <row r="10" spans="1:36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1"/>
      <c r="L10" s="8"/>
      <c r="M10" s="9"/>
      <c r="N10" s="9"/>
      <c r="O10" s="9"/>
      <c r="P10" s="9"/>
      <c r="Q10" s="9"/>
      <c r="R10" s="9"/>
      <c r="S10" s="9"/>
      <c r="T10" s="110"/>
      <c r="U10" s="111">
        <v>12</v>
      </c>
      <c r="V10" s="111">
        <f>1+3+5+3</f>
        <v>12</v>
      </c>
      <c r="W10" s="8">
        <v>5</v>
      </c>
      <c r="X10" s="9">
        <v>0</v>
      </c>
      <c r="Y10" s="9">
        <v>0</v>
      </c>
      <c r="Z10" s="9">
        <v>3</v>
      </c>
      <c r="AA10" s="9">
        <v>0</v>
      </c>
      <c r="AB10" s="10">
        <v>0</v>
      </c>
      <c r="AC10" s="9">
        <v>3</v>
      </c>
      <c r="AD10" s="112">
        <v>1</v>
      </c>
      <c r="AE10" s="114"/>
      <c r="AF10" s="115"/>
      <c r="AG10" s="116"/>
      <c r="AH10" s="109"/>
      <c r="AI10" s="117"/>
    </row>
    <row r="11" spans="1:36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1">
        <v>492</v>
      </c>
      <c r="V11" s="111">
        <v>257</v>
      </c>
      <c r="W11" s="8">
        <v>66</v>
      </c>
      <c r="X11" s="9"/>
      <c r="Y11" s="9"/>
      <c r="Z11" s="9">
        <v>16</v>
      </c>
      <c r="AA11" s="9"/>
      <c r="AB11" s="10">
        <v>1</v>
      </c>
      <c r="AC11" s="9">
        <v>66</v>
      </c>
      <c r="AD11" s="112">
        <v>1</v>
      </c>
      <c r="AE11" s="114"/>
      <c r="AF11" s="115"/>
      <c r="AG11" s="116"/>
      <c r="AH11" s="109"/>
      <c r="AI11" s="117"/>
    </row>
    <row r="12" spans="1:36" ht="35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163">
        <v>52</v>
      </c>
      <c r="L12" s="119">
        <v>47</v>
      </c>
      <c r="M12" s="120"/>
      <c r="N12" s="120"/>
      <c r="O12" s="120">
        <v>31</v>
      </c>
      <c r="P12" s="120">
        <v>7</v>
      </c>
      <c r="Q12" s="120">
        <v>4</v>
      </c>
      <c r="R12" s="120"/>
      <c r="S12" s="120">
        <v>47</v>
      </c>
      <c r="T12" s="110">
        <v>1</v>
      </c>
      <c r="U12" s="118">
        <v>515</v>
      </c>
      <c r="V12" s="118">
        <v>1</v>
      </c>
      <c r="W12" s="119">
        <v>96</v>
      </c>
      <c r="X12" s="120">
        <v>1</v>
      </c>
      <c r="Y12" s="120">
        <v>0</v>
      </c>
      <c r="Z12" s="120">
        <v>10</v>
      </c>
      <c r="AA12" s="120">
        <v>17</v>
      </c>
      <c r="AB12" s="122">
        <v>1</v>
      </c>
      <c r="AC12" s="120">
        <v>96</v>
      </c>
      <c r="AD12" s="112">
        <v>1</v>
      </c>
      <c r="AE12" s="114"/>
      <c r="AF12" s="115"/>
      <c r="AG12" s="116"/>
      <c r="AH12" s="123"/>
      <c r="AI12" s="124"/>
    </row>
    <row r="13" spans="1:36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1"/>
      <c r="W13" s="8"/>
      <c r="X13" s="9"/>
      <c r="Y13" s="9"/>
      <c r="Z13" s="9"/>
      <c r="AA13" s="9"/>
      <c r="AB13" s="10"/>
      <c r="AC13" s="9"/>
      <c r="AD13" s="112"/>
      <c r="AE13" s="114"/>
      <c r="AF13" s="115"/>
      <c r="AG13" s="116"/>
      <c r="AH13" s="109"/>
      <c r="AI13" s="117"/>
    </row>
    <row r="14" spans="1:36" ht="35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0"/>
      <c r="U14" s="390">
        <v>65</v>
      </c>
      <c r="V14" s="391">
        <v>62</v>
      </c>
      <c r="W14" s="392">
        <v>219</v>
      </c>
      <c r="X14" s="341">
        <f>+W21+W45+W70+W77+W84+W91+W98+W105+W112+W119+W126</f>
        <v>0</v>
      </c>
      <c r="Y14" s="341">
        <f>+X21+X45+X70+X77+X84+X91+X98+X105+X112+X119+X126</f>
        <v>0</v>
      </c>
      <c r="Z14" s="341">
        <v>26</v>
      </c>
      <c r="AA14" s="341">
        <f>+Z21+Z45+Z70+Z77+Z84+Z91+Z98+Z105+Z112+Z119+Z126</f>
        <v>0</v>
      </c>
      <c r="AB14" s="341">
        <f>+AA21+AA45+AA70+AA77+AA84+AA91+AA98+AA105+AA112+AA119+AA126</f>
        <v>0</v>
      </c>
      <c r="AC14" s="393">
        <v>213</v>
      </c>
      <c r="AD14" s="397">
        <f>AC14/W14</f>
        <v>0.9726027397260274</v>
      </c>
      <c r="AE14" s="114"/>
      <c r="AF14" s="115"/>
      <c r="AG14" s="116"/>
      <c r="AH14" s="109"/>
      <c r="AI14" s="117"/>
      <c r="AJ14" s="421" t="s">
        <v>76</v>
      </c>
    </row>
    <row r="15" spans="1:36" ht="35.25" customHeight="1">
      <c r="A15" s="107">
        <v>8</v>
      </c>
      <c r="B15" s="108" t="s">
        <v>43</v>
      </c>
      <c r="C15" s="109">
        <v>1</v>
      </c>
      <c r="D15" s="8">
        <v>34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11"/>
      <c r="L15" s="8"/>
      <c r="M15" s="9"/>
      <c r="N15" s="9"/>
      <c r="O15" s="9"/>
      <c r="P15" s="9"/>
      <c r="Q15" s="9"/>
      <c r="R15" s="9"/>
      <c r="S15" s="9"/>
      <c r="T15" s="110"/>
      <c r="U15" s="390"/>
      <c r="V15" s="391"/>
      <c r="W15" s="394"/>
      <c r="X15" s="394"/>
      <c r="Y15" s="394"/>
      <c r="Z15" s="394"/>
      <c r="AA15" s="394"/>
      <c r="AB15" s="394"/>
      <c r="AC15" s="394"/>
      <c r="AD15" s="395"/>
      <c r="AE15" s="114"/>
      <c r="AF15" s="115"/>
      <c r="AG15" s="116"/>
      <c r="AH15" s="109"/>
      <c r="AI15" s="117"/>
    </row>
    <row r="16" spans="1:36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1"/>
      <c r="L16" s="8"/>
      <c r="M16" s="9"/>
      <c r="N16" s="9"/>
      <c r="O16" s="9"/>
      <c r="P16" s="9"/>
      <c r="Q16" s="9"/>
      <c r="R16" s="9"/>
      <c r="S16" s="9"/>
      <c r="T16" s="110"/>
      <c r="U16" s="390">
        <v>352</v>
      </c>
      <c r="V16" s="391">
        <v>59</v>
      </c>
      <c r="W16" s="394">
        <v>41</v>
      </c>
      <c r="X16" s="394">
        <v>0</v>
      </c>
      <c r="Y16" s="394">
        <v>30</v>
      </c>
      <c r="Z16" s="394">
        <v>0</v>
      </c>
      <c r="AA16" s="394">
        <v>0</v>
      </c>
      <c r="AB16" s="394">
        <v>0</v>
      </c>
      <c r="AC16" s="394">
        <v>41</v>
      </c>
      <c r="AD16" s="395">
        <v>100</v>
      </c>
      <c r="AE16" s="114"/>
      <c r="AF16" s="115"/>
      <c r="AG16" s="116"/>
      <c r="AH16" s="109"/>
      <c r="AI16" s="117"/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1"/>
      <c r="V17" s="111"/>
      <c r="W17" s="8"/>
      <c r="X17" s="9"/>
      <c r="Y17" s="9"/>
      <c r="Z17" s="9"/>
      <c r="AA17" s="126"/>
      <c r="AB17" s="10"/>
      <c r="AC17" s="9"/>
      <c r="AD17" s="112"/>
      <c r="AE17" s="114"/>
      <c r="AF17" s="115"/>
      <c r="AG17" s="116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131"/>
      <c r="V18" s="131"/>
      <c r="W18" s="4"/>
      <c r="X18" s="6"/>
      <c r="Y18" s="6"/>
      <c r="Z18" s="6"/>
      <c r="AA18" s="134"/>
      <c r="AB18" s="135"/>
      <c r="AC18" s="6"/>
      <c r="AD18" s="132"/>
      <c r="AE18" s="136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>
        <f t="shared" ref="C19:L19" si="0">SUM(C8:C18)</f>
        <v>1</v>
      </c>
      <c r="D19" s="7">
        <f t="shared" si="0"/>
        <v>34</v>
      </c>
      <c r="E19" s="12">
        <f t="shared" si="0"/>
        <v>1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40">
        <f t="shared" si="0"/>
        <v>0</v>
      </c>
      <c r="K19" s="58">
        <f t="shared" si="0"/>
        <v>90</v>
      </c>
      <c r="L19" s="7">
        <f t="shared" si="0"/>
        <v>157</v>
      </c>
      <c r="M19" s="12"/>
      <c r="N19" s="12"/>
      <c r="O19" s="12">
        <f>SUM(O8:O18)</f>
        <v>34</v>
      </c>
      <c r="P19" s="12">
        <f>SUM(P8:P18)</f>
        <v>9</v>
      </c>
      <c r="Q19" s="12">
        <f>SUM(Q8:Q18)</f>
        <v>4</v>
      </c>
      <c r="R19" s="12"/>
      <c r="S19" s="12">
        <f t="shared" ref="S19:AC19" si="1">SUM(S8:S18)</f>
        <v>157</v>
      </c>
      <c r="T19" s="140">
        <f t="shared" si="1"/>
        <v>2</v>
      </c>
      <c r="U19" s="58">
        <f t="shared" si="1"/>
        <v>3745</v>
      </c>
      <c r="V19" s="58">
        <f t="shared" si="1"/>
        <v>2907</v>
      </c>
      <c r="W19" s="89">
        <f t="shared" si="1"/>
        <v>4616</v>
      </c>
      <c r="X19" s="12">
        <f t="shared" si="1"/>
        <v>6</v>
      </c>
      <c r="Y19" s="12">
        <f t="shared" si="1"/>
        <v>30</v>
      </c>
      <c r="Z19" s="12">
        <f t="shared" si="1"/>
        <v>96</v>
      </c>
      <c r="AA19" s="12">
        <f t="shared" si="1"/>
        <v>17</v>
      </c>
      <c r="AB19" s="12">
        <f t="shared" si="1"/>
        <v>2</v>
      </c>
      <c r="AC19" s="12">
        <f t="shared" si="1"/>
        <v>4608</v>
      </c>
      <c r="AD19" s="398">
        <f>AC19/W19</f>
        <v>0.99826689774696709</v>
      </c>
      <c r="AE19" s="142"/>
      <c r="AF19" s="143"/>
      <c r="AG19" s="144"/>
      <c r="AH19" s="58"/>
      <c r="AI19" s="60"/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abSelected="1" topLeftCell="A3" zoomScale="90" zoomScaleNormal="90" zoomScaleSheetLayoutView="70" zoomScalePageLayoutView="70" workbookViewId="0">
      <selection activeCell="B12" sqref="B12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4" width="6.265625" style="2" hidden="1" customWidth="1"/>
    <col min="15" max="17" width="6.265625" style="2" customWidth="1"/>
    <col min="18" max="18" width="6.265625" style="2" hidden="1" customWidth="1"/>
    <col min="19" max="19" width="6.265625" style="2" customWidth="1"/>
    <col min="20" max="20" width="6.73046875" style="2" customWidth="1"/>
    <col min="21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7.863281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72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55.1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37.5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564" t="s">
        <v>78</v>
      </c>
      <c r="AE3" s="564"/>
      <c r="AF3" s="564"/>
      <c r="AG3" s="564"/>
      <c r="AH3" s="564"/>
      <c r="AI3" s="564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21"/>
      <c r="U5" s="524" t="s">
        <v>4</v>
      </c>
      <c r="V5" s="524" t="s">
        <v>36</v>
      </c>
      <c r="W5" s="527" t="s">
        <v>6</v>
      </c>
      <c r="X5" s="511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2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23"/>
      <c r="U6" s="525"/>
      <c r="V6" s="525"/>
      <c r="W6" s="528"/>
      <c r="X6" s="512"/>
      <c r="Y6" s="515"/>
      <c r="Z6" s="518"/>
      <c r="AA6" s="515"/>
      <c r="AB6" s="515"/>
      <c r="AC6" s="522"/>
      <c r="AD6" s="523"/>
      <c r="AE6" s="567"/>
      <c r="AF6" s="515"/>
      <c r="AG6" s="537"/>
      <c r="AH6" s="556"/>
      <c r="AI6" s="559"/>
    </row>
    <row r="7" spans="1:35" ht="84" customHeight="1" thickBot="1">
      <c r="A7" s="539"/>
      <c r="B7" s="543"/>
      <c r="C7" s="563"/>
      <c r="D7" s="565"/>
      <c r="E7" s="530"/>
      <c r="F7" s="530"/>
      <c r="G7" s="530"/>
      <c r="H7" s="530"/>
      <c r="I7" s="423" t="s">
        <v>37</v>
      </c>
      <c r="J7" s="92" t="s">
        <v>1</v>
      </c>
      <c r="K7" s="535"/>
      <c r="L7" s="513"/>
      <c r="M7" s="516"/>
      <c r="N7" s="516"/>
      <c r="O7" s="516"/>
      <c r="P7" s="516"/>
      <c r="Q7" s="516"/>
      <c r="R7" s="516"/>
      <c r="S7" s="443" t="s">
        <v>37</v>
      </c>
      <c r="T7" s="181" t="s">
        <v>1</v>
      </c>
      <c r="U7" s="526"/>
      <c r="V7" s="526"/>
      <c r="W7" s="529"/>
      <c r="X7" s="513"/>
      <c r="Y7" s="516"/>
      <c r="Z7" s="519"/>
      <c r="AA7" s="516"/>
      <c r="AB7" s="516"/>
      <c r="AC7" s="443" t="s">
        <v>37</v>
      </c>
      <c r="AD7" s="181" t="s">
        <v>1</v>
      </c>
      <c r="AE7" s="568"/>
      <c r="AF7" s="530"/>
      <c r="AG7" s="538"/>
      <c r="AH7" s="557"/>
      <c r="AI7" s="560"/>
    </row>
    <row r="8" spans="1:35" ht="32.25" customHeight="1">
      <c r="A8" s="402">
        <v>1</v>
      </c>
      <c r="B8" s="403" t="s">
        <v>19</v>
      </c>
      <c r="C8" s="404">
        <f>'Тошкент шаҳар'!C19</f>
        <v>2</v>
      </c>
      <c r="D8" s="425">
        <f>'Тошкент шаҳар'!D19</f>
        <v>2</v>
      </c>
      <c r="E8" s="410">
        <f>'Тошкент шаҳар'!E19</f>
        <v>1</v>
      </c>
      <c r="F8" s="410">
        <f>'Тошкент шаҳар'!F19</f>
        <v>1</v>
      </c>
      <c r="G8" s="410"/>
      <c r="H8" s="410">
        <f>'Тошкент шаҳар'!H19</f>
        <v>2</v>
      </c>
      <c r="I8" s="428">
        <f>'Тошкент шаҳар'!I19</f>
        <v>2</v>
      </c>
      <c r="J8" s="433">
        <v>100</v>
      </c>
      <c r="K8" s="418">
        <f>'Тошкент шаҳар'!K19</f>
        <v>57</v>
      </c>
      <c r="L8" s="425">
        <f>'Тошкент шаҳар'!L19</f>
        <v>16</v>
      </c>
      <c r="M8" s="410"/>
      <c r="N8" s="410"/>
      <c r="O8" s="410">
        <f>'Тошкент шаҳар'!O19</f>
        <v>7</v>
      </c>
      <c r="P8" s="410">
        <f>'Тошкент шаҳар'!P19</f>
        <v>8</v>
      </c>
      <c r="Q8" s="410">
        <f>'Тошкент шаҳар'!Q19</f>
        <v>2</v>
      </c>
      <c r="R8" s="410"/>
      <c r="S8" s="428">
        <f>'Тошкент шаҳар'!S19</f>
        <v>16</v>
      </c>
      <c r="T8" s="433">
        <v>100</v>
      </c>
      <c r="U8" s="95">
        <f>'Тошкент шаҳар'!U19</f>
        <v>2841</v>
      </c>
      <c r="V8" s="436">
        <f>'Тошкент шаҳар'!V19</f>
        <v>2841</v>
      </c>
      <c r="W8" s="425">
        <f>'Тошкент шаҳар'!W19</f>
        <v>670</v>
      </c>
      <c r="X8" s="410">
        <f>'Тошкент шаҳар'!X19</f>
        <v>9</v>
      </c>
      <c r="Y8" s="410">
        <f>'Тошкент шаҳар'!Y19</f>
        <v>6</v>
      </c>
      <c r="Z8" s="410">
        <f>'Тошкент шаҳар'!Z19</f>
        <v>135</v>
      </c>
      <c r="AA8" s="410">
        <f>'Тошкент шаҳар'!AA19</f>
        <v>1</v>
      </c>
      <c r="AB8" s="410">
        <f>'Тошкент шаҳар'!AB19</f>
        <v>72</v>
      </c>
      <c r="AC8" s="428">
        <f>'Тошкент шаҳар'!AC19</f>
        <v>670</v>
      </c>
      <c r="AD8" s="433">
        <v>100</v>
      </c>
      <c r="AE8" s="412">
        <f>'Тошкент шаҳар'!AE19</f>
        <v>11</v>
      </c>
      <c r="AF8" s="410">
        <f>'Тошкент шаҳар'!AF19</f>
        <v>5</v>
      </c>
      <c r="AG8" s="415">
        <f>'Тошкент шаҳар'!AG19</f>
        <v>6</v>
      </c>
      <c r="AH8" s="145">
        <f>'Тошкент шаҳар'!AH19</f>
        <v>16</v>
      </c>
      <c r="AI8" s="145">
        <f>'Тошкент шаҳар'!AI19</f>
        <v>146</v>
      </c>
    </row>
    <row r="9" spans="1:35" ht="32.25" customHeight="1">
      <c r="A9" s="81">
        <v>2</v>
      </c>
      <c r="B9" s="383" t="s">
        <v>21</v>
      </c>
      <c r="C9" s="386"/>
      <c r="D9" s="426"/>
      <c r="E9" s="197"/>
      <c r="F9" s="197"/>
      <c r="G9" s="197"/>
      <c r="H9" s="197"/>
      <c r="I9" s="429"/>
      <c r="J9" s="430"/>
      <c r="K9" s="409">
        <f>' Ҳоразм '!K19</f>
        <v>43</v>
      </c>
      <c r="L9" s="426">
        <f>' Ҳоразм '!L19</f>
        <v>13</v>
      </c>
      <c r="M9" s="197"/>
      <c r="N9" s="197"/>
      <c r="O9" s="197">
        <f>' Ҳоразм '!O19</f>
        <v>11</v>
      </c>
      <c r="P9" s="197"/>
      <c r="Q9" s="197"/>
      <c r="R9" s="197"/>
      <c r="S9" s="429">
        <f>' Ҳоразм '!S19</f>
        <v>13</v>
      </c>
      <c r="T9" s="434">
        <v>100</v>
      </c>
      <c r="U9" s="109">
        <f>' Ҳоразм '!U19</f>
        <v>4485</v>
      </c>
      <c r="V9" s="437">
        <f>' Ҳоразм '!V19</f>
        <v>2527</v>
      </c>
      <c r="W9" s="426">
        <f>' Ҳоразм '!W19</f>
        <v>1611</v>
      </c>
      <c r="X9" s="197">
        <f>' Ҳоразм '!X19</f>
        <v>32</v>
      </c>
      <c r="Y9" s="197">
        <f>' Ҳоразм '!Y19</f>
        <v>28</v>
      </c>
      <c r="Z9" s="197">
        <f>' Ҳоразм '!Z19</f>
        <v>74</v>
      </c>
      <c r="AA9" s="197"/>
      <c r="AB9" s="197">
        <f>' Ҳоразм '!AB19</f>
        <v>18</v>
      </c>
      <c r="AC9" s="429">
        <f>' Ҳоразм '!AC19</f>
        <v>1611</v>
      </c>
      <c r="AD9" s="434">
        <v>100</v>
      </c>
      <c r="AE9" s="389">
        <f>' Ҳоразм '!AE19</f>
        <v>31</v>
      </c>
      <c r="AF9" s="197">
        <f>' Ҳоразм '!AF19</f>
        <v>13</v>
      </c>
      <c r="AG9" s="198">
        <f>' Ҳоразм '!AG19</f>
        <v>17</v>
      </c>
      <c r="AH9" s="153">
        <f>' Ҳоразм '!AH19</f>
        <v>22</v>
      </c>
      <c r="AI9" s="153">
        <f>' Ҳоразм '!AI19</f>
        <v>44</v>
      </c>
    </row>
    <row r="10" spans="1:35" ht="32.25" customHeight="1">
      <c r="A10" s="81">
        <v>3</v>
      </c>
      <c r="B10" s="383" t="s">
        <v>18</v>
      </c>
      <c r="C10" s="386"/>
      <c r="D10" s="426"/>
      <c r="E10" s="197"/>
      <c r="F10" s="197"/>
      <c r="G10" s="197"/>
      <c r="H10" s="197"/>
      <c r="I10" s="429"/>
      <c r="J10" s="431"/>
      <c r="K10" s="409">
        <f>Андижон!K19</f>
        <v>58</v>
      </c>
      <c r="L10" s="426">
        <f>Андижон!L19</f>
        <v>26</v>
      </c>
      <c r="M10" s="197"/>
      <c r="N10" s="197"/>
      <c r="O10" s="197"/>
      <c r="P10" s="197"/>
      <c r="Q10" s="197"/>
      <c r="R10" s="197"/>
      <c r="S10" s="429">
        <f>Андижон!S19</f>
        <v>26</v>
      </c>
      <c r="T10" s="434">
        <v>100</v>
      </c>
      <c r="U10" s="109">
        <f>Андижон!U19</f>
        <v>1590</v>
      </c>
      <c r="V10" s="437">
        <f>Андижон!V19</f>
        <v>186</v>
      </c>
      <c r="W10" s="426">
        <f>Андижон!W19</f>
        <v>528</v>
      </c>
      <c r="X10" s="197">
        <f>Андижон!X19</f>
        <v>3</v>
      </c>
      <c r="Y10" s="197">
        <f>Андижон!Y19</f>
        <v>2</v>
      </c>
      <c r="Z10" s="197">
        <f>Андижон!Z19</f>
        <v>92</v>
      </c>
      <c r="AA10" s="197">
        <f>Андижон!AA19</f>
        <v>1</v>
      </c>
      <c r="AB10" s="197">
        <f>Андижон!AB19</f>
        <v>3</v>
      </c>
      <c r="AC10" s="429">
        <f>Андижон!AC19</f>
        <v>528</v>
      </c>
      <c r="AD10" s="434">
        <v>100</v>
      </c>
      <c r="AE10" s="389">
        <f>Андижон!AE19</f>
        <v>10</v>
      </c>
      <c r="AF10" s="197"/>
      <c r="AG10" s="198">
        <f>Андижон!AG19</f>
        <v>2</v>
      </c>
      <c r="AH10" s="153">
        <f>Андижон!AH19</f>
        <v>31</v>
      </c>
      <c r="AI10" s="153">
        <f>Андижон!AI19</f>
        <v>71</v>
      </c>
    </row>
    <row r="11" spans="1:35" ht="32.25" customHeight="1">
      <c r="A11" s="81">
        <v>4</v>
      </c>
      <c r="B11" s="384" t="s">
        <v>20</v>
      </c>
      <c r="C11" s="386"/>
      <c r="D11" s="426"/>
      <c r="E11" s="197"/>
      <c r="F11" s="197"/>
      <c r="G11" s="197"/>
      <c r="H11" s="197"/>
      <c r="I11" s="429"/>
      <c r="J11" s="430"/>
      <c r="K11" s="409">
        <f>Наманган!K19</f>
        <v>50</v>
      </c>
      <c r="L11" s="426">
        <f>Наманган!L19</f>
        <v>21</v>
      </c>
      <c r="M11" s="197"/>
      <c r="N11" s="197"/>
      <c r="O11" s="197">
        <f>Наманган!O19</f>
        <v>21</v>
      </c>
      <c r="P11" s="197"/>
      <c r="Q11" s="197"/>
      <c r="R11" s="197"/>
      <c r="S11" s="429">
        <f>Наманган!S19</f>
        <v>21</v>
      </c>
      <c r="T11" s="434">
        <v>100</v>
      </c>
      <c r="U11" s="109">
        <f>Наманган!U19</f>
        <v>1955</v>
      </c>
      <c r="V11" s="437">
        <f>Наманган!V19</f>
        <v>3656</v>
      </c>
      <c r="W11" s="426">
        <f>Наманган!W19</f>
        <v>1169</v>
      </c>
      <c r="X11" s="197">
        <f>Наманган!X19</f>
        <v>36</v>
      </c>
      <c r="Y11" s="197"/>
      <c r="Z11" s="197">
        <f>Наманган!Z19</f>
        <v>71</v>
      </c>
      <c r="AA11" s="197"/>
      <c r="AB11" s="197">
        <f>Наманган!AB19</f>
        <v>13</v>
      </c>
      <c r="AC11" s="429">
        <f>Наманган!AC19</f>
        <v>1169</v>
      </c>
      <c r="AD11" s="434">
        <v>100</v>
      </c>
      <c r="AE11" s="389">
        <f>Наманган!AE19</f>
        <v>6</v>
      </c>
      <c r="AF11" s="197">
        <f>Наманган!AF19</f>
        <v>1</v>
      </c>
      <c r="AG11" s="198">
        <f>Наманган!AG19</f>
        <v>5</v>
      </c>
      <c r="AH11" s="153">
        <f>Наманган!AH19</f>
        <v>22</v>
      </c>
      <c r="AI11" s="153">
        <f>Наманган!AI19</f>
        <v>123</v>
      </c>
    </row>
    <row r="12" spans="1:35" ht="32.25" customHeight="1">
      <c r="A12" s="81">
        <v>5</v>
      </c>
      <c r="B12" s="385" t="s">
        <v>71</v>
      </c>
      <c r="C12" s="386">
        <f>'Қорақалпоғистон Рес'!C19</f>
        <v>1</v>
      </c>
      <c r="D12" s="426">
        <f>'Қорақалпоғистон Рес'!D19</f>
        <v>34</v>
      </c>
      <c r="E12" s="197">
        <f>'Қорақалпоғистон Рес'!E19</f>
        <v>1</v>
      </c>
      <c r="F12" s="197"/>
      <c r="G12" s="197"/>
      <c r="H12" s="197"/>
      <c r="I12" s="429">
        <v>0</v>
      </c>
      <c r="J12" s="434">
        <f>'Қорақалпоғистон Рес'!J19</f>
        <v>0</v>
      </c>
      <c r="K12" s="409">
        <f>'Қорақалпоғистон Рес'!K19</f>
        <v>90</v>
      </c>
      <c r="L12" s="426">
        <f>'Қорақалпоғистон Рес'!L19</f>
        <v>157</v>
      </c>
      <c r="M12" s="197"/>
      <c r="N12" s="197"/>
      <c r="O12" s="197">
        <f>'Қорақалпоғистон Рес'!O19</f>
        <v>34</v>
      </c>
      <c r="P12" s="197">
        <f>'Қорақалпоғистон Рес'!P19</f>
        <v>9</v>
      </c>
      <c r="Q12" s="197">
        <f>'Қорақалпоғистон Рес'!Q19</f>
        <v>4</v>
      </c>
      <c r="R12" s="197"/>
      <c r="S12" s="429">
        <f>'Қорақалпоғистон Рес'!S19</f>
        <v>157</v>
      </c>
      <c r="T12" s="434">
        <v>100</v>
      </c>
      <c r="U12" s="109">
        <f>'Қорақалпоғистон Рес'!U19</f>
        <v>3745</v>
      </c>
      <c r="V12" s="437">
        <f>'Қорақалпоғистон Рес'!V19</f>
        <v>2907</v>
      </c>
      <c r="W12" s="426">
        <f>'Қорақалпоғистон Рес'!W19</f>
        <v>4616</v>
      </c>
      <c r="X12" s="197">
        <f>'Қорақалпоғистон Рес'!X19</f>
        <v>6</v>
      </c>
      <c r="Y12" s="197">
        <f>'Қорақалпоғистон Рес'!Y19</f>
        <v>30</v>
      </c>
      <c r="Z12" s="197">
        <f>'Қорақалпоғистон Рес'!Z19</f>
        <v>96</v>
      </c>
      <c r="AA12" s="197">
        <f>'Қорақалпоғистон Рес'!AA19</f>
        <v>17</v>
      </c>
      <c r="AB12" s="197">
        <f>'Қорақалпоғистон Рес'!AB19</f>
        <v>2</v>
      </c>
      <c r="AC12" s="429">
        <f>'Қорақалпоғистон Рес'!AC19</f>
        <v>4608</v>
      </c>
      <c r="AD12" s="439">
        <v>99.8</v>
      </c>
      <c r="AE12" s="389"/>
      <c r="AF12" s="197"/>
      <c r="AG12" s="198"/>
      <c r="AH12" s="153"/>
      <c r="AI12" s="153"/>
    </row>
    <row r="13" spans="1:35" ht="32.25" customHeight="1">
      <c r="A13" s="81">
        <v>6</v>
      </c>
      <c r="B13" s="384" t="s">
        <v>15</v>
      </c>
      <c r="C13" s="386">
        <f>Бухоро!C19</f>
        <v>1</v>
      </c>
      <c r="D13" s="426">
        <f>Бухоро!D19</f>
        <v>42</v>
      </c>
      <c r="E13" s="197">
        <f>Бухоро!E19</f>
        <v>1</v>
      </c>
      <c r="F13" s="197"/>
      <c r="G13" s="197">
        <f>Бухоро!G19</f>
        <v>1</v>
      </c>
      <c r="H13" s="197">
        <f>Бухоро!H19</f>
        <v>1</v>
      </c>
      <c r="I13" s="429">
        <f>Бухоро!I19</f>
        <v>42</v>
      </c>
      <c r="J13" s="434">
        <v>100</v>
      </c>
      <c r="K13" s="409">
        <f>Бухоро!K19</f>
        <v>63</v>
      </c>
      <c r="L13" s="426">
        <f>Бухоро!L19</f>
        <v>254</v>
      </c>
      <c r="M13" s="197"/>
      <c r="N13" s="197"/>
      <c r="O13" s="197">
        <f>Бухоро!O19</f>
        <v>31</v>
      </c>
      <c r="P13" s="197">
        <f>Бухоро!P19</f>
        <v>6</v>
      </c>
      <c r="Q13" s="197">
        <f>Бухоро!Q19</f>
        <v>6</v>
      </c>
      <c r="R13" s="197"/>
      <c r="S13" s="429">
        <f>Бухоро!S19</f>
        <v>198</v>
      </c>
      <c r="T13" s="434">
        <v>78</v>
      </c>
      <c r="U13" s="109">
        <f>Бухоро!U19</f>
        <v>1933</v>
      </c>
      <c r="V13" s="437">
        <f>Бухоро!V19</f>
        <v>241</v>
      </c>
      <c r="W13" s="426">
        <f>Бухоро!W19</f>
        <v>611</v>
      </c>
      <c r="X13" s="197">
        <f>Бухоро!X19</f>
        <v>61</v>
      </c>
      <c r="Y13" s="197">
        <f>Бухоро!Y19</f>
        <v>15</v>
      </c>
      <c r="Z13" s="197">
        <f>Бухоро!Z19</f>
        <v>124</v>
      </c>
      <c r="AA13" s="197">
        <f>Бухоро!AA19</f>
        <v>11</v>
      </c>
      <c r="AB13" s="197">
        <f>Бухоро!AB19</f>
        <v>34</v>
      </c>
      <c r="AC13" s="429">
        <f>Бухоро!AC19</f>
        <v>611</v>
      </c>
      <c r="AD13" s="434">
        <v>100</v>
      </c>
      <c r="AE13" s="389">
        <f>Бухоро!AE19</f>
        <v>8</v>
      </c>
      <c r="AF13" s="197"/>
      <c r="AG13" s="198">
        <f>Бухоро!AG19</f>
        <v>8</v>
      </c>
      <c r="AH13" s="153">
        <f>Бухоро!AH19</f>
        <v>156</v>
      </c>
      <c r="AI13" s="153">
        <f>Бухоро!AI19</f>
        <v>205</v>
      </c>
    </row>
    <row r="14" spans="1:35" ht="32.25" customHeight="1">
      <c r="A14" s="81">
        <v>7</v>
      </c>
      <c r="B14" s="383" t="s">
        <v>14</v>
      </c>
      <c r="C14" s="386"/>
      <c r="D14" s="426"/>
      <c r="E14" s="197"/>
      <c r="F14" s="197"/>
      <c r="G14" s="197"/>
      <c r="H14" s="197"/>
      <c r="I14" s="429"/>
      <c r="J14" s="430"/>
      <c r="K14" s="409">
        <f>'Қашқадарё '!K19</f>
        <v>58</v>
      </c>
      <c r="L14" s="426">
        <f>'Қашқадарё '!L19</f>
        <v>27</v>
      </c>
      <c r="M14" s="197"/>
      <c r="N14" s="197"/>
      <c r="O14" s="197">
        <f>'Қашқадарё '!O19</f>
        <v>14</v>
      </c>
      <c r="P14" s="197">
        <f>'Қашқадарё '!P19</f>
        <v>14</v>
      </c>
      <c r="Q14" s="197"/>
      <c r="R14" s="197"/>
      <c r="S14" s="429">
        <f>'Қашқадарё '!S19</f>
        <v>27</v>
      </c>
      <c r="T14" s="434">
        <v>100</v>
      </c>
      <c r="U14" s="109">
        <f>'Қашқадарё '!U19</f>
        <v>2418</v>
      </c>
      <c r="V14" s="437">
        <f>'Қашқадарё '!V19</f>
        <v>315</v>
      </c>
      <c r="W14" s="426">
        <f>'Қашқадарё '!W19</f>
        <v>926</v>
      </c>
      <c r="X14" s="197">
        <f>'Қашқадарё '!X19</f>
        <v>30</v>
      </c>
      <c r="Y14" s="197">
        <f>'Қашқадарё '!Y19</f>
        <v>8</v>
      </c>
      <c r="Z14" s="197">
        <f>'Қашқадарё '!Z19</f>
        <v>129</v>
      </c>
      <c r="AA14" s="197">
        <f>'Қашқадарё '!AA19</f>
        <v>1</v>
      </c>
      <c r="AB14" s="197">
        <f>'Қашқадарё '!AB19</f>
        <v>35</v>
      </c>
      <c r="AC14" s="429">
        <f>'Қашқадарё '!AC19</f>
        <v>926</v>
      </c>
      <c r="AD14" s="434">
        <v>100</v>
      </c>
      <c r="AE14" s="389">
        <f>'Қашқадарё '!AE19</f>
        <v>18</v>
      </c>
      <c r="AF14" s="197">
        <f>'Қашқадарё '!AF19</f>
        <v>3</v>
      </c>
      <c r="AG14" s="198">
        <f>'Қашқадарё '!AG19</f>
        <v>15</v>
      </c>
      <c r="AH14" s="153"/>
      <c r="AI14" s="153"/>
    </row>
    <row r="15" spans="1:35" ht="32.25" customHeight="1">
      <c r="A15" s="81">
        <v>8</v>
      </c>
      <c r="B15" s="385" t="s">
        <v>17</v>
      </c>
      <c r="C15" s="386"/>
      <c r="D15" s="426"/>
      <c r="E15" s="197"/>
      <c r="F15" s="197"/>
      <c r="G15" s="197"/>
      <c r="H15" s="197"/>
      <c r="I15" s="429"/>
      <c r="J15" s="430"/>
      <c r="K15" s="409">
        <f>Навоий!K19</f>
        <v>97</v>
      </c>
      <c r="L15" s="426">
        <f>Навоий!L19</f>
        <v>232</v>
      </c>
      <c r="M15" s="197"/>
      <c r="N15" s="197"/>
      <c r="O15" s="197">
        <f>Навоий!O19</f>
        <v>14</v>
      </c>
      <c r="P15" s="197">
        <f>Навоий!P19</f>
        <v>1</v>
      </c>
      <c r="Q15" s="197"/>
      <c r="R15" s="197"/>
      <c r="S15" s="429">
        <f>Навоий!S19</f>
        <v>232</v>
      </c>
      <c r="T15" s="434">
        <v>100</v>
      </c>
      <c r="U15" s="109">
        <f>Навоий!U19</f>
        <v>536</v>
      </c>
      <c r="V15" s="437">
        <f>Навоий!V19</f>
        <v>0</v>
      </c>
      <c r="W15" s="426">
        <f>Навоий!W19</f>
        <v>229</v>
      </c>
      <c r="X15" s="197">
        <f>Навоий!X19</f>
        <v>10</v>
      </c>
      <c r="Y15" s="197"/>
      <c r="Z15" s="197">
        <f>Навоий!Z19</f>
        <v>16</v>
      </c>
      <c r="AA15" s="197">
        <f>Навоий!AA19</f>
        <v>6</v>
      </c>
      <c r="AB15" s="197">
        <f>Навоий!AB19</f>
        <v>6</v>
      </c>
      <c r="AC15" s="429">
        <f>Навоий!AC19</f>
        <v>229</v>
      </c>
      <c r="AD15" s="434">
        <v>100</v>
      </c>
      <c r="AE15" s="389"/>
      <c r="AF15" s="197"/>
      <c r="AG15" s="198"/>
      <c r="AH15" s="153">
        <f>Навоий!AH19</f>
        <v>30</v>
      </c>
      <c r="AI15" s="153">
        <f>Навоий!AI19</f>
        <v>41</v>
      </c>
    </row>
    <row r="16" spans="1:35" ht="32.25" customHeight="1">
      <c r="A16" s="81">
        <v>9</v>
      </c>
      <c r="B16" s="384" t="s">
        <v>12</v>
      </c>
      <c r="C16" s="386"/>
      <c r="D16" s="426"/>
      <c r="E16" s="197"/>
      <c r="F16" s="197"/>
      <c r="G16" s="197"/>
      <c r="H16" s="197"/>
      <c r="I16" s="429"/>
      <c r="J16" s="430"/>
      <c r="K16" s="409">
        <f>Самарқанд!K19</f>
        <v>78</v>
      </c>
      <c r="L16" s="426">
        <f>Самарқанд!L19</f>
        <v>36</v>
      </c>
      <c r="M16" s="197"/>
      <c r="N16" s="197"/>
      <c r="O16" s="197">
        <f>Самарқанд!O19</f>
        <v>36</v>
      </c>
      <c r="P16" s="197"/>
      <c r="Q16" s="197">
        <f>Самарқанд!Q19</f>
        <v>2</v>
      </c>
      <c r="R16" s="197"/>
      <c r="S16" s="429">
        <f>Самарқанд!S19</f>
        <v>36</v>
      </c>
      <c r="T16" s="434">
        <v>100</v>
      </c>
      <c r="U16" s="109">
        <f>Самарқанд!U19</f>
        <v>5211</v>
      </c>
      <c r="V16" s="437">
        <f>Самарқанд!V19</f>
        <v>679</v>
      </c>
      <c r="W16" s="426">
        <f>Самарқанд!W19</f>
        <v>1179</v>
      </c>
      <c r="X16" s="197">
        <f>Самарқанд!X19</f>
        <v>18</v>
      </c>
      <c r="Y16" s="197">
        <f>Самарқанд!Y19</f>
        <v>14</v>
      </c>
      <c r="Z16" s="197">
        <f>Самарқанд!Z19</f>
        <v>136</v>
      </c>
      <c r="AA16" s="197">
        <f>Самарқанд!AA19</f>
        <v>19</v>
      </c>
      <c r="AB16" s="197">
        <f>Самарқанд!AB19</f>
        <v>10</v>
      </c>
      <c r="AC16" s="429">
        <f>Самарқанд!AC19</f>
        <v>1179</v>
      </c>
      <c r="AD16" s="434">
        <v>100</v>
      </c>
      <c r="AE16" s="389">
        <f>Самарқанд!AE19</f>
        <v>27</v>
      </c>
      <c r="AF16" s="197"/>
      <c r="AG16" s="198">
        <f>Самарқанд!AG19</f>
        <v>16</v>
      </c>
      <c r="AH16" s="153">
        <f>Самарқанд!AH19</f>
        <v>49</v>
      </c>
      <c r="AI16" s="153">
        <f>Самарқанд!AI19</f>
        <v>80</v>
      </c>
    </row>
    <row r="17" spans="1:35" ht="32.25" customHeight="1">
      <c r="A17" s="81">
        <v>10</v>
      </c>
      <c r="B17" s="384" t="s">
        <v>22</v>
      </c>
      <c r="C17" s="386">
        <f>'Тошкент вилояти'!C19</f>
        <v>2</v>
      </c>
      <c r="D17" s="426">
        <f>'Тошкент вилояти'!D19</f>
        <v>15</v>
      </c>
      <c r="E17" s="197">
        <f>'Тошкент вилояти'!E19</f>
        <v>2</v>
      </c>
      <c r="F17" s="197"/>
      <c r="G17" s="197"/>
      <c r="H17" s="197">
        <f>'Тошкент вилояти'!H19</f>
        <v>1</v>
      </c>
      <c r="I17" s="429">
        <f>'Тошкент вилояти'!I19</f>
        <v>15</v>
      </c>
      <c r="J17" s="434">
        <v>100</v>
      </c>
      <c r="K17" s="409">
        <f>'Тошкент вилояти'!K19</f>
        <v>75</v>
      </c>
      <c r="L17" s="426">
        <f>'Тошкент вилояти'!L19</f>
        <v>38</v>
      </c>
      <c r="M17" s="197"/>
      <c r="N17" s="197"/>
      <c r="O17" s="197"/>
      <c r="P17" s="197"/>
      <c r="Q17" s="197"/>
      <c r="R17" s="197"/>
      <c r="S17" s="429">
        <f>'Тошкент вилояти'!S19</f>
        <v>38</v>
      </c>
      <c r="T17" s="434">
        <v>100</v>
      </c>
      <c r="U17" s="109">
        <f>'Тошкент вилояти'!U19</f>
        <v>1289</v>
      </c>
      <c r="V17" s="437">
        <f>'Тошкент вилояти'!V19</f>
        <v>92</v>
      </c>
      <c r="W17" s="426">
        <f>'Тошкент вилояти'!W19</f>
        <v>321</v>
      </c>
      <c r="X17" s="197">
        <f>'Тошкент вилояти'!X19</f>
        <v>7</v>
      </c>
      <c r="Y17" s="197">
        <f>'Тошкент вилояти'!Y19</f>
        <v>25</v>
      </c>
      <c r="Z17" s="197">
        <f>'Тошкент вилояти'!Z19</f>
        <v>42</v>
      </c>
      <c r="AA17" s="197"/>
      <c r="AB17" s="197">
        <f>'Тошкент вилояти'!AB19</f>
        <v>24</v>
      </c>
      <c r="AC17" s="429">
        <f>'Тошкент вилояти'!AC19</f>
        <v>321</v>
      </c>
      <c r="AD17" s="434">
        <v>100</v>
      </c>
      <c r="AE17" s="389">
        <f>'Тошкент вилояти'!AE19</f>
        <v>10</v>
      </c>
      <c r="AF17" s="197">
        <f>'Тошкент вилояти'!AF19</f>
        <v>3</v>
      </c>
      <c r="AG17" s="198">
        <f>'Тошкент вилояти'!AG19</f>
        <v>7</v>
      </c>
      <c r="AH17" s="153">
        <f>'Тошкент вилояти'!AH19</f>
        <v>8</v>
      </c>
      <c r="AI17" s="153">
        <f>'Тошкент вилояти'!AI19</f>
        <v>65</v>
      </c>
    </row>
    <row r="18" spans="1:35" ht="32.25" customHeight="1">
      <c r="A18" s="81">
        <v>11</v>
      </c>
      <c r="B18" s="384" t="s">
        <v>13</v>
      </c>
      <c r="C18" s="386"/>
      <c r="D18" s="426"/>
      <c r="E18" s="197"/>
      <c r="F18" s="197"/>
      <c r="G18" s="197"/>
      <c r="H18" s="197"/>
      <c r="I18" s="429"/>
      <c r="J18" s="430"/>
      <c r="K18" s="409">
        <f>'Сурхондарё '!K19</f>
        <v>52</v>
      </c>
      <c r="L18" s="426">
        <f>'Сурхондарё '!L19</f>
        <v>25</v>
      </c>
      <c r="M18" s="197"/>
      <c r="N18" s="197"/>
      <c r="O18" s="197">
        <f>'Сурхондарё '!O19</f>
        <v>21</v>
      </c>
      <c r="P18" s="197">
        <f>'Сурхондарё '!P19</f>
        <v>7</v>
      </c>
      <c r="Q18" s="197"/>
      <c r="R18" s="197"/>
      <c r="S18" s="429">
        <f>'Сурхондарё '!S19</f>
        <v>25</v>
      </c>
      <c r="T18" s="434">
        <v>100</v>
      </c>
      <c r="U18" s="109">
        <f>'Сурхондарё '!U19</f>
        <v>3583</v>
      </c>
      <c r="V18" s="437">
        <f>'Сурхондарё '!V19</f>
        <v>3063</v>
      </c>
      <c r="W18" s="426">
        <f>'Сурхондарё '!W19</f>
        <v>771</v>
      </c>
      <c r="X18" s="197">
        <f>'Сурхондарё '!X19</f>
        <v>3</v>
      </c>
      <c r="Y18" s="197">
        <f>'Сурхондарё '!Y19</f>
        <v>3</v>
      </c>
      <c r="Z18" s="197">
        <f>'Сурхондарё '!Z19</f>
        <v>56</v>
      </c>
      <c r="AA18" s="197">
        <f>'Сурхондарё '!AA19</f>
        <v>3</v>
      </c>
      <c r="AB18" s="197">
        <f>'Сурхондарё '!AB19</f>
        <v>16</v>
      </c>
      <c r="AC18" s="429">
        <f>'Сурхондарё '!AC19</f>
        <v>771</v>
      </c>
      <c r="AD18" s="434">
        <v>100</v>
      </c>
      <c r="AE18" s="389">
        <f>'Сурхондарё '!AE19</f>
        <v>4</v>
      </c>
      <c r="AF18" s="197"/>
      <c r="AG18" s="198">
        <f>'Сурхондарё '!AG19</f>
        <v>2</v>
      </c>
      <c r="AH18" s="153">
        <f>'Сурхондарё '!AH19</f>
        <v>17</v>
      </c>
      <c r="AI18" s="153">
        <f>'Сурхондарё '!AI19</f>
        <v>17</v>
      </c>
    </row>
    <row r="19" spans="1:35" ht="32.25" customHeight="1">
      <c r="A19" s="81">
        <v>12</v>
      </c>
      <c r="B19" s="383" t="s">
        <v>24</v>
      </c>
      <c r="C19" s="386"/>
      <c r="D19" s="426"/>
      <c r="E19" s="197"/>
      <c r="F19" s="197"/>
      <c r="G19" s="197"/>
      <c r="H19" s="197"/>
      <c r="I19" s="429"/>
      <c r="J19" s="430"/>
      <c r="K19" s="409">
        <f>Сирдарё!K19</f>
        <v>41</v>
      </c>
      <c r="L19" s="426">
        <f>Сирдарё!L19</f>
        <v>177</v>
      </c>
      <c r="M19" s="197"/>
      <c r="N19" s="197"/>
      <c r="O19" s="197">
        <f>Сирдарё!O19</f>
        <v>7</v>
      </c>
      <c r="P19" s="197">
        <f>Сирдарё!P19</f>
        <v>11</v>
      </c>
      <c r="Q19" s="197"/>
      <c r="R19" s="197"/>
      <c r="S19" s="429">
        <f>Сирдарё!S19</f>
        <v>177</v>
      </c>
      <c r="T19" s="434">
        <v>100</v>
      </c>
      <c r="U19" s="109">
        <f>Сирдарё!U19</f>
        <v>513</v>
      </c>
      <c r="V19" s="437">
        <f>Сирдарё!V19</f>
        <v>375</v>
      </c>
      <c r="W19" s="426">
        <f>Сирдарё!W19</f>
        <v>94</v>
      </c>
      <c r="X19" s="197">
        <f>Сирдарё!X19</f>
        <v>7</v>
      </c>
      <c r="Y19" s="197">
        <f>Сирдарё!Y19</f>
        <v>2</v>
      </c>
      <c r="Z19" s="197">
        <f>Сирдарё!Z19</f>
        <v>41</v>
      </c>
      <c r="AA19" s="197">
        <f>Сирдарё!AA19</f>
        <v>2</v>
      </c>
      <c r="AB19" s="197">
        <f>Сирдарё!AB19</f>
        <v>11</v>
      </c>
      <c r="AC19" s="429">
        <f>Сирдарё!AC19</f>
        <v>89</v>
      </c>
      <c r="AD19" s="434">
        <v>95</v>
      </c>
      <c r="AE19" s="389"/>
      <c r="AF19" s="197"/>
      <c r="AG19" s="198"/>
      <c r="AH19" s="153">
        <f>Сирдарё!AH19</f>
        <v>14</v>
      </c>
      <c r="AI19" s="153">
        <f>Сирдарё!AI19</f>
        <v>28</v>
      </c>
    </row>
    <row r="20" spans="1:35" ht="32.25" customHeight="1">
      <c r="A20" s="81">
        <v>13</v>
      </c>
      <c r="B20" s="385" t="s">
        <v>23</v>
      </c>
      <c r="C20" s="386"/>
      <c r="D20" s="426"/>
      <c r="E20" s="197"/>
      <c r="F20" s="197"/>
      <c r="G20" s="197"/>
      <c r="H20" s="197"/>
      <c r="I20" s="429"/>
      <c r="J20" s="430"/>
      <c r="K20" s="409">
        <f>Жиззах!K19</f>
        <v>26</v>
      </c>
      <c r="L20" s="426">
        <f>Жиззах!L19</f>
        <v>10</v>
      </c>
      <c r="M20" s="197"/>
      <c r="N20" s="197"/>
      <c r="O20" s="197">
        <f>Жиззах!O19</f>
        <v>10</v>
      </c>
      <c r="P20" s="197"/>
      <c r="Q20" s="197"/>
      <c r="R20" s="197"/>
      <c r="S20" s="429">
        <f>Жиззах!S19</f>
        <v>10</v>
      </c>
      <c r="T20" s="434">
        <v>100</v>
      </c>
      <c r="U20" s="109">
        <f>Жиззах!U19</f>
        <v>1745</v>
      </c>
      <c r="V20" s="437">
        <f>Жиззах!V19</f>
        <v>1133</v>
      </c>
      <c r="W20" s="426">
        <f>Жиззах!W19</f>
        <v>319</v>
      </c>
      <c r="X20" s="197">
        <f>Жиззах!X19</f>
        <v>7</v>
      </c>
      <c r="Y20" s="197">
        <f>Жиззах!Y19</f>
        <v>1</v>
      </c>
      <c r="Z20" s="197">
        <f>Жиззах!Z19</f>
        <v>19</v>
      </c>
      <c r="AA20" s="197">
        <f>Жиззах!AA19</f>
        <v>1</v>
      </c>
      <c r="AB20" s="197">
        <f>Жиззах!AB19</f>
        <v>1</v>
      </c>
      <c r="AC20" s="429">
        <f>Жиззах!AC19</f>
        <v>317</v>
      </c>
      <c r="AD20" s="434">
        <v>100</v>
      </c>
      <c r="AE20" s="389">
        <f>Жиззах!AE19</f>
        <v>9</v>
      </c>
      <c r="AF20" s="197">
        <f>Жиззах!AF19</f>
        <v>2</v>
      </c>
      <c r="AG20" s="198">
        <f>Жиззах!AG19</f>
        <v>3</v>
      </c>
      <c r="AH20" s="441"/>
      <c r="AI20" s="441"/>
    </row>
    <row r="21" spans="1:35" ht="32.25" customHeight="1" thickBot="1">
      <c r="A21" s="82">
        <v>14</v>
      </c>
      <c r="B21" s="399" t="s">
        <v>16</v>
      </c>
      <c r="C21" s="400">
        <f>Фарғона!C19</f>
        <v>1</v>
      </c>
      <c r="D21" s="427">
        <f>Фарғона!D19</f>
        <v>1</v>
      </c>
      <c r="E21" s="411">
        <f>Фарғона!E19</f>
        <v>1</v>
      </c>
      <c r="F21" s="411"/>
      <c r="G21" s="411">
        <f>Фарғона!G19</f>
        <v>3</v>
      </c>
      <c r="H21" s="411">
        <f>Фарғона!H19</f>
        <v>1</v>
      </c>
      <c r="I21" s="432">
        <f>Фарғона!I19</f>
        <v>1</v>
      </c>
      <c r="J21" s="435">
        <v>100</v>
      </c>
      <c r="K21" s="419">
        <f>Фарғона!K19</f>
        <v>76</v>
      </c>
      <c r="L21" s="427">
        <f>Фарғона!L19</f>
        <v>56</v>
      </c>
      <c r="M21" s="411"/>
      <c r="N21" s="411"/>
      <c r="O21" s="411">
        <f>Фарғона!O19</f>
        <v>56</v>
      </c>
      <c r="P21" s="411">
        <f>Фарғона!P19</f>
        <v>1</v>
      </c>
      <c r="Q21" s="411">
        <f>Фарғона!Q19</f>
        <v>1</v>
      </c>
      <c r="R21" s="411"/>
      <c r="S21" s="432">
        <f>Фарғона!S19</f>
        <v>56</v>
      </c>
      <c r="T21" s="435">
        <v>100</v>
      </c>
      <c r="U21" s="129">
        <f>Фарғона!U19</f>
        <v>3279</v>
      </c>
      <c r="V21" s="438">
        <f>Фарғона!V19</f>
        <v>0</v>
      </c>
      <c r="W21" s="427">
        <f>Фарғона!W19</f>
        <v>486</v>
      </c>
      <c r="X21" s="411">
        <f>Фарғона!X19</f>
        <v>9</v>
      </c>
      <c r="Y21" s="411"/>
      <c r="Z21" s="411">
        <f>Фарғона!Z19</f>
        <v>58</v>
      </c>
      <c r="AA21" s="411">
        <f>Фарғона!AA19</f>
        <v>3</v>
      </c>
      <c r="AB21" s="411">
        <f>Фарғона!AB19</f>
        <v>32</v>
      </c>
      <c r="AC21" s="432">
        <f>Фарғона!AC19</f>
        <v>486</v>
      </c>
      <c r="AD21" s="435">
        <v>100</v>
      </c>
      <c r="AE21" s="413">
        <f>Фарғона!AE19</f>
        <v>13</v>
      </c>
      <c r="AF21" s="411">
        <f>Фарғона!AF19</f>
        <v>1</v>
      </c>
      <c r="AG21" s="416">
        <f>Фарғона!AG19</f>
        <v>6</v>
      </c>
      <c r="AH21" s="396">
        <f>Фарғона!AH19</f>
        <v>11</v>
      </c>
      <c r="AI21" s="396">
        <f>Фарғона!AI19</f>
        <v>44</v>
      </c>
    </row>
    <row r="22" spans="1:35" ht="27.75" customHeight="1" thickBot="1">
      <c r="A22" s="509" t="s">
        <v>25</v>
      </c>
      <c r="B22" s="510"/>
      <c r="C22" s="58">
        <f t="shared" ref="C22:I22" si="0">SUM(C8:C21)</f>
        <v>7</v>
      </c>
      <c r="D22" s="244">
        <f t="shared" si="0"/>
        <v>94</v>
      </c>
      <c r="E22" s="245">
        <f t="shared" si="0"/>
        <v>6</v>
      </c>
      <c r="F22" s="245">
        <f t="shared" si="0"/>
        <v>1</v>
      </c>
      <c r="G22" s="245">
        <f t="shared" si="0"/>
        <v>4</v>
      </c>
      <c r="H22" s="245">
        <f t="shared" si="0"/>
        <v>5</v>
      </c>
      <c r="I22" s="245">
        <f t="shared" si="0"/>
        <v>60</v>
      </c>
      <c r="J22" s="246">
        <f>I22/D22</f>
        <v>0.63829787234042556</v>
      </c>
      <c r="K22" s="58">
        <f t="shared" ref="K22:S22" si="1">SUM(K8:K21)</f>
        <v>864</v>
      </c>
      <c r="L22" s="244">
        <f t="shared" si="1"/>
        <v>1088</v>
      </c>
      <c r="M22" s="245"/>
      <c r="N22" s="245"/>
      <c r="O22" s="245">
        <f t="shared" si="1"/>
        <v>262</v>
      </c>
      <c r="P22" s="245">
        <f t="shared" si="1"/>
        <v>57</v>
      </c>
      <c r="Q22" s="245">
        <f t="shared" si="1"/>
        <v>15</v>
      </c>
      <c r="R22" s="245"/>
      <c r="S22" s="245">
        <f t="shared" si="1"/>
        <v>1032</v>
      </c>
      <c r="T22" s="246">
        <f>S22/L22</f>
        <v>0.94852941176470584</v>
      </c>
      <c r="U22" s="58">
        <f t="shared" ref="U22:AC22" si="2">SUM(U8:U21)</f>
        <v>35123</v>
      </c>
      <c r="V22" s="334">
        <f t="shared" si="2"/>
        <v>18015</v>
      </c>
      <c r="W22" s="442">
        <f t="shared" si="2"/>
        <v>13530</v>
      </c>
      <c r="X22" s="12">
        <f t="shared" si="2"/>
        <v>238</v>
      </c>
      <c r="Y22" s="12">
        <f t="shared" si="2"/>
        <v>134</v>
      </c>
      <c r="Z22" s="12">
        <f t="shared" si="2"/>
        <v>1089</v>
      </c>
      <c r="AA22" s="12">
        <f t="shared" si="2"/>
        <v>65</v>
      </c>
      <c r="AB22" s="12">
        <f t="shared" si="2"/>
        <v>277</v>
      </c>
      <c r="AC22" s="12">
        <f t="shared" si="2"/>
        <v>13515</v>
      </c>
      <c r="AD22" s="444">
        <f>AC22/W22</f>
        <v>0.99889135254988914</v>
      </c>
      <c r="AE22" s="414">
        <f>SUM(AE8:AE21)</f>
        <v>147</v>
      </c>
      <c r="AF22" s="178">
        <f>SUM(AF8:AF21)</f>
        <v>28</v>
      </c>
      <c r="AG22" s="179">
        <f>SUM(AG8:AG21)</f>
        <v>87</v>
      </c>
      <c r="AH22" s="58">
        <f>SUM(AH8:AH21)</f>
        <v>376</v>
      </c>
      <c r="AI22" s="60">
        <f>SUM(AI8:AI21)</f>
        <v>864</v>
      </c>
    </row>
  </sheetData>
  <mergeCells count="39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AD3:AI3"/>
    <mergeCell ref="P5:P7"/>
    <mergeCell ref="D5:D7"/>
    <mergeCell ref="E5:E7"/>
    <mergeCell ref="AE5:AE7"/>
    <mergeCell ref="AF5:AF7"/>
    <mergeCell ref="AG5:AG7"/>
    <mergeCell ref="AB5:AB7"/>
    <mergeCell ref="AC5:AD6"/>
    <mergeCell ref="F5:F7"/>
    <mergeCell ref="G5:G7"/>
    <mergeCell ref="L5:L7"/>
    <mergeCell ref="M5:M7"/>
    <mergeCell ref="A22:B22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W5:W7"/>
    <mergeCell ref="N5:N7"/>
    <mergeCell ref="O5:O7"/>
    <mergeCell ref="H5:H7"/>
    <mergeCell ref="I5:J6"/>
    <mergeCell ref="K5:K7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showWhiteSpace="0" view="pageLayout" topLeftCell="A4" zoomScale="70" zoomScaleNormal="85" zoomScaleSheetLayoutView="55" zoomScalePageLayoutView="70" workbookViewId="0">
      <selection activeCell="M15" sqref="M15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9.13281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75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31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539"/>
      <c r="B7" s="543"/>
      <c r="C7" s="563"/>
      <c r="D7" s="513"/>
      <c r="E7" s="516"/>
      <c r="F7" s="516"/>
      <c r="G7" s="516"/>
      <c r="H7" s="516"/>
      <c r="I7" s="180" t="s">
        <v>37</v>
      </c>
      <c r="J7" s="213" t="s">
        <v>1</v>
      </c>
      <c r="K7" s="535"/>
      <c r="L7" s="513"/>
      <c r="M7" s="516"/>
      <c r="N7" s="516"/>
      <c r="O7" s="516"/>
      <c r="P7" s="516"/>
      <c r="Q7" s="516"/>
      <c r="R7" s="516"/>
      <c r="S7" s="180" t="s">
        <v>37</v>
      </c>
      <c r="T7" s="213" t="s">
        <v>1</v>
      </c>
      <c r="U7" s="526"/>
      <c r="V7" s="526"/>
      <c r="W7" s="513"/>
      <c r="X7" s="516"/>
      <c r="Y7" s="516"/>
      <c r="Z7" s="519"/>
      <c r="AA7" s="516"/>
      <c r="AB7" s="516"/>
      <c r="AC7" s="180" t="s">
        <v>37</v>
      </c>
      <c r="AD7" s="213" t="s">
        <v>1</v>
      </c>
      <c r="AE7" s="569"/>
      <c r="AF7" s="516"/>
      <c r="AG7" s="570"/>
      <c r="AH7" s="557"/>
      <c r="AI7" s="560"/>
    </row>
    <row r="8" spans="1:35" ht="35.25" customHeight="1">
      <c r="A8" s="214">
        <v>1</v>
      </c>
      <c r="B8" s="215" t="s">
        <v>47</v>
      </c>
      <c r="C8" s="216"/>
      <c r="D8" s="217"/>
      <c r="E8" s="218"/>
      <c r="F8" s="218"/>
      <c r="G8" s="218"/>
      <c r="H8" s="218"/>
      <c r="I8" s="218"/>
      <c r="J8" s="219"/>
      <c r="K8" s="253">
        <v>20</v>
      </c>
      <c r="L8" s="217"/>
      <c r="M8" s="218"/>
      <c r="N8" s="218"/>
      <c r="O8" s="218"/>
      <c r="P8" s="218"/>
      <c r="Q8" s="218"/>
      <c r="R8" s="218"/>
      <c r="S8" s="218"/>
      <c r="T8" s="219"/>
      <c r="U8" s="407">
        <v>524</v>
      </c>
      <c r="V8" s="407">
        <v>40</v>
      </c>
      <c r="W8" s="217">
        <v>273</v>
      </c>
      <c r="X8" s="218"/>
      <c r="Y8" s="218"/>
      <c r="Z8" s="218"/>
      <c r="AA8" s="218"/>
      <c r="AB8" s="188"/>
      <c r="AC8" s="218">
        <v>273</v>
      </c>
      <c r="AD8" s="311">
        <v>1</v>
      </c>
      <c r="AE8" s="317"/>
      <c r="AF8" s="257"/>
      <c r="AG8" s="258"/>
      <c r="AH8" s="216"/>
      <c r="AI8" s="226"/>
    </row>
    <row r="9" spans="1:35" ht="35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1">
        <v>73</v>
      </c>
      <c r="V9" s="111">
        <v>17</v>
      </c>
      <c r="W9" s="8">
        <v>11</v>
      </c>
      <c r="X9" s="9">
        <v>2</v>
      </c>
      <c r="Y9" s="9"/>
      <c r="Z9" s="9"/>
      <c r="AA9" s="9"/>
      <c r="AB9" s="10"/>
      <c r="AC9" s="9">
        <v>11</v>
      </c>
      <c r="AD9" s="112">
        <v>1</v>
      </c>
      <c r="AE9" s="114">
        <v>6</v>
      </c>
      <c r="AF9" s="115">
        <v>0</v>
      </c>
      <c r="AG9" s="116">
        <v>0</v>
      </c>
      <c r="AH9" s="109"/>
      <c r="AI9" s="117"/>
    </row>
    <row r="10" spans="1:35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1"/>
      <c r="L10" s="8"/>
      <c r="M10" s="9"/>
      <c r="N10" s="9"/>
      <c r="O10" s="9"/>
      <c r="P10" s="9"/>
      <c r="Q10" s="9"/>
      <c r="R10" s="9"/>
      <c r="S10" s="9"/>
      <c r="T10" s="110"/>
      <c r="U10" s="111"/>
      <c r="V10" s="111"/>
      <c r="W10" s="8"/>
      <c r="X10" s="9"/>
      <c r="Y10" s="9"/>
      <c r="Z10" s="9"/>
      <c r="AA10" s="9"/>
      <c r="AB10" s="10"/>
      <c r="AC10" s="9"/>
      <c r="AD10" s="252"/>
      <c r="AE10" s="114"/>
      <c r="AF10" s="115"/>
      <c r="AG10" s="116"/>
      <c r="AH10" s="109"/>
      <c r="AI10" s="117"/>
    </row>
    <row r="11" spans="1:35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1">
        <v>62</v>
      </c>
      <c r="V11" s="111">
        <v>76</v>
      </c>
      <c r="W11" s="8">
        <v>76</v>
      </c>
      <c r="X11" s="9"/>
      <c r="Y11" s="9"/>
      <c r="Z11" s="9">
        <v>74</v>
      </c>
      <c r="AA11" s="9"/>
      <c r="AB11" s="10">
        <v>3</v>
      </c>
      <c r="AC11" s="9">
        <v>76</v>
      </c>
      <c r="AD11" s="112">
        <v>1</v>
      </c>
      <c r="AE11" s="114">
        <v>2</v>
      </c>
      <c r="AF11" s="115">
        <v>0</v>
      </c>
      <c r="AG11" s="116">
        <v>0</v>
      </c>
      <c r="AH11" s="109"/>
      <c r="AI11" s="117"/>
    </row>
    <row r="12" spans="1:35" ht="35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118">
        <v>38</v>
      </c>
      <c r="L12" s="119">
        <v>26</v>
      </c>
      <c r="M12" s="120"/>
      <c r="N12" s="120"/>
      <c r="O12" s="120"/>
      <c r="P12" s="120"/>
      <c r="Q12" s="120"/>
      <c r="R12" s="120"/>
      <c r="S12" s="120">
        <v>26</v>
      </c>
      <c r="T12" s="110">
        <v>1</v>
      </c>
      <c r="U12" s="118">
        <v>739</v>
      </c>
      <c r="V12" s="118">
        <v>1</v>
      </c>
      <c r="W12" s="119">
        <v>160</v>
      </c>
      <c r="X12" s="120">
        <v>1</v>
      </c>
      <c r="Y12" s="120"/>
      <c r="Z12" s="120">
        <v>12</v>
      </c>
      <c r="AA12" s="120">
        <v>1</v>
      </c>
      <c r="AB12" s="122"/>
      <c r="AC12" s="120">
        <v>160</v>
      </c>
      <c r="AD12" s="112">
        <v>1</v>
      </c>
      <c r="AE12" s="114">
        <v>2</v>
      </c>
      <c r="AF12" s="115">
        <v>0</v>
      </c>
      <c r="AG12" s="116">
        <v>2</v>
      </c>
      <c r="AH12" s="123"/>
      <c r="AI12" s="124"/>
    </row>
    <row r="13" spans="1:35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1"/>
      <c r="W13" s="8"/>
      <c r="X13" s="9"/>
      <c r="Y13" s="9"/>
      <c r="Z13" s="9"/>
      <c r="AA13" s="9"/>
      <c r="AB13" s="10"/>
      <c r="AC13" s="9"/>
      <c r="AD13" s="112"/>
      <c r="AE13" s="114"/>
      <c r="AF13" s="115"/>
      <c r="AG13" s="116"/>
      <c r="AH13" s="109"/>
      <c r="AI13" s="117"/>
    </row>
    <row r="14" spans="1:35" ht="35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0"/>
      <c r="U14" s="111">
        <v>92</v>
      </c>
      <c r="V14" s="111">
        <v>26</v>
      </c>
      <c r="W14" s="8">
        <v>4</v>
      </c>
      <c r="X14" s="9"/>
      <c r="Y14" s="9">
        <v>1</v>
      </c>
      <c r="Z14" s="9">
        <v>3</v>
      </c>
      <c r="AA14" s="9"/>
      <c r="AB14" s="10"/>
      <c r="AC14" s="9">
        <v>4</v>
      </c>
      <c r="AD14" s="112">
        <v>1</v>
      </c>
      <c r="AE14" s="114"/>
      <c r="AF14" s="115"/>
      <c r="AG14" s="116"/>
      <c r="AH14" s="109">
        <v>30</v>
      </c>
      <c r="AI14" s="117">
        <v>67</v>
      </c>
    </row>
    <row r="15" spans="1:35" ht="35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11"/>
      <c r="L15" s="8"/>
      <c r="M15" s="9"/>
      <c r="N15" s="9"/>
      <c r="O15" s="9"/>
      <c r="P15" s="9"/>
      <c r="Q15" s="9"/>
      <c r="R15" s="9"/>
      <c r="S15" s="9"/>
      <c r="T15" s="110"/>
      <c r="U15" s="111"/>
      <c r="V15" s="111"/>
      <c r="W15" s="8"/>
      <c r="X15" s="9"/>
      <c r="Y15" s="9"/>
      <c r="Z15" s="9"/>
      <c r="AA15" s="125"/>
      <c r="AB15" s="56"/>
      <c r="AC15" s="9"/>
      <c r="AD15" s="112"/>
      <c r="AE15" s="114"/>
      <c r="AF15" s="115"/>
      <c r="AG15" s="116"/>
      <c r="AH15" s="109">
        <v>1</v>
      </c>
      <c r="AI15" s="117">
        <v>4</v>
      </c>
    </row>
    <row r="16" spans="1:35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1"/>
      <c r="L16" s="8"/>
      <c r="M16" s="9"/>
      <c r="N16" s="9"/>
      <c r="O16" s="9"/>
      <c r="P16" s="9"/>
      <c r="Q16" s="9"/>
      <c r="R16" s="9"/>
      <c r="S16" s="9"/>
      <c r="T16" s="110"/>
      <c r="U16" s="111">
        <v>100</v>
      </c>
      <c r="V16" s="111">
        <v>26</v>
      </c>
      <c r="W16" s="8">
        <v>4</v>
      </c>
      <c r="X16" s="9"/>
      <c r="Y16" s="9">
        <v>1</v>
      </c>
      <c r="Z16" s="9">
        <v>3</v>
      </c>
      <c r="AA16" s="9"/>
      <c r="AB16" s="10"/>
      <c r="AC16" s="9">
        <v>4</v>
      </c>
      <c r="AD16" s="112">
        <v>1</v>
      </c>
      <c r="AE16" s="114"/>
      <c r="AF16" s="115"/>
      <c r="AG16" s="116"/>
      <c r="AH16" s="109"/>
      <c r="AI16" s="117"/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1"/>
      <c r="V17" s="111"/>
      <c r="W17" s="8"/>
      <c r="X17" s="9"/>
      <c r="Y17" s="9"/>
      <c r="Z17" s="9"/>
      <c r="AA17" s="126"/>
      <c r="AB17" s="10"/>
      <c r="AC17" s="9"/>
      <c r="AD17" s="112"/>
      <c r="AE17" s="114"/>
      <c r="AF17" s="115"/>
      <c r="AG17" s="116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131"/>
      <c r="V18" s="131"/>
      <c r="W18" s="4"/>
      <c r="X18" s="6"/>
      <c r="Y18" s="6"/>
      <c r="Z18" s="6"/>
      <c r="AA18" s="134"/>
      <c r="AB18" s="135"/>
      <c r="AC18" s="6"/>
      <c r="AD18" s="132"/>
      <c r="AE18" s="136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/>
      <c r="D19" s="7"/>
      <c r="E19" s="12"/>
      <c r="F19" s="12"/>
      <c r="G19" s="12"/>
      <c r="H19" s="12"/>
      <c r="I19" s="12"/>
      <c r="J19" s="140"/>
      <c r="K19" s="58">
        <f>SUM(K8:K18)</f>
        <v>58</v>
      </c>
      <c r="L19" s="7">
        <f>SUM(L8:L18)</f>
        <v>26</v>
      </c>
      <c r="M19" s="12"/>
      <c r="N19" s="12"/>
      <c r="O19" s="12"/>
      <c r="P19" s="12"/>
      <c r="Q19" s="12"/>
      <c r="R19" s="12"/>
      <c r="S19" s="12">
        <f t="shared" ref="S19:AC19" si="0">SUM(S8:S18)</f>
        <v>26</v>
      </c>
      <c r="T19" s="140">
        <f t="shared" si="0"/>
        <v>1</v>
      </c>
      <c r="U19" s="58">
        <f t="shared" si="0"/>
        <v>1590</v>
      </c>
      <c r="V19" s="58">
        <f t="shared" si="0"/>
        <v>186</v>
      </c>
      <c r="W19" s="7">
        <f t="shared" si="0"/>
        <v>528</v>
      </c>
      <c r="X19" s="12">
        <f t="shared" si="0"/>
        <v>3</v>
      </c>
      <c r="Y19" s="12">
        <f t="shared" si="0"/>
        <v>2</v>
      </c>
      <c r="Z19" s="12">
        <f t="shared" si="0"/>
        <v>92</v>
      </c>
      <c r="AA19" s="12">
        <f t="shared" si="0"/>
        <v>1</v>
      </c>
      <c r="AB19" s="12">
        <f t="shared" si="0"/>
        <v>3</v>
      </c>
      <c r="AC19" s="12">
        <f t="shared" si="0"/>
        <v>528</v>
      </c>
      <c r="AD19" s="408">
        <v>1</v>
      </c>
      <c r="AE19" s="142">
        <f>SUM(AE8:AE18)</f>
        <v>10</v>
      </c>
      <c r="AF19" s="143">
        <f>SUM(AF8:AF18)</f>
        <v>0</v>
      </c>
      <c r="AG19" s="144">
        <f>SUM(AG8:AG18)</f>
        <v>2</v>
      </c>
      <c r="AH19" s="58">
        <f>SUM(AH8:AH18)</f>
        <v>31</v>
      </c>
      <c r="AI19" s="60">
        <f>SUM(AI8:AI18)</f>
        <v>71</v>
      </c>
    </row>
  </sheetData>
  <mergeCells count="38">
    <mergeCell ref="O5:O7"/>
    <mergeCell ref="AE5:AE7"/>
    <mergeCell ref="AF5:AF7"/>
    <mergeCell ref="AG5:AG7"/>
    <mergeCell ref="AB5:AB7"/>
    <mergeCell ref="AC5:AD6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view="pageLayout" topLeftCell="A4" zoomScale="70" zoomScaleNormal="85" zoomScaleSheetLayoutView="55" zoomScalePageLayoutView="70" workbookViewId="0">
      <selection activeCell="L13" sqref="L13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7.597656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62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5" ht="35.25" customHeight="1">
      <c r="A8" s="93">
        <v>1</v>
      </c>
      <c r="B8" s="94" t="s">
        <v>47</v>
      </c>
      <c r="C8" s="95"/>
      <c r="D8" s="96"/>
      <c r="E8" s="97"/>
      <c r="F8" s="97"/>
      <c r="G8" s="97"/>
      <c r="H8" s="97"/>
      <c r="I8" s="97"/>
      <c r="J8" s="98"/>
      <c r="K8" s="99"/>
      <c r="L8" s="96"/>
      <c r="M8" s="97"/>
      <c r="N8" s="97"/>
      <c r="O8" s="97"/>
      <c r="P8" s="97"/>
      <c r="Q8" s="97"/>
      <c r="R8" s="97"/>
      <c r="S8" s="97"/>
      <c r="T8" s="98"/>
      <c r="U8" s="99">
        <v>832</v>
      </c>
      <c r="V8" s="99">
        <v>832</v>
      </c>
      <c r="W8" s="96">
        <v>901</v>
      </c>
      <c r="X8" s="97">
        <v>16</v>
      </c>
      <c r="Y8" s="97"/>
      <c r="Z8" s="97">
        <v>12</v>
      </c>
      <c r="AA8" s="97"/>
      <c r="AB8" s="101">
        <v>11</v>
      </c>
      <c r="AC8" s="97">
        <v>901</v>
      </c>
      <c r="AD8" s="102">
        <v>1</v>
      </c>
      <c r="AE8" s="103"/>
      <c r="AF8" s="104"/>
      <c r="AG8" s="105"/>
      <c r="AH8" s="95"/>
      <c r="AI8" s="106"/>
    </row>
    <row r="9" spans="1:35" ht="35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1">
        <v>463</v>
      </c>
      <c r="V9" s="111">
        <v>463</v>
      </c>
      <c r="W9" s="8">
        <v>61</v>
      </c>
      <c r="X9" s="9">
        <v>4</v>
      </c>
      <c r="Y9" s="9"/>
      <c r="Z9" s="9">
        <v>6</v>
      </c>
      <c r="AA9" s="9"/>
      <c r="AB9" s="10">
        <v>1</v>
      </c>
      <c r="AC9" s="9">
        <v>61</v>
      </c>
      <c r="AD9" s="112">
        <v>1</v>
      </c>
      <c r="AE9" s="114">
        <v>6</v>
      </c>
      <c r="AF9" s="115">
        <v>1</v>
      </c>
      <c r="AG9" s="116">
        <v>5</v>
      </c>
      <c r="AH9" s="109"/>
      <c r="AI9" s="117"/>
    </row>
    <row r="10" spans="1:35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1"/>
      <c r="L10" s="8"/>
      <c r="M10" s="9"/>
      <c r="N10" s="9"/>
      <c r="O10" s="9"/>
      <c r="P10" s="9"/>
      <c r="Q10" s="9"/>
      <c r="R10" s="9"/>
      <c r="S10" s="9"/>
      <c r="T10" s="110"/>
      <c r="U10" s="111">
        <v>1</v>
      </c>
      <c r="V10" s="111">
        <v>788</v>
      </c>
      <c r="W10" s="8">
        <v>1</v>
      </c>
      <c r="X10" s="9"/>
      <c r="Y10" s="9"/>
      <c r="Z10" s="9">
        <v>1</v>
      </c>
      <c r="AA10" s="9"/>
      <c r="AB10" s="10"/>
      <c r="AC10" s="9">
        <v>1</v>
      </c>
      <c r="AD10" s="252">
        <v>1</v>
      </c>
      <c r="AE10" s="114"/>
      <c r="AF10" s="115"/>
      <c r="AG10" s="116"/>
      <c r="AH10" s="109"/>
      <c r="AI10" s="117"/>
    </row>
    <row r="11" spans="1:35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1">
        <v>53</v>
      </c>
      <c r="V11" s="111">
        <v>861</v>
      </c>
      <c r="W11" s="8">
        <v>66</v>
      </c>
      <c r="X11" s="9">
        <v>4</v>
      </c>
      <c r="Y11" s="9"/>
      <c r="Z11" s="9">
        <v>26</v>
      </c>
      <c r="AA11" s="9"/>
      <c r="AB11" s="10"/>
      <c r="AC11" s="9">
        <v>66</v>
      </c>
      <c r="AD11" s="252">
        <v>1</v>
      </c>
      <c r="AE11" s="114"/>
      <c r="AF11" s="115"/>
      <c r="AG11" s="116"/>
      <c r="AH11" s="109"/>
      <c r="AI11" s="117"/>
    </row>
    <row r="12" spans="1:35" ht="35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111">
        <v>50</v>
      </c>
      <c r="L12" s="8">
        <v>21</v>
      </c>
      <c r="M12" s="9"/>
      <c r="N12" s="9"/>
      <c r="O12" s="9">
        <v>21</v>
      </c>
      <c r="P12" s="9"/>
      <c r="Q12" s="9"/>
      <c r="R12" s="9"/>
      <c r="S12" s="9">
        <v>21</v>
      </c>
      <c r="T12" s="112">
        <v>1</v>
      </c>
      <c r="U12" s="118">
        <v>530</v>
      </c>
      <c r="V12" s="118">
        <v>530</v>
      </c>
      <c r="W12" s="119">
        <v>117</v>
      </c>
      <c r="X12" s="120"/>
      <c r="Y12" s="120"/>
      <c r="Z12" s="120">
        <v>12</v>
      </c>
      <c r="AA12" s="120"/>
      <c r="AB12" s="122"/>
      <c r="AC12" s="120">
        <v>117</v>
      </c>
      <c r="AD12" s="112">
        <v>1</v>
      </c>
      <c r="AE12" s="114"/>
      <c r="AF12" s="115"/>
      <c r="AG12" s="116"/>
      <c r="AH12" s="123"/>
      <c r="AI12" s="124"/>
    </row>
    <row r="13" spans="1:35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1"/>
      <c r="W13" s="8"/>
      <c r="X13" s="9"/>
      <c r="Y13" s="9"/>
      <c r="Z13" s="9"/>
      <c r="AA13" s="9"/>
      <c r="AB13" s="10"/>
      <c r="AC13" s="9"/>
      <c r="AD13" s="112"/>
      <c r="AE13" s="114"/>
      <c r="AF13" s="115"/>
      <c r="AG13" s="116"/>
      <c r="AH13" s="109"/>
      <c r="AI13" s="117"/>
    </row>
    <row r="14" spans="1:35" ht="35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0"/>
      <c r="U14" s="111">
        <v>72</v>
      </c>
      <c r="V14" s="111">
        <v>72</v>
      </c>
      <c r="W14" s="8">
        <v>15</v>
      </c>
      <c r="X14" s="9">
        <v>12</v>
      </c>
      <c r="Y14" s="9"/>
      <c r="Z14" s="9">
        <v>6</v>
      </c>
      <c r="AA14" s="9"/>
      <c r="AB14" s="10"/>
      <c r="AC14" s="9">
        <v>15</v>
      </c>
      <c r="AD14" s="112">
        <v>1</v>
      </c>
      <c r="AE14" s="114"/>
      <c r="AF14" s="115"/>
      <c r="AG14" s="116"/>
      <c r="AH14" s="109">
        <v>16</v>
      </c>
      <c r="AI14" s="117">
        <v>97</v>
      </c>
    </row>
    <row r="15" spans="1:35" ht="35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11"/>
      <c r="L15" s="8"/>
      <c r="M15" s="9"/>
      <c r="N15" s="9"/>
      <c r="O15" s="9"/>
      <c r="P15" s="9"/>
      <c r="Q15" s="9"/>
      <c r="R15" s="9"/>
      <c r="S15" s="9"/>
      <c r="T15" s="110"/>
      <c r="U15" s="111"/>
      <c r="V15" s="111"/>
      <c r="W15" s="8"/>
      <c r="X15" s="9"/>
      <c r="Y15" s="9"/>
      <c r="Z15" s="9"/>
      <c r="AA15" s="125"/>
      <c r="AB15" s="56"/>
      <c r="AC15" s="9"/>
      <c r="AD15" s="112"/>
      <c r="AE15" s="114"/>
      <c r="AF15" s="115"/>
      <c r="AG15" s="116"/>
      <c r="AH15" s="109"/>
      <c r="AI15" s="117"/>
    </row>
    <row r="16" spans="1:35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1"/>
      <c r="L16" s="8"/>
      <c r="M16" s="9"/>
      <c r="N16" s="9"/>
      <c r="O16" s="9"/>
      <c r="P16" s="9"/>
      <c r="Q16" s="9"/>
      <c r="R16" s="9"/>
      <c r="S16" s="9"/>
      <c r="T16" s="110"/>
      <c r="U16" s="111">
        <v>4</v>
      </c>
      <c r="V16" s="111">
        <v>110</v>
      </c>
      <c r="W16" s="8">
        <v>8</v>
      </c>
      <c r="X16" s="9"/>
      <c r="Y16" s="9"/>
      <c r="Z16" s="9">
        <v>8</v>
      </c>
      <c r="AA16" s="9"/>
      <c r="AB16" s="10"/>
      <c r="AC16" s="9">
        <v>8</v>
      </c>
      <c r="AD16" s="112">
        <v>1</v>
      </c>
      <c r="AE16" s="114"/>
      <c r="AF16" s="115"/>
      <c r="AG16" s="116"/>
      <c r="AH16" s="109">
        <v>6</v>
      </c>
      <c r="AI16" s="117">
        <v>26</v>
      </c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1"/>
      <c r="V17" s="111"/>
      <c r="W17" s="8"/>
      <c r="X17" s="9"/>
      <c r="Y17" s="9"/>
      <c r="Z17" s="9"/>
      <c r="AA17" s="126"/>
      <c r="AB17" s="10">
        <v>1</v>
      </c>
      <c r="AC17" s="9"/>
      <c r="AD17" s="112"/>
      <c r="AE17" s="114"/>
      <c r="AF17" s="115"/>
      <c r="AG17" s="116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333"/>
      <c r="V18" s="131"/>
      <c r="W18" s="4"/>
      <c r="X18" s="6"/>
      <c r="Y18" s="6"/>
      <c r="Z18" s="6"/>
      <c r="AA18" s="134"/>
      <c r="AB18" s="135"/>
      <c r="AC18" s="6"/>
      <c r="AD18" s="132"/>
      <c r="AE18" s="136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/>
      <c r="D19" s="7"/>
      <c r="E19" s="12"/>
      <c r="F19" s="12"/>
      <c r="G19" s="12"/>
      <c r="H19" s="12"/>
      <c r="I19" s="12"/>
      <c r="J19" s="140"/>
      <c r="K19" s="61">
        <f>SUM(K8:K18)</f>
        <v>50</v>
      </c>
      <c r="L19" s="89">
        <f t="shared" ref="L19:S19" si="0">SUM(L8:L18)</f>
        <v>21</v>
      </c>
      <c r="M19" s="12"/>
      <c r="N19" s="12"/>
      <c r="O19" s="12">
        <f t="shared" si="0"/>
        <v>21</v>
      </c>
      <c r="P19" s="12"/>
      <c r="Q19" s="12"/>
      <c r="R19" s="12"/>
      <c r="S19" s="12">
        <f t="shared" si="0"/>
        <v>21</v>
      </c>
      <c r="T19" s="59">
        <v>1</v>
      </c>
      <c r="U19" s="60">
        <f t="shared" ref="U19:X19" si="1">SUM(U8:U18)</f>
        <v>1955</v>
      </c>
      <c r="V19" s="61">
        <f t="shared" si="1"/>
        <v>3656</v>
      </c>
      <c r="W19" s="89">
        <f t="shared" si="1"/>
        <v>1169</v>
      </c>
      <c r="X19" s="12">
        <f t="shared" si="1"/>
        <v>36</v>
      </c>
      <c r="Y19" s="12"/>
      <c r="Z19" s="12">
        <f t="shared" ref="Z19" si="2">SUM(Z8:Z18)</f>
        <v>71</v>
      </c>
      <c r="AA19" s="12"/>
      <c r="AB19" s="12">
        <f t="shared" ref="AB19:AC19" si="3">SUM(AB8:AB18)</f>
        <v>13</v>
      </c>
      <c r="AC19" s="12">
        <f t="shared" si="3"/>
        <v>1169</v>
      </c>
      <c r="AD19" s="141">
        <v>1</v>
      </c>
      <c r="AE19" s="89">
        <f t="shared" ref="AE19:AI19" si="4">SUM(AE8:AE18)</f>
        <v>6</v>
      </c>
      <c r="AF19" s="12">
        <f t="shared" si="4"/>
        <v>1</v>
      </c>
      <c r="AG19" s="11">
        <f t="shared" si="4"/>
        <v>5</v>
      </c>
      <c r="AH19" s="60">
        <f t="shared" si="4"/>
        <v>22</v>
      </c>
      <c r="AI19" s="58">
        <f t="shared" si="4"/>
        <v>123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"/>
  <sheetViews>
    <sheetView zoomScale="70" zoomScaleNormal="70" zoomScaleSheetLayoutView="55" zoomScalePageLayoutView="70" workbookViewId="0">
      <selection activeCell="AM14" sqref="AM14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7.863281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69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539"/>
      <c r="B7" s="543"/>
      <c r="C7" s="563"/>
      <c r="D7" s="513"/>
      <c r="E7" s="516"/>
      <c r="F7" s="516"/>
      <c r="G7" s="516"/>
      <c r="H7" s="516"/>
      <c r="I7" s="180" t="s">
        <v>37</v>
      </c>
      <c r="J7" s="213" t="s">
        <v>1</v>
      </c>
      <c r="K7" s="535"/>
      <c r="L7" s="513"/>
      <c r="M7" s="516"/>
      <c r="N7" s="516"/>
      <c r="O7" s="516"/>
      <c r="P7" s="516"/>
      <c r="Q7" s="516"/>
      <c r="R7" s="516"/>
      <c r="S7" s="180" t="s">
        <v>37</v>
      </c>
      <c r="T7" s="213" t="s">
        <v>1</v>
      </c>
      <c r="U7" s="526"/>
      <c r="V7" s="526"/>
      <c r="W7" s="513"/>
      <c r="X7" s="516"/>
      <c r="Y7" s="516"/>
      <c r="Z7" s="519"/>
      <c r="AA7" s="516"/>
      <c r="AB7" s="516"/>
      <c r="AC7" s="180" t="s">
        <v>37</v>
      </c>
      <c r="AD7" s="213" t="s">
        <v>1</v>
      </c>
      <c r="AE7" s="569"/>
      <c r="AF7" s="516"/>
      <c r="AG7" s="570"/>
      <c r="AH7" s="557"/>
      <c r="AI7" s="560"/>
    </row>
    <row r="8" spans="1:35" ht="35.25" customHeight="1">
      <c r="A8" s="214">
        <v>1</v>
      </c>
      <c r="B8" s="183" t="s">
        <v>47</v>
      </c>
      <c r="C8" s="216"/>
      <c r="D8" s="217"/>
      <c r="E8" s="218"/>
      <c r="F8" s="218"/>
      <c r="G8" s="218"/>
      <c r="H8" s="218"/>
      <c r="I8" s="218"/>
      <c r="J8" s="219"/>
      <c r="K8" s="253"/>
      <c r="L8" s="217"/>
      <c r="M8" s="218"/>
      <c r="N8" s="218"/>
      <c r="O8" s="218"/>
      <c r="P8" s="218"/>
      <c r="Q8" s="218"/>
      <c r="R8" s="218"/>
      <c r="S8" s="218"/>
      <c r="T8" s="311"/>
      <c r="U8" s="417">
        <v>1251</v>
      </c>
      <c r="V8" s="312"/>
      <c r="W8" s="313">
        <v>341</v>
      </c>
      <c r="X8" s="314">
        <v>0</v>
      </c>
      <c r="Y8" s="314">
        <v>0</v>
      </c>
      <c r="Z8" s="315">
        <v>2</v>
      </c>
      <c r="AA8" s="314">
        <v>0</v>
      </c>
      <c r="AB8" s="316">
        <v>14</v>
      </c>
      <c r="AC8" s="314">
        <v>341</v>
      </c>
      <c r="AD8" s="314">
        <v>100</v>
      </c>
      <c r="AE8" s="317"/>
      <c r="AF8" s="257"/>
      <c r="AG8" s="258"/>
      <c r="AH8" s="216"/>
      <c r="AI8" s="226"/>
    </row>
    <row r="9" spans="1:35" ht="35.25" customHeight="1">
      <c r="A9" s="107">
        <v>2</v>
      </c>
      <c r="B9" s="195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1">
        <v>1243</v>
      </c>
      <c r="V9" s="111"/>
      <c r="W9" s="318"/>
      <c r="X9" s="318"/>
      <c r="Y9" s="318"/>
      <c r="Z9" s="318"/>
      <c r="AA9" s="318"/>
      <c r="AB9" s="318"/>
      <c r="AC9" s="318"/>
      <c r="AD9" s="319"/>
      <c r="AE9" s="114">
        <v>11</v>
      </c>
      <c r="AF9" s="115"/>
      <c r="AG9" s="116">
        <v>2</v>
      </c>
      <c r="AH9" s="109"/>
      <c r="AI9" s="117"/>
    </row>
    <row r="10" spans="1:35" ht="35.25" customHeight="1">
      <c r="A10" s="107">
        <v>3</v>
      </c>
      <c r="B10" s="195" t="s">
        <v>44</v>
      </c>
      <c r="C10" s="109"/>
      <c r="D10" s="8"/>
      <c r="E10" s="9"/>
      <c r="F10" s="9"/>
      <c r="G10" s="9"/>
      <c r="H10" s="9"/>
      <c r="I10" s="9"/>
      <c r="J10" s="110"/>
      <c r="K10" s="111"/>
      <c r="L10" s="8"/>
      <c r="M10" s="9"/>
      <c r="N10" s="9"/>
      <c r="O10" s="9"/>
      <c r="P10" s="9"/>
      <c r="Q10" s="9"/>
      <c r="R10" s="9"/>
      <c r="S10" s="9"/>
      <c r="T10" s="112"/>
      <c r="U10" s="111"/>
      <c r="V10" s="111"/>
      <c r="W10" s="8"/>
      <c r="X10" s="9"/>
      <c r="Y10" s="9"/>
      <c r="Z10" s="9"/>
      <c r="AA10" s="9"/>
      <c r="AB10" s="10"/>
      <c r="AC10" s="9"/>
      <c r="AD10" s="252"/>
      <c r="AE10" s="114"/>
      <c r="AF10" s="115"/>
      <c r="AG10" s="116"/>
      <c r="AH10" s="109"/>
      <c r="AI10" s="117"/>
    </row>
    <row r="11" spans="1:35" ht="35.25" customHeight="1">
      <c r="A11" s="107">
        <v>4</v>
      </c>
      <c r="B11" s="195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1">
        <v>31</v>
      </c>
      <c r="V11" s="111"/>
      <c r="W11" s="320">
        <v>21</v>
      </c>
      <c r="X11" s="320">
        <v>1</v>
      </c>
      <c r="Y11" s="320"/>
      <c r="Z11" s="320">
        <v>2</v>
      </c>
      <c r="AA11" s="320"/>
      <c r="AB11" s="320">
        <v>16</v>
      </c>
      <c r="AC11" s="320">
        <v>21</v>
      </c>
      <c r="AD11" s="112">
        <v>1</v>
      </c>
      <c r="AE11" s="114">
        <v>1</v>
      </c>
      <c r="AF11" s="115"/>
      <c r="AG11" s="116">
        <v>1</v>
      </c>
      <c r="AH11" s="109"/>
      <c r="AI11" s="117"/>
    </row>
    <row r="12" spans="1:35" ht="35.25" customHeight="1">
      <c r="A12" s="107">
        <v>5</v>
      </c>
      <c r="B12" s="195" t="s">
        <v>41</v>
      </c>
      <c r="C12" s="109">
        <v>1</v>
      </c>
      <c r="D12" s="8">
        <v>1</v>
      </c>
      <c r="E12" s="9">
        <v>1</v>
      </c>
      <c r="F12" s="9">
        <v>0</v>
      </c>
      <c r="G12" s="9">
        <v>3</v>
      </c>
      <c r="H12" s="9">
        <v>1</v>
      </c>
      <c r="I12" s="9">
        <v>1</v>
      </c>
      <c r="J12" s="110">
        <v>1</v>
      </c>
      <c r="K12" s="118">
        <v>76</v>
      </c>
      <c r="L12" s="119">
        <v>56</v>
      </c>
      <c r="M12" s="120">
        <v>0</v>
      </c>
      <c r="N12" s="120">
        <v>0</v>
      </c>
      <c r="O12" s="120">
        <v>56</v>
      </c>
      <c r="P12" s="120">
        <v>1</v>
      </c>
      <c r="Q12" s="120">
        <v>1</v>
      </c>
      <c r="R12" s="120">
        <v>0</v>
      </c>
      <c r="S12" s="120">
        <v>56</v>
      </c>
      <c r="T12" s="110">
        <v>1</v>
      </c>
      <c r="U12" s="118">
        <v>581</v>
      </c>
      <c r="V12" s="118"/>
      <c r="W12" s="119">
        <v>75</v>
      </c>
      <c r="X12" s="120">
        <v>1</v>
      </c>
      <c r="Y12" s="120"/>
      <c r="Z12" s="120">
        <v>10</v>
      </c>
      <c r="AA12" s="120">
        <v>3</v>
      </c>
      <c r="AB12" s="122"/>
      <c r="AC12" s="120">
        <v>75</v>
      </c>
      <c r="AD12" s="112">
        <v>1</v>
      </c>
      <c r="AE12" s="114">
        <v>1</v>
      </c>
      <c r="AF12" s="115">
        <v>1</v>
      </c>
      <c r="AG12" s="116">
        <v>3</v>
      </c>
      <c r="AH12" s="123"/>
      <c r="AI12" s="124"/>
    </row>
    <row r="13" spans="1:35" ht="35.25" customHeight="1">
      <c r="A13" s="107">
        <v>6</v>
      </c>
      <c r="B13" s="195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1"/>
      <c r="W13" s="8"/>
      <c r="X13" s="9"/>
      <c r="Y13" s="9"/>
      <c r="Z13" s="9"/>
      <c r="AA13" s="9"/>
      <c r="AB13" s="10"/>
      <c r="AC13" s="9"/>
      <c r="AD13" s="112"/>
      <c r="AE13" s="114"/>
      <c r="AF13" s="115"/>
      <c r="AG13" s="116"/>
      <c r="AH13" s="109"/>
      <c r="AI13" s="117"/>
    </row>
    <row r="14" spans="1:35" ht="35.25" customHeight="1">
      <c r="A14" s="107">
        <v>7</v>
      </c>
      <c r="B14" s="195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2"/>
      <c r="U14" s="111">
        <v>48</v>
      </c>
      <c r="V14" s="111"/>
      <c r="W14" s="8">
        <v>14</v>
      </c>
      <c r="X14" s="9">
        <v>2</v>
      </c>
      <c r="Y14" s="9"/>
      <c r="Z14" s="9">
        <v>14</v>
      </c>
      <c r="AA14" s="9"/>
      <c r="AB14" s="10"/>
      <c r="AC14" s="9">
        <v>14</v>
      </c>
      <c r="AD14" s="112">
        <v>1</v>
      </c>
      <c r="AE14" s="114"/>
      <c r="AF14" s="115"/>
      <c r="AG14" s="116"/>
      <c r="AH14" s="109">
        <v>11</v>
      </c>
      <c r="AI14" s="117">
        <v>44</v>
      </c>
    </row>
    <row r="15" spans="1:35" ht="35.25" customHeight="1">
      <c r="A15" s="107">
        <v>8</v>
      </c>
      <c r="B15" s="195" t="s">
        <v>43</v>
      </c>
      <c r="C15" s="109"/>
      <c r="D15" s="8"/>
      <c r="E15" s="9"/>
      <c r="F15" s="9"/>
      <c r="G15" s="9"/>
      <c r="H15" s="9"/>
      <c r="I15" s="9"/>
      <c r="J15" s="110"/>
      <c r="K15" s="111"/>
      <c r="L15" s="8"/>
      <c r="M15" s="9"/>
      <c r="N15" s="9"/>
      <c r="O15" s="9"/>
      <c r="P15" s="9"/>
      <c r="Q15" s="9"/>
      <c r="R15" s="9"/>
      <c r="S15" s="9"/>
      <c r="T15" s="112"/>
      <c r="U15" s="111">
        <v>55</v>
      </c>
      <c r="V15" s="111"/>
      <c r="W15" s="8">
        <v>14</v>
      </c>
      <c r="X15" s="9">
        <v>2</v>
      </c>
      <c r="Y15" s="9"/>
      <c r="Z15" s="9">
        <v>14</v>
      </c>
      <c r="AA15" s="9"/>
      <c r="AB15" s="9"/>
      <c r="AC15" s="9">
        <v>14</v>
      </c>
      <c r="AD15" s="112">
        <v>1</v>
      </c>
      <c r="AE15" s="114"/>
      <c r="AF15" s="115"/>
      <c r="AG15" s="116"/>
      <c r="AH15" s="109"/>
      <c r="AI15" s="117"/>
    </row>
    <row r="16" spans="1:35" ht="35.25" customHeight="1">
      <c r="A16" s="107">
        <v>9</v>
      </c>
      <c r="B16" s="195" t="s">
        <v>45</v>
      </c>
      <c r="C16" s="109"/>
      <c r="D16" s="8"/>
      <c r="E16" s="9"/>
      <c r="F16" s="9"/>
      <c r="G16" s="9"/>
      <c r="H16" s="9"/>
      <c r="I16" s="9"/>
      <c r="J16" s="110"/>
      <c r="K16" s="111"/>
      <c r="L16" s="8"/>
      <c r="M16" s="9"/>
      <c r="N16" s="9"/>
      <c r="O16" s="9"/>
      <c r="P16" s="9"/>
      <c r="Q16" s="9"/>
      <c r="R16" s="9"/>
      <c r="S16" s="9"/>
      <c r="T16" s="112"/>
      <c r="U16" s="111">
        <v>68</v>
      </c>
      <c r="V16" s="111"/>
      <c r="W16" s="8">
        <v>19</v>
      </c>
      <c r="X16" s="9">
        <v>1</v>
      </c>
      <c r="Y16" s="9"/>
      <c r="Z16" s="9">
        <v>16</v>
      </c>
      <c r="AA16" s="9"/>
      <c r="AB16" s="10"/>
      <c r="AC16" s="9">
        <v>19</v>
      </c>
      <c r="AD16" s="112">
        <v>1</v>
      </c>
      <c r="AE16" s="114"/>
      <c r="AF16" s="115"/>
      <c r="AG16" s="116"/>
      <c r="AH16" s="109"/>
      <c r="AI16" s="117"/>
    </row>
    <row r="17" spans="1:35" ht="27" customHeight="1">
      <c r="A17" s="107">
        <v>10</v>
      </c>
      <c r="B17" s="195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1">
        <v>2</v>
      </c>
      <c r="V17" s="111"/>
      <c r="W17" s="8">
        <v>2</v>
      </c>
      <c r="X17" s="9">
        <v>2</v>
      </c>
      <c r="Y17" s="9"/>
      <c r="Z17" s="9"/>
      <c r="AA17" s="9"/>
      <c r="AB17" s="10">
        <v>2</v>
      </c>
      <c r="AC17" s="9">
        <v>2</v>
      </c>
      <c r="AD17" s="112">
        <v>1</v>
      </c>
      <c r="AE17" s="114"/>
      <c r="AF17" s="115"/>
      <c r="AG17" s="116"/>
      <c r="AH17" s="109"/>
      <c r="AI17" s="117"/>
    </row>
    <row r="18" spans="1:35" ht="27" customHeight="1" thickBot="1">
      <c r="A18" s="127">
        <v>11</v>
      </c>
      <c r="B18" s="205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131"/>
      <c r="V18" s="131"/>
      <c r="W18" s="4"/>
      <c r="X18" s="6"/>
      <c r="Y18" s="6"/>
      <c r="Z18" s="6"/>
      <c r="AA18" s="321"/>
      <c r="AB18" s="322"/>
      <c r="AC18" s="6"/>
      <c r="AD18" s="132"/>
      <c r="AE18" s="136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>
        <f t="shared" ref="C19:J19" si="0">SUM(C12:C18)</f>
        <v>1</v>
      </c>
      <c r="D19" s="7">
        <f t="shared" si="0"/>
        <v>1</v>
      </c>
      <c r="E19" s="7">
        <f t="shared" si="0"/>
        <v>1</v>
      </c>
      <c r="F19" s="7">
        <f t="shared" si="0"/>
        <v>0</v>
      </c>
      <c r="G19" s="7">
        <f t="shared" si="0"/>
        <v>3</v>
      </c>
      <c r="H19" s="7">
        <f t="shared" si="0"/>
        <v>1</v>
      </c>
      <c r="I19" s="7">
        <f t="shared" si="0"/>
        <v>1</v>
      </c>
      <c r="J19" s="424">
        <f t="shared" si="0"/>
        <v>1</v>
      </c>
      <c r="K19" s="58">
        <f t="shared" ref="K19:T19" si="1">SUM(K12:K18)</f>
        <v>76</v>
      </c>
      <c r="L19" s="7">
        <f t="shared" si="1"/>
        <v>56</v>
      </c>
      <c r="M19" s="7">
        <f t="shared" si="1"/>
        <v>0</v>
      </c>
      <c r="N19" s="7">
        <f t="shared" si="1"/>
        <v>0</v>
      </c>
      <c r="O19" s="7">
        <f t="shared" si="1"/>
        <v>56</v>
      </c>
      <c r="P19" s="7">
        <f t="shared" si="1"/>
        <v>1</v>
      </c>
      <c r="Q19" s="7">
        <f t="shared" si="1"/>
        <v>1</v>
      </c>
      <c r="R19" s="7">
        <f t="shared" si="1"/>
        <v>0</v>
      </c>
      <c r="S19" s="7">
        <f t="shared" si="1"/>
        <v>56</v>
      </c>
      <c r="T19" s="422">
        <f t="shared" si="1"/>
        <v>1</v>
      </c>
      <c r="U19" s="58">
        <f>SUM(U8:U18)</f>
        <v>3279</v>
      </c>
      <c r="V19" s="58"/>
      <c r="W19" s="7">
        <f t="shared" ref="W19:AC19" si="2">SUM(W8:W18)</f>
        <v>486</v>
      </c>
      <c r="X19" s="12">
        <f t="shared" si="2"/>
        <v>9</v>
      </c>
      <c r="Y19" s="12">
        <f t="shared" si="2"/>
        <v>0</v>
      </c>
      <c r="Z19" s="12">
        <f t="shared" si="2"/>
        <v>58</v>
      </c>
      <c r="AA19" s="12">
        <f t="shared" si="2"/>
        <v>3</v>
      </c>
      <c r="AB19" s="12">
        <f t="shared" si="2"/>
        <v>32</v>
      </c>
      <c r="AC19" s="12">
        <f t="shared" si="2"/>
        <v>486</v>
      </c>
      <c r="AD19" s="141">
        <v>1</v>
      </c>
      <c r="AE19" s="142">
        <v>13</v>
      </c>
      <c r="AF19" s="143">
        <v>1</v>
      </c>
      <c r="AG19" s="144">
        <v>6</v>
      </c>
      <c r="AH19" s="58">
        <f>SUM(AH14:AH18)</f>
        <v>11</v>
      </c>
      <c r="AI19" s="60">
        <f>SUM(AI14:AI18)</f>
        <v>44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zoomScale="70" zoomScaleNormal="70" zoomScaleSheetLayoutView="55" zoomScalePageLayoutView="70" workbookViewId="0">
      <selection activeCell="AO16" sqref="AO16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8" width="6.265625" style="2" customWidth="1"/>
    <col min="19" max="19" width="6.59765625" style="2" customWidth="1"/>
    <col min="20" max="20" width="7.132812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6.59765625" style="2" customWidth="1"/>
    <col min="31" max="31" width="7.1328125" style="2" customWidth="1"/>
    <col min="32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6" ht="33.75" customHeight="1">
      <c r="A1" s="448" t="s">
        <v>64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6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6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6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6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6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6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6" ht="35.25" customHeight="1">
      <c r="A8" s="93">
        <v>1</v>
      </c>
      <c r="B8" s="94" t="s">
        <v>47</v>
      </c>
      <c r="C8" s="95"/>
      <c r="D8" s="96"/>
      <c r="E8" s="97"/>
      <c r="F8" s="97"/>
      <c r="G8" s="97"/>
      <c r="H8" s="97"/>
      <c r="I8" s="97"/>
      <c r="J8" s="98"/>
      <c r="K8" s="99">
        <v>2</v>
      </c>
      <c r="L8" s="96">
        <v>169</v>
      </c>
      <c r="M8" s="97"/>
      <c r="N8" s="97"/>
      <c r="O8" s="97"/>
      <c r="P8" s="97">
        <v>1</v>
      </c>
      <c r="Q8" s="97"/>
      <c r="R8" s="97"/>
      <c r="S8" s="97">
        <v>169</v>
      </c>
      <c r="T8" s="98">
        <v>1</v>
      </c>
      <c r="U8" s="99"/>
      <c r="V8" s="99"/>
      <c r="W8" s="96"/>
      <c r="X8" s="97"/>
      <c r="Y8" s="97"/>
      <c r="Z8" s="97"/>
      <c r="AA8" s="97"/>
      <c r="AB8" s="101"/>
      <c r="AC8" s="97"/>
      <c r="AD8" s="102"/>
      <c r="AE8" s="103"/>
      <c r="AF8" s="104"/>
      <c r="AG8" s="105"/>
      <c r="AH8" s="95"/>
      <c r="AI8" s="106"/>
    </row>
    <row r="9" spans="1:36" ht="35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1">
        <v>12</v>
      </c>
      <c r="V9" s="111">
        <v>19</v>
      </c>
      <c r="W9" s="8">
        <v>1</v>
      </c>
      <c r="X9" s="9"/>
      <c r="Y9" s="9"/>
      <c r="Z9" s="9">
        <v>1</v>
      </c>
      <c r="AA9" s="9"/>
      <c r="AB9" s="10"/>
      <c r="AC9" s="9">
        <v>1</v>
      </c>
      <c r="AD9" s="112">
        <f>AC9/W9</f>
        <v>1</v>
      </c>
      <c r="AE9" s="114"/>
      <c r="AF9" s="115"/>
      <c r="AG9" s="116"/>
      <c r="AH9" s="109"/>
      <c r="AI9" s="117"/>
    </row>
    <row r="10" spans="1:36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1"/>
      <c r="L10" s="8"/>
      <c r="M10" s="9"/>
      <c r="N10" s="9"/>
      <c r="O10" s="9"/>
      <c r="P10" s="9"/>
      <c r="Q10" s="9"/>
      <c r="R10" s="9"/>
      <c r="S10" s="9"/>
      <c r="T10" s="110"/>
      <c r="U10" s="111"/>
      <c r="V10" s="111"/>
      <c r="W10" s="8"/>
      <c r="X10" s="9"/>
      <c r="Y10" s="9"/>
      <c r="Z10" s="9"/>
      <c r="AA10" s="9"/>
      <c r="AB10" s="10"/>
      <c r="AC10" s="9"/>
      <c r="AD10" s="112"/>
      <c r="AE10" s="114"/>
      <c r="AF10" s="115"/>
      <c r="AG10" s="116"/>
      <c r="AH10" s="109"/>
      <c r="AI10" s="117"/>
    </row>
    <row r="11" spans="1:36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1">
        <v>14</v>
      </c>
      <c r="V11" s="111">
        <v>23</v>
      </c>
      <c r="W11" s="8">
        <v>11</v>
      </c>
      <c r="X11" s="9"/>
      <c r="Y11" s="9">
        <v>2</v>
      </c>
      <c r="Z11" s="9"/>
      <c r="AA11" s="9"/>
      <c r="AB11" s="10">
        <v>11</v>
      </c>
      <c r="AC11" s="9">
        <v>11</v>
      </c>
      <c r="AD11" s="112">
        <f t="shared" ref="AD11:AD12" si="0">AC11/W11</f>
        <v>1</v>
      </c>
      <c r="AE11" s="114"/>
      <c r="AF11" s="115"/>
      <c r="AG11" s="116"/>
      <c r="AH11" s="109"/>
      <c r="AI11" s="117"/>
    </row>
    <row r="12" spans="1:36" ht="35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118">
        <v>39</v>
      </c>
      <c r="L12" s="119">
        <v>8</v>
      </c>
      <c r="M12" s="120"/>
      <c r="N12" s="120"/>
      <c r="O12" s="120">
        <v>7</v>
      </c>
      <c r="P12" s="120">
        <v>10</v>
      </c>
      <c r="Q12" s="120"/>
      <c r="R12" s="120"/>
      <c r="S12" s="120">
        <v>8</v>
      </c>
      <c r="T12" s="110">
        <v>1</v>
      </c>
      <c r="U12" s="118">
        <v>144</v>
      </c>
      <c r="V12" s="118">
        <v>1</v>
      </c>
      <c r="W12" s="119">
        <v>40</v>
      </c>
      <c r="X12" s="120">
        <v>1</v>
      </c>
      <c r="Y12" s="120"/>
      <c r="Z12" s="120">
        <v>11</v>
      </c>
      <c r="AA12" s="120">
        <v>2</v>
      </c>
      <c r="AB12" s="122"/>
      <c r="AC12" s="120">
        <v>40</v>
      </c>
      <c r="AD12" s="112">
        <f t="shared" si="0"/>
        <v>1</v>
      </c>
      <c r="AE12" s="114"/>
      <c r="AF12" s="115"/>
      <c r="AG12" s="116"/>
      <c r="AH12" s="123"/>
      <c r="AI12" s="124"/>
    </row>
    <row r="13" spans="1:36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1"/>
      <c r="W13" s="8"/>
      <c r="X13" s="9"/>
      <c r="Y13" s="9"/>
      <c r="Z13" s="9"/>
      <c r="AA13" s="9"/>
      <c r="AB13" s="10"/>
      <c r="AC13" s="9"/>
      <c r="AD13" s="112"/>
      <c r="AE13" s="114"/>
      <c r="AF13" s="115"/>
      <c r="AG13" s="116"/>
      <c r="AH13" s="109"/>
      <c r="AI13" s="117"/>
    </row>
    <row r="14" spans="1:36" ht="35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0"/>
      <c r="U14" s="111">
        <v>30</v>
      </c>
      <c r="V14" s="111">
        <v>19</v>
      </c>
      <c r="W14" s="8">
        <v>0</v>
      </c>
      <c r="X14" s="9"/>
      <c r="Y14" s="9"/>
      <c r="Z14" s="9"/>
      <c r="AA14" s="9"/>
      <c r="AB14" s="10"/>
      <c r="AC14" s="9">
        <v>0</v>
      </c>
      <c r="AD14" s="112">
        <v>1</v>
      </c>
      <c r="AE14" s="114"/>
      <c r="AF14" s="115"/>
      <c r="AG14" s="116"/>
      <c r="AH14" s="109">
        <v>14</v>
      </c>
      <c r="AI14" s="117">
        <v>28</v>
      </c>
    </row>
    <row r="15" spans="1:36" ht="35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11"/>
      <c r="L15" s="8"/>
      <c r="M15" s="9"/>
      <c r="N15" s="9"/>
      <c r="O15" s="9"/>
      <c r="P15" s="9"/>
      <c r="Q15" s="9"/>
      <c r="R15" s="9"/>
      <c r="S15" s="9"/>
      <c r="T15" s="110"/>
      <c r="U15" s="111">
        <v>155</v>
      </c>
      <c r="V15" s="111">
        <v>155</v>
      </c>
      <c r="W15" s="8">
        <v>10</v>
      </c>
      <c r="X15" s="9"/>
      <c r="Y15" s="9"/>
      <c r="Z15" s="9">
        <v>10</v>
      </c>
      <c r="AA15" s="125"/>
      <c r="AB15" s="56"/>
      <c r="AC15" s="9">
        <v>9</v>
      </c>
      <c r="AD15" s="112">
        <f>AC15/W15</f>
        <v>0.9</v>
      </c>
      <c r="AE15" s="114"/>
      <c r="AF15" s="115"/>
      <c r="AG15" s="116"/>
      <c r="AH15" s="109"/>
      <c r="AI15" s="117"/>
      <c r="AJ15" s="290" t="s">
        <v>81</v>
      </c>
    </row>
    <row r="16" spans="1:36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1"/>
      <c r="L16" s="8"/>
      <c r="M16" s="9"/>
      <c r="N16" s="9"/>
      <c r="O16" s="9"/>
      <c r="P16" s="9"/>
      <c r="Q16" s="9"/>
      <c r="R16" s="9"/>
      <c r="S16" s="9"/>
      <c r="T16" s="110"/>
      <c r="U16" s="111">
        <v>158</v>
      </c>
      <c r="V16" s="111">
        <v>158</v>
      </c>
      <c r="W16" s="8">
        <v>32</v>
      </c>
      <c r="X16" s="9">
        <v>6</v>
      </c>
      <c r="Y16" s="9"/>
      <c r="Z16" s="9">
        <v>19</v>
      </c>
      <c r="AA16" s="9"/>
      <c r="AB16" s="10"/>
      <c r="AC16" s="9">
        <v>28</v>
      </c>
      <c r="AD16" s="112">
        <f>AC16/W16</f>
        <v>0.875</v>
      </c>
      <c r="AE16" s="114"/>
      <c r="AF16" s="115"/>
      <c r="AG16" s="116"/>
      <c r="AH16" s="109"/>
      <c r="AI16" s="117"/>
      <c r="AJ16" s="440" t="s">
        <v>82</v>
      </c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1"/>
      <c r="V17" s="111"/>
      <c r="W17" s="8"/>
      <c r="X17" s="9"/>
      <c r="Y17" s="9"/>
      <c r="Z17" s="9"/>
      <c r="AA17" s="126"/>
      <c r="AB17" s="10"/>
      <c r="AC17" s="9"/>
      <c r="AD17" s="112"/>
      <c r="AE17" s="114"/>
      <c r="AF17" s="115"/>
      <c r="AG17" s="116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131"/>
      <c r="V18" s="131"/>
      <c r="W18" s="4"/>
      <c r="X18" s="6"/>
      <c r="Y18" s="6"/>
      <c r="Z18" s="6"/>
      <c r="AA18" s="134"/>
      <c r="AB18" s="135"/>
      <c r="AC18" s="6"/>
      <c r="AD18" s="132"/>
      <c r="AE18" s="136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/>
      <c r="D19" s="7"/>
      <c r="E19" s="12"/>
      <c r="F19" s="12"/>
      <c r="G19" s="12"/>
      <c r="H19" s="12"/>
      <c r="I19" s="12"/>
      <c r="J19" s="140"/>
      <c r="K19" s="58">
        <f>SUM(K8:K18)</f>
        <v>41</v>
      </c>
      <c r="L19" s="89">
        <f t="shared" ref="L19:S19" si="1">SUM(L8:L18)</f>
        <v>177</v>
      </c>
      <c r="M19" s="12">
        <f t="shared" si="1"/>
        <v>0</v>
      </c>
      <c r="N19" s="12">
        <f t="shared" si="1"/>
        <v>0</v>
      </c>
      <c r="O19" s="12">
        <f t="shared" si="1"/>
        <v>7</v>
      </c>
      <c r="P19" s="12">
        <f t="shared" si="1"/>
        <v>11</v>
      </c>
      <c r="Q19" s="12">
        <f t="shared" si="1"/>
        <v>0</v>
      </c>
      <c r="R19" s="12">
        <f t="shared" si="1"/>
        <v>0</v>
      </c>
      <c r="S19" s="12">
        <f t="shared" si="1"/>
        <v>177</v>
      </c>
      <c r="T19" s="265">
        <f>S19/L19</f>
        <v>1</v>
      </c>
      <c r="U19" s="58">
        <f t="shared" ref="U19:AC19" si="2">SUM(U8:U18)</f>
        <v>513</v>
      </c>
      <c r="V19" s="58">
        <f t="shared" si="2"/>
        <v>375</v>
      </c>
      <c r="W19" s="7">
        <f t="shared" si="2"/>
        <v>94</v>
      </c>
      <c r="X19" s="12">
        <f t="shared" si="2"/>
        <v>7</v>
      </c>
      <c r="Y19" s="12">
        <f t="shared" si="2"/>
        <v>2</v>
      </c>
      <c r="Z19" s="12">
        <f t="shared" si="2"/>
        <v>41</v>
      </c>
      <c r="AA19" s="12">
        <f t="shared" si="2"/>
        <v>2</v>
      </c>
      <c r="AB19" s="12">
        <f t="shared" si="2"/>
        <v>11</v>
      </c>
      <c r="AC19" s="12">
        <f t="shared" si="2"/>
        <v>89</v>
      </c>
      <c r="AD19" s="265">
        <f>AC19/W19</f>
        <v>0.94680851063829785</v>
      </c>
      <c r="AE19" s="89"/>
      <c r="AF19" s="143"/>
      <c r="AG19" s="144"/>
      <c r="AH19" s="58">
        <f>SUM(AH14:AH18)</f>
        <v>14</v>
      </c>
      <c r="AI19" s="60">
        <f>SUM(AI14:AI18)</f>
        <v>28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72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"/>
  <sheetViews>
    <sheetView zoomScale="70" zoomScaleNormal="70" zoomScaleSheetLayoutView="70" zoomScalePageLayoutView="70" workbookViewId="0">
      <pane xSplit="15" ySplit="7" topLeftCell="P8" activePane="bottomRight" state="frozen"/>
      <selection pane="topRight" activeCell="P1" sqref="P1"/>
      <selection pane="bottomLeft" activeCell="A8" sqref="A8"/>
      <selection pane="bottomRight" activeCell="N8" sqref="N8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6.597656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57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18.399999999999999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457"/>
      <c r="B7" s="572"/>
      <c r="C7" s="574"/>
      <c r="D7" s="565"/>
      <c r="E7" s="530"/>
      <c r="F7" s="530"/>
      <c r="G7" s="530"/>
      <c r="H7" s="530"/>
      <c r="I7" s="91" t="s">
        <v>37</v>
      </c>
      <c r="J7" s="92" t="s">
        <v>1</v>
      </c>
      <c r="K7" s="571"/>
      <c r="L7" s="565"/>
      <c r="M7" s="530"/>
      <c r="N7" s="530"/>
      <c r="O7" s="530"/>
      <c r="P7" s="530"/>
      <c r="Q7" s="530"/>
      <c r="R7" s="530"/>
      <c r="S7" s="91" t="s">
        <v>37</v>
      </c>
      <c r="T7" s="92" t="s">
        <v>1</v>
      </c>
      <c r="U7" s="525"/>
      <c r="V7" s="525"/>
      <c r="W7" s="565"/>
      <c r="X7" s="530"/>
      <c r="Y7" s="530"/>
      <c r="Z7" s="519"/>
      <c r="AA7" s="530"/>
      <c r="AB7" s="530"/>
      <c r="AC7" s="91" t="s">
        <v>37</v>
      </c>
      <c r="AD7" s="92" t="s">
        <v>1</v>
      </c>
      <c r="AE7" s="568"/>
      <c r="AF7" s="530"/>
      <c r="AG7" s="538"/>
      <c r="AH7" s="573"/>
      <c r="AI7" s="559"/>
    </row>
    <row r="8" spans="1:35" ht="32.25" customHeight="1">
      <c r="A8" s="93">
        <v>1</v>
      </c>
      <c r="B8" s="94" t="s">
        <v>47</v>
      </c>
      <c r="C8" s="95"/>
      <c r="D8" s="96"/>
      <c r="E8" s="97"/>
      <c r="F8" s="97"/>
      <c r="G8" s="97"/>
      <c r="H8" s="97"/>
      <c r="I8" s="97"/>
      <c r="J8" s="98"/>
      <c r="K8" s="145"/>
      <c r="L8" s="146"/>
      <c r="M8" s="101"/>
      <c r="N8" s="101"/>
      <c r="O8" s="101"/>
      <c r="P8" s="101"/>
      <c r="Q8" s="101"/>
      <c r="R8" s="101"/>
      <c r="S8" s="101"/>
      <c r="T8" s="147"/>
      <c r="U8" s="145">
        <v>356</v>
      </c>
      <c r="V8" s="145">
        <v>356</v>
      </c>
      <c r="W8" s="146">
        <v>251</v>
      </c>
      <c r="X8" s="101">
        <v>1</v>
      </c>
      <c r="Y8" s="101"/>
      <c r="Z8" s="101">
        <v>1</v>
      </c>
      <c r="AA8" s="101"/>
      <c r="AB8" s="101"/>
      <c r="AC8" s="101">
        <v>251</v>
      </c>
      <c r="AD8" s="148">
        <v>1</v>
      </c>
      <c r="AE8" s="149"/>
      <c r="AF8" s="150"/>
      <c r="AG8" s="151"/>
      <c r="AH8" s="152"/>
      <c r="AI8" s="106"/>
    </row>
    <row r="9" spans="1:35" ht="32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53"/>
      <c r="L9" s="154"/>
      <c r="M9" s="10"/>
      <c r="N9" s="10"/>
      <c r="O9" s="10"/>
      <c r="P9" s="10"/>
      <c r="Q9" s="10"/>
      <c r="R9" s="10"/>
      <c r="S9" s="10"/>
      <c r="T9" s="155"/>
      <c r="U9" s="153">
        <v>701</v>
      </c>
      <c r="V9" s="153">
        <v>701</v>
      </c>
      <c r="W9" s="154">
        <v>40</v>
      </c>
      <c r="X9" s="10">
        <v>3</v>
      </c>
      <c r="Y9" s="10">
        <v>1</v>
      </c>
      <c r="Z9" s="10">
        <v>8</v>
      </c>
      <c r="AA9" s="10">
        <v>1</v>
      </c>
      <c r="AB9" s="10">
        <v>1</v>
      </c>
      <c r="AC9" s="10">
        <v>40</v>
      </c>
      <c r="AD9" s="155">
        <v>1</v>
      </c>
      <c r="AE9" s="156">
        <v>5</v>
      </c>
      <c r="AF9" s="157">
        <v>1</v>
      </c>
      <c r="AG9" s="158">
        <v>2</v>
      </c>
      <c r="AH9" s="52"/>
      <c r="AI9" s="117"/>
    </row>
    <row r="10" spans="1:35" ht="32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53"/>
      <c r="L10" s="154"/>
      <c r="M10" s="10"/>
      <c r="N10" s="10"/>
      <c r="O10" s="10"/>
      <c r="P10" s="10"/>
      <c r="Q10" s="10"/>
      <c r="R10" s="10"/>
      <c r="S10" s="10"/>
      <c r="T10" s="159"/>
      <c r="U10" s="153"/>
      <c r="V10" s="153"/>
      <c r="W10" s="154"/>
      <c r="X10" s="10"/>
      <c r="Y10" s="10"/>
      <c r="Z10" s="10"/>
      <c r="AA10" s="10"/>
      <c r="AB10" s="10"/>
      <c r="AC10" s="10"/>
      <c r="AD10" s="160"/>
      <c r="AE10" s="156"/>
      <c r="AF10" s="157"/>
      <c r="AG10" s="158"/>
      <c r="AH10" s="52"/>
      <c r="AI10" s="117"/>
    </row>
    <row r="11" spans="1:35" ht="32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53"/>
      <c r="L11" s="154"/>
      <c r="M11" s="10"/>
      <c r="N11" s="10"/>
      <c r="O11" s="10"/>
      <c r="P11" s="10"/>
      <c r="Q11" s="10"/>
      <c r="R11" s="10"/>
      <c r="S11" s="10"/>
      <c r="T11" s="155"/>
      <c r="U11" s="153">
        <v>17</v>
      </c>
      <c r="V11" s="153">
        <v>17</v>
      </c>
      <c r="W11" s="154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60">
        <v>0</v>
      </c>
      <c r="AE11" s="156">
        <v>3</v>
      </c>
      <c r="AF11" s="157" t="s">
        <v>58</v>
      </c>
      <c r="AG11" s="161"/>
      <c r="AH11" s="52"/>
      <c r="AI11" s="117"/>
    </row>
    <row r="12" spans="1:35" ht="32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153">
        <v>26</v>
      </c>
      <c r="L12" s="162">
        <v>10</v>
      </c>
      <c r="M12" s="122"/>
      <c r="N12" s="122"/>
      <c r="O12" s="122">
        <v>10</v>
      </c>
      <c r="P12" s="122"/>
      <c r="Q12" s="122"/>
      <c r="R12" s="122"/>
      <c r="S12" s="122">
        <v>10</v>
      </c>
      <c r="T12" s="159">
        <v>1</v>
      </c>
      <c r="U12" s="163">
        <v>386</v>
      </c>
      <c r="V12" s="163">
        <v>1</v>
      </c>
      <c r="W12" s="162">
        <v>22</v>
      </c>
      <c r="X12" s="122">
        <v>1</v>
      </c>
      <c r="Y12" s="122"/>
      <c r="Z12" s="122">
        <v>10</v>
      </c>
      <c r="AA12" s="122"/>
      <c r="AB12" s="122"/>
      <c r="AC12" s="122">
        <v>22</v>
      </c>
      <c r="AD12" s="155">
        <v>1</v>
      </c>
      <c r="AE12" s="156">
        <v>1</v>
      </c>
      <c r="AF12" s="157"/>
      <c r="AG12" s="158">
        <v>1</v>
      </c>
      <c r="AH12" s="164"/>
      <c r="AI12" s="124"/>
    </row>
    <row r="13" spans="1:35" ht="32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53"/>
      <c r="L13" s="154"/>
      <c r="M13" s="10"/>
      <c r="N13" s="10"/>
      <c r="O13" s="10"/>
      <c r="P13" s="10"/>
      <c r="Q13" s="10"/>
      <c r="R13" s="10"/>
      <c r="S13" s="10"/>
      <c r="T13" s="155"/>
      <c r="U13" s="153"/>
      <c r="V13" s="153"/>
      <c r="W13" s="154"/>
      <c r="X13" s="10"/>
      <c r="Y13" s="10"/>
      <c r="Z13" s="10"/>
      <c r="AA13" s="10"/>
      <c r="AB13" s="10"/>
      <c r="AC13" s="10"/>
      <c r="AD13" s="155"/>
      <c r="AE13" s="156"/>
      <c r="AF13" s="157"/>
      <c r="AG13" s="158"/>
      <c r="AH13" s="52"/>
      <c r="AI13" s="117"/>
    </row>
    <row r="14" spans="1:35" ht="32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53"/>
      <c r="L14" s="154"/>
      <c r="M14" s="10"/>
      <c r="N14" s="10"/>
      <c r="O14" s="10"/>
      <c r="P14" s="10"/>
      <c r="Q14" s="10"/>
      <c r="R14" s="10"/>
      <c r="S14" s="10"/>
      <c r="T14" s="159"/>
      <c r="U14" s="153">
        <v>68</v>
      </c>
      <c r="V14" s="153">
        <v>29</v>
      </c>
      <c r="W14" s="154">
        <v>3</v>
      </c>
      <c r="X14" s="10">
        <v>1</v>
      </c>
      <c r="Y14" s="10"/>
      <c r="Z14" s="10"/>
      <c r="AA14" s="10"/>
      <c r="AB14" s="10"/>
      <c r="AC14" s="10">
        <v>1</v>
      </c>
      <c r="AD14" s="155">
        <v>1</v>
      </c>
      <c r="AE14" s="165"/>
      <c r="AF14" s="166"/>
      <c r="AG14" s="167"/>
      <c r="AH14" s="52"/>
      <c r="AI14" s="117"/>
    </row>
    <row r="15" spans="1:35" ht="32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53"/>
      <c r="L15" s="154"/>
      <c r="M15" s="10"/>
      <c r="N15" s="10"/>
      <c r="O15" s="10"/>
      <c r="P15" s="10"/>
      <c r="Q15" s="10"/>
      <c r="R15" s="10"/>
      <c r="S15" s="10"/>
      <c r="T15" s="159"/>
      <c r="U15" s="153"/>
      <c r="V15" s="153"/>
      <c r="W15" s="154"/>
      <c r="X15" s="10"/>
      <c r="Y15" s="10"/>
      <c r="Z15" s="10"/>
      <c r="AA15" s="168"/>
      <c r="AB15" s="56"/>
      <c r="AC15" s="10"/>
      <c r="AD15" s="155"/>
      <c r="AE15" s="156"/>
      <c r="AF15" s="157"/>
      <c r="AG15" s="158"/>
      <c r="AH15" s="52"/>
      <c r="AI15" s="117"/>
    </row>
    <row r="16" spans="1:35" ht="32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53"/>
      <c r="L16" s="154"/>
      <c r="M16" s="10"/>
      <c r="N16" s="10"/>
      <c r="O16" s="10"/>
      <c r="P16" s="10"/>
      <c r="Q16" s="10"/>
      <c r="R16" s="10"/>
      <c r="S16" s="10"/>
      <c r="T16" s="159"/>
      <c r="U16" s="153">
        <v>217</v>
      </c>
      <c r="V16" s="153">
        <v>29</v>
      </c>
      <c r="W16" s="154">
        <v>3</v>
      </c>
      <c r="X16" s="10">
        <v>1</v>
      </c>
      <c r="Y16" s="10"/>
      <c r="Z16" s="10"/>
      <c r="AA16" s="10"/>
      <c r="AB16" s="10"/>
      <c r="AC16" s="10">
        <v>3</v>
      </c>
      <c r="AD16" s="155">
        <v>1</v>
      </c>
      <c r="AE16" s="156"/>
      <c r="AF16" s="157"/>
      <c r="AG16" s="158"/>
      <c r="AH16" s="52"/>
      <c r="AI16" s="117"/>
    </row>
    <row r="17" spans="1:35" ht="32.25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53"/>
      <c r="L17" s="154"/>
      <c r="M17" s="10"/>
      <c r="N17" s="10"/>
      <c r="O17" s="10"/>
      <c r="P17" s="10"/>
      <c r="Q17" s="10"/>
      <c r="R17" s="10"/>
      <c r="S17" s="10"/>
      <c r="T17" s="155"/>
      <c r="U17" s="153"/>
      <c r="V17" s="153"/>
      <c r="W17" s="154"/>
      <c r="X17" s="10"/>
      <c r="Y17" s="10"/>
      <c r="Z17" s="10"/>
      <c r="AA17" s="56"/>
      <c r="AB17" s="10"/>
      <c r="AC17" s="10"/>
      <c r="AD17" s="155"/>
      <c r="AE17" s="156"/>
      <c r="AF17" s="157"/>
      <c r="AG17" s="158"/>
      <c r="AH17" s="52"/>
      <c r="AI17" s="117"/>
    </row>
    <row r="18" spans="1:35" ht="32.25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69"/>
      <c r="L18" s="170"/>
      <c r="M18" s="171"/>
      <c r="N18" s="171"/>
      <c r="O18" s="171"/>
      <c r="P18" s="171"/>
      <c r="Q18" s="171"/>
      <c r="R18" s="171"/>
      <c r="S18" s="171"/>
      <c r="T18" s="172"/>
      <c r="U18" s="169"/>
      <c r="V18" s="169"/>
      <c r="W18" s="170"/>
      <c r="X18" s="171"/>
      <c r="Y18" s="171"/>
      <c r="Z18" s="171"/>
      <c r="AA18" s="135"/>
      <c r="AB18" s="135"/>
      <c r="AC18" s="171"/>
      <c r="AD18" s="172"/>
      <c r="AE18" s="173"/>
      <c r="AF18" s="174"/>
      <c r="AG18" s="175"/>
      <c r="AH18" s="53"/>
      <c r="AI18" s="139"/>
    </row>
    <row r="19" spans="1:35" ht="27.75" customHeight="1" thickBot="1">
      <c r="A19" s="509" t="s">
        <v>25</v>
      </c>
      <c r="B19" s="510"/>
      <c r="C19" s="58"/>
      <c r="D19" s="7"/>
      <c r="E19" s="12"/>
      <c r="F19" s="12"/>
      <c r="G19" s="12"/>
      <c r="H19" s="12"/>
      <c r="I19" s="12"/>
      <c r="J19" s="140"/>
      <c r="K19" s="58">
        <f>SUM(K12:K18)</f>
        <v>26</v>
      </c>
      <c r="L19" s="7">
        <f>SUM(L12:L18)</f>
        <v>10</v>
      </c>
      <c r="M19" s="12"/>
      <c r="N19" s="12"/>
      <c r="O19" s="12">
        <f>SUM(O12:O18)</f>
        <v>10</v>
      </c>
      <c r="P19" s="12"/>
      <c r="Q19" s="12"/>
      <c r="R19" s="12"/>
      <c r="S19" s="12">
        <f>SUM(S12:S18)</f>
        <v>10</v>
      </c>
      <c r="T19" s="140">
        <f>SUM(T12:T18)</f>
        <v>1</v>
      </c>
      <c r="U19" s="58">
        <f t="shared" ref="U19:AC19" si="0">SUM(U8:U18)</f>
        <v>1745</v>
      </c>
      <c r="V19" s="61">
        <f t="shared" si="0"/>
        <v>1133</v>
      </c>
      <c r="W19" s="89">
        <f t="shared" si="0"/>
        <v>319</v>
      </c>
      <c r="X19" s="12">
        <f t="shared" si="0"/>
        <v>7</v>
      </c>
      <c r="Y19" s="12">
        <f t="shared" si="0"/>
        <v>1</v>
      </c>
      <c r="Z19" s="12">
        <f t="shared" si="0"/>
        <v>19</v>
      </c>
      <c r="AA19" s="12">
        <f t="shared" si="0"/>
        <v>1</v>
      </c>
      <c r="AB19" s="12">
        <f t="shared" si="0"/>
        <v>1</v>
      </c>
      <c r="AC19" s="12">
        <f t="shared" si="0"/>
        <v>317</v>
      </c>
      <c r="AD19" s="176">
        <v>1</v>
      </c>
      <c r="AE19" s="177">
        <f>SUM(AE8:AE18)</f>
        <v>9</v>
      </c>
      <c r="AF19" s="178">
        <v>2</v>
      </c>
      <c r="AG19" s="179">
        <v>3</v>
      </c>
      <c r="AH19" s="58"/>
      <c r="AI19" s="60"/>
    </row>
    <row r="20" spans="1:35">
      <c r="AE20" s="575" t="s">
        <v>59</v>
      </c>
      <c r="AF20" s="575"/>
      <c r="AG20" s="575"/>
    </row>
    <row r="21" spans="1:35" ht="75" customHeight="1">
      <c r="AE21" s="576"/>
      <c r="AF21" s="576"/>
      <c r="AG21" s="576"/>
    </row>
  </sheetData>
  <mergeCells count="39">
    <mergeCell ref="I5:J6"/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D5:D7"/>
    <mergeCell ref="E5:E7"/>
    <mergeCell ref="F5:F7"/>
    <mergeCell ref="G5:G7"/>
    <mergeCell ref="H5:H7"/>
    <mergeCell ref="W5:W7"/>
    <mergeCell ref="K5:K7"/>
    <mergeCell ref="L5:L7"/>
    <mergeCell ref="M5:M7"/>
    <mergeCell ref="N5:N7"/>
    <mergeCell ref="O5:O7"/>
    <mergeCell ref="P5:P7"/>
    <mergeCell ref="AE5:AE7"/>
    <mergeCell ref="AF5:AF7"/>
    <mergeCell ref="AG5:AG7"/>
    <mergeCell ref="A19:B19"/>
    <mergeCell ref="AE20:AG21"/>
    <mergeCell ref="X5:X7"/>
    <mergeCell ref="Y5:Y7"/>
    <mergeCell ref="Z5:Z7"/>
    <mergeCell ref="AA5:AA7"/>
    <mergeCell ref="AB5:AB7"/>
    <mergeCell ref="AC5:AD6"/>
    <mergeCell ref="Q5:Q7"/>
    <mergeCell ref="R5:R7"/>
    <mergeCell ref="S5:T6"/>
    <mergeCell ref="U5:U7"/>
    <mergeCell ref="V5:V7"/>
  </mergeCells>
  <pageMargins left="0.51181102362204722" right="0.19685039370078741" top="0.55118110236220474" bottom="0.51181102362204722" header="0.31496062992125984" footer="0.31496062992125984"/>
  <pageSetup paperSize="8" scale="49" orientation="landscape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view="pageBreakPreview" topLeftCell="A4" zoomScale="85" zoomScaleNormal="85" zoomScaleSheetLayoutView="85" zoomScalePageLayoutView="70" workbookViewId="0">
      <selection activeCell="F5" sqref="F5:G7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9.398437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61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539"/>
      <c r="B7" s="543"/>
      <c r="C7" s="563"/>
      <c r="D7" s="513"/>
      <c r="E7" s="516"/>
      <c r="F7" s="516"/>
      <c r="G7" s="516"/>
      <c r="H7" s="516"/>
      <c r="I7" s="180" t="s">
        <v>37</v>
      </c>
      <c r="J7" s="213" t="s">
        <v>1</v>
      </c>
      <c r="K7" s="535"/>
      <c r="L7" s="513"/>
      <c r="M7" s="516"/>
      <c r="N7" s="516"/>
      <c r="O7" s="516"/>
      <c r="P7" s="516"/>
      <c r="Q7" s="516"/>
      <c r="R7" s="516"/>
      <c r="S7" s="180" t="s">
        <v>37</v>
      </c>
      <c r="T7" s="213" t="s">
        <v>1</v>
      </c>
      <c r="U7" s="526"/>
      <c r="V7" s="526"/>
      <c r="W7" s="513"/>
      <c r="X7" s="516"/>
      <c r="Y7" s="516"/>
      <c r="Z7" s="519"/>
      <c r="AA7" s="516"/>
      <c r="AB7" s="516"/>
      <c r="AC7" s="180" t="s">
        <v>37</v>
      </c>
      <c r="AD7" s="213" t="s">
        <v>1</v>
      </c>
      <c r="AE7" s="569"/>
      <c r="AF7" s="516"/>
      <c r="AG7" s="570"/>
      <c r="AH7" s="557"/>
      <c r="AI7" s="560"/>
    </row>
    <row r="8" spans="1:35" ht="35.25" customHeight="1">
      <c r="A8" s="214">
        <v>1</v>
      </c>
      <c r="B8" s="215" t="s">
        <v>47</v>
      </c>
      <c r="C8" s="216"/>
      <c r="D8" s="217"/>
      <c r="E8" s="218"/>
      <c r="F8" s="218"/>
      <c r="G8" s="218"/>
      <c r="H8" s="218"/>
      <c r="I8" s="218"/>
      <c r="J8" s="219"/>
      <c r="K8" s="220">
        <v>75</v>
      </c>
      <c r="L8" s="29">
        <v>212</v>
      </c>
      <c r="M8" s="218"/>
      <c r="N8" s="218"/>
      <c r="O8" s="218">
        <v>6</v>
      </c>
      <c r="P8" s="218">
        <v>1</v>
      </c>
      <c r="Q8" s="218"/>
      <c r="R8" s="218"/>
      <c r="S8" s="218">
        <v>212</v>
      </c>
      <c r="T8" s="221">
        <v>1</v>
      </c>
      <c r="U8" s="99">
        <v>12</v>
      </c>
      <c r="V8" s="222"/>
      <c r="W8" s="217">
        <v>143</v>
      </c>
      <c r="X8" s="218">
        <v>1</v>
      </c>
      <c r="Y8" s="218">
        <v>0</v>
      </c>
      <c r="Z8" s="218">
        <v>2</v>
      </c>
      <c r="AA8" s="218">
        <v>0</v>
      </c>
      <c r="AB8" s="218">
        <v>0</v>
      </c>
      <c r="AC8" s="218">
        <v>143</v>
      </c>
      <c r="AD8" s="219">
        <v>1</v>
      </c>
      <c r="AE8" s="223"/>
      <c r="AF8" s="224"/>
      <c r="AG8" s="225"/>
      <c r="AH8" s="216"/>
      <c r="AI8" s="226"/>
    </row>
    <row r="9" spans="1:35" ht="35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3"/>
      <c r="L9" s="5"/>
      <c r="M9" s="9"/>
      <c r="N9" s="9"/>
      <c r="O9" s="9"/>
      <c r="P9" s="9"/>
      <c r="Q9" s="9"/>
      <c r="R9" s="9"/>
      <c r="S9" s="9"/>
      <c r="T9" s="227"/>
      <c r="U9" s="23">
        <v>60</v>
      </c>
      <c r="V9" s="23"/>
      <c r="W9" s="8">
        <v>12</v>
      </c>
      <c r="X9" s="9">
        <v>1</v>
      </c>
      <c r="Y9" s="9">
        <v>0</v>
      </c>
      <c r="Z9" s="9">
        <v>0</v>
      </c>
      <c r="AA9" s="9">
        <v>0</v>
      </c>
      <c r="AB9" s="9">
        <v>0</v>
      </c>
      <c r="AC9" s="9">
        <v>12</v>
      </c>
      <c r="AD9" s="110">
        <v>1</v>
      </c>
      <c r="AE9" s="228"/>
      <c r="AF9" s="229"/>
      <c r="AG9" s="230"/>
      <c r="AH9" s="109"/>
      <c r="AI9" s="117"/>
    </row>
    <row r="10" spans="1:35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3"/>
      <c r="L10" s="5"/>
      <c r="M10" s="9"/>
      <c r="N10" s="9"/>
      <c r="O10" s="9"/>
      <c r="P10" s="9"/>
      <c r="Q10" s="9"/>
      <c r="R10" s="9"/>
      <c r="S10" s="9"/>
      <c r="T10" s="227"/>
      <c r="U10" s="111"/>
      <c r="V10" s="111"/>
      <c r="W10" s="8"/>
      <c r="X10" s="9"/>
      <c r="Y10" s="9"/>
      <c r="Z10" s="9"/>
      <c r="AA10" s="9"/>
      <c r="AB10" s="10"/>
      <c r="AC10" s="9"/>
      <c r="AD10" s="231"/>
      <c r="AE10" s="228"/>
      <c r="AF10" s="229"/>
      <c r="AG10" s="230"/>
      <c r="AH10" s="109"/>
      <c r="AI10" s="117"/>
    </row>
    <row r="11" spans="1:35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3"/>
      <c r="L11" s="5"/>
      <c r="M11" s="9"/>
      <c r="N11" s="9"/>
      <c r="O11" s="9"/>
      <c r="P11" s="9"/>
      <c r="Q11" s="9"/>
      <c r="R11" s="9"/>
      <c r="S11" s="9"/>
      <c r="T11" s="227"/>
      <c r="U11" s="111">
        <v>28</v>
      </c>
      <c r="V11" s="23"/>
      <c r="W11" s="8">
        <v>6</v>
      </c>
      <c r="X11" s="9">
        <v>0</v>
      </c>
      <c r="Y11" s="9">
        <v>0</v>
      </c>
      <c r="Z11" s="9">
        <v>0</v>
      </c>
      <c r="AA11" s="9">
        <v>0</v>
      </c>
      <c r="AB11" s="9">
        <v>6</v>
      </c>
      <c r="AC11" s="9">
        <v>6</v>
      </c>
      <c r="AD11" s="110">
        <v>1</v>
      </c>
      <c r="AE11" s="228"/>
      <c r="AF11" s="229"/>
      <c r="AG11" s="230"/>
      <c r="AH11" s="109"/>
      <c r="AI11" s="117"/>
    </row>
    <row r="12" spans="1:35" ht="35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232">
        <f>18+4</f>
        <v>22</v>
      </c>
      <c r="L12" s="5">
        <f>15+5</f>
        <v>20</v>
      </c>
      <c r="M12" s="9"/>
      <c r="N12" s="9"/>
      <c r="O12" s="9">
        <v>8</v>
      </c>
      <c r="P12" s="9"/>
      <c r="Q12" s="9"/>
      <c r="R12" s="9"/>
      <c r="S12" s="9">
        <v>20</v>
      </c>
      <c r="T12" s="227">
        <v>1</v>
      </c>
      <c r="U12" s="111">
        <v>223</v>
      </c>
      <c r="V12" s="24"/>
      <c r="W12" s="4">
        <v>46</v>
      </c>
      <c r="X12" s="6">
        <v>1</v>
      </c>
      <c r="Y12" s="6">
        <v>0</v>
      </c>
      <c r="Z12" s="6">
        <v>12</v>
      </c>
      <c r="AA12" s="6">
        <v>6</v>
      </c>
      <c r="AB12" s="6">
        <v>0</v>
      </c>
      <c r="AC12" s="6">
        <v>46</v>
      </c>
      <c r="AD12" s="110">
        <v>1</v>
      </c>
      <c r="AE12" s="228"/>
      <c r="AF12" s="229"/>
      <c r="AG12" s="230"/>
      <c r="AH12" s="109"/>
      <c r="AI12" s="117"/>
    </row>
    <row r="13" spans="1:35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3"/>
      <c r="L13" s="5"/>
      <c r="M13" s="9"/>
      <c r="N13" s="9"/>
      <c r="O13" s="9"/>
      <c r="P13" s="9"/>
      <c r="Q13" s="9"/>
      <c r="R13" s="9"/>
      <c r="S13" s="9"/>
      <c r="T13" s="227"/>
      <c r="U13" s="111"/>
      <c r="V13" s="111"/>
      <c r="W13" s="8"/>
      <c r="X13" s="9"/>
      <c r="Y13" s="9"/>
      <c r="Z13" s="9"/>
      <c r="AA13" s="9"/>
      <c r="AB13" s="10"/>
      <c r="AC13" s="9"/>
      <c r="AD13" s="110"/>
      <c r="AE13" s="228"/>
      <c r="AF13" s="229"/>
      <c r="AG13" s="230"/>
      <c r="AH13" s="109"/>
      <c r="AI13" s="117"/>
    </row>
    <row r="14" spans="1:35" ht="39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3"/>
      <c r="L14" s="5"/>
      <c r="M14" s="9"/>
      <c r="N14" s="9"/>
      <c r="O14" s="9"/>
      <c r="P14" s="9"/>
      <c r="Q14" s="9"/>
      <c r="R14" s="9"/>
      <c r="S14" s="9"/>
      <c r="T14" s="227"/>
      <c r="U14" s="111">
        <v>97</v>
      </c>
      <c r="V14" s="233"/>
      <c r="W14" s="234">
        <v>14</v>
      </c>
      <c r="X14" s="235">
        <v>7</v>
      </c>
      <c r="Y14" s="235"/>
      <c r="Z14" s="235"/>
      <c r="AA14" s="235"/>
      <c r="AB14" s="235"/>
      <c r="AC14" s="235">
        <v>14</v>
      </c>
      <c r="AD14" s="236">
        <v>1</v>
      </c>
      <c r="AE14" s="228"/>
      <c r="AF14" s="229"/>
      <c r="AG14" s="230"/>
      <c r="AH14" s="109">
        <v>27</v>
      </c>
      <c r="AI14" s="237">
        <v>38</v>
      </c>
    </row>
    <row r="15" spans="1:35" ht="35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13"/>
      <c r="L15" s="5"/>
      <c r="M15" s="9"/>
      <c r="N15" s="9"/>
      <c r="O15" s="9"/>
      <c r="P15" s="9"/>
      <c r="Q15" s="9"/>
      <c r="R15" s="9"/>
      <c r="S15" s="9"/>
      <c r="T15" s="227"/>
      <c r="U15" s="111"/>
      <c r="V15" s="111"/>
      <c r="W15" s="8"/>
      <c r="X15" s="9"/>
      <c r="Y15" s="9"/>
      <c r="Z15" s="9"/>
      <c r="AA15" s="9"/>
      <c r="AB15" s="10"/>
      <c r="AC15" s="9"/>
      <c r="AD15" s="110"/>
      <c r="AE15" s="228"/>
      <c r="AF15" s="229"/>
      <c r="AG15" s="230"/>
      <c r="AH15" s="109"/>
      <c r="AI15" s="117"/>
    </row>
    <row r="16" spans="1:35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3"/>
      <c r="L16" s="5"/>
      <c r="M16" s="9"/>
      <c r="N16" s="9"/>
      <c r="O16" s="9"/>
      <c r="P16" s="9"/>
      <c r="Q16" s="9"/>
      <c r="R16" s="9"/>
      <c r="S16" s="9"/>
      <c r="T16" s="227"/>
      <c r="U16" s="111">
        <v>116</v>
      </c>
      <c r="V16" s="23"/>
      <c r="W16" s="8">
        <v>8</v>
      </c>
      <c r="X16" s="9"/>
      <c r="Y16" s="9"/>
      <c r="Z16" s="9">
        <v>2</v>
      </c>
      <c r="AA16" s="9"/>
      <c r="AB16" s="9"/>
      <c r="AC16" s="9">
        <v>8</v>
      </c>
      <c r="AD16" s="236">
        <v>1</v>
      </c>
      <c r="AE16" s="228"/>
      <c r="AF16" s="229"/>
      <c r="AG16" s="230"/>
      <c r="AH16" s="109">
        <v>3</v>
      </c>
      <c r="AI16" s="237">
        <v>3</v>
      </c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3"/>
      <c r="L17" s="5"/>
      <c r="M17" s="9"/>
      <c r="N17" s="9"/>
      <c r="O17" s="9"/>
      <c r="P17" s="9"/>
      <c r="Q17" s="9"/>
      <c r="R17" s="9"/>
      <c r="S17" s="9"/>
      <c r="T17" s="227"/>
      <c r="U17" s="111"/>
      <c r="V17" s="111"/>
      <c r="W17" s="8"/>
      <c r="X17" s="9"/>
      <c r="Y17" s="9"/>
      <c r="Z17" s="9"/>
      <c r="AA17" s="9"/>
      <c r="AB17" s="10"/>
      <c r="AC17" s="9"/>
      <c r="AD17" s="110"/>
      <c r="AE17" s="228"/>
      <c r="AF17" s="229"/>
      <c r="AG17" s="230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238"/>
      <c r="L18" s="239"/>
      <c r="M18" s="14"/>
      <c r="N18" s="14"/>
      <c r="O18" s="14"/>
      <c r="P18" s="14"/>
      <c r="Q18" s="14"/>
      <c r="R18" s="14"/>
      <c r="S18" s="14"/>
      <c r="T18" s="240"/>
      <c r="U18" s="131"/>
      <c r="V18" s="131"/>
      <c r="W18" s="4"/>
      <c r="X18" s="6"/>
      <c r="Y18" s="6"/>
      <c r="Z18" s="6"/>
      <c r="AA18" s="6"/>
      <c r="AB18" s="171"/>
      <c r="AC18" s="6"/>
      <c r="AD18" s="130"/>
      <c r="AE18" s="241"/>
      <c r="AF18" s="242"/>
      <c r="AG18" s="243"/>
      <c r="AH18" s="129"/>
      <c r="AI18" s="139"/>
    </row>
    <row r="19" spans="1:35" ht="27.75" customHeight="1" thickBot="1">
      <c r="A19" s="509" t="s">
        <v>25</v>
      </c>
      <c r="B19" s="510"/>
      <c r="C19" s="58"/>
      <c r="D19" s="7"/>
      <c r="E19" s="12"/>
      <c r="F19" s="12"/>
      <c r="G19" s="12"/>
      <c r="H19" s="12"/>
      <c r="I19" s="12"/>
      <c r="J19" s="140"/>
      <c r="K19" s="58">
        <f>SUM(K8:K18)</f>
        <v>97</v>
      </c>
      <c r="L19" s="244">
        <f>SUM(L8:L18)</f>
        <v>232</v>
      </c>
      <c r="M19" s="245"/>
      <c r="N19" s="245"/>
      <c r="O19" s="245">
        <f>SUM(O8:O18)</f>
        <v>14</v>
      </c>
      <c r="P19" s="245">
        <f>SUM(P8:P18)</f>
        <v>1</v>
      </c>
      <c r="Q19" s="245"/>
      <c r="R19" s="245"/>
      <c r="S19" s="245">
        <f>SUM(S8:S18)</f>
        <v>232</v>
      </c>
      <c r="T19" s="246">
        <v>1</v>
      </c>
      <c r="U19" s="58">
        <f>SUM(U8:U18)</f>
        <v>536</v>
      </c>
      <c r="V19" s="58"/>
      <c r="W19" s="89">
        <f t="shared" ref="W19:AC19" si="0">SUM(W8:W18)</f>
        <v>229</v>
      </c>
      <c r="X19" s="12">
        <f t="shared" si="0"/>
        <v>10</v>
      </c>
      <c r="Y19" s="12">
        <f t="shared" si="0"/>
        <v>0</v>
      </c>
      <c r="Z19" s="12">
        <f t="shared" si="0"/>
        <v>16</v>
      </c>
      <c r="AA19" s="12">
        <f t="shared" si="0"/>
        <v>6</v>
      </c>
      <c r="AB19" s="12">
        <f t="shared" si="0"/>
        <v>6</v>
      </c>
      <c r="AC19" s="12">
        <f t="shared" si="0"/>
        <v>229</v>
      </c>
      <c r="AD19" s="59">
        <v>1</v>
      </c>
      <c r="AE19" s="247"/>
      <c r="AF19" s="248"/>
      <c r="AG19" s="249"/>
      <c r="AH19" s="58">
        <f>SUM(AH14:AH18)</f>
        <v>30</v>
      </c>
      <c r="AI19" s="60">
        <f>SUM(AI14:AI18)</f>
        <v>41</v>
      </c>
    </row>
    <row r="20" spans="1:35" ht="15" customHeight="1"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</row>
    <row r="21" spans="1:35" ht="15" customHeight="1"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</row>
    <row r="22" spans="1:35" ht="15" customHeight="1"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</row>
    <row r="23" spans="1:35" ht="15" customHeight="1"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</row>
    <row r="24" spans="1:35" ht="15" customHeight="1"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51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zoomScale="70" zoomScaleNormal="70" zoomScaleSheetLayoutView="55" zoomScalePageLayoutView="70" workbookViewId="0">
      <selection activeCell="G5" sqref="G5:G7"/>
    </sheetView>
  </sheetViews>
  <sheetFormatPr defaultColWidth="9.1328125" defaultRowHeight="14.25"/>
  <cols>
    <col min="1" max="1" width="4.86328125" style="2" customWidth="1"/>
    <col min="2" max="2" width="38.1328125" style="1" customWidth="1"/>
    <col min="3" max="3" width="6.73046875" style="1" customWidth="1"/>
    <col min="4" max="8" width="5.73046875" style="1" customWidth="1"/>
    <col min="9" max="9" width="7" style="1" customWidth="1"/>
    <col min="10" max="10" width="7.73046875" style="1" customWidth="1"/>
    <col min="11" max="12" width="6.73046875" style="2" customWidth="1"/>
    <col min="13" max="19" width="6.265625" style="2" customWidth="1"/>
    <col min="20" max="20" width="6.73046875" style="2" customWidth="1"/>
    <col min="21" max="21" width="7.59765625" style="2" customWidth="1"/>
    <col min="22" max="22" width="7.59765625" style="2" hidden="1" customWidth="1"/>
    <col min="23" max="23" width="7.59765625" style="2" customWidth="1"/>
    <col min="24" max="28" width="6.265625" style="2" customWidth="1"/>
    <col min="29" max="29" width="7.3984375" style="2" customWidth="1"/>
    <col min="30" max="30" width="10.265625" style="2" customWidth="1"/>
    <col min="31" max="33" width="6" style="2" customWidth="1"/>
    <col min="34" max="34" width="17" style="2" customWidth="1"/>
    <col min="35" max="35" width="10.3984375" style="2" customWidth="1"/>
    <col min="36" max="16384" width="9.1328125" style="2"/>
  </cols>
  <sheetData>
    <row r="1" spans="1:35" ht="33.75" customHeight="1">
      <c r="A1" s="448" t="s">
        <v>63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50"/>
    </row>
    <row r="2" spans="1:35" ht="39.75" customHeight="1" thickBot="1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3"/>
    </row>
    <row r="3" spans="1:35" ht="18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38.25" customHeight="1" thickBot="1">
      <c r="A4" s="454" t="s">
        <v>0</v>
      </c>
      <c r="B4" s="540" t="s">
        <v>52</v>
      </c>
      <c r="C4" s="544" t="s">
        <v>28</v>
      </c>
      <c r="D4" s="545"/>
      <c r="E4" s="545"/>
      <c r="F4" s="545"/>
      <c r="G4" s="545"/>
      <c r="H4" s="545"/>
      <c r="I4" s="545"/>
      <c r="J4" s="545"/>
      <c r="K4" s="546" t="s">
        <v>29</v>
      </c>
      <c r="L4" s="547"/>
      <c r="M4" s="547"/>
      <c r="N4" s="547"/>
      <c r="O4" s="547"/>
      <c r="P4" s="547"/>
      <c r="Q4" s="547"/>
      <c r="R4" s="547"/>
      <c r="S4" s="547"/>
      <c r="T4" s="548"/>
      <c r="U4" s="549" t="s">
        <v>30</v>
      </c>
      <c r="V4" s="550"/>
      <c r="W4" s="547"/>
      <c r="X4" s="547"/>
      <c r="Y4" s="547"/>
      <c r="Z4" s="547"/>
      <c r="AA4" s="547"/>
      <c r="AB4" s="547"/>
      <c r="AC4" s="547"/>
      <c r="AD4" s="548"/>
      <c r="AE4" s="551" t="s">
        <v>53</v>
      </c>
      <c r="AF4" s="552"/>
      <c r="AG4" s="553"/>
      <c r="AH4" s="554" t="s">
        <v>34</v>
      </c>
      <c r="AI4" s="558" t="s">
        <v>27</v>
      </c>
    </row>
    <row r="5" spans="1:35" ht="29.25" customHeight="1">
      <c r="A5" s="455"/>
      <c r="B5" s="541"/>
      <c r="C5" s="561" t="s">
        <v>2</v>
      </c>
      <c r="D5" s="511" t="s">
        <v>6</v>
      </c>
      <c r="E5" s="514" t="s">
        <v>5</v>
      </c>
      <c r="F5" s="514" t="s">
        <v>33</v>
      </c>
      <c r="G5" s="514" t="s">
        <v>9</v>
      </c>
      <c r="H5" s="514" t="s">
        <v>11</v>
      </c>
      <c r="I5" s="520" t="s">
        <v>7</v>
      </c>
      <c r="J5" s="531"/>
      <c r="K5" s="533" t="s">
        <v>3</v>
      </c>
      <c r="L5" s="511" t="s">
        <v>6</v>
      </c>
      <c r="M5" s="514" t="s">
        <v>5</v>
      </c>
      <c r="N5" s="514" t="s">
        <v>33</v>
      </c>
      <c r="O5" s="514" t="s">
        <v>8</v>
      </c>
      <c r="P5" s="514" t="s">
        <v>10</v>
      </c>
      <c r="Q5" s="514" t="s">
        <v>9</v>
      </c>
      <c r="R5" s="514" t="s">
        <v>11</v>
      </c>
      <c r="S5" s="520" t="s">
        <v>7</v>
      </c>
      <c r="T5" s="531"/>
      <c r="U5" s="524" t="s">
        <v>4</v>
      </c>
      <c r="V5" s="524" t="s">
        <v>36</v>
      </c>
      <c r="W5" s="511" t="s">
        <v>6</v>
      </c>
      <c r="X5" s="514" t="s">
        <v>5</v>
      </c>
      <c r="Y5" s="514" t="s">
        <v>33</v>
      </c>
      <c r="Z5" s="517" t="s">
        <v>10</v>
      </c>
      <c r="AA5" s="514" t="s">
        <v>9</v>
      </c>
      <c r="AB5" s="514" t="s">
        <v>11</v>
      </c>
      <c r="AC5" s="520" t="s">
        <v>7</v>
      </c>
      <c r="AD5" s="531"/>
      <c r="AE5" s="566" t="s">
        <v>54</v>
      </c>
      <c r="AF5" s="514" t="s">
        <v>55</v>
      </c>
      <c r="AG5" s="536" t="s">
        <v>56</v>
      </c>
      <c r="AH5" s="555"/>
      <c r="AI5" s="559"/>
    </row>
    <row r="6" spans="1:35" ht="63.75" customHeight="1">
      <c r="A6" s="456"/>
      <c r="B6" s="542"/>
      <c r="C6" s="562"/>
      <c r="D6" s="512"/>
      <c r="E6" s="515"/>
      <c r="F6" s="515"/>
      <c r="G6" s="515"/>
      <c r="H6" s="515"/>
      <c r="I6" s="522"/>
      <c r="J6" s="532"/>
      <c r="K6" s="534"/>
      <c r="L6" s="512"/>
      <c r="M6" s="515"/>
      <c r="N6" s="515"/>
      <c r="O6" s="515"/>
      <c r="P6" s="515"/>
      <c r="Q6" s="515"/>
      <c r="R6" s="515"/>
      <c r="S6" s="522"/>
      <c r="T6" s="532"/>
      <c r="U6" s="525"/>
      <c r="V6" s="525"/>
      <c r="W6" s="512"/>
      <c r="X6" s="515"/>
      <c r="Y6" s="515"/>
      <c r="Z6" s="518"/>
      <c r="AA6" s="515"/>
      <c r="AB6" s="515"/>
      <c r="AC6" s="522"/>
      <c r="AD6" s="532"/>
      <c r="AE6" s="567"/>
      <c r="AF6" s="515"/>
      <c r="AG6" s="537"/>
      <c r="AH6" s="556"/>
      <c r="AI6" s="559"/>
    </row>
    <row r="7" spans="1:35" ht="84" customHeight="1" thickBot="1">
      <c r="A7" s="539"/>
      <c r="B7" s="543"/>
      <c r="C7" s="563"/>
      <c r="D7" s="513"/>
      <c r="E7" s="516"/>
      <c r="F7" s="516"/>
      <c r="G7" s="516"/>
      <c r="H7" s="516"/>
      <c r="I7" s="180" t="s">
        <v>37</v>
      </c>
      <c r="J7" s="213" t="s">
        <v>1</v>
      </c>
      <c r="K7" s="535"/>
      <c r="L7" s="513"/>
      <c r="M7" s="516"/>
      <c r="N7" s="516"/>
      <c r="O7" s="516"/>
      <c r="P7" s="516"/>
      <c r="Q7" s="516"/>
      <c r="R7" s="516"/>
      <c r="S7" s="180" t="s">
        <v>37</v>
      </c>
      <c r="T7" s="213" t="s">
        <v>1</v>
      </c>
      <c r="U7" s="526"/>
      <c r="V7" s="526"/>
      <c r="W7" s="513"/>
      <c r="X7" s="516"/>
      <c r="Y7" s="516"/>
      <c r="Z7" s="519"/>
      <c r="AA7" s="516"/>
      <c r="AB7" s="516"/>
      <c r="AC7" s="180" t="s">
        <v>37</v>
      </c>
      <c r="AD7" s="213" t="s">
        <v>1</v>
      </c>
      <c r="AE7" s="569"/>
      <c r="AF7" s="516"/>
      <c r="AG7" s="570"/>
      <c r="AH7" s="557"/>
      <c r="AI7" s="560"/>
    </row>
    <row r="8" spans="1:35" ht="35.25" customHeight="1">
      <c r="A8" s="214">
        <v>1</v>
      </c>
      <c r="B8" s="215" t="s">
        <v>47</v>
      </c>
      <c r="C8" s="216"/>
      <c r="D8" s="217"/>
      <c r="E8" s="218"/>
      <c r="F8" s="218"/>
      <c r="G8" s="218"/>
      <c r="H8" s="218"/>
      <c r="I8" s="218"/>
      <c r="J8" s="219"/>
      <c r="K8" s="253"/>
      <c r="L8" s="217"/>
      <c r="M8" s="218"/>
      <c r="N8" s="218"/>
      <c r="O8" s="218"/>
      <c r="P8" s="218"/>
      <c r="Q8" s="218"/>
      <c r="R8" s="218"/>
      <c r="S8" s="218"/>
      <c r="T8" s="219"/>
      <c r="U8" s="99">
        <v>1831</v>
      </c>
      <c r="V8" s="254"/>
      <c r="W8" s="29">
        <v>573</v>
      </c>
      <c r="X8" s="218">
        <v>3</v>
      </c>
      <c r="Y8" s="218">
        <v>10</v>
      </c>
      <c r="Z8" s="218">
        <v>17</v>
      </c>
      <c r="AA8" s="218">
        <v>3</v>
      </c>
      <c r="AB8" s="188"/>
      <c r="AC8" s="218">
        <v>573</v>
      </c>
      <c r="AD8" s="255">
        <v>1</v>
      </c>
      <c r="AE8" s="256">
        <v>1</v>
      </c>
      <c r="AF8" s="257"/>
      <c r="AG8" s="258">
        <v>1</v>
      </c>
      <c r="AH8" s="216"/>
      <c r="AI8" s="226"/>
    </row>
    <row r="9" spans="1:35" ht="35.25" customHeight="1">
      <c r="A9" s="107">
        <v>2</v>
      </c>
      <c r="B9" s="108" t="s">
        <v>46</v>
      </c>
      <c r="C9" s="109"/>
      <c r="D9" s="8"/>
      <c r="E9" s="9"/>
      <c r="F9" s="9"/>
      <c r="G9" s="9"/>
      <c r="H9" s="9"/>
      <c r="I9" s="9"/>
      <c r="J9" s="110"/>
      <c r="K9" s="111"/>
      <c r="L9" s="8"/>
      <c r="M9" s="9"/>
      <c r="N9" s="9"/>
      <c r="O9" s="9"/>
      <c r="P9" s="9"/>
      <c r="Q9" s="9"/>
      <c r="R9" s="9"/>
      <c r="S9" s="9"/>
      <c r="T9" s="112"/>
      <c r="U9" s="111">
        <v>1220</v>
      </c>
      <c r="V9" s="113">
        <v>471</v>
      </c>
      <c r="W9" s="5">
        <v>92</v>
      </c>
      <c r="X9" s="9">
        <v>8</v>
      </c>
      <c r="Y9" s="9"/>
      <c r="Z9" s="9">
        <v>5</v>
      </c>
      <c r="AA9" s="9"/>
      <c r="AB9" s="10"/>
      <c r="AC9" s="9">
        <v>92</v>
      </c>
      <c r="AD9" s="16">
        <v>1</v>
      </c>
      <c r="AE9" s="259">
        <v>24</v>
      </c>
      <c r="AF9" s="115"/>
      <c r="AG9" s="116">
        <v>13</v>
      </c>
      <c r="AH9" s="109"/>
      <c r="AI9" s="117"/>
    </row>
    <row r="10" spans="1:35" ht="35.25" customHeight="1">
      <c r="A10" s="107">
        <v>3</v>
      </c>
      <c r="B10" s="108" t="s">
        <v>44</v>
      </c>
      <c r="C10" s="109"/>
      <c r="D10" s="8"/>
      <c r="E10" s="9"/>
      <c r="F10" s="9"/>
      <c r="G10" s="9"/>
      <c r="H10" s="9"/>
      <c r="I10" s="9"/>
      <c r="J10" s="110"/>
      <c r="K10" s="111"/>
      <c r="L10" s="8"/>
      <c r="M10" s="9"/>
      <c r="N10" s="9"/>
      <c r="O10" s="9"/>
      <c r="P10" s="9"/>
      <c r="Q10" s="9"/>
      <c r="R10" s="9"/>
      <c r="S10" s="9"/>
      <c r="T10" s="110"/>
      <c r="U10" s="111">
        <v>35</v>
      </c>
      <c r="V10" s="113">
        <v>7</v>
      </c>
      <c r="W10" s="5">
        <v>1</v>
      </c>
      <c r="X10" s="9">
        <v>1</v>
      </c>
      <c r="Y10" s="9"/>
      <c r="Z10" s="9"/>
      <c r="AA10" s="9"/>
      <c r="AB10" s="10"/>
      <c r="AC10" s="9">
        <v>1</v>
      </c>
      <c r="AD10" s="16">
        <v>1</v>
      </c>
      <c r="AE10" s="259">
        <v>1</v>
      </c>
      <c r="AF10" s="115"/>
      <c r="AG10" s="116">
        <v>1</v>
      </c>
      <c r="AH10" s="109"/>
      <c r="AI10" s="117"/>
    </row>
    <row r="11" spans="1:35" ht="35.25" customHeight="1">
      <c r="A11" s="107">
        <v>4</v>
      </c>
      <c r="B11" s="108" t="s">
        <v>32</v>
      </c>
      <c r="C11" s="109"/>
      <c r="D11" s="8"/>
      <c r="E11" s="9"/>
      <c r="F11" s="9"/>
      <c r="G11" s="9"/>
      <c r="H11" s="9"/>
      <c r="I11" s="9"/>
      <c r="J11" s="110"/>
      <c r="K11" s="111"/>
      <c r="L11" s="8"/>
      <c r="M11" s="9"/>
      <c r="N11" s="9"/>
      <c r="O11" s="9"/>
      <c r="P11" s="9"/>
      <c r="Q11" s="9"/>
      <c r="R11" s="9"/>
      <c r="S11" s="9"/>
      <c r="T11" s="112"/>
      <c r="U11" s="111">
        <v>581</v>
      </c>
      <c r="V11" s="113">
        <v>86</v>
      </c>
      <c r="W11" s="5">
        <v>81</v>
      </c>
      <c r="X11" s="9">
        <v>2</v>
      </c>
      <c r="Y11" s="9">
        <v>1</v>
      </c>
      <c r="Z11" s="9">
        <v>81</v>
      </c>
      <c r="AA11" s="9"/>
      <c r="AB11" s="10">
        <v>9</v>
      </c>
      <c r="AC11" s="9">
        <v>81</v>
      </c>
      <c r="AD11" s="16">
        <v>1</v>
      </c>
      <c r="AE11" s="259"/>
      <c r="AF11" s="115"/>
      <c r="AG11" s="116"/>
      <c r="AH11" s="109"/>
      <c r="AI11" s="117"/>
    </row>
    <row r="12" spans="1:35" ht="35.25" customHeight="1">
      <c r="A12" s="107">
        <v>5</v>
      </c>
      <c r="B12" s="108" t="s">
        <v>41</v>
      </c>
      <c r="C12" s="109"/>
      <c r="D12" s="8"/>
      <c r="E12" s="9"/>
      <c r="F12" s="9"/>
      <c r="G12" s="9"/>
      <c r="H12" s="9"/>
      <c r="I12" s="9"/>
      <c r="J12" s="110"/>
      <c r="K12" s="118">
        <v>78</v>
      </c>
      <c r="L12" s="119">
        <v>36</v>
      </c>
      <c r="M12" s="120"/>
      <c r="N12" s="120"/>
      <c r="O12" s="120">
        <v>36</v>
      </c>
      <c r="P12" s="120"/>
      <c r="Q12" s="120">
        <v>2</v>
      </c>
      <c r="R12" s="120"/>
      <c r="S12" s="120">
        <v>36</v>
      </c>
      <c r="T12" s="110">
        <v>1</v>
      </c>
      <c r="U12" s="118">
        <v>1292</v>
      </c>
      <c r="V12" s="121">
        <v>1</v>
      </c>
      <c r="W12" s="260">
        <v>386</v>
      </c>
      <c r="X12" s="120">
        <v>1</v>
      </c>
      <c r="Y12" s="120">
        <v>1</v>
      </c>
      <c r="Z12" s="120">
        <v>12</v>
      </c>
      <c r="AA12" s="120">
        <v>16</v>
      </c>
      <c r="AB12" s="122"/>
      <c r="AC12" s="120">
        <v>386</v>
      </c>
      <c r="AD12" s="16">
        <v>1</v>
      </c>
      <c r="AE12" s="259">
        <v>1</v>
      </c>
      <c r="AF12" s="115"/>
      <c r="AG12" s="116">
        <v>1</v>
      </c>
      <c r="AH12" s="123"/>
      <c r="AI12" s="124"/>
    </row>
    <row r="13" spans="1:35" ht="35.25" customHeight="1">
      <c r="A13" s="107">
        <v>6</v>
      </c>
      <c r="B13" s="108" t="s">
        <v>48</v>
      </c>
      <c r="C13" s="109"/>
      <c r="D13" s="8"/>
      <c r="E13" s="9"/>
      <c r="F13" s="9"/>
      <c r="G13" s="9"/>
      <c r="H13" s="9"/>
      <c r="I13" s="9"/>
      <c r="J13" s="110"/>
      <c r="K13" s="111"/>
      <c r="L13" s="8"/>
      <c r="M13" s="9"/>
      <c r="N13" s="9"/>
      <c r="O13" s="9"/>
      <c r="P13" s="9"/>
      <c r="Q13" s="9"/>
      <c r="R13" s="9"/>
      <c r="S13" s="9"/>
      <c r="T13" s="112"/>
      <c r="U13" s="111"/>
      <c r="V13" s="113"/>
      <c r="W13" s="5"/>
      <c r="X13" s="9"/>
      <c r="Y13" s="9"/>
      <c r="Z13" s="9"/>
      <c r="AA13" s="9"/>
      <c r="AB13" s="10"/>
      <c r="AC13" s="9"/>
      <c r="AD13" s="16"/>
      <c r="AE13" s="259"/>
      <c r="AF13" s="115"/>
      <c r="AG13" s="116"/>
      <c r="AH13" s="109"/>
      <c r="AI13" s="117"/>
    </row>
    <row r="14" spans="1:35" ht="35.25" customHeight="1">
      <c r="A14" s="107">
        <v>7</v>
      </c>
      <c r="B14" s="108" t="s">
        <v>42</v>
      </c>
      <c r="C14" s="109"/>
      <c r="D14" s="8"/>
      <c r="E14" s="9"/>
      <c r="F14" s="9"/>
      <c r="G14" s="9"/>
      <c r="H14" s="9"/>
      <c r="I14" s="9"/>
      <c r="J14" s="110"/>
      <c r="K14" s="111"/>
      <c r="L14" s="8"/>
      <c r="M14" s="9"/>
      <c r="N14" s="9"/>
      <c r="O14" s="9"/>
      <c r="P14" s="9"/>
      <c r="Q14" s="9"/>
      <c r="R14" s="9"/>
      <c r="S14" s="9"/>
      <c r="T14" s="110"/>
      <c r="U14" s="111">
        <v>48</v>
      </c>
      <c r="V14" s="113">
        <v>48</v>
      </c>
      <c r="W14" s="5">
        <v>4</v>
      </c>
      <c r="X14" s="9"/>
      <c r="Y14" s="9"/>
      <c r="Z14" s="9">
        <v>4</v>
      </c>
      <c r="AA14" s="9"/>
      <c r="AB14" s="10"/>
      <c r="AC14" s="9">
        <v>4</v>
      </c>
      <c r="AD14" s="16">
        <v>1</v>
      </c>
      <c r="AE14" s="259"/>
      <c r="AF14" s="115"/>
      <c r="AG14" s="116"/>
      <c r="AH14" s="109">
        <v>41</v>
      </c>
      <c r="AI14" s="117">
        <v>67</v>
      </c>
    </row>
    <row r="15" spans="1:35" ht="35.25" customHeight="1">
      <c r="A15" s="107">
        <v>8</v>
      </c>
      <c r="B15" s="108" t="s">
        <v>43</v>
      </c>
      <c r="C15" s="109"/>
      <c r="D15" s="8"/>
      <c r="E15" s="9"/>
      <c r="F15" s="9"/>
      <c r="G15" s="9"/>
      <c r="H15" s="9"/>
      <c r="I15" s="9"/>
      <c r="J15" s="110"/>
      <c r="K15" s="111"/>
      <c r="L15" s="8"/>
      <c r="M15" s="9"/>
      <c r="N15" s="9"/>
      <c r="O15" s="9"/>
      <c r="P15" s="9"/>
      <c r="Q15" s="9"/>
      <c r="R15" s="9"/>
      <c r="S15" s="9"/>
      <c r="T15" s="110"/>
      <c r="U15" s="111">
        <v>1</v>
      </c>
      <c r="V15" s="113">
        <v>1</v>
      </c>
      <c r="W15" s="5">
        <v>3</v>
      </c>
      <c r="X15" s="9"/>
      <c r="Y15" s="9"/>
      <c r="Z15" s="9">
        <v>3</v>
      </c>
      <c r="AA15" s="125"/>
      <c r="AB15" s="56"/>
      <c r="AC15" s="9">
        <v>3</v>
      </c>
      <c r="AD15" s="16">
        <v>1</v>
      </c>
      <c r="AE15" s="259"/>
      <c r="AF15" s="115"/>
      <c r="AG15" s="116"/>
      <c r="AH15" s="109">
        <v>5</v>
      </c>
      <c r="AI15" s="117">
        <v>9</v>
      </c>
    </row>
    <row r="16" spans="1:35" ht="35.25" customHeight="1">
      <c r="A16" s="107">
        <v>9</v>
      </c>
      <c r="B16" s="108" t="s">
        <v>45</v>
      </c>
      <c r="C16" s="109"/>
      <c r="D16" s="8"/>
      <c r="E16" s="9"/>
      <c r="F16" s="9"/>
      <c r="G16" s="9"/>
      <c r="H16" s="9"/>
      <c r="I16" s="9"/>
      <c r="J16" s="110"/>
      <c r="K16" s="111"/>
      <c r="L16" s="8"/>
      <c r="M16" s="9"/>
      <c r="N16" s="9"/>
      <c r="O16" s="9"/>
      <c r="P16" s="9"/>
      <c r="Q16" s="9"/>
      <c r="R16" s="9"/>
      <c r="S16" s="9"/>
      <c r="T16" s="110"/>
      <c r="U16" s="111">
        <v>186</v>
      </c>
      <c r="V16" s="113">
        <v>48</v>
      </c>
      <c r="W16" s="5">
        <v>22</v>
      </c>
      <c r="X16" s="9">
        <v>1</v>
      </c>
      <c r="Y16" s="9">
        <v>1</v>
      </c>
      <c r="Z16" s="9">
        <v>13</v>
      </c>
      <c r="AA16" s="9"/>
      <c r="AB16" s="10"/>
      <c r="AC16" s="9">
        <v>22</v>
      </c>
      <c r="AD16" s="16">
        <v>1</v>
      </c>
      <c r="AE16" s="259"/>
      <c r="AF16" s="115"/>
      <c r="AG16" s="116"/>
      <c r="AH16" s="109">
        <v>3</v>
      </c>
      <c r="AI16" s="117">
        <v>4</v>
      </c>
    </row>
    <row r="17" spans="1:35" ht="27" customHeight="1">
      <c r="A17" s="107">
        <v>10</v>
      </c>
      <c r="B17" s="108" t="s">
        <v>38</v>
      </c>
      <c r="C17" s="109"/>
      <c r="D17" s="8"/>
      <c r="E17" s="9"/>
      <c r="F17" s="9"/>
      <c r="G17" s="9"/>
      <c r="H17" s="9"/>
      <c r="I17" s="9"/>
      <c r="J17" s="110"/>
      <c r="K17" s="111"/>
      <c r="L17" s="8"/>
      <c r="M17" s="9"/>
      <c r="N17" s="9"/>
      <c r="O17" s="9"/>
      <c r="P17" s="9"/>
      <c r="Q17" s="9"/>
      <c r="R17" s="9"/>
      <c r="S17" s="9"/>
      <c r="T17" s="112"/>
      <c r="U17" s="111">
        <v>17</v>
      </c>
      <c r="V17" s="113">
        <v>17</v>
      </c>
      <c r="W17" s="5">
        <v>17</v>
      </c>
      <c r="X17" s="9">
        <v>2</v>
      </c>
      <c r="Y17" s="9">
        <v>1</v>
      </c>
      <c r="Z17" s="9">
        <v>1</v>
      </c>
      <c r="AA17" s="126"/>
      <c r="AB17" s="10">
        <v>1</v>
      </c>
      <c r="AC17" s="9">
        <v>17</v>
      </c>
      <c r="AD17" s="16">
        <v>1</v>
      </c>
      <c r="AE17" s="259"/>
      <c r="AF17" s="115"/>
      <c r="AG17" s="116"/>
      <c r="AH17" s="109"/>
      <c r="AI17" s="117"/>
    </row>
    <row r="18" spans="1:35" ht="27" customHeight="1" thickBot="1">
      <c r="A18" s="127">
        <v>11</v>
      </c>
      <c r="B18" s="128" t="s">
        <v>39</v>
      </c>
      <c r="C18" s="129"/>
      <c r="D18" s="4"/>
      <c r="E18" s="6"/>
      <c r="F18" s="6"/>
      <c r="G18" s="6"/>
      <c r="H18" s="6"/>
      <c r="I18" s="6"/>
      <c r="J18" s="130"/>
      <c r="K18" s="131"/>
      <c r="L18" s="4"/>
      <c r="M18" s="6"/>
      <c r="N18" s="6"/>
      <c r="O18" s="6"/>
      <c r="P18" s="6"/>
      <c r="Q18" s="6"/>
      <c r="R18" s="6"/>
      <c r="S18" s="6"/>
      <c r="T18" s="132"/>
      <c r="U18" s="131"/>
      <c r="V18" s="133"/>
      <c r="W18" s="239"/>
      <c r="X18" s="14"/>
      <c r="Y18" s="14"/>
      <c r="Z18" s="14"/>
      <c r="AA18" s="261"/>
      <c r="AB18" s="75"/>
      <c r="AC18" s="14"/>
      <c r="AD18" s="18"/>
      <c r="AE18" s="262"/>
      <c r="AF18" s="137"/>
      <c r="AG18" s="138"/>
      <c r="AH18" s="129"/>
      <c r="AI18" s="139"/>
    </row>
    <row r="19" spans="1:35" ht="27.75" customHeight="1" thickBot="1">
      <c r="A19" s="509" t="s">
        <v>25</v>
      </c>
      <c r="B19" s="510"/>
      <c r="C19" s="58"/>
      <c r="D19" s="7"/>
      <c r="E19" s="12"/>
      <c r="F19" s="12"/>
      <c r="G19" s="12"/>
      <c r="H19" s="12"/>
      <c r="I19" s="12"/>
      <c r="J19" s="140"/>
      <c r="K19" s="61">
        <f t="shared" ref="K19:S19" si="0">SUM(K8:K18)</f>
        <v>78</v>
      </c>
      <c r="L19" s="89">
        <f t="shared" si="0"/>
        <v>36</v>
      </c>
      <c r="M19" s="12"/>
      <c r="N19" s="12"/>
      <c r="O19" s="12">
        <f t="shared" si="0"/>
        <v>36</v>
      </c>
      <c r="P19" s="12"/>
      <c r="Q19" s="12">
        <f t="shared" si="0"/>
        <v>2</v>
      </c>
      <c r="R19" s="12"/>
      <c r="S19" s="12">
        <f t="shared" si="0"/>
        <v>36</v>
      </c>
      <c r="T19" s="263">
        <v>1</v>
      </c>
      <c r="U19" s="58">
        <f>SUM(U8:U18)</f>
        <v>5211</v>
      </c>
      <c r="V19" s="61">
        <f t="shared" ref="V19:AI19" si="1">SUM(V8:V18)</f>
        <v>679</v>
      </c>
      <c r="W19" s="88">
        <f t="shared" si="1"/>
        <v>1179</v>
      </c>
      <c r="X19" s="245">
        <f t="shared" si="1"/>
        <v>18</v>
      </c>
      <c r="Y19" s="245">
        <f t="shared" si="1"/>
        <v>14</v>
      </c>
      <c r="Z19" s="245">
        <f t="shared" si="1"/>
        <v>136</v>
      </c>
      <c r="AA19" s="245">
        <f t="shared" si="1"/>
        <v>19</v>
      </c>
      <c r="AB19" s="245">
        <f t="shared" si="1"/>
        <v>10</v>
      </c>
      <c r="AC19" s="245">
        <f t="shared" si="1"/>
        <v>1179</v>
      </c>
      <c r="AD19" s="264">
        <v>1</v>
      </c>
      <c r="AE19" s="89">
        <f t="shared" si="1"/>
        <v>27</v>
      </c>
      <c r="AF19" s="12"/>
      <c r="AG19" s="11">
        <f t="shared" si="1"/>
        <v>16</v>
      </c>
      <c r="AH19" s="84">
        <f t="shared" si="1"/>
        <v>49</v>
      </c>
      <c r="AI19" s="61">
        <f t="shared" si="1"/>
        <v>80</v>
      </c>
    </row>
  </sheetData>
  <mergeCells count="38">
    <mergeCell ref="A1:AI2"/>
    <mergeCell ref="A4:A7"/>
    <mergeCell ref="B4:B7"/>
    <mergeCell ref="C4:J4"/>
    <mergeCell ref="K4:T4"/>
    <mergeCell ref="U4:AD4"/>
    <mergeCell ref="AE4:AG4"/>
    <mergeCell ref="AH4:AH7"/>
    <mergeCell ref="AI4:AI7"/>
    <mergeCell ref="C5:C7"/>
    <mergeCell ref="P5:P7"/>
    <mergeCell ref="D5:D7"/>
    <mergeCell ref="E5:E7"/>
    <mergeCell ref="F5:F7"/>
    <mergeCell ref="G5:G7"/>
    <mergeCell ref="H5:H7"/>
    <mergeCell ref="A19:B19"/>
    <mergeCell ref="X5:X7"/>
    <mergeCell ref="Y5:Y7"/>
    <mergeCell ref="Z5:Z7"/>
    <mergeCell ref="AA5:AA7"/>
    <mergeCell ref="Q5:Q7"/>
    <mergeCell ref="R5:R7"/>
    <mergeCell ref="S5:T6"/>
    <mergeCell ref="U5:U7"/>
    <mergeCell ref="V5:V7"/>
    <mergeCell ref="I5:J6"/>
    <mergeCell ref="K5:K7"/>
    <mergeCell ref="L5:L7"/>
    <mergeCell ref="M5:M7"/>
    <mergeCell ref="N5:N7"/>
    <mergeCell ref="W5:W7"/>
    <mergeCell ref="O5:O7"/>
    <mergeCell ref="AE5:AE7"/>
    <mergeCell ref="AF5:AF7"/>
    <mergeCell ref="AG5:AG7"/>
    <mergeCell ref="AB5:AB7"/>
    <mergeCell ref="AC5:AD6"/>
  </mergeCells>
  <pageMargins left="0.51181102362204722" right="0.19685039370078741" top="0.55118110236220474" bottom="0.51181102362204722" header="0.31496062992125984" footer="0.31496062992125984"/>
  <pageSetup paperSize="8" scale="5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16</vt:i4>
      </vt:variant>
    </vt:vector>
  </HeadingPairs>
  <TitlesOfParts>
    <vt:vector size="32" baseType="lpstr">
      <vt:lpstr>Назорат тадбиролари</vt:lpstr>
      <vt:lpstr>Ҳудудлар</vt:lpstr>
      <vt:lpstr>Андижон</vt:lpstr>
      <vt:lpstr>Наманган</vt:lpstr>
      <vt:lpstr>Фарғона</vt:lpstr>
      <vt:lpstr>Сирдарё</vt:lpstr>
      <vt:lpstr>Жиззах</vt:lpstr>
      <vt:lpstr>Навоий</vt:lpstr>
      <vt:lpstr>Самарқанд</vt:lpstr>
      <vt:lpstr>Бухоро</vt:lpstr>
      <vt:lpstr>Қашқадарё </vt:lpstr>
      <vt:lpstr>Сурхондарё </vt:lpstr>
      <vt:lpstr> Ҳоразм </vt:lpstr>
      <vt:lpstr>Тошкент вилояти</vt:lpstr>
      <vt:lpstr>Тошкент шаҳар</vt:lpstr>
      <vt:lpstr>Қорақалпоғистон Рес</vt:lpstr>
      <vt:lpstr>' Ҳоразм '!Область_печати</vt:lpstr>
      <vt:lpstr>Андижон!Область_печати</vt:lpstr>
      <vt:lpstr>Бухоро!Область_печати</vt:lpstr>
      <vt:lpstr>Жиззах!Область_печати</vt:lpstr>
      <vt:lpstr>'Қашқадарё '!Область_печати</vt:lpstr>
      <vt:lpstr>'Қорақалпоғистон Рес'!Область_печати</vt:lpstr>
      <vt:lpstr>Навоий!Область_печати</vt:lpstr>
      <vt:lpstr>'Назорат тадбиролари'!Область_печати</vt:lpstr>
      <vt:lpstr>Наманган!Область_печати</vt:lpstr>
      <vt:lpstr>Самарқанд!Область_печати</vt:lpstr>
      <vt:lpstr>Сирдарё!Область_печати</vt:lpstr>
      <vt:lpstr>'Сурхондарё '!Область_печати</vt:lpstr>
      <vt:lpstr>'Тошкент вилояти'!Область_печати</vt:lpstr>
      <vt:lpstr>'Тошкент шаҳар'!Область_печати</vt:lpstr>
      <vt:lpstr>Фарғона!Область_печати</vt:lpstr>
      <vt:lpstr>Ҳудудлар!Область_печати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Mirzayev</dc:creator>
  <cp:lastModifiedBy>Администратор</cp:lastModifiedBy>
  <cp:lastPrinted>2025-02-10T04:47:44Z</cp:lastPrinted>
  <dcterms:created xsi:type="dcterms:W3CDTF">2021-01-07T05:35:10Z</dcterms:created>
  <dcterms:modified xsi:type="dcterms:W3CDTF">2025-02-12T12:15:26Z</dcterms:modified>
</cp:coreProperties>
</file>