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Summary" sheetId="2" r:id="rId5"/>
    <sheet state="visible" name="Open Full" sheetId="3" r:id="rId6"/>
    <sheet state="visible" name="Open Metaculus" sheetId="4" r:id="rId7"/>
    <sheet state="visible" name="Finished Full" sheetId="5" r:id="rId8"/>
    <sheet state="visible" name="Finished Metaculus" sheetId="6" r:id="rId9"/>
    <sheet state="visible" name="Predictions 2023" sheetId="7" r:id="rId10"/>
    <sheet state="visible" name="Predictions 2022" sheetId="8" r:id="rId11"/>
    <sheet state="visible" name="Calibration 2022" sheetId="9" r:id="rId12"/>
  </sheets>
  <definedNames/>
  <calcPr/>
</workbook>
</file>

<file path=xl/sharedStrings.xml><?xml version="1.0" encoding="utf-8"?>
<sst xmlns="http://schemas.openxmlformats.org/spreadsheetml/2006/main" count="1456" uniqueCount="586">
  <si>
    <t>Method</t>
  </si>
  <si>
    <t>Score</t>
  </si>
  <si>
    <t>N</t>
  </si>
  <si>
    <t>Comment</t>
  </si>
  <si>
    <t>Total</t>
  </si>
  <si>
    <t>Brier</t>
  </si>
  <si>
    <t>All predictions across all categories</t>
  </si>
  <si>
    <t>Log</t>
  </si>
  <si>
    <t>Full Predictions</t>
  </si>
  <si>
    <t>Average of question scores</t>
  </si>
  <si>
    <t>Metaculus Random</t>
  </si>
  <si>
    <t>Predictions 2022</t>
  </si>
  <si>
    <t xml:space="preserve">Brier </t>
  </si>
  <si>
    <t>Exluding personal questions</t>
  </si>
  <si>
    <t>Predictions 2023</t>
  </si>
  <si>
    <t xml:space="preserve">Log </t>
  </si>
  <si>
    <t>ACX Prediction contest</t>
  </si>
  <si>
    <t>Full predictions</t>
  </si>
  <si>
    <t>Random Metaculus Predictions</t>
  </si>
  <si>
    <t>Vaccine Distribution</t>
  </si>
  <si>
    <t>Xi speaking to Zelensky</t>
  </si>
  <si>
    <t>&gt;12 blogposts</t>
  </si>
  <si>
    <t>Happier</t>
  </si>
  <si>
    <t/>
  </si>
  <si>
    <t>Covid-cases in Sweden</t>
  </si>
  <si>
    <t>Kakhovka Dam breach before May 2023</t>
  </si>
  <si>
    <t>More posts 2022 than 2021?</t>
  </si>
  <si>
    <t xml:space="preserve">BTC Price </t>
  </si>
  <si>
    <t>MSFT acquire Activision</t>
  </si>
  <si>
    <t>Post list before Jan 10th?</t>
  </si>
  <si>
    <t>Finish LADR before april</t>
  </si>
  <si>
    <t xml:space="preserve">Blogpost </t>
  </si>
  <si>
    <t>Vacate US House speaker before July 1</t>
  </si>
  <si>
    <t>Mid-year update on predictions</t>
  </si>
  <si>
    <t>Finish Proofs before april</t>
  </si>
  <si>
    <t>Delaying second dose</t>
  </si>
  <si>
    <t>&gt;4 deaths Russia &amp; NATO before July</t>
  </si>
  <si>
    <t>At least 2 posts/month</t>
  </si>
  <si>
    <t>Weightlifting regularly</t>
  </si>
  <si>
    <t>Refugees Ukraine</t>
  </si>
  <si>
    <t>Replication of LK-99 before Aug 4, 2023</t>
  </si>
  <si>
    <t>Running 350km</t>
  </si>
  <si>
    <t>Finish all courses in Tokyo</t>
  </si>
  <si>
    <t>2022 Election, Liberalerna</t>
  </si>
  <si>
    <t>Trump in first Repubican debate</t>
  </si>
  <si>
    <t>Running 10km faster than 45 min</t>
  </si>
  <si>
    <t>Covid again</t>
  </si>
  <si>
    <t>2022 Election, Miljöpartiet</t>
  </si>
  <si>
    <t>Going to bed before 22</t>
  </si>
  <si>
    <t>End the year as a vegan</t>
  </si>
  <si>
    <t>FWV running after 2022?</t>
  </si>
  <si>
    <t>Read &gt;40 books</t>
  </si>
  <si>
    <t>Football in Japan</t>
  </si>
  <si>
    <t>Kristersson forming a government</t>
  </si>
  <si>
    <t xml:space="preserve">&gt;=4 excellent </t>
  </si>
  <si>
    <t>Job in EA-funded org</t>
  </si>
  <si>
    <t>LH winning a F1 race</t>
  </si>
  <si>
    <t xml:space="preserve">Happier </t>
  </si>
  <si>
    <t>Earning money from AI alignment work</t>
  </si>
  <si>
    <t>Putin pres on Feb 1 2023</t>
  </si>
  <si>
    <t>BTC &gt;$70k</t>
  </si>
  <si>
    <t>Live in Sweden EOY</t>
  </si>
  <si>
    <t>Trump running 2024</t>
  </si>
  <si>
    <t>BTC &lt;$10k</t>
  </si>
  <si>
    <t>Live in Sthlm EOY</t>
  </si>
  <si>
    <t>&gt;=1 nuclear weapons used 2022</t>
  </si>
  <si>
    <t>ETH &lt;$1k</t>
  </si>
  <si>
    <t>Full-time work EOY</t>
  </si>
  <si>
    <t>&gt;=1 nuclear weapons test in 2022</t>
  </si>
  <si>
    <t>ETH &gt;$7.5k</t>
  </si>
  <si>
    <t>Better on questions chosen by me</t>
  </si>
  <si>
    <t>Finland join NATO before 2024</t>
  </si>
  <si>
    <t>ETH mkt cap &gt; BTC mkt cap</t>
  </si>
  <si>
    <t>Fewer deadly shootings</t>
  </si>
  <si>
    <t>Arsenal win PL 22/23</t>
  </si>
  <si>
    <t>Market cap of crypto &gt;$3tr</t>
  </si>
  <si>
    <t>Daily electricity spot &gt;500 öre/kwh</t>
  </si>
  <si>
    <t>Man City win PL 22/23</t>
  </si>
  <si>
    <t xml:space="preserve">BTC dominance &lt;30% </t>
  </si>
  <si>
    <t>Monthly electricity spot &gt;400 öre/kwh</t>
  </si>
  <si>
    <t>Man Utd win PL 22/23</t>
  </si>
  <si>
    <t>BAYC &gt;80ETH</t>
  </si>
  <si>
    <t>NK missile toward Japan</t>
  </si>
  <si>
    <t>Finish intro to IT before end of JP</t>
  </si>
  <si>
    <t>Volume on OpenSea</t>
  </si>
  <si>
    <t>NK missile toward JP while I'm there</t>
  </si>
  <si>
    <t>Finish LADR before end of JP</t>
  </si>
  <si>
    <t>Socialdemokraterna largest party</t>
  </si>
  <si>
    <t>Global life expectancy improving</t>
  </si>
  <si>
    <t>&gt;7 day streak on Anki in 2023</t>
  </si>
  <si>
    <t>Sverigedemokraterna largest party</t>
  </si>
  <si>
    <t>Arsenal winning the Premier League</t>
  </si>
  <si>
    <t>FOMC rate hike next meeting</t>
  </si>
  <si>
    <t>Moderaterna &gt; Sverigedemokraterna</t>
  </si>
  <si>
    <t>Man City winning the Premier League</t>
  </si>
  <si>
    <t>Run without pain before June 18</t>
  </si>
  <si>
    <t>Party outside Riksdagen &gt;2%</t>
  </si>
  <si>
    <t>Other top 6 team winning PL</t>
  </si>
  <si>
    <t xml:space="preserve">&gt;=1 more country ban ChatGPT </t>
  </si>
  <si>
    <t>Magdalena Andersson being PM</t>
  </si>
  <si>
    <t>GPT-4 &gt;90 trillion params</t>
  </si>
  <si>
    <t>Swe CPI for June above 9%</t>
  </si>
  <si>
    <t>Shootings 2022 &gt; 2021</t>
  </si>
  <si>
    <t>Algo not using backprop outperforming SoTA</t>
  </si>
  <si>
    <t>US rate hike in July</t>
  </si>
  <si>
    <t>Unemployment rate &lt; 8%</t>
  </si>
  <si>
    <t>Nellie scared by AI result</t>
  </si>
  <si>
    <t>USD/SEK above 11 on Aug 1</t>
  </si>
  <si>
    <t>US Drone assassination</t>
  </si>
  <si>
    <t>Putin president</t>
  </si>
  <si>
    <t>Weight &lt;75 kg after Japan</t>
  </si>
  <si>
    <t>Joe Biden dying</t>
  </si>
  <si>
    <t>Ukraine control Sevastopol</t>
  </si>
  <si>
    <t>Finish RL intro before end of JP</t>
  </si>
  <si>
    <t>China attacking Taiwan</t>
  </si>
  <si>
    <t>Ukraine control Luhansk</t>
  </si>
  <si>
    <t>Non-RB team win a GP</t>
  </si>
  <si>
    <t>Nuclear war</t>
  </si>
  <si>
    <t>Ukraine control Zaporizhzhia</t>
  </si>
  <si>
    <t>Winter olympics cancelled</t>
  </si>
  <si>
    <t>Cease-fire between RU and Ukr</t>
  </si>
  <si>
    <t>Sweden &gt;10 medals</t>
  </si>
  <si>
    <t>Kerch Bridge destroyed</t>
  </si>
  <si>
    <t>Sweden &gt;15 medals</t>
  </si>
  <si>
    <t>Ukraine power plant issue</t>
  </si>
  <si>
    <t>Norway most medals</t>
  </si>
  <si>
    <t>Nuclear weapon detonated</t>
  </si>
  <si>
    <t>Liverpool win PL</t>
  </si>
  <si>
    <t>Nuclear weapon killing &gt;10 people</t>
  </si>
  <si>
    <t>Chelsea win PL</t>
  </si>
  <si>
    <t>China invade Taiwan</t>
  </si>
  <si>
    <t>Man City win PL</t>
  </si>
  <si>
    <t>New country in NATO</t>
  </si>
  <si>
    <t>Max Verstappen win F1</t>
  </si>
  <si>
    <t>Ali Khameini Supreme Leader of Iran</t>
  </si>
  <si>
    <t>Lewis Hamilton win F1</t>
  </si>
  <si>
    <t>Other war more dead than RU/UKR</t>
  </si>
  <si>
    <t>nikita Mazepin win F1</t>
  </si>
  <si>
    <t>&gt;25 million cases in China</t>
  </si>
  <si>
    <t>Winner not from RB, Merc, Ferrari</t>
  </si>
  <si>
    <t>Biden most likely D nominee for pres</t>
  </si>
  <si>
    <t>Merc winning WCC</t>
  </si>
  <si>
    <t>Gavin Newsom most likely D nominee for pres</t>
  </si>
  <si>
    <t>Catching covid</t>
  </si>
  <si>
    <t>Donald Trump most likely R nominee for pres</t>
  </si>
  <si>
    <t>&gt;6.6k dead from covid</t>
  </si>
  <si>
    <t>Ron DeSantis most likely R nominee for pres</t>
  </si>
  <si>
    <t>New variant</t>
  </si>
  <si>
    <t>SC against affirmative action</t>
  </si>
  <si>
    <t xml:space="preserve">Queen of England dying </t>
  </si>
  <si>
    <t>Change in composition of SC</t>
  </si>
  <si>
    <t>Kendrick Lamar new album</t>
  </si>
  <si>
    <t>Trump tweeting</t>
  </si>
  <si>
    <t>Online teaching SSE</t>
  </si>
  <si>
    <t>Biden positive approval rating</t>
  </si>
  <si>
    <t>&gt;$400M moved by GiveWell</t>
  </si>
  <si>
    <t>Trump indicted on criminal charges</t>
  </si>
  <si>
    <t>James Webb finding something</t>
  </si>
  <si>
    <t>US pol figure killed or wounded in assassination attempt?</t>
  </si>
  <si>
    <t>Evidence for life outside of Earth</t>
  </si>
  <si>
    <t>Sunak PM of the UK</t>
  </si>
  <si>
    <t>AI solving hard math or science problems</t>
  </si>
  <si>
    <t>UK general election</t>
  </si>
  <si>
    <t>&gt;$2bn funding for fusion</t>
  </si>
  <si>
    <t>Elon Musk owns Twitter</t>
  </si>
  <si>
    <t>Elon Musk announce mission to Mars</t>
  </si>
  <si>
    <t>Twitter net income increase?</t>
  </si>
  <si>
    <t>Twitter avg MDU higher?</t>
  </si>
  <si>
    <t>US CPI Inflation &gt;4% for 2023</t>
  </si>
  <si>
    <t>S&amp;P500 higher</t>
  </si>
  <si>
    <t>S&amp;P500 ATH</t>
  </si>
  <si>
    <t>Shanghai index higher</t>
  </si>
  <si>
    <t>BTC higher</t>
  </si>
  <si>
    <t>BTC &gt;$30 000</t>
  </si>
  <si>
    <t>Tether de-peg</t>
  </si>
  <si>
    <t>US unemployment rate &gt;4%</t>
  </si>
  <si>
    <t>FAANG/Musk company accept crypto as payment</t>
  </si>
  <si>
    <t>GPT-4 released</t>
  </si>
  <si>
    <t>Starship reach orbit</t>
  </si>
  <si>
    <t>Image model capacity bet</t>
  </si>
  <si>
    <t>COVID kill &gt;= 50% of 2022</t>
  </si>
  <si>
    <t>COVID variant escaping vaccines</t>
  </si>
  <si>
    <t>AR headset release</t>
  </si>
  <si>
    <t>Self-driving taxi Oakand --&gt; SF</t>
  </si>
  <si>
    <t>Cultured meat &lt;$30 in US</t>
  </si>
  <si>
    <t>Deepfake causing damage</t>
  </si>
  <si>
    <t>Global health emergency</t>
  </si>
  <si>
    <t>AI win programming comp</t>
  </si>
  <si>
    <t>DALL-E for videos</t>
  </si>
  <si>
    <t>Question</t>
  </si>
  <si>
    <t>Drone Assassination</t>
  </si>
  <si>
    <t>China TFR &gt;1.7 in 2031</t>
  </si>
  <si>
    <t>&gt;1 nuclear detonation in war by 2050</t>
  </si>
  <si>
    <t>&gt;=1 nuclear weapons used 2023</t>
  </si>
  <si>
    <t>Putin out of office, does the war end?</t>
  </si>
  <si>
    <t>Russian nuclear weapons, US respond</t>
  </si>
  <si>
    <t>AGI from Deep Learning</t>
  </si>
  <si>
    <t xml:space="preserve">Deadly violence in 4 years </t>
  </si>
  <si>
    <t>Death from shootings in 4 years</t>
  </si>
  <si>
    <t>BTC above $100k 2025</t>
  </si>
  <si>
    <t>Large scale conflict in Russia 2030</t>
  </si>
  <si>
    <t>Sweden join NATO before 2024</t>
  </si>
  <si>
    <t>Trump GOP nominee</t>
  </si>
  <si>
    <t>DeSantis GOP nominee</t>
  </si>
  <si>
    <t>Other GOP nominee</t>
  </si>
  <si>
    <t>Investment in AI in 2023 &gt;= $300bn</t>
  </si>
  <si>
    <t>DeepMind release Gato 2.0 in 2023</t>
  </si>
  <si>
    <t>Eating lion/tiger meat before 2030</t>
  </si>
  <si>
    <t>H5N1 &gt;10k cases before 2024</t>
  </si>
  <si>
    <t>H5N1 &gt;10k deaths before 2024</t>
  </si>
  <si>
    <t>Sweden terrorist attack &gt;5 dead 2025</t>
  </si>
  <si>
    <t>Cease-fire or peace Ru-Ukr 2024</t>
  </si>
  <si>
    <t>Lewis Hamilton winning a GP in 2023</t>
  </si>
  <si>
    <t>Aston Martin finishing above Merc</t>
  </si>
  <si>
    <t>TikTok banned in US</t>
  </si>
  <si>
    <t>Mercedes &gt; Ferrari in WCC 2023</t>
  </si>
  <si>
    <t>School reform in Sweden before 2026</t>
  </si>
  <si>
    <t>Swedish 2023 GDP growth &lt;0</t>
  </si>
  <si>
    <t>Lower rates from Swedish CB before 2024</t>
  </si>
  <si>
    <t>Trump v Biden in 2024, Trump win</t>
  </si>
  <si>
    <t>Apple Watch measure blood pressure 2025</t>
  </si>
  <si>
    <t>Run &gt;= 520km during 2023?</t>
  </si>
  <si>
    <t>&gt;14 day streak on Anki in 2023</t>
  </si>
  <si>
    <t>Kennedy getting &gt;10% chance of winning Dem nom</t>
  </si>
  <si>
    <t>US default on debt</t>
  </si>
  <si>
    <t>Non-top 4 team winning a GP in 2023</t>
  </si>
  <si>
    <t>Volvo cars sell &gt;1.2M cars 2025</t>
  </si>
  <si>
    <t>Russia attacking Sweden before 2024</t>
  </si>
  <si>
    <t>Zuck v Musk cage fight, Zuck win</t>
  </si>
  <si>
    <t>Putin pres Jan 1, 2024</t>
  </si>
  <si>
    <t>Gröna Lund visitors down by 50%</t>
  </si>
  <si>
    <t>HK blaming Gröna Lund</t>
  </si>
  <si>
    <t>OpenAI solving alignment</t>
  </si>
  <si>
    <t>Biden +approval rating 2024</t>
  </si>
  <si>
    <t>Running &gt;1000km 2023</t>
  </si>
  <si>
    <t>Zone 2 km faster than 6min 2023</t>
  </si>
  <si>
    <t>Swedish CPI below 3% EOY</t>
  </si>
  <si>
    <t>Return offer from Amazon</t>
  </si>
  <si>
    <t>Swedish CPI below 7% next month</t>
  </si>
  <si>
    <t>Handelskamraterna winning div 5</t>
  </si>
  <si>
    <t>Finish the forecasting app before EOY</t>
  </si>
  <si>
    <t>Reading Deep Learning before EOY</t>
  </si>
  <si>
    <t>Full-text question</t>
  </si>
  <si>
    <t>Will the first public assassination by a drone happen in the US within the coming 5 years? i.e before 2027</t>
  </si>
  <si>
    <t xml:space="preserve">Will China's total fertility rate be above 1.7 in 2031? </t>
  </si>
  <si>
    <t>Will there be at least one nuclear detonation in war by 2050?</t>
  </si>
  <si>
    <t>At least one offensive nuclear weapon used offensively before January 1, 2024?</t>
  </si>
  <si>
    <t>Conditional on Putin dying or otherwise being removed from office, will the Ukraine-Russia conflict end within two months?</t>
  </si>
  <si>
    <t>Conditional on a Russian nuclear weapon used offensively, will the US/NATO respond with offensive use of a nuclear weapon before January 1, 2024?</t>
  </si>
  <si>
    <t>Conditional on humanity creating AGI, what is the likelihood that it arises from current deep learning approaches? i.e adding more layers</t>
  </si>
  <si>
    <t>Will the 4 year average of shootings in Sweden 2026 be lower than the current 4 year average? (28/10/22: 373)</t>
  </si>
  <si>
    <t>Will the 4 year average of deaths from shootings in Sweden 2026 be lower than the current 4 year average? (28/10/22: 68)</t>
  </si>
  <si>
    <t xml:space="preserve">Will the price of BTC be higher than $100k at the end of 2025? </t>
  </si>
  <si>
    <t>Will there be a large scale armed conflict in Russia before 2030?</t>
  </si>
  <si>
    <t>Will Sweden join NATO before Jan 1st 2024?</t>
  </si>
  <si>
    <t>Will Donald Trump win the GOP nomination for the 2024 election?</t>
  </si>
  <si>
    <t>Will DeSantis win the GOP nomination for the 2024 election?</t>
  </si>
  <si>
    <t>Will someone other than Donald Trump or DeSantis win the GOP nomination for the 2024 election?</t>
  </si>
  <si>
    <t>Will total global corporate investment in AI in 2023 reach or exceed $300 billion, according to the Artificial Intelligence Index?</t>
  </si>
  <si>
    <t>Will DeepMind release GATO 2.0 before Jan 1st 2024? (This includes any type of successor to the original Gato model, no matter the name.)</t>
  </si>
  <si>
    <t>Will I eat lab grown lion or tiger meat before 2030?</t>
  </si>
  <si>
    <t>Will there be more than 10k confirmed human cases of H5N1 globally before Jan 1st 2024?</t>
  </si>
  <si>
    <t>Will there be more than 10k confirmed human deaths of H5N1 globally before Jan 1st 2024?</t>
  </si>
  <si>
    <t>Will there be a terrorist attack, labeled as such by the Swedish government, with more than 5 dead in Sweden before 2025?</t>
  </si>
  <si>
    <t>Will there be a bilateral cease-fire or peace agreement between Russia and Ukraine before 2024?</t>
  </si>
  <si>
    <t>Will Lewis Hamilton win any GP in Formula 1 in the 2023 season?</t>
  </si>
  <si>
    <t>Will Aston Martin finish above Mercedes in the Formula 1 Constructor's championship in 2023?</t>
  </si>
  <si>
    <t>Will TikTok be banned in the US before Jan 1st 2024?</t>
  </si>
  <si>
    <t>Will Mercedes win over Ferrari in the World Constructors Championship in Formula 1 2023?</t>
  </si>
  <si>
    <t>Will there be a large scale school reform, impacting the financing or control of private schools, before the end of the current government?</t>
  </si>
  <si>
    <t>Will Swedish GDP growth in 2023 be less than 0?</t>
  </si>
  <si>
    <t>Will the Swedish central bank lower the interest rate before Jan 1st 2024?</t>
  </si>
  <si>
    <t>If the Election in 2024 is between Trump and Biden, will Trump win?</t>
  </si>
  <si>
    <t>Will Apple Watch feature a blood pressure monitor before 2025?</t>
  </si>
  <si>
    <t>Will I be able to run at least 520 km during the full 2023 year?</t>
  </si>
  <si>
    <t>Will I have a streak of more than 14 days of using Anki during 2023?</t>
  </si>
  <si>
    <r>
      <rPr/>
      <t xml:space="preserve">Will Kennedy get &gt;10% chance of winning the Democrat nomination for the 2024 election, as gauged by </t>
    </r>
    <r>
      <rPr>
        <color rgb="FF1155CC"/>
        <u/>
      </rPr>
      <t>electionbettingodds.com?</t>
    </r>
  </si>
  <si>
    <t>Will the US default on its debt before 2024?</t>
  </si>
  <si>
    <t>Will a team currently not in the top 4 of the constructor's champtionship win a GP? (RB, Merc, AM, Ferrari)</t>
  </si>
  <si>
    <t>Will Volvo Cars sell more than 1.2 million cas during the full year 2025?</t>
  </si>
  <si>
    <t>Will Russian military attack Sweden before Jan 1st 2024?</t>
  </si>
  <si>
    <t>Conditional on a cage fight between Mark Zuckerberg and Elon Musk happening, will Zuckerberg win?</t>
  </si>
  <si>
    <t>Will Putin be the president of the Russian Federation on January 1st, 2024?</t>
  </si>
  <si>
    <t>Will Gröna Lund's visitor count in 2023 be lower than 50% of last year's count? (1059577 in 2022)</t>
  </si>
  <si>
    <t>Will Haverikommisionen's report of the incident at Gröna Lund say that Gröna Lund was at fault? Compared to the alternative: the incident was not due to security deficiencies</t>
  </si>
  <si>
    <t>Will OpenAI announce that they have solved alignment before 2027?</t>
  </si>
  <si>
    <t>On January 1, 2024, will Joe Biden have a positive (approval minus disapproval) rating?</t>
  </si>
  <si>
    <t>Will I run more than 1000km during 2023?</t>
  </si>
  <si>
    <t>Will I run one kilometer in zone 2 heart rate faster than 6 minutes before the end of 2023? (currently running a zone 2 kilometer at approx 8 minutes/km)</t>
  </si>
  <si>
    <t>Will Swedish CPI come in below 3% before the end of 2023?</t>
  </si>
  <si>
    <t>Will I get a return offer from Amazon after I finish my internship?</t>
  </si>
  <si>
    <t>Will Swedish CPI come in at below 7% next month? (October)</t>
  </si>
  <si>
    <t>Will Handelskamraterna win div 5?</t>
  </si>
  <si>
    <t>Will I be able to finish the forecasting app project before the end of the year (2023)?</t>
  </si>
  <si>
    <t>Will I finish reading the book Deep Learning by Bengio et al. before the end of 2023?</t>
  </si>
  <si>
    <t>Category</t>
  </si>
  <si>
    <t>World</t>
  </si>
  <si>
    <t>Nuclear</t>
  </si>
  <si>
    <t>Conflicts</t>
  </si>
  <si>
    <t>AI</t>
  </si>
  <si>
    <t>Sweden, Politics</t>
  </si>
  <si>
    <t>Finance</t>
  </si>
  <si>
    <t>Conflict</t>
  </si>
  <si>
    <t>Conflict, Politics</t>
  </si>
  <si>
    <t>Politics</t>
  </si>
  <si>
    <t>Personal</t>
  </si>
  <si>
    <t>Sports</t>
  </si>
  <si>
    <t>Politics, Sweden</t>
  </si>
  <si>
    <t>Economy, Finance, Sweden</t>
  </si>
  <si>
    <t>Other</t>
  </si>
  <si>
    <t>Economy, Finance</t>
  </si>
  <si>
    <t>Sweden</t>
  </si>
  <si>
    <t>Sports, Personal</t>
  </si>
  <si>
    <t>Outcome</t>
  </si>
  <si>
    <t>Binary Outcome</t>
  </si>
  <si>
    <t>Predictions</t>
  </si>
  <si>
    <t>Predictions2</t>
  </si>
  <si>
    <t>Predictions3</t>
  </si>
  <si>
    <t>Predictions4</t>
  </si>
  <si>
    <t>Predictions5</t>
  </si>
  <si>
    <t>Predictions6</t>
  </si>
  <si>
    <t>Predictions7</t>
  </si>
  <si>
    <t>Predictions8</t>
  </si>
  <si>
    <t>Predictions9</t>
  </si>
  <si>
    <t>Predictions10</t>
  </si>
  <si>
    <t xml:space="preserve">Brier Score </t>
  </si>
  <si>
    <t>Brier Score 2</t>
  </si>
  <si>
    <t>Brier Score 3</t>
  </si>
  <si>
    <t>Brier Score 4</t>
  </si>
  <si>
    <t>Brier Score 5</t>
  </si>
  <si>
    <t>Brier Score 6</t>
  </si>
  <si>
    <t>Brier Score 7</t>
  </si>
  <si>
    <t>Brier Score 8</t>
  </si>
  <si>
    <t>Brier Score 9</t>
  </si>
  <si>
    <t>Question Brier Score</t>
  </si>
  <si>
    <t>Log  Score</t>
  </si>
  <si>
    <t>Log  Score2</t>
  </si>
  <si>
    <t>Log  Score3</t>
  </si>
  <si>
    <t>Log  Score4</t>
  </si>
  <si>
    <t>Log  Score5</t>
  </si>
  <si>
    <t>Log  Score6</t>
  </si>
  <si>
    <t>Log  Score7</t>
  </si>
  <si>
    <t>Log  Score8</t>
  </si>
  <si>
    <t>Log  Score9</t>
  </si>
  <si>
    <t>Log  Score10</t>
  </si>
  <si>
    <t>Question Log Score</t>
  </si>
  <si>
    <t>Israel-Hezbollah war by 2030</t>
  </si>
  <si>
    <t>Russia incorporate Belarus before 2030</t>
  </si>
  <si>
    <t>AGI developed by government</t>
  </si>
  <si>
    <t>Withdrawn FDA/EMA approval Semaglutide by 2027</t>
  </si>
  <si>
    <t>MDMA for PTSD before 2025</t>
  </si>
  <si>
    <t>Iowa caucus first before 2029</t>
  </si>
  <si>
    <t>Crimea-Russia bridge severed by 2024</t>
  </si>
  <si>
    <t>China next person on the moon</t>
  </si>
  <si>
    <t>Deadly clash India-China border 2024</t>
  </si>
  <si>
    <t>Coup/regime change in Russia 2023</t>
  </si>
  <si>
    <t>Hillary Clinton candidacy 2024</t>
  </si>
  <si>
    <t>Ukraine pledge to not join EU</t>
  </si>
  <si>
    <t>Nuclear accident before 2030</t>
  </si>
  <si>
    <t>Trump rep nom according to mkts 2024</t>
  </si>
  <si>
    <t>Musk v Zuckerberg cage match before 2024</t>
  </si>
  <si>
    <t>S&amp;P500 all-time high 2023</t>
  </si>
  <si>
    <t>Global oil consumption 2020-2025</t>
  </si>
  <si>
    <t>Humna extinction before 2100</t>
  </si>
  <si>
    <t>Will there be an Israel-Hezbollah war by 2030? (&gt;100 deaths in total in weapon fire before 2030)</t>
  </si>
  <si>
    <t>Will Russia incorporate Belarus into the Union State by 2030?</t>
  </si>
  <si>
    <t>Will the research group that is responsible for developing the first AGI be part of a government project?</t>
  </si>
  <si>
    <t>Will the FDA or EMA withdraw approval of Semaglutide for the treatment of obesity by 2027?</t>
  </si>
  <si>
    <t>Will the FDA approve MDMA for use against PTSD before 2025?</t>
  </si>
  <si>
    <t>Will Iowa host another "first in the nation" Democratic caucus before 2029?</t>
  </si>
  <si>
    <t>Will Ukraine sever the land bridge between Crimea and Russia before 2024?</t>
  </si>
  <si>
    <t>Will China land the next person on the moon?</t>
  </si>
  <si>
    <t>Will there be a deadly clash between Indian and Chinese armed forces over the India-China border before 2024?</t>
  </si>
  <si>
    <t>Will there be a coup or regime change in Russia in 2023?</t>
  </si>
  <si>
    <t>Will Hillary Clinton be a candidate for president of the United States in 2024?</t>
  </si>
  <si>
    <t>Will Ukraine formally pledge to not join the EU before 2024?</t>
  </si>
  <si>
    <t>Will there be a major nuclear accident before Jan 1st 2030? According to the INES</t>
  </si>
  <si>
    <t>On January 1, 2024, will prediction markets say Donald Trump is the most likely Republican nominee for President in 2024?</t>
  </si>
  <si>
    <t>Will Elon Musk and Mark Zuckerberg engage in a cage fight at any point before 2024?</t>
  </si>
  <si>
    <t>Will the S&amp;P500 reach an all time high in 2023?</t>
  </si>
  <si>
    <t>Will global oil consumption be lower in the period 2020-2025 than in 2019?</t>
  </si>
  <si>
    <t>Will humans go extinct before 2100?</t>
  </si>
  <si>
    <t>Economy, Other</t>
  </si>
  <si>
    <t>Politics, Conflict</t>
  </si>
  <si>
    <t>Economy, Finance, World</t>
  </si>
  <si>
    <t>World, Economy, X-risk</t>
  </si>
  <si>
    <t>Will all adults above 18 be vaccinated by midsummer 2021?</t>
  </si>
  <si>
    <t>Will the number of covid-19 cases in Sweden rise above 200 cases per million before the end of 2021?</t>
  </si>
  <si>
    <t xml:space="preserve">Will the price of BTC drop below 10k USD at any point during 2021? </t>
  </si>
  <si>
    <t>Have I finished the post about Predictions 2022 before the 1st of Jan 2022?</t>
  </si>
  <si>
    <t xml:space="preserve">Will scientists conclude that delaying the second dose of vaccine for Sars-Cov2 did or would save lives? </t>
  </si>
  <si>
    <t xml:space="preserve">Will there be more than 5M refugees leaving Ukraine before the end of 2022? </t>
  </si>
  <si>
    <t>Will Liberalerna reach the required 4% to stay in the Swedish Riksdag in the 2022 election?</t>
  </si>
  <si>
    <t>Will Miljöpartiet reach the required 4% to stay in the Swedish Riksdag in the 2022 election?</t>
  </si>
  <si>
    <t xml:space="preserve">Will FWV be an active company at the end of 2022? </t>
  </si>
  <si>
    <t>Will Ulf Kristersson from Moderaterna be able to form a government in the first round?</t>
  </si>
  <si>
    <t>Will Lewis Hamilton win at least one F1 race of the remaining 6 races?</t>
  </si>
  <si>
    <t>Will Vladimir Putin be the president of the Russian Federation on February 1, 2023?</t>
  </si>
  <si>
    <t xml:space="preserve">Will Donald J. Trump run for the office of President of the United States in 2024? </t>
  </si>
  <si>
    <t>At least one nuclear weapon used offensively before January 1, 2023?</t>
  </si>
  <si>
    <t>At least one Russian or US nuclear weapons test before January 1, 2023?</t>
  </si>
  <si>
    <t>Will Finland join NATO before Jan 1st 2024?</t>
  </si>
  <si>
    <t>Will Arsenal will the Premier League for the season 2022-2023?</t>
  </si>
  <si>
    <t>Will Manchester City win the Premier League for the season 2022-2023?</t>
  </si>
  <si>
    <t>Will Manchester United win the Premier League for the season 2022-2023?</t>
  </si>
  <si>
    <t>Will I finish the book An Introduction to Information Theory before leaving Japan in the beginning of August 2023?</t>
  </si>
  <si>
    <t>Will I finish the book Linear Algebra Done Right before leaving Japan in the beginning of August 2023?</t>
  </si>
  <si>
    <t>Will I have a streak of more than 7 days of using Anki during 2023?</t>
  </si>
  <si>
    <t xml:space="preserve">Will FOMC announce a rate hike on their next meeting on June 13th-14th? </t>
  </si>
  <si>
    <t>Will I be able to run at least 100 meters without any limiting pain before June 18th?</t>
  </si>
  <si>
    <t>Will any more country ban ChatGPT before July 1, 2023?</t>
  </si>
  <si>
    <t>Will Swedish CPI be higher than 9% in June, according to the Statistics Sweden announcement on the 14th of July?</t>
  </si>
  <si>
    <t>Will the Fed raise US rates in July?</t>
  </si>
  <si>
    <t>Will the USD/SEK exchange rate be above 11 on August 1?</t>
  </si>
  <si>
    <t>Will I weigh less than 75 kilograms when returning to Sweden from Japan?</t>
  </si>
  <si>
    <t>Will I finish reading the book Reinforcement Learning An Introduction before leaving Japan?</t>
  </si>
  <si>
    <t>Will a team other than Red Bull win a Grand Prix during the 2023 season?</t>
  </si>
  <si>
    <t>Science</t>
  </si>
  <si>
    <t>Economy, AI</t>
  </si>
  <si>
    <t>Sweden, Economy, Finance</t>
  </si>
  <si>
    <t>Finance, Economy</t>
  </si>
  <si>
    <t>No</t>
  </si>
  <si>
    <t>Yes</t>
  </si>
  <si>
    <t>Will Xi Jingping speak to Volodymyr Zelensky before April 1st 2023?</t>
  </si>
  <si>
    <t>Will the Kakhovka dam be breached before 1 May 2023?</t>
  </si>
  <si>
    <t>Will Microsoft acquire Activision Blizzard by June 30, 2023?</t>
  </si>
  <si>
    <t>Will a vote on a Republican-introduced resolution to vacate the Speaker of the House be held before July 1, 2023?</t>
  </si>
  <si>
    <t>Will there be more than 4 deaths between Russia and NATO forces outside of Ukraine before July 1, 2023?</t>
  </si>
  <si>
    <t>Will an attempted replication of LK-99 superconductivity be published before August 4, 2023?</t>
  </si>
  <si>
    <t>Will Donald Trump participate in the first Republican presidential debate?</t>
  </si>
  <si>
    <t>Will I be happier in 2023 than in 2022?</t>
  </si>
  <si>
    <t>Will I post more than 12 blogposts in 2023?</t>
  </si>
  <si>
    <t>Will I finish Linear Algebra Done Right before April 2023?</t>
  </si>
  <si>
    <t>Will I finish Proofs: A Long-Form Mathematics Textbook before April 2023?</t>
  </si>
  <si>
    <t>Will I start weightlifting regularly? i.e going to the gym more than 1x per week on average</t>
  </si>
  <si>
    <t>Will I finish all of the courses I have signed up for at Tokyo University?</t>
  </si>
  <si>
    <t>Will I catch COVID again?</t>
  </si>
  <si>
    <t>Will I finish the year on a fully vegan diet, i.e more than the full duration of December on a vegan diet?</t>
  </si>
  <si>
    <t>Will I find a team to play football with in Japan?</t>
  </si>
  <si>
    <t>Will I get a job in an EA-funded organization?</t>
  </si>
  <si>
    <t>Will I earn money from working with AI alignment at the end of 2023?</t>
  </si>
  <si>
    <t>Will I still live in Sweden at the end of 2023?</t>
  </si>
  <si>
    <t>Will I live in Stockholm at the end of 2023?</t>
  </si>
  <si>
    <t>Will I be working full-time by the end of 2023?</t>
  </si>
  <si>
    <t>Will I perform better on the questions chosen by me in this list than on the questions chosen by Scott Alexander?</t>
  </si>
  <si>
    <t>Will there be fewer shootings with a deadly outcome in Sweden in 2023 than in 2022?</t>
  </si>
  <si>
    <t>Will the electricity spot price climb above 500 öre/kwh in any day according to elbruk.se? In any of the 4 Swedish zones</t>
  </si>
  <si>
    <r>
      <rPr/>
      <t xml:space="preserve">Will the average monthly electricity spot price be above 400 öre/kwh in any month according to </t>
    </r>
    <r>
      <rPr>
        <color rgb="FF1155CC"/>
        <u/>
      </rPr>
      <t>elbruk.se?</t>
    </r>
  </si>
  <si>
    <t>Will North Korea fire at least 1 ballistic missile towards Japan? (According to at least 3 reputable news sources: with explicit mention of firing _towards_ Japan)</t>
  </si>
  <si>
    <t>Will North Korea fire at least 1 ballistic missile towards Japan while I'm there on exchange?</t>
  </si>
  <si>
    <t>Will any report say that global life expectancy in 2022 improved compared to 2021, when global life expectancy was 71.0 years?</t>
  </si>
  <si>
    <t>Arsenal winning the Premier League?</t>
  </si>
  <si>
    <t>Man City winning the Premier League?</t>
  </si>
  <si>
    <t>Any team that is not Arsenal or Man City, that is also in the top 6 currently, winning the Premier League?</t>
  </si>
  <si>
    <t>Conditional on GPT-4 being released in 2023, will it have more than 90 trillion parameters?</t>
  </si>
  <si>
    <t>Will the development of algorithms that do not make use of backpropagation lead to a model that beats SoTA on any widely used benchmark?</t>
  </si>
  <si>
    <t>Will Nellie, my girlfriend who’s not following AI development at all, be scared by any advances in AI in 2023?</t>
  </si>
  <si>
    <t>Will Vladimir Putin be President of Russia?</t>
  </si>
  <si>
    <t>Will Ukraine control the city of Sevastopol?</t>
  </si>
  <si>
    <t>Will Ukraine control the city of Luhansk?</t>
  </si>
  <si>
    <t>Will Ukraine control the city of Zaporizhzhia?</t>
  </si>
  <si>
    <t>Will there be a lasting cease-fire in the Russia-Ukraine war?</t>
  </si>
  <si>
    <t>Will the Kerch Bridge be destroyed, such that no vehicle can pass over it?</t>
  </si>
  <si>
    <t>Will an issue involving a nuclear power plant in Ukraine require evacuation of a populated area?</t>
  </si>
  <si>
    <t>Will a nuclear weapon be detonated (including tests and accidents)?</t>
  </si>
  <si>
    <t>Will a nuclear weapon be used in war (ie not a test or accident) and kill at least 10 people?</t>
  </si>
  <si>
    <t>Will China launch a full-scale invasion of Taiwan?</t>
  </si>
  <si>
    <t>Will any new country join NATO?</t>
  </si>
  <si>
    <t>Will Ali Khameini cease to be Supreme Leader of Iran?</t>
  </si>
  <si>
    <t>Will any other war have more casualties than Russia-Ukraine?</t>
  </si>
  <si>
    <t>Will there be more than 25 million confirmed COVID cases in China?</t>
  </si>
  <si>
    <t>Will prediction markets say Joe Biden is the most likely Democratic nominee for President in 2024?</t>
  </si>
  <si>
    <t>Will prediction markets say Gavin Newsom is the most likely Democratic nominee for President in 2024?</t>
  </si>
  <si>
    <t>Will prediction markets say Donald Trump is the most likely Republican nominee for President in 2024?</t>
  </si>
  <si>
    <t>Will prediction markets say Ron DeSantis is the most likely Republican nominee for President in 2024?</t>
  </si>
  <si>
    <t>Will the Supreme Court rule against affirmative action?</t>
  </si>
  <si>
    <t>Will there be any change in the composition of the Supreme Court?</t>
  </si>
  <si>
    <t>Will Donald Trump make at least one tweet?</t>
  </si>
  <si>
    <t>Will Joe Biden have a positive (approval minus dispproval) rating?</t>
  </si>
  <si>
    <t>Will Donald Trump get indicted on criminal charges?</t>
  </si>
  <si>
    <t>Will a major US political figure be killed or wounded in an assassination attempt?</t>
  </si>
  <si>
    <t>Will Rishi Sunak be Prime Minister of the UK?</t>
  </si>
  <si>
    <t>Will the UK hold a general election?</t>
  </si>
  <si>
    <t>Will Elon Musk remain owner of Twitter?</t>
  </si>
  <si>
    <t>Will Twitter's net income be higher in 2023 than in 2022?</t>
  </si>
  <si>
    <t>Will Twitter's average monetizable daily users be higher in 2023 than in 2022?</t>
  </si>
  <si>
    <t>Will US CPI inflation for 2023 average above 4%?</t>
  </si>
  <si>
    <t>Will the S&amp;P 500 index go up over 2023?</t>
  </si>
  <si>
    <t>Will the S&amp;P 500 index reach a new all-time high?</t>
  </si>
  <si>
    <t>Will the Shanghai index of Chinese stocks go up over 2023?</t>
  </si>
  <si>
    <t>Will Bitcoin go up over 2023?</t>
  </si>
  <si>
    <t>Will Bitcoin end 2023 above $30,000?</t>
  </si>
  <si>
    <t>Will Tether de-peg?</t>
  </si>
  <si>
    <t>Will the US unemployment rate (now 3.7%) be above 4% in November 2023?</t>
  </si>
  <si>
    <t>Will any FAANG or Musk company accept crypto as a payment?</t>
  </si>
  <si>
    <t>Will OpenAI release GPT-4?</t>
  </si>
  <si>
    <t>Will SpaceX's Starship reach orbit?</t>
  </si>
  <si>
    <t>Will an image model win Scott Alexander’s bet on compositionality, to Edwin Chen’s satisfaction?</t>
  </si>
  <si>
    <t>Will COVID kill at least 50% as many people in 2023 as it did in 2022?</t>
  </si>
  <si>
    <t>Will a new version of COVID be substantially able to escape Omicron vaccines?</t>
  </si>
  <si>
    <t>Will Google, Meta, Amazon, or Apple  release an AR headset?</t>
  </si>
  <si>
    <t>Will an ordinary person be able to take a self-driving taxi from Oakland → SF during rush hour?</t>
  </si>
  <si>
    <t>Will a cultured meat product be available in at least one US store or restaurant for less than $30?</t>
  </si>
  <si>
    <t>Will a successful deepfake attempt causing real damage make the front page of a major news source?</t>
  </si>
  <si>
    <t>Will WHO declare a new Global Health Emergency?</t>
  </si>
  <si>
    <t>Will AI win a programming competition?</t>
  </si>
  <si>
    <t>Will someone release "DALL-E, but for videos"?</t>
  </si>
  <si>
    <t>Economy, Sweden</t>
  </si>
  <si>
    <t>Science, Economy, World</t>
  </si>
  <si>
    <t>World, Politics</t>
  </si>
  <si>
    <t>World, Economy</t>
  </si>
  <si>
    <t>Other, Finance</t>
  </si>
  <si>
    <t>Economy, World</t>
  </si>
  <si>
    <t>Economy</t>
  </si>
  <si>
    <t>Log-score</t>
  </si>
  <si>
    <t>Will I post more than 12 blogposts during 2022?</t>
  </si>
  <si>
    <t xml:space="preserve">Will I post more blogposts in 2022 than I did in 2021? </t>
  </si>
  <si>
    <t>Will I post this list of predictions before Jan 10 2022?</t>
  </si>
  <si>
    <t xml:space="preserve">Will I post a mid-year update on this list of predictions? </t>
  </si>
  <si>
    <t xml:space="preserve">Will I post at least two blogposts per month in 2022? </t>
  </si>
  <si>
    <t>Will I run more than 350km during 2022?</t>
  </si>
  <si>
    <t>Will I run a 10k in under 45 minutes in 2022?</t>
  </si>
  <si>
    <t>Will I go to bed before 22:00 for 10 or more nights in a row?</t>
  </si>
  <si>
    <t xml:space="preserve">Will I read more than 40 books in 2022? </t>
  </si>
  <si>
    <t xml:space="preserve">Will I get at least 4 excellent in the 8 courses I will take in 2022? </t>
  </si>
  <si>
    <t>Will I be happier in 2022 than in 2021?</t>
  </si>
  <si>
    <t>Will the price of BTC be over $70k by the end of 2022?</t>
  </si>
  <si>
    <t>Will the price of BTC be under $10k by the end of 2022?</t>
  </si>
  <si>
    <t>Will the price of ETH be under $1k by the end of 2022?</t>
  </si>
  <si>
    <t>Will the price of ETH be over $7.5k by the end of 2022?</t>
  </si>
  <si>
    <t>Will ETH overtake BTC in market cap anytime during 2022?</t>
  </si>
  <si>
    <t>Will the market cap of the entire crypto market spend an entire week above $3tr in 2022?</t>
  </si>
  <si>
    <t>Will BTC dominance be below 30% anytime during 2022</t>
  </si>
  <si>
    <t>Will the floor price of BAYC be above 80ETH at the end of 2022?</t>
  </si>
  <si>
    <t>Will there be higher volume on OpenSea in 2022 than in 2021?</t>
  </si>
  <si>
    <t>Will Socialdemokraterna be the largest party after the 2022 election?</t>
  </si>
  <si>
    <t>Will Sverigedemokraterna be the largest party after the 2022 election?</t>
  </si>
  <si>
    <t>Will Moderaterna get more votes than Sverigedemokraterna in the 2022 election?</t>
  </si>
  <si>
    <t>Will any party currently outside of the Riksdag get more than 2% of the votes in the 2022 election?</t>
  </si>
  <si>
    <t>Will Magdalena Andersson be the Swedish PM after the 2022 election? (resolves at the end of 2022)</t>
  </si>
  <si>
    <t xml:space="preserve">Will there be more shootings in Sweden in 2022 than in 2021? </t>
  </si>
  <si>
    <t>Will the unemployment rate in Sweden be less than 8% after 2022?</t>
  </si>
  <si>
    <t>Will anyone in the US be killed by a drone in 2022?</t>
  </si>
  <si>
    <t xml:space="preserve">Will Joe Biden die during 2022? </t>
  </si>
  <si>
    <t xml:space="preserve">Will China attack Taiwan in 2022? </t>
  </si>
  <si>
    <t>Will there be a nuclear war (&gt;=2 used nuclear weapons) in 2022?</t>
  </si>
  <si>
    <t>Will the winter olympics 2022 be cancelled?</t>
  </si>
  <si>
    <t xml:space="preserve">Will Sweden win more than 10 medals in the 2022 winter olympics? </t>
  </si>
  <si>
    <t xml:space="preserve">Will Sweden win more than 15 medals in the 2022 winter olympics? </t>
  </si>
  <si>
    <t>Will Norway win the most medals of any country in the 2022 winter olympics?</t>
  </si>
  <si>
    <t>Will Liverpool win the PL?</t>
  </si>
  <si>
    <t>Will Chelsea win the PL?</t>
  </si>
  <si>
    <t>Will Man City win PL?</t>
  </si>
  <si>
    <t xml:space="preserve">Will Max Verstappen win the WDC in F1 2022? </t>
  </si>
  <si>
    <t xml:space="preserve">Will Lewis Hamilton win the WDC in F1 2022? </t>
  </si>
  <si>
    <t xml:space="preserve">Will Nikita Mazepin win the WDC in F1 2022? </t>
  </si>
  <si>
    <t>A winner of the WDC in F1 2022 that is not from Red Bull, ferrari, or Mercedes?</t>
  </si>
  <si>
    <t>Will Mercedes win the WCC in f1 2022?</t>
  </si>
  <si>
    <t xml:space="preserve">Will I catch any variant of covid-19 during 2022? </t>
  </si>
  <si>
    <t>Will more than 6.6k die from covid in 2022?</t>
  </si>
  <si>
    <t>Will a new variant of covid-19 appear that leads to a significant amount of cases?</t>
  </si>
  <si>
    <t>Will the Queen of England die in 2022?</t>
  </si>
  <si>
    <t>Will Kendrick Lamar release a new album in 2022?</t>
  </si>
  <si>
    <t>Will there be another period of online technig only at SSE in 2022?</t>
  </si>
  <si>
    <t xml:space="preserve">Will GiveWell receive and move more than $400M in funds in 2022? </t>
  </si>
  <si>
    <t>Will James Webb find something groundbreaking in 2022?</t>
  </si>
  <si>
    <t>Will we get clear evidence for life outside of earth in 2022?</t>
  </si>
  <si>
    <t>Will AI systems be able to solve hard math or science problems in 2022?</t>
  </si>
  <si>
    <t>Will fusion companies get more than $2bn in VC funding in 2022?</t>
  </si>
  <si>
    <t>Will Elon Musk announce a formal mission to Mars in 2022?</t>
  </si>
  <si>
    <t>Conflict, World</t>
  </si>
  <si>
    <t>World, Other</t>
  </si>
  <si>
    <t>Finance, Science</t>
  </si>
  <si>
    <t>Ambiguous</t>
  </si>
  <si>
    <t>Estimated probability</t>
  </si>
  <si>
    <t>Converted</t>
  </si>
  <si>
    <t>Bins</t>
  </si>
  <si>
    <t>Happened yes or no?</t>
  </si>
  <si>
    <t>Wrong</t>
  </si>
  <si>
    <t>Count</t>
  </si>
  <si>
    <t>Count right</t>
  </si>
  <si>
    <t>Perfect calibratio</t>
  </si>
  <si>
    <t>Right</t>
  </si>
  <si>
    <t>Rirght</t>
  </si>
  <si>
    <t>Rright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</si>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</sst>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horizontal="left"/>
    </xf>
    <xf borderId="0" fillId="3" fontId="3" numFmtId="1" xfId="0" applyAlignment="1" applyFont="1" applyNumberFormat="1">
      <alignment horizontal="left"/>
    </xf>
    <xf borderId="2" fillId="3" fontId="3" numFmtId="0" xfId="0" applyAlignment="1" applyBorder="1" applyFont="1">
      <alignment readingOrder="0"/>
    </xf>
    <xf borderId="2" fillId="3" fontId="3" numFmtId="164" xfId="0" applyAlignment="1" applyBorder="1" applyFont="1" applyNumberFormat="1">
      <alignment horizontal="left"/>
    </xf>
    <xf borderId="2" fillId="3" fontId="3" numFmtId="1" xfId="0" applyAlignment="1" applyBorder="1" applyFont="1" applyNumberFormat="1">
      <alignment horizontal="left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horizontal="left"/>
    </xf>
    <xf borderId="0" fillId="2" fontId="3" numFmtId="1" xfId="0" applyAlignment="1" applyFont="1" applyNumberFormat="1">
      <alignment horizontal="left"/>
    </xf>
    <xf borderId="0" fillId="2" fontId="3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2" fillId="2" fontId="3" numFmtId="164" xfId="0" applyAlignment="1" applyBorder="1" applyFont="1" applyNumberFormat="1">
      <alignment horizontal="left"/>
    </xf>
    <xf borderId="2" fillId="2" fontId="3" numFmtId="1" xfId="0" applyAlignment="1" applyBorder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horizontal="left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2" fillId="2" fontId="3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wrapText="1"/>
    </xf>
    <xf borderId="0" fillId="4" fontId="1" numFmtId="0" xfId="0" applyAlignment="1" applyFill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5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5" numFmtId="164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3" numFmtId="0" xfId="0" applyAlignment="1" applyFont="1">
      <alignment shrinkToFit="0" wrapText="1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'Calibration 2022'!$G$3:$G$8</c:f>
            </c:strRef>
          </c:cat>
          <c:val>
            <c:numRef>
              <c:f>'Calibration 2022'!$J$3:$J$8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'Calibration 2022'!$G$3:$G$8</c:f>
            </c:strRef>
          </c:cat>
          <c:val>
            <c:numRef>
              <c:f>'Calibration 2022'!$K$3:$K$8</c:f>
              <c:numCache/>
            </c:numRef>
          </c:val>
          <c:smooth val="0"/>
        </c:ser>
        <c:axId val="67199274"/>
        <c:axId val="596038413"/>
      </c:lineChart>
      <c:catAx>
        <c:axId val="67199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038413"/>
      </c:catAx>
      <c:valAx>
        <c:axId val="596038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99274"/>
      </c:valAx>
    </c:plotArea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1181100</xdr:colOff>
      <xdr:row>5</xdr:row>
      <xdr:rowOff>38100</xdr:rowOff>
    </xdr:from>
    <xdr:ext cx="3086100" cy="1304925"/>
    <xdr:sp>
      <xdr:nvSpPr>
        <xdr:cNvPr id="3" name="Shape 3"/>
        <xdr:cNvSpPr/>
      </xdr:nvSpPr>
      <xdr:spPr>
        <a:xfrm>
          <a:off x="2030200" y="994800"/>
          <a:ext cx="3065700" cy="12891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Random Number Generator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8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bettingodds.com/?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lbruk.se/?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22.25"/>
    <col customWidth="1" min="3" max="3" width="16.25"/>
    <col customWidth="1" min="4" max="4" width="6.5"/>
    <col customWidth="1" min="5" max="5" width="25.88"/>
    <col customWidth="1" min="6" max="8" width="22.88"/>
    <col customWidth="1" min="9" max="9" width="30.13"/>
    <col customWidth="1" min="15" max="15" width="31.5"/>
    <col customWidth="1" min="21" max="21" width="43.38"/>
  </cols>
  <sheetData>
    <row r="1">
      <c r="B1" s="1"/>
    </row>
    <row r="2">
      <c r="B2" s="2" t="s">
        <v>0</v>
      </c>
      <c r="C2" s="2" t="s">
        <v>1</v>
      </c>
      <c r="D2" s="2" t="s">
        <v>2</v>
      </c>
      <c r="E2" s="2" t="s">
        <v>3</v>
      </c>
      <c r="G2" s="3"/>
      <c r="H2" s="3"/>
      <c r="I2" s="3"/>
      <c r="O2" s="3"/>
      <c r="U2" s="3"/>
    </row>
    <row r="3">
      <c r="B3" s="3" t="s">
        <v>4</v>
      </c>
      <c r="D3" s="4"/>
      <c r="I3" s="3"/>
      <c r="J3" s="3"/>
      <c r="K3" s="3"/>
      <c r="L3" s="3"/>
      <c r="M3" s="3"/>
      <c r="O3" s="3"/>
      <c r="P3" s="3"/>
      <c r="Q3" s="3"/>
      <c r="R3" s="3"/>
      <c r="S3" s="3"/>
      <c r="U3" s="3"/>
      <c r="V3" s="3"/>
      <c r="W3" s="3"/>
      <c r="X3" s="3"/>
      <c r="Y3" s="3"/>
    </row>
    <row r="4">
      <c r="B4" s="5" t="s">
        <v>5</v>
      </c>
      <c r="C4" s="6">
        <f>average('Finished Full'!26:26, 'Finished Metaculus'!26:26, 'Predictions 2023'!7:7, 'Predictions 2022'!7:7)</f>
        <v>0.1361910329</v>
      </c>
      <c r="D4" s="7">
        <f>count('Finished Full'!5:5, 'Finished Metaculus'!5:5, 'Predictions 2023'!5:5, 'Predictions 2022'!5:5)</f>
        <v>91</v>
      </c>
      <c r="E4" s="5" t="s">
        <v>6</v>
      </c>
    </row>
    <row r="5">
      <c r="B5" s="8" t="s">
        <v>7</v>
      </c>
      <c r="C5" s="9">
        <f>average('Finished Full'!37:37, 'Finished Metaculus'!37:37, 'Predictions 2023'!9:9, 'Predictions 2022'!9:9)</f>
        <v>-0.4112896918</v>
      </c>
      <c r="D5" s="10">
        <f>D4</f>
        <v>91</v>
      </c>
      <c r="E5" s="8" t="s">
        <v>6</v>
      </c>
    </row>
    <row r="6">
      <c r="B6" s="11" t="s">
        <v>8</v>
      </c>
      <c r="C6" s="12"/>
      <c r="D6" s="12"/>
      <c r="E6" s="12"/>
    </row>
    <row r="7">
      <c r="B7" s="13" t="s">
        <v>5</v>
      </c>
      <c r="C7" s="14">
        <f>average('Finished Full'!26:26)</f>
        <v>0.08910663964</v>
      </c>
      <c r="D7" s="15">
        <f>count('Finished Full'!5:5)</f>
        <v>31</v>
      </c>
      <c r="E7" s="16" t="s">
        <v>9</v>
      </c>
    </row>
    <row r="8">
      <c r="B8" s="17" t="s">
        <v>7</v>
      </c>
      <c r="C8" s="18">
        <f>average('Finished Full'!37:37)</f>
        <v>-0.2947742438</v>
      </c>
      <c r="D8" s="19">
        <f>D7</f>
        <v>31</v>
      </c>
      <c r="E8" s="17" t="s">
        <v>9</v>
      </c>
    </row>
    <row r="9">
      <c r="B9" s="20" t="s">
        <v>10</v>
      </c>
    </row>
    <row r="10">
      <c r="B10" s="21" t="s">
        <v>5</v>
      </c>
      <c r="C10" s="22">
        <f>average('Finished Metaculus'!26:26)</f>
        <v>0.1334334524</v>
      </c>
      <c r="D10" s="23">
        <f>count('Finished Metaculus'!5:5)</f>
        <v>7</v>
      </c>
      <c r="E10" s="24" t="s">
        <v>9</v>
      </c>
    </row>
    <row r="11">
      <c r="B11" s="25" t="s">
        <v>7</v>
      </c>
      <c r="C11" s="26">
        <f>average('Finished Metaculus'!37:37)</f>
        <v>-0.4359743257</v>
      </c>
      <c r="D11" s="27">
        <f>D10</f>
        <v>7</v>
      </c>
      <c r="E11" s="28" t="s">
        <v>9</v>
      </c>
    </row>
    <row r="12">
      <c r="B12" s="29" t="s">
        <v>11</v>
      </c>
      <c r="C12" s="12"/>
      <c r="D12" s="12"/>
      <c r="E12" s="12"/>
    </row>
    <row r="13">
      <c r="B13" s="16" t="s">
        <v>5</v>
      </c>
      <c r="C13" s="14">
        <f>average('Predictions 2022'!7:7)</f>
        <v>0.1640951698</v>
      </c>
      <c r="D13" s="15">
        <f>count('Predictions 2022'!5:5)</f>
        <v>53</v>
      </c>
      <c r="E13" s="16" t="s">
        <v>9</v>
      </c>
    </row>
    <row r="14">
      <c r="B14" s="30" t="s">
        <v>7</v>
      </c>
      <c r="C14" s="14">
        <f>average('Predictions 2022'!9:9)</f>
        <v>-0.4761800022</v>
      </c>
      <c r="D14" s="15">
        <f>D13</f>
        <v>53</v>
      </c>
      <c r="E14" s="16" t="s">
        <v>9</v>
      </c>
    </row>
    <row r="15">
      <c r="B15" s="16" t="s">
        <v>12</v>
      </c>
      <c r="C15" s="14">
        <f>average('Predictions 2022'!M7:BD7)</f>
        <v>0.177480093</v>
      </c>
      <c r="D15" s="31">
        <f>count('Predictions 2022'!M7:BD7)</f>
        <v>43</v>
      </c>
      <c r="E15" s="16" t="s">
        <v>13</v>
      </c>
    </row>
    <row r="16">
      <c r="B16" s="17" t="s">
        <v>7</v>
      </c>
      <c r="C16" s="18">
        <f>average('Predictions 2022'!M9:BD9)</f>
        <v>-0.508256425</v>
      </c>
      <c r="D16" s="32">
        <f>D15</f>
        <v>43</v>
      </c>
      <c r="E16" s="17" t="s">
        <v>13</v>
      </c>
    </row>
    <row r="17">
      <c r="B17" s="33" t="s">
        <v>14</v>
      </c>
    </row>
    <row r="18">
      <c r="B18" s="4" t="s">
        <v>5</v>
      </c>
      <c r="C18" s="22" t="str">
        <f>average('Predictions 2023'!7:7)</f>
        <v>#DIV/0!</v>
      </c>
      <c r="D18" s="23">
        <f>count('Predictions 2023'!5:5)</f>
        <v>0</v>
      </c>
      <c r="E18" s="4" t="s">
        <v>9</v>
      </c>
    </row>
    <row r="19">
      <c r="B19" s="34" t="s">
        <v>7</v>
      </c>
      <c r="C19" s="22" t="str">
        <f>average('Predictions 2023'!9:9)</f>
        <v>#DIV/0!</v>
      </c>
      <c r="D19" s="23">
        <f>D18</f>
        <v>0</v>
      </c>
      <c r="E19" s="4" t="s">
        <v>9</v>
      </c>
    </row>
    <row r="20">
      <c r="B20" s="34" t="s">
        <v>5</v>
      </c>
      <c r="C20" s="22" t="str">
        <f>average('Predictions 2023'!Q7:BZ7)</f>
        <v>#DIV/0!</v>
      </c>
      <c r="D20" s="23">
        <f>count('Predictions 2023'!Q5:BZ5)</f>
        <v>0</v>
      </c>
      <c r="E20" s="4" t="s">
        <v>13</v>
      </c>
    </row>
    <row r="21">
      <c r="B21" s="4" t="s">
        <v>15</v>
      </c>
      <c r="C21" s="22" t="str">
        <f>average('Predictions 2023'!Q9:BZ9)</f>
        <v>#DIV/0!</v>
      </c>
      <c r="D21" s="23">
        <f>D20</f>
        <v>0</v>
      </c>
      <c r="E21" s="4" t="s">
        <v>13</v>
      </c>
    </row>
    <row r="22">
      <c r="B22" s="34" t="s">
        <v>5</v>
      </c>
      <c r="C22" s="22" t="str">
        <f>average('Predictions 2023'!AC7:BZ7)</f>
        <v>#DIV/0!</v>
      </c>
      <c r="D22" s="23">
        <f>count('Predictions 2023'!AC5:BZ5)</f>
        <v>0</v>
      </c>
      <c r="E22" s="4" t="s">
        <v>16</v>
      </c>
    </row>
    <row r="23">
      <c r="B23" s="4" t="s">
        <v>7</v>
      </c>
      <c r="C23" s="22" t="str">
        <f>average('Predictions 2023'!AC9:BZ9)</f>
        <v>#DIV/0!</v>
      </c>
      <c r="D23" s="23">
        <f>D22</f>
        <v>0</v>
      </c>
      <c r="E23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36.5"/>
    <col customWidth="1" min="3" max="3" width="17.63"/>
    <col customWidth="1" min="4" max="4" width="16.88"/>
    <col customWidth="1" min="5" max="5" width="11.25"/>
    <col customWidth="1" min="6" max="6" width="31.25"/>
    <col customWidth="1" min="7" max="8" width="22.88"/>
    <col customWidth="1" min="9" max="9" width="11.0"/>
    <col customWidth="1" min="10" max="10" width="31.5"/>
    <col customWidth="1" min="14" max="14" width="43.38"/>
    <col customWidth="1" min="15" max="15" width="31.5"/>
    <col customWidth="1" min="21" max="21" width="43.38"/>
  </cols>
  <sheetData>
    <row r="2">
      <c r="B2" s="3" t="s">
        <v>17</v>
      </c>
      <c r="F2" s="3" t="s">
        <v>18</v>
      </c>
      <c r="J2" s="3" t="s">
        <v>11</v>
      </c>
      <c r="N2" s="3" t="s">
        <v>14</v>
      </c>
      <c r="T2" s="3"/>
      <c r="U2" s="3"/>
    </row>
    <row r="3">
      <c r="B3" s="3" t="str">
        <f t="array" ref="B3:B39">transpose('Finished Full'!1:1)</f>
        <v>Question</v>
      </c>
      <c r="C3" s="3" t="str">
        <f t="array" ref="C3:C39">transpose('Finished Full'!26:26)</f>
        <v>Question Brier Score</v>
      </c>
      <c r="D3" s="3" t="str">
        <f t="array" ref="D3:D39">transpose('Finished Full'!37:37)</f>
        <v>Question Log Score</v>
      </c>
      <c r="E3" s="3"/>
      <c r="F3" s="3" t="str">
        <f t="array" ref="F3:F41">transpose('Finished Metaculus'!1:1)</f>
        <v>Question</v>
      </c>
      <c r="G3" s="3" t="str">
        <f t="array" ref="G3:G41">transpose('Finished Metaculus'!26:26)</f>
        <v>Question Brier Score</v>
      </c>
      <c r="H3" s="3" t="str">
        <f t="array" ref="H3:H41">transpose('Finished Metaculus'!37:37)</f>
        <v>Question Log Score</v>
      </c>
      <c r="J3" s="3" t="str">
        <f t="array" ref="J3:J63">transpose('Predictions 2022'!1:1)</f>
        <v>Question</v>
      </c>
      <c r="K3" s="3" t="str">
        <f t="array" ref="K3:K63">transpose('Predictions 2022'!7:7)</f>
        <v>Brier Score </v>
      </c>
      <c r="L3" s="3" t="str">
        <f t="array" ref="L3:L63">transpose('Predictions 2022'!9:9)</f>
        <v>Log-score</v>
      </c>
      <c r="N3" s="3" t="str">
        <f t="array" ref="N3:N80">transpose('Predictions 2023'!1:1)</f>
        <v>Question</v>
      </c>
      <c r="O3" s="3" t="str">
        <f t="array" ref="O3:O80">transpose('Predictions 2023'!7:7)</f>
        <v>Brier Score </v>
      </c>
      <c r="P3" s="3" t="str">
        <f t="array" ref="P3:P80">transpose('Predictions 2023'!9:9)</f>
        <v>Log-score</v>
      </c>
    </row>
    <row r="4">
      <c r="B4" s="35" t="s">
        <v>19</v>
      </c>
      <c r="C4" s="36">
        <v>0.010000000000000002</v>
      </c>
      <c r="D4" s="36">
        <v>-0.10536051565782628</v>
      </c>
      <c r="F4" s="35" t="s">
        <v>20</v>
      </c>
      <c r="G4" s="36">
        <v>0.10624999999999998</v>
      </c>
      <c r="H4" s="36">
        <v>-0.35667494393873245</v>
      </c>
      <c r="J4" s="35" t="s">
        <v>21</v>
      </c>
      <c r="K4" s="35">
        <v>0.36</v>
      </c>
      <c r="L4" s="36">
        <v>-0.916290731874155</v>
      </c>
      <c r="N4" s="35" t="s">
        <v>22</v>
      </c>
      <c r="O4" s="35" t="s">
        <v>23</v>
      </c>
      <c r="P4" s="35" t="s">
        <v>23</v>
      </c>
    </row>
    <row r="5">
      <c r="B5" s="35" t="s">
        <v>24</v>
      </c>
      <c r="C5" s="36">
        <v>0.3383333333333333</v>
      </c>
      <c r="D5" s="36">
        <v>-0.9505439765267448</v>
      </c>
      <c r="F5" s="35" t="s">
        <v>25</v>
      </c>
      <c r="G5" s="36">
        <v>1.1666666666666666E-5</v>
      </c>
      <c r="H5" s="36">
        <v>-0.0030058503924755148</v>
      </c>
      <c r="J5" s="35" t="s">
        <v>26</v>
      </c>
      <c r="K5" s="35">
        <v>0.022500000000000006</v>
      </c>
      <c r="L5" s="36">
        <v>-0.16251892949777494</v>
      </c>
      <c r="N5" s="35" t="s">
        <v>21</v>
      </c>
      <c r="O5" s="35" t="s">
        <v>23</v>
      </c>
      <c r="P5" s="35" t="s">
        <v>23</v>
      </c>
    </row>
    <row r="6">
      <c r="B6" s="35" t="s">
        <v>27</v>
      </c>
      <c r="C6" s="36">
        <v>0.0068000000000000005</v>
      </c>
      <c r="D6" s="36">
        <v>-0.0836179596879569</v>
      </c>
      <c r="F6" s="35" t="s">
        <v>28</v>
      </c>
      <c r="G6" s="36">
        <v>0.12512874999999998</v>
      </c>
      <c r="H6" s="36">
        <v>-0.916290731874155</v>
      </c>
      <c r="J6" s="35" t="s">
        <v>29</v>
      </c>
      <c r="K6" s="35">
        <v>0.0025000000000000044</v>
      </c>
      <c r="L6" s="36">
        <v>-0.05129329438755058</v>
      </c>
      <c r="N6" s="35" t="s">
        <v>30</v>
      </c>
      <c r="O6" s="35" t="s">
        <v>23</v>
      </c>
      <c r="P6" s="35" t="s">
        <v>23</v>
      </c>
    </row>
    <row r="7">
      <c r="B7" s="35" t="s">
        <v>31</v>
      </c>
      <c r="C7" s="36">
        <v>0.056250000000000015</v>
      </c>
      <c r="D7" s="36">
        <v>-0.2595969367182537</v>
      </c>
      <c r="F7" s="35" t="s">
        <v>32</v>
      </c>
      <c r="G7" s="36">
        <v>6.25E-5</v>
      </c>
      <c r="H7" s="36">
        <v>-0.007531438838522869</v>
      </c>
      <c r="J7" s="35" t="s">
        <v>33</v>
      </c>
      <c r="K7" s="35">
        <v>0.0225</v>
      </c>
      <c r="L7" s="36">
        <v>-0.16251892949777494</v>
      </c>
      <c r="N7" s="35" t="s">
        <v>34</v>
      </c>
      <c r="O7" s="35" t="s">
        <v>23</v>
      </c>
      <c r="P7" s="35" t="s">
        <v>23</v>
      </c>
    </row>
    <row r="8">
      <c r="B8" s="35" t="s">
        <v>35</v>
      </c>
      <c r="C8" s="36">
        <v>0.006399999999999993</v>
      </c>
      <c r="D8" s="36">
        <v>-0.08338160893905101</v>
      </c>
      <c r="F8" s="35" t="s">
        <v>36</v>
      </c>
      <c r="G8" s="36">
        <v>8.8125E-4</v>
      </c>
      <c r="H8" s="36">
        <v>-0.024203844887326225</v>
      </c>
      <c r="J8" s="35" t="s">
        <v>37</v>
      </c>
      <c r="K8" s="35">
        <v>0.0225</v>
      </c>
      <c r="L8" s="36">
        <v>-0.16251892949777494</v>
      </c>
      <c r="N8" s="35" t="s">
        <v>38</v>
      </c>
      <c r="O8" s="35" t="s">
        <v>23</v>
      </c>
      <c r="P8" s="35" t="s">
        <v>23</v>
      </c>
    </row>
    <row r="9">
      <c r="B9" s="35" t="s">
        <v>39</v>
      </c>
      <c r="C9" s="36">
        <v>0.018149999999999996</v>
      </c>
      <c r="D9" s="36">
        <v>-0.1252683330808281</v>
      </c>
      <c r="F9" s="35" t="s">
        <v>40</v>
      </c>
      <c r="G9" s="36">
        <v>0.48999999999999994</v>
      </c>
      <c r="H9" s="36">
        <v>-1.2039728043259361</v>
      </c>
      <c r="J9" s="35" t="s">
        <v>41</v>
      </c>
      <c r="K9" s="35">
        <v>0.36</v>
      </c>
      <c r="L9" s="36">
        <v>-0.916290731874155</v>
      </c>
      <c r="N9" s="35" t="s">
        <v>42</v>
      </c>
      <c r="O9" s="35" t="s">
        <v>23</v>
      </c>
      <c r="P9" s="35" t="s">
        <v>23</v>
      </c>
    </row>
    <row r="10">
      <c r="B10" s="35" t="s">
        <v>43</v>
      </c>
      <c r="C10" s="36">
        <v>0.258</v>
      </c>
      <c r="D10" s="36">
        <v>-0.7080487909949577</v>
      </c>
      <c r="F10" s="35" t="s">
        <v>44</v>
      </c>
      <c r="G10" s="36">
        <v>0.21170000000000003</v>
      </c>
      <c r="H10" s="36">
        <v>-0.5401406659916932</v>
      </c>
      <c r="J10" s="35" t="s">
        <v>45</v>
      </c>
      <c r="K10" s="35">
        <v>0.0625</v>
      </c>
      <c r="L10" s="36">
        <v>-0.2876820724517809</v>
      </c>
      <c r="N10" s="35" t="s">
        <v>46</v>
      </c>
      <c r="O10" s="35" t="s">
        <v>23</v>
      </c>
      <c r="P10" s="35" t="s">
        <v>23</v>
      </c>
    </row>
    <row r="11">
      <c r="B11" s="35" t="s">
        <v>47</v>
      </c>
      <c r="C11" s="36">
        <v>0.17195</v>
      </c>
      <c r="D11" s="36">
        <v>-0.5204170046101819</v>
      </c>
      <c r="F11" s="35"/>
      <c r="G11" s="36" t="s">
        <v>23</v>
      </c>
      <c r="H11" s="36" t="s">
        <v>23</v>
      </c>
      <c r="J11" s="35" t="s">
        <v>48</v>
      </c>
      <c r="K11" s="35">
        <v>4.0E-4</v>
      </c>
      <c r="L11" s="36">
        <v>-0.020202707317519466</v>
      </c>
      <c r="N11" s="35" t="s">
        <v>49</v>
      </c>
      <c r="O11" s="35" t="s">
        <v>23</v>
      </c>
      <c r="P11" s="35" t="s">
        <v>23</v>
      </c>
    </row>
    <row r="12">
      <c r="B12" s="35" t="s">
        <v>50</v>
      </c>
      <c r="C12" s="36">
        <v>0.3450200010000001</v>
      </c>
      <c r="D12" s="36">
        <v>-0.9244330365823874</v>
      </c>
      <c r="F12" s="35"/>
      <c r="G12" s="36" t="s">
        <v>23</v>
      </c>
      <c r="H12" s="36" t="s">
        <v>23</v>
      </c>
      <c r="J12" s="35" t="s">
        <v>51</v>
      </c>
      <c r="K12" s="35">
        <v>0.009999999999999995</v>
      </c>
      <c r="L12" s="36">
        <v>-0.10536051565782628</v>
      </c>
      <c r="N12" s="35" t="s">
        <v>52</v>
      </c>
      <c r="O12" s="35" t="s">
        <v>23</v>
      </c>
      <c r="P12" s="35" t="s">
        <v>23</v>
      </c>
    </row>
    <row r="13">
      <c r="B13" s="35" t="s">
        <v>53</v>
      </c>
      <c r="C13" s="36">
        <v>0.22957499999999997</v>
      </c>
      <c r="D13" s="36">
        <v>-0.6408722311033055</v>
      </c>
      <c r="F13" s="35"/>
      <c r="G13" s="36" t="s">
        <v>23</v>
      </c>
      <c r="H13" s="36" t="s">
        <v>23</v>
      </c>
      <c r="J13" s="35" t="s">
        <v>54</v>
      </c>
      <c r="K13" s="35" t="s">
        <v>23</v>
      </c>
      <c r="L13" s="36" t="s">
        <v>23</v>
      </c>
      <c r="N13" s="35" t="s">
        <v>55</v>
      </c>
      <c r="O13" s="35" t="s">
        <v>23</v>
      </c>
      <c r="P13" s="35" t="s">
        <v>23</v>
      </c>
    </row>
    <row r="14">
      <c r="B14" s="35" t="s">
        <v>56</v>
      </c>
      <c r="C14" s="36">
        <v>0.05046250000000001</v>
      </c>
      <c r="D14" s="36">
        <v>-0.2292612492862277</v>
      </c>
      <c r="F14" s="35"/>
      <c r="G14" s="36" t="s">
        <v>23</v>
      </c>
      <c r="H14" s="36" t="s">
        <v>23</v>
      </c>
      <c r="J14" s="35" t="s">
        <v>57</v>
      </c>
      <c r="K14" s="35">
        <v>0.20249999999999996</v>
      </c>
      <c r="L14" s="36">
        <v>-0.5978370007556204</v>
      </c>
      <c r="N14" s="35" t="s">
        <v>58</v>
      </c>
      <c r="O14" s="35" t="s">
        <v>23</v>
      </c>
      <c r="P14" s="35" t="s">
        <v>23</v>
      </c>
    </row>
    <row r="15">
      <c r="B15" s="35" t="s">
        <v>59</v>
      </c>
      <c r="C15" s="36">
        <v>0.006680000000000001</v>
      </c>
      <c r="D15" s="36">
        <v>-0.06763409530693372</v>
      </c>
      <c r="F15" s="35"/>
      <c r="G15" s="36" t="s">
        <v>23</v>
      </c>
      <c r="H15" s="36" t="s">
        <v>23</v>
      </c>
      <c r="J15" s="35" t="s">
        <v>60</v>
      </c>
      <c r="K15" s="35">
        <v>0.09</v>
      </c>
      <c r="L15" s="36">
        <v>-0.35667494393873245</v>
      </c>
      <c r="N15" s="35" t="s">
        <v>61</v>
      </c>
      <c r="O15" s="35" t="s">
        <v>23</v>
      </c>
      <c r="P15" s="35" t="s">
        <v>23</v>
      </c>
    </row>
    <row r="16">
      <c r="B16" s="35" t="s">
        <v>62</v>
      </c>
      <c r="C16" s="36">
        <v>0.007300000000000001</v>
      </c>
      <c r="D16" s="36">
        <v>-0.08391355532175104</v>
      </c>
      <c r="F16" s="35"/>
      <c r="G16" s="36" t="s">
        <v>23</v>
      </c>
      <c r="H16" s="36" t="s">
        <v>23</v>
      </c>
      <c r="J16" s="35" t="s">
        <v>63</v>
      </c>
      <c r="K16" s="35">
        <v>0.0064</v>
      </c>
      <c r="L16" s="36">
        <v>-0.08338160893905101</v>
      </c>
      <c r="N16" s="35" t="s">
        <v>64</v>
      </c>
      <c r="O16" s="35" t="s">
        <v>23</v>
      </c>
      <c r="P16" s="35" t="s">
        <v>23</v>
      </c>
    </row>
    <row r="17">
      <c r="B17" s="35" t="s">
        <v>65</v>
      </c>
      <c r="C17" s="36">
        <v>0.002102375</v>
      </c>
      <c r="D17" s="36">
        <v>-0.03947134044949278</v>
      </c>
      <c r="F17" s="35"/>
      <c r="G17" s="36" t="s">
        <v>23</v>
      </c>
      <c r="H17" s="36" t="s">
        <v>23</v>
      </c>
      <c r="J17" s="35" t="s">
        <v>66</v>
      </c>
      <c r="K17" s="35">
        <v>0.0025000000000000005</v>
      </c>
      <c r="L17" s="36">
        <v>-0.05129329438755058</v>
      </c>
      <c r="N17" s="35" t="s">
        <v>67</v>
      </c>
      <c r="O17" s="35" t="s">
        <v>23</v>
      </c>
      <c r="P17" s="35" t="s">
        <v>23</v>
      </c>
    </row>
    <row r="18">
      <c r="B18" s="35" t="s">
        <v>68</v>
      </c>
      <c r="C18" s="36">
        <v>0.00782857142857143</v>
      </c>
      <c r="D18" s="36">
        <v>-0.07854712100841331</v>
      </c>
      <c r="F18" s="35"/>
      <c r="G18" s="36" t="s">
        <v>23</v>
      </c>
      <c r="H18" s="36" t="s">
        <v>23</v>
      </c>
      <c r="J18" s="35" t="s">
        <v>69</v>
      </c>
      <c r="K18" s="35">
        <v>0.0625</v>
      </c>
      <c r="L18" s="36">
        <v>-0.2876820724517809</v>
      </c>
      <c r="N18" s="35" t="s">
        <v>70</v>
      </c>
      <c r="O18" s="35" t="s">
        <v>23</v>
      </c>
      <c r="P18" s="35" t="s">
        <v>23</v>
      </c>
    </row>
    <row r="19">
      <c r="B19" s="35" t="s">
        <v>71</v>
      </c>
      <c r="C19" s="36">
        <v>0.024075</v>
      </c>
      <c r="D19" s="36">
        <v>-0.15135985652435038</v>
      </c>
      <c r="F19" s="35"/>
      <c r="G19" s="36" t="s">
        <v>23</v>
      </c>
      <c r="H19" s="36" t="s">
        <v>23</v>
      </c>
      <c r="J19" s="35" t="s">
        <v>72</v>
      </c>
      <c r="K19" s="35">
        <v>0.0025000000000000005</v>
      </c>
      <c r="L19" s="36">
        <v>-0.05129329438755058</v>
      </c>
      <c r="N19" s="35" t="s">
        <v>73</v>
      </c>
      <c r="O19" s="35" t="s">
        <v>23</v>
      </c>
      <c r="P19" s="35" t="s">
        <v>23</v>
      </c>
    </row>
    <row r="20">
      <c r="B20" s="35" t="s">
        <v>74</v>
      </c>
      <c r="C20" s="36">
        <v>0.16096733333333335</v>
      </c>
      <c r="D20" s="36">
        <v>-0.46730970606484984</v>
      </c>
      <c r="F20" s="35"/>
      <c r="G20" s="36" t="s">
        <v>23</v>
      </c>
      <c r="H20" s="36" t="s">
        <v>23</v>
      </c>
      <c r="J20" s="35" t="s">
        <v>75</v>
      </c>
      <c r="K20" s="35">
        <v>0.42250000000000004</v>
      </c>
      <c r="L20" s="36">
        <v>-1.0498221244986778</v>
      </c>
      <c r="N20" s="35" t="s">
        <v>76</v>
      </c>
      <c r="O20" s="35" t="s">
        <v>23</v>
      </c>
      <c r="P20" s="35" t="s">
        <v>23</v>
      </c>
    </row>
    <row r="21">
      <c r="B21" s="35" t="s">
        <v>77</v>
      </c>
      <c r="C21" s="36">
        <v>0.17054444444444447</v>
      </c>
      <c r="D21" s="36">
        <v>-0.4868615395487759</v>
      </c>
      <c r="F21" s="35"/>
      <c r="G21" s="36" t="s">
        <v>23</v>
      </c>
      <c r="H21" s="36" t="s">
        <v>23</v>
      </c>
      <c r="J21" s="35" t="s">
        <v>78</v>
      </c>
      <c r="K21" s="35">
        <v>0.5625</v>
      </c>
      <c r="L21" s="36">
        <v>-1.3862943611198906</v>
      </c>
      <c r="N21" s="35" t="s">
        <v>79</v>
      </c>
      <c r="O21" s="35" t="s">
        <v>23</v>
      </c>
      <c r="P21" s="35" t="s">
        <v>23</v>
      </c>
    </row>
    <row r="22">
      <c r="B22" s="35" t="s">
        <v>80</v>
      </c>
      <c r="C22" s="36">
        <v>5.052000200000001E-4</v>
      </c>
      <c r="D22" s="36">
        <v>-0.015461496411202319</v>
      </c>
      <c r="F22" s="35"/>
      <c r="G22" s="36" t="s">
        <v>23</v>
      </c>
      <c r="H22" s="36" t="s">
        <v>23</v>
      </c>
      <c r="J22" s="35" t="s">
        <v>81</v>
      </c>
      <c r="K22" s="35">
        <v>0.0625</v>
      </c>
      <c r="L22" s="36">
        <v>-0.2876820724517809</v>
      </c>
      <c r="N22" s="35" t="s">
        <v>82</v>
      </c>
      <c r="O22" s="35" t="s">
        <v>23</v>
      </c>
      <c r="P22" s="35" t="s">
        <v>23</v>
      </c>
    </row>
    <row r="23">
      <c r="B23" s="35" t="s">
        <v>83</v>
      </c>
      <c r="C23" s="36">
        <v>0.0014500000000000025</v>
      </c>
      <c r="D23" s="36">
        <v>-0.035748000852535024</v>
      </c>
      <c r="F23" s="35"/>
      <c r="G23" s="36" t="s">
        <v>23</v>
      </c>
      <c r="H23" s="36" t="s">
        <v>23</v>
      </c>
      <c r="J23" s="35" t="s">
        <v>84</v>
      </c>
      <c r="K23" s="35">
        <v>0.009999999999999995</v>
      </c>
      <c r="L23" s="36">
        <v>-0.10536051565782628</v>
      </c>
      <c r="N23" s="35" t="s">
        <v>85</v>
      </c>
      <c r="O23" s="35" t="s">
        <v>23</v>
      </c>
      <c r="P23" s="35" t="s">
        <v>23</v>
      </c>
    </row>
    <row r="24">
      <c r="B24" s="35" t="s">
        <v>86</v>
      </c>
      <c r="C24" s="36">
        <v>0.007500200000000001</v>
      </c>
      <c r="D24" s="36">
        <v>-0.070309849558476</v>
      </c>
      <c r="F24" s="35"/>
      <c r="G24" s="36" t="s">
        <v>23</v>
      </c>
      <c r="H24" s="36" t="s">
        <v>23</v>
      </c>
      <c r="J24" s="35" t="s">
        <v>87</v>
      </c>
      <c r="K24" s="35">
        <v>0.016900000000000002</v>
      </c>
      <c r="L24" s="36">
        <v>-0.13926206733350766</v>
      </c>
      <c r="N24" s="35" t="s">
        <v>88</v>
      </c>
      <c r="O24" s="35" t="s">
        <v>23</v>
      </c>
      <c r="P24" s="35" t="s">
        <v>23</v>
      </c>
    </row>
    <row r="25">
      <c r="B25" s="35" t="s">
        <v>89</v>
      </c>
      <c r="C25" s="36">
        <v>0.20785012499999997</v>
      </c>
      <c r="D25" s="36">
        <v>-0.5391909728954184</v>
      </c>
      <c r="F25" s="35"/>
      <c r="G25" s="36" t="s">
        <v>23</v>
      </c>
      <c r="H25" s="36" t="s">
        <v>23</v>
      </c>
      <c r="J25" s="35" t="s">
        <v>90</v>
      </c>
      <c r="K25" s="35">
        <v>0.0016</v>
      </c>
      <c r="L25" s="36">
        <v>-0.040821994520255166</v>
      </c>
      <c r="N25" s="35" t="s">
        <v>91</v>
      </c>
      <c r="O25" s="35" t="s">
        <v>23</v>
      </c>
      <c r="P25" s="35" t="s">
        <v>23</v>
      </c>
    </row>
    <row r="26">
      <c r="B26" s="35" t="s">
        <v>92</v>
      </c>
      <c r="C26" s="36">
        <v>0.04745</v>
      </c>
      <c r="D26" s="36">
        <v>-0.24306650558780954</v>
      </c>
      <c r="F26" s="35"/>
      <c r="G26" s="36" t="s">
        <v>23</v>
      </c>
      <c r="H26" s="36" t="s">
        <v>23</v>
      </c>
      <c r="J26" s="35" t="s">
        <v>93</v>
      </c>
      <c r="K26" s="35">
        <v>0.2916</v>
      </c>
      <c r="L26" s="36">
        <v>-0.7765287894989964</v>
      </c>
      <c r="N26" s="35" t="s">
        <v>94</v>
      </c>
      <c r="O26" s="35" t="s">
        <v>23</v>
      </c>
      <c r="P26" s="35" t="s">
        <v>23</v>
      </c>
    </row>
    <row r="27">
      <c r="B27" s="35" t="s">
        <v>95</v>
      </c>
      <c r="C27" s="36">
        <v>0.19796666666666665</v>
      </c>
      <c r="D27" s="36">
        <v>-0.5673214900372802</v>
      </c>
      <c r="F27" s="35"/>
      <c r="G27" s="36" t="s">
        <v>23</v>
      </c>
      <c r="H27" s="36" t="s">
        <v>23</v>
      </c>
      <c r="J27" s="35" t="s">
        <v>96</v>
      </c>
      <c r="K27" s="35">
        <v>0.0025000000000000005</v>
      </c>
      <c r="L27" s="36">
        <v>-0.05129329438755058</v>
      </c>
      <c r="N27" s="35" t="s">
        <v>97</v>
      </c>
      <c r="O27" s="35" t="s">
        <v>23</v>
      </c>
      <c r="P27" s="35" t="s">
        <v>23</v>
      </c>
    </row>
    <row r="28">
      <c r="B28" s="35" t="s">
        <v>98</v>
      </c>
      <c r="C28" s="36">
        <v>0.08217825000000001</v>
      </c>
      <c r="D28" s="36">
        <v>-0.25452114100736994</v>
      </c>
      <c r="F28" s="35"/>
      <c r="G28" s="36" t="s">
        <v>23</v>
      </c>
      <c r="H28" s="36" t="s">
        <v>23</v>
      </c>
      <c r="J28" s="35" t="s">
        <v>99</v>
      </c>
      <c r="K28" s="35">
        <v>0.12249999999999998</v>
      </c>
      <c r="L28" s="36">
        <v>-0.4307829160924542</v>
      </c>
      <c r="N28" s="35" t="s">
        <v>100</v>
      </c>
      <c r="O28" s="35" t="s">
        <v>23</v>
      </c>
      <c r="P28" s="35" t="s">
        <v>23</v>
      </c>
    </row>
    <row r="29">
      <c r="B29" s="35" t="s">
        <v>101</v>
      </c>
      <c r="C29" s="36">
        <v>0.12249999999999998</v>
      </c>
      <c r="D29" s="36">
        <v>-0.4307829160924542</v>
      </c>
      <c r="F29" s="35"/>
      <c r="G29" s="36" t="s">
        <v>23</v>
      </c>
      <c r="H29" s="36" t="s">
        <v>23</v>
      </c>
      <c r="J29" s="35" t="s">
        <v>102</v>
      </c>
      <c r="K29" s="35">
        <v>0.31360000000000005</v>
      </c>
      <c r="L29" s="36">
        <v>-0.8209805520698302</v>
      </c>
      <c r="N29" s="35" t="s">
        <v>103</v>
      </c>
      <c r="O29" s="35" t="s">
        <v>23</v>
      </c>
      <c r="P29" s="35" t="s">
        <v>23</v>
      </c>
    </row>
    <row r="30">
      <c r="B30" s="35" t="s">
        <v>104</v>
      </c>
      <c r="C30" s="36">
        <v>0.061875</v>
      </c>
      <c r="D30" s="36">
        <v>-0.27603186733905494</v>
      </c>
      <c r="F30" s="35"/>
      <c r="G30" s="36" t="s">
        <v>23</v>
      </c>
      <c r="H30" s="36" t="s">
        <v>23</v>
      </c>
      <c r="J30" s="35" t="s">
        <v>105</v>
      </c>
      <c r="K30" s="35">
        <v>0.6400000000000001</v>
      </c>
      <c r="L30" s="36">
        <v>-1.6094379124341003</v>
      </c>
      <c r="N30" s="35" t="s">
        <v>106</v>
      </c>
      <c r="O30" s="35" t="s">
        <v>23</v>
      </c>
      <c r="P30" s="35" t="s">
        <v>23</v>
      </c>
    </row>
    <row r="31">
      <c r="B31" s="35" t="s">
        <v>107</v>
      </c>
      <c r="C31" s="36">
        <v>0.0450202</v>
      </c>
      <c r="D31" s="36">
        <v>-0.17217036535848146</v>
      </c>
      <c r="F31" s="35"/>
      <c r="G31" s="36" t="s">
        <v>23</v>
      </c>
      <c r="H31" s="36" t="s">
        <v>23</v>
      </c>
      <c r="J31" s="35" t="s">
        <v>108</v>
      </c>
      <c r="K31" s="35">
        <v>0.0225</v>
      </c>
      <c r="L31" s="36">
        <v>-0.16251892949777494</v>
      </c>
      <c r="N31" s="35" t="s">
        <v>109</v>
      </c>
      <c r="O31" s="35" t="s">
        <v>23</v>
      </c>
      <c r="P31" s="35" t="s">
        <v>23</v>
      </c>
    </row>
    <row r="32">
      <c r="B32" s="35" t="s">
        <v>110</v>
      </c>
      <c r="C32" s="36">
        <v>0.05928000000000001</v>
      </c>
      <c r="D32" s="36">
        <v>-0.23654258120635557</v>
      </c>
      <c r="F32" s="35"/>
      <c r="G32" s="36" t="s">
        <v>23</v>
      </c>
      <c r="H32" s="36" t="s">
        <v>23</v>
      </c>
      <c r="J32" s="35" t="s">
        <v>111</v>
      </c>
      <c r="K32" s="35">
        <v>0.0064</v>
      </c>
      <c r="L32" s="36">
        <v>-0.08338160893905101</v>
      </c>
      <c r="N32" s="35" t="s">
        <v>112</v>
      </c>
      <c r="O32" s="35" t="s">
        <v>23</v>
      </c>
      <c r="P32" s="35" t="s">
        <v>23</v>
      </c>
    </row>
    <row r="33">
      <c r="B33" s="35" t="s">
        <v>113</v>
      </c>
      <c r="C33" s="36">
        <v>0.023020199999999998</v>
      </c>
      <c r="D33" s="36">
        <v>-0.1163076008022286</v>
      </c>
      <c r="F33" s="35"/>
      <c r="G33" s="36" t="s">
        <v>23</v>
      </c>
      <c r="H33" s="36" t="s">
        <v>23</v>
      </c>
      <c r="J33" s="35" t="s">
        <v>114</v>
      </c>
      <c r="K33" s="35">
        <v>0.0081</v>
      </c>
      <c r="L33" s="36">
        <v>-0.09431067947124129</v>
      </c>
      <c r="N33" s="35" t="s">
        <v>115</v>
      </c>
      <c r="O33" s="35" t="s">
        <v>23</v>
      </c>
      <c r="P33" s="35" t="s">
        <v>23</v>
      </c>
    </row>
    <row r="34">
      <c r="B34" s="35" t="s">
        <v>116</v>
      </c>
      <c r="C34" s="36">
        <v>0.035271428571428565</v>
      </c>
      <c r="D34" s="36">
        <v>-0.17464791431699278</v>
      </c>
      <c r="F34" s="35"/>
      <c r="G34" s="36" t="s">
        <v>23</v>
      </c>
      <c r="H34" s="36" t="s">
        <v>23</v>
      </c>
      <c r="J34" s="35" t="s">
        <v>117</v>
      </c>
      <c r="K34" s="35">
        <v>1.44E-4</v>
      </c>
      <c r="L34" s="36">
        <v>-0.012072581234269249</v>
      </c>
      <c r="N34" s="35" t="s">
        <v>118</v>
      </c>
      <c r="O34" s="35" t="s">
        <v>23</v>
      </c>
      <c r="P34" s="35" t="s">
        <v>23</v>
      </c>
    </row>
    <row r="35">
      <c r="B35" s="35"/>
      <c r="C35" s="36"/>
      <c r="D35" s="36"/>
      <c r="F35" s="35"/>
      <c r="G35" s="36" t="s">
        <v>23</v>
      </c>
      <c r="H35" s="36" t="s">
        <v>23</v>
      </c>
      <c r="J35" s="35" t="s">
        <v>119</v>
      </c>
      <c r="K35" s="35">
        <v>0.0225</v>
      </c>
      <c r="L35" s="36">
        <v>-0.16251892949777494</v>
      </c>
      <c r="N35" s="35" t="s">
        <v>120</v>
      </c>
      <c r="O35" s="35" t="s">
        <v>23</v>
      </c>
      <c r="P35" s="35" t="s">
        <v>23</v>
      </c>
    </row>
    <row r="36">
      <c r="B36" s="35"/>
      <c r="C36" s="36"/>
      <c r="D36" s="36"/>
      <c r="F36" s="35"/>
      <c r="G36" s="36" t="s">
        <v>23</v>
      </c>
      <c r="H36" s="36" t="s">
        <v>23</v>
      </c>
      <c r="J36" s="35" t="s">
        <v>121</v>
      </c>
      <c r="K36" s="35">
        <v>0.07840000000000001</v>
      </c>
      <c r="L36" s="36">
        <v>-0.3285040669720361</v>
      </c>
      <c r="N36" s="35" t="s">
        <v>122</v>
      </c>
      <c r="O36" s="35" t="s">
        <v>23</v>
      </c>
      <c r="P36" s="35" t="s">
        <v>23</v>
      </c>
    </row>
    <row r="37">
      <c r="B37" s="35"/>
      <c r="C37" s="36"/>
      <c r="D37" s="36"/>
      <c r="F37" s="35"/>
      <c r="G37" s="36" t="s">
        <v>23</v>
      </c>
      <c r="H37" s="36" t="s">
        <v>23</v>
      </c>
      <c r="J37" s="35" t="s">
        <v>123</v>
      </c>
      <c r="K37" s="35">
        <v>0.42250000000000004</v>
      </c>
      <c r="L37" s="36">
        <v>-1.0498221244986778</v>
      </c>
      <c r="N37" s="35" t="s">
        <v>124</v>
      </c>
      <c r="O37" s="35" t="s">
        <v>23</v>
      </c>
      <c r="P37" s="35" t="s">
        <v>23</v>
      </c>
    </row>
    <row r="38">
      <c r="B38" s="35"/>
      <c r="C38" s="36"/>
      <c r="D38" s="36"/>
      <c r="F38" s="35"/>
      <c r="G38" s="36" t="s">
        <v>23</v>
      </c>
      <c r="H38" s="36" t="s">
        <v>23</v>
      </c>
      <c r="J38" s="35" t="s">
        <v>125</v>
      </c>
      <c r="K38" s="35">
        <v>0.4488999999999999</v>
      </c>
      <c r="L38" s="36">
        <v>-1.1086626245216111</v>
      </c>
      <c r="N38" s="35" t="s">
        <v>126</v>
      </c>
      <c r="O38" s="35" t="s">
        <v>23</v>
      </c>
      <c r="P38" s="35" t="s">
        <v>23</v>
      </c>
    </row>
    <row r="39">
      <c r="B39" s="35"/>
      <c r="C39" s="36"/>
      <c r="D39" s="36"/>
      <c r="F39" s="35"/>
      <c r="G39" s="36" t="s">
        <v>23</v>
      </c>
      <c r="H39" s="36" t="s">
        <v>23</v>
      </c>
      <c r="J39" s="35" t="s">
        <v>127</v>
      </c>
      <c r="K39" s="35">
        <v>0.06760000000000001</v>
      </c>
      <c r="L39" s="36">
        <v>-0.3011050927839216</v>
      </c>
      <c r="N39" s="35" t="s">
        <v>128</v>
      </c>
      <c r="O39" s="35" t="s">
        <v>23</v>
      </c>
      <c r="P39" s="35" t="s">
        <v>23</v>
      </c>
    </row>
    <row r="40">
      <c r="F40" s="35"/>
      <c r="G40" s="36" t="s">
        <v>23</v>
      </c>
      <c r="H40" s="36" t="s">
        <v>23</v>
      </c>
      <c r="J40" s="35" t="s">
        <v>129</v>
      </c>
      <c r="K40" s="35">
        <v>0.0729</v>
      </c>
      <c r="L40" s="36">
        <v>-0.31471074483970024</v>
      </c>
      <c r="N40" s="35" t="s">
        <v>130</v>
      </c>
      <c r="O40" s="35" t="s">
        <v>23</v>
      </c>
      <c r="P40" s="35" t="s">
        <v>23</v>
      </c>
    </row>
    <row r="41">
      <c r="F41" s="35"/>
      <c r="G41" s="36" t="s">
        <v>23</v>
      </c>
      <c r="H41" s="36" t="s">
        <v>23</v>
      </c>
      <c r="J41" s="35" t="s">
        <v>131</v>
      </c>
      <c r="K41" s="35">
        <v>0.48999999999999994</v>
      </c>
      <c r="L41" s="36">
        <v>-1.2039728043259361</v>
      </c>
      <c r="N41" s="35" t="s">
        <v>132</v>
      </c>
      <c r="O41" s="35" t="s">
        <v>23</v>
      </c>
      <c r="P41" s="35" t="s">
        <v>23</v>
      </c>
    </row>
    <row r="42">
      <c r="J42" s="35" t="s">
        <v>133</v>
      </c>
      <c r="K42" s="35">
        <v>0.6724000000000001</v>
      </c>
      <c r="L42" s="36">
        <v>-1.7147984280919266</v>
      </c>
      <c r="N42" s="35" t="s">
        <v>134</v>
      </c>
      <c r="O42" s="35" t="s">
        <v>23</v>
      </c>
      <c r="P42" s="35" t="s">
        <v>23</v>
      </c>
    </row>
    <row r="43">
      <c r="J43" s="35" t="s">
        <v>135</v>
      </c>
      <c r="K43" s="35">
        <v>0.0225</v>
      </c>
      <c r="L43" s="36">
        <v>-0.16251892949777494</v>
      </c>
      <c r="N43" s="35" t="s">
        <v>136</v>
      </c>
      <c r="O43" s="35" t="s">
        <v>23</v>
      </c>
      <c r="P43" s="35" t="s">
        <v>23</v>
      </c>
    </row>
    <row r="44">
      <c r="J44" s="35" t="s">
        <v>137</v>
      </c>
      <c r="K44" s="35" t="s">
        <v>23</v>
      </c>
      <c r="L44" s="36" t="s">
        <v>23</v>
      </c>
      <c r="N44" s="35" t="s">
        <v>138</v>
      </c>
      <c r="O44" s="35" t="s">
        <v>23</v>
      </c>
      <c r="P44" s="35" t="s">
        <v>23</v>
      </c>
    </row>
    <row r="45">
      <c r="J45" s="35" t="s">
        <v>139</v>
      </c>
      <c r="K45" s="35">
        <v>0.0484</v>
      </c>
      <c r="L45" s="36">
        <v>-0.2484613592984996</v>
      </c>
      <c r="N45" s="35" t="s">
        <v>140</v>
      </c>
      <c r="O45" s="35" t="s">
        <v>23</v>
      </c>
      <c r="P45" s="35" t="s">
        <v>23</v>
      </c>
    </row>
    <row r="46">
      <c r="J46" s="35" t="s">
        <v>141</v>
      </c>
      <c r="K46" s="35">
        <v>0.0529</v>
      </c>
      <c r="L46" s="36">
        <v>-0.2613647641344075</v>
      </c>
      <c r="N46" s="35" t="s">
        <v>142</v>
      </c>
      <c r="O46" s="35" t="s">
        <v>23</v>
      </c>
      <c r="P46" s="35" t="s">
        <v>23</v>
      </c>
    </row>
    <row r="47">
      <c r="J47" s="35" t="s">
        <v>143</v>
      </c>
      <c r="K47" s="35">
        <v>0.30250000000000005</v>
      </c>
      <c r="L47" s="36">
        <v>-0.7985076962177716</v>
      </c>
      <c r="N47" s="35" t="s">
        <v>144</v>
      </c>
      <c r="O47" s="35" t="s">
        <v>23</v>
      </c>
      <c r="P47" s="35" t="s">
        <v>23</v>
      </c>
    </row>
    <row r="48">
      <c r="J48" s="35" t="s">
        <v>145</v>
      </c>
      <c r="K48" s="35">
        <v>0.09</v>
      </c>
      <c r="L48" s="36">
        <v>-0.35667494393873245</v>
      </c>
      <c r="N48" s="35" t="s">
        <v>146</v>
      </c>
      <c r="O48" s="35" t="s">
        <v>23</v>
      </c>
      <c r="P48" s="35" t="s">
        <v>23</v>
      </c>
    </row>
    <row r="49">
      <c r="J49" s="35" t="s">
        <v>147</v>
      </c>
      <c r="K49" s="35">
        <v>0.48999999999999994</v>
      </c>
      <c r="L49" s="36">
        <v>-1.203972804325936</v>
      </c>
      <c r="N49" s="35" t="s">
        <v>148</v>
      </c>
      <c r="O49" s="35" t="s">
        <v>23</v>
      </c>
      <c r="P49" s="35" t="s">
        <v>23</v>
      </c>
    </row>
    <row r="50">
      <c r="J50" s="35" t="s">
        <v>149</v>
      </c>
      <c r="K50" s="35">
        <v>0.7224999999999999</v>
      </c>
      <c r="L50" s="36">
        <v>-1.8971199848858813</v>
      </c>
      <c r="N50" s="35" t="s">
        <v>150</v>
      </c>
      <c r="O50" s="35" t="s">
        <v>23</v>
      </c>
      <c r="P50" s="35" t="s">
        <v>23</v>
      </c>
    </row>
    <row r="51">
      <c r="J51" s="35" t="s">
        <v>151</v>
      </c>
      <c r="K51" s="35">
        <v>0.12249999999999998</v>
      </c>
      <c r="L51" s="36">
        <v>-0.4307829160924542</v>
      </c>
      <c r="N51" s="35" t="s">
        <v>152</v>
      </c>
      <c r="O51" s="35" t="s">
        <v>23</v>
      </c>
      <c r="P51" s="35" t="s">
        <v>23</v>
      </c>
    </row>
    <row r="52">
      <c r="J52" s="35" t="s">
        <v>153</v>
      </c>
      <c r="K52" s="35">
        <v>0.010000000000000002</v>
      </c>
      <c r="L52" s="36">
        <v>-0.10536051565782628</v>
      </c>
      <c r="N52" s="35" t="s">
        <v>154</v>
      </c>
      <c r="O52" s="35" t="s">
        <v>23</v>
      </c>
      <c r="P52" s="35" t="s">
        <v>23</v>
      </c>
    </row>
    <row r="53">
      <c r="J53" s="35" t="s">
        <v>155</v>
      </c>
      <c r="K53" s="35">
        <v>0.0625</v>
      </c>
      <c r="L53" s="36">
        <v>-0.2876820724517809</v>
      </c>
      <c r="N53" s="35" t="s">
        <v>156</v>
      </c>
      <c r="O53" s="35" t="s">
        <v>23</v>
      </c>
      <c r="P53" s="35" t="s">
        <v>23</v>
      </c>
    </row>
    <row r="54">
      <c r="J54" s="35" t="s">
        <v>157</v>
      </c>
      <c r="K54" s="35">
        <v>0.0025000000000000005</v>
      </c>
      <c r="L54" s="36">
        <v>-0.05129329438755058</v>
      </c>
      <c r="N54" s="35" t="s">
        <v>158</v>
      </c>
      <c r="O54" s="35" t="s">
        <v>23</v>
      </c>
      <c r="P54" s="35" t="s">
        <v>23</v>
      </c>
    </row>
    <row r="55">
      <c r="J55" s="35" t="s">
        <v>159</v>
      </c>
      <c r="K55" s="35">
        <v>1.0E-12</v>
      </c>
      <c r="L55" s="36">
        <v>-1.000000500029089E-6</v>
      </c>
      <c r="N55" s="35" t="s">
        <v>160</v>
      </c>
      <c r="O55" s="35" t="s">
        <v>23</v>
      </c>
      <c r="P55" s="35" t="s">
        <v>23</v>
      </c>
    </row>
    <row r="56">
      <c r="J56" s="35" t="s">
        <v>161</v>
      </c>
      <c r="K56" s="35">
        <v>4.0E-4</v>
      </c>
      <c r="L56" s="36">
        <v>-0.020202707317519466</v>
      </c>
      <c r="N56" s="35" t="s">
        <v>162</v>
      </c>
      <c r="O56" s="35" t="s">
        <v>23</v>
      </c>
      <c r="P56" s="35" t="s">
        <v>23</v>
      </c>
    </row>
    <row r="57">
      <c r="J57" s="35" t="s">
        <v>163</v>
      </c>
      <c r="K57" s="35">
        <v>0.42250000000000004</v>
      </c>
      <c r="L57" s="36">
        <v>-1.0498221244986778</v>
      </c>
      <c r="N57" s="35" t="s">
        <v>164</v>
      </c>
      <c r="O57" s="35" t="s">
        <v>23</v>
      </c>
      <c r="P57" s="35" t="s">
        <v>23</v>
      </c>
    </row>
    <row r="58">
      <c r="J58" s="35" t="s">
        <v>165</v>
      </c>
      <c r="K58" s="35">
        <v>0.36</v>
      </c>
      <c r="L58" s="36">
        <v>-0.916290731874155</v>
      </c>
      <c r="N58" s="35" t="s">
        <v>166</v>
      </c>
      <c r="O58" s="35" t="s">
        <v>23</v>
      </c>
      <c r="P58" s="35" t="s">
        <v>23</v>
      </c>
    </row>
    <row r="59">
      <c r="J59" s="35"/>
      <c r="K59" s="35" t="s">
        <v>23</v>
      </c>
      <c r="L59" s="35"/>
      <c r="N59" s="35" t="s">
        <v>167</v>
      </c>
      <c r="O59" s="35" t="s">
        <v>23</v>
      </c>
      <c r="P59" s="35" t="s">
        <v>23</v>
      </c>
    </row>
    <row r="60">
      <c r="J60" s="35"/>
      <c r="K60" s="35" t="s">
        <v>23</v>
      </c>
      <c r="L60" s="35"/>
      <c r="N60" s="35" t="s">
        <v>168</v>
      </c>
      <c r="O60" s="35" t="s">
        <v>23</v>
      </c>
      <c r="P60" s="35" t="s">
        <v>23</v>
      </c>
    </row>
    <row r="61">
      <c r="J61" s="35"/>
      <c r="K61" s="35" t="s">
        <v>23</v>
      </c>
      <c r="L61" s="35"/>
      <c r="N61" s="35" t="s">
        <v>169</v>
      </c>
      <c r="O61" s="35" t="s">
        <v>23</v>
      </c>
      <c r="P61" s="35" t="s">
        <v>23</v>
      </c>
    </row>
    <row r="62">
      <c r="J62" s="35"/>
      <c r="K62" s="35" t="s">
        <v>23</v>
      </c>
      <c r="L62" s="35"/>
      <c r="N62" s="35" t="s">
        <v>170</v>
      </c>
      <c r="O62" s="35" t="s">
        <v>23</v>
      </c>
      <c r="P62" s="35" t="s">
        <v>23</v>
      </c>
    </row>
    <row r="63">
      <c r="J63" s="35"/>
      <c r="K63" s="35" t="s">
        <v>23</v>
      </c>
      <c r="L63" s="35"/>
      <c r="N63" s="35" t="s">
        <v>171</v>
      </c>
      <c r="O63" s="35" t="s">
        <v>23</v>
      </c>
      <c r="P63" s="35" t="s">
        <v>23</v>
      </c>
    </row>
    <row r="64">
      <c r="N64" s="35" t="s">
        <v>172</v>
      </c>
      <c r="O64" s="35" t="s">
        <v>23</v>
      </c>
      <c r="P64" s="35" t="s">
        <v>23</v>
      </c>
    </row>
    <row r="65">
      <c r="N65" s="35" t="s">
        <v>173</v>
      </c>
      <c r="O65" s="35" t="s">
        <v>23</v>
      </c>
      <c r="P65" s="35" t="s">
        <v>23</v>
      </c>
    </row>
    <row r="66">
      <c r="N66" s="35" t="s">
        <v>174</v>
      </c>
      <c r="O66" s="35" t="s">
        <v>23</v>
      </c>
      <c r="P66" s="35" t="s">
        <v>23</v>
      </c>
    </row>
    <row r="67">
      <c r="N67" s="35" t="s">
        <v>175</v>
      </c>
      <c r="O67" s="35" t="s">
        <v>23</v>
      </c>
      <c r="P67" s="35" t="s">
        <v>23</v>
      </c>
    </row>
    <row r="68">
      <c r="N68" s="35" t="s">
        <v>176</v>
      </c>
      <c r="O68" s="35" t="s">
        <v>23</v>
      </c>
      <c r="P68" s="35" t="s">
        <v>23</v>
      </c>
    </row>
    <row r="69">
      <c r="N69" s="35" t="s">
        <v>177</v>
      </c>
      <c r="O69" s="35" t="s">
        <v>23</v>
      </c>
      <c r="P69" s="35" t="s">
        <v>23</v>
      </c>
    </row>
    <row r="70">
      <c r="N70" s="35" t="s">
        <v>178</v>
      </c>
      <c r="O70" s="35" t="s">
        <v>23</v>
      </c>
      <c r="P70" s="35" t="s">
        <v>23</v>
      </c>
    </row>
    <row r="71">
      <c r="N71" s="35" t="s">
        <v>179</v>
      </c>
      <c r="O71" s="35" t="s">
        <v>23</v>
      </c>
      <c r="P71" s="35" t="s">
        <v>23</v>
      </c>
    </row>
    <row r="72">
      <c r="N72" s="35" t="s">
        <v>180</v>
      </c>
      <c r="O72" s="35" t="s">
        <v>23</v>
      </c>
      <c r="P72" s="35" t="s">
        <v>23</v>
      </c>
    </row>
    <row r="73">
      <c r="N73" s="35" t="s">
        <v>181</v>
      </c>
      <c r="O73" s="35" t="s">
        <v>23</v>
      </c>
      <c r="P73" s="35" t="s">
        <v>23</v>
      </c>
    </row>
    <row r="74">
      <c r="N74" s="35" t="s">
        <v>182</v>
      </c>
      <c r="O74" s="35" t="s">
        <v>23</v>
      </c>
      <c r="P74" s="35" t="s">
        <v>23</v>
      </c>
    </row>
    <row r="75">
      <c r="N75" s="35" t="s">
        <v>183</v>
      </c>
      <c r="O75" s="35" t="s">
        <v>23</v>
      </c>
      <c r="P75" s="35" t="s">
        <v>23</v>
      </c>
    </row>
    <row r="76">
      <c r="N76" s="35" t="s">
        <v>184</v>
      </c>
      <c r="O76" s="35" t="s">
        <v>23</v>
      </c>
      <c r="P76" s="35" t="s">
        <v>23</v>
      </c>
    </row>
    <row r="77">
      <c r="N77" s="35" t="s">
        <v>185</v>
      </c>
      <c r="O77" s="35" t="s">
        <v>23</v>
      </c>
      <c r="P77" s="35" t="s">
        <v>23</v>
      </c>
    </row>
    <row r="78">
      <c r="N78" s="35" t="s">
        <v>186</v>
      </c>
      <c r="O78" s="35" t="s">
        <v>23</v>
      </c>
      <c r="P78" s="35" t="s">
        <v>23</v>
      </c>
    </row>
    <row r="79">
      <c r="N79" s="35" t="s">
        <v>187</v>
      </c>
      <c r="O79" s="35" t="s">
        <v>23</v>
      </c>
      <c r="P79" s="35" t="s">
        <v>23</v>
      </c>
    </row>
    <row r="80">
      <c r="N80" s="35" t="s">
        <v>188</v>
      </c>
      <c r="O80" s="35" t="s">
        <v>23</v>
      </c>
      <c r="P80" s="35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56" width="34.5"/>
  </cols>
  <sheetData>
    <row r="1">
      <c r="A1" s="37" t="s">
        <v>189</v>
      </c>
      <c r="B1" s="38" t="s">
        <v>190</v>
      </c>
      <c r="C1" s="38" t="s">
        <v>191</v>
      </c>
      <c r="D1" s="38" t="s">
        <v>192</v>
      </c>
      <c r="E1" s="38" t="s">
        <v>193</v>
      </c>
      <c r="F1" s="38" t="s">
        <v>194</v>
      </c>
      <c r="G1" s="38" t="s">
        <v>195</v>
      </c>
      <c r="H1" s="38" t="s">
        <v>196</v>
      </c>
      <c r="I1" s="38" t="s">
        <v>197</v>
      </c>
      <c r="J1" s="38" t="s">
        <v>198</v>
      </c>
      <c r="K1" s="38" t="s">
        <v>199</v>
      </c>
      <c r="L1" s="38" t="s">
        <v>200</v>
      </c>
      <c r="M1" s="38" t="s">
        <v>201</v>
      </c>
      <c r="N1" s="38" t="s">
        <v>202</v>
      </c>
      <c r="O1" s="38" t="s">
        <v>203</v>
      </c>
      <c r="P1" s="38" t="s">
        <v>204</v>
      </c>
      <c r="Q1" s="38" t="s">
        <v>205</v>
      </c>
      <c r="R1" s="38" t="s">
        <v>206</v>
      </c>
      <c r="S1" s="38" t="s">
        <v>207</v>
      </c>
      <c r="T1" s="38" t="s">
        <v>208</v>
      </c>
      <c r="U1" s="38" t="s">
        <v>209</v>
      </c>
      <c r="V1" s="38" t="s">
        <v>210</v>
      </c>
      <c r="W1" s="38" t="s">
        <v>211</v>
      </c>
      <c r="X1" s="38" t="s">
        <v>212</v>
      </c>
      <c r="Y1" s="38" t="s">
        <v>213</v>
      </c>
      <c r="Z1" s="38" t="s">
        <v>214</v>
      </c>
      <c r="AA1" s="38" t="s">
        <v>215</v>
      </c>
      <c r="AB1" s="38" t="s">
        <v>216</v>
      </c>
      <c r="AC1" s="38" t="s">
        <v>217</v>
      </c>
      <c r="AD1" s="38" t="s">
        <v>218</v>
      </c>
      <c r="AE1" s="38" t="s">
        <v>219</v>
      </c>
      <c r="AF1" s="39" t="s">
        <v>220</v>
      </c>
      <c r="AG1" s="38" t="s">
        <v>221</v>
      </c>
      <c r="AH1" s="38" t="s">
        <v>222</v>
      </c>
      <c r="AI1" s="38" t="s">
        <v>223</v>
      </c>
      <c r="AJ1" s="38" t="s">
        <v>224</v>
      </c>
      <c r="AK1" s="38" t="s">
        <v>225</v>
      </c>
      <c r="AL1" s="38" t="s">
        <v>226</v>
      </c>
      <c r="AM1" s="38" t="s">
        <v>227</v>
      </c>
      <c r="AN1" s="38" t="s">
        <v>228</v>
      </c>
      <c r="AO1" s="38" t="s">
        <v>229</v>
      </c>
      <c r="AP1" s="38" t="s">
        <v>230</v>
      </c>
      <c r="AQ1" s="38" t="s">
        <v>231</v>
      </c>
      <c r="AR1" s="38" t="s">
        <v>232</v>
      </c>
      <c r="AS1" s="38" t="s">
        <v>233</v>
      </c>
      <c r="AT1" s="38" t="s">
        <v>234</v>
      </c>
      <c r="AU1" s="38" t="s">
        <v>235</v>
      </c>
      <c r="AV1" s="38" t="s">
        <v>236</v>
      </c>
      <c r="AW1" s="38" t="s">
        <v>237</v>
      </c>
      <c r="AX1" s="38" t="s">
        <v>238</v>
      </c>
      <c r="AY1" s="38" t="s">
        <v>239</v>
      </c>
      <c r="AZ1" s="38" t="s">
        <v>240</v>
      </c>
      <c r="BA1" s="38" t="s">
        <v>241</v>
      </c>
      <c r="BB1" s="38"/>
      <c r="BC1" s="38"/>
      <c r="BD1" s="38"/>
    </row>
    <row r="2">
      <c r="A2" s="37" t="s">
        <v>242</v>
      </c>
      <c r="B2" s="40" t="s">
        <v>243</v>
      </c>
      <c r="C2" s="40" t="s">
        <v>244</v>
      </c>
      <c r="D2" s="40" t="s">
        <v>245</v>
      </c>
      <c r="E2" s="40" t="s">
        <v>246</v>
      </c>
      <c r="F2" s="40" t="s">
        <v>247</v>
      </c>
      <c r="G2" s="41" t="s">
        <v>248</v>
      </c>
      <c r="H2" s="40" t="s">
        <v>249</v>
      </c>
      <c r="I2" s="40" t="s">
        <v>250</v>
      </c>
      <c r="J2" s="40" t="s">
        <v>251</v>
      </c>
      <c r="K2" s="40" t="s">
        <v>252</v>
      </c>
      <c r="L2" s="40" t="s">
        <v>253</v>
      </c>
      <c r="M2" s="40" t="s">
        <v>254</v>
      </c>
      <c r="N2" s="40" t="s">
        <v>255</v>
      </c>
      <c r="O2" s="40" t="s">
        <v>256</v>
      </c>
      <c r="P2" s="40" t="s">
        <v>257</v>
      </c>
      <c r="Q2" s="40" t="s">
        <v>258</v>
      </c>
      <c r="R2" s="40" t="s">
        <v>259</v>
      </c>
      <c r="S2" s="40" t="s">
        <v>260</v>
      </c>
      <c r="T2" s="40" t="s">
        <v>261</v>
      </c>
      <c r="U2" s="40" t="s">
        <v>262</v>
      </c>
      <c r="V2" s="40" t="s">
        <v>263</v>
      </c>
      <c r="W2" s="40" t="s">
        <v>264</v>
      </c>
      <c r="X2" s="40" t="s">
        <v>265</v>
      </c>
      <c r="Y2" s="40" t="s">
        <v>266</v>
      </c>
      <c r="Z2" s="40" t="s">
        <v>267</v>
      </c>
      <c r="AA2" s="40" t="s">
        <v>268</v>
      </c>
      <c r="AB2" s="40" t="s">
        <v>269</v>
      </c>
      <c r="AC2" s="40" t="s">
        <v>270</v>
      </c>
      <c r="AD2" s="40" t="s">
        <v>271</v>
      </c>
      <c r="AE2" s="40" t="s">
        <v>272</v>
      </c>
      <c r="AF2" s="42" t="s">
        <v>273</v>
      </c>
      <c r="AG2" s="40" t="s">
        <v>274</v>
      </c>
      <c r="AH2" s="40" t="s">
        <v>275</v>
      </c>
      <c r="AI2" s="43" t="s">
        <v>276</v>
      </c>
      <c r="AJ2" s="40" t="s">
        <v>277</v>
      </c>
      <c r="AK2" s="40" t="s">
        <v>278</v>
      </c>
      <c r="AL2" s="40" t="s">
        <v>279</v>
      </c>
      <c r="AM2" s="40" t="s">
        <v>280</v>
      </c>
      <c r="AN2" s="40" t="s">
        <v>281</v>
      </c>
      <c r="AO2" s="40" t="s">
        <v>282</v>
      </c>
      <c r="AP2" s="40" t="s">
        <v>283</v>
      </c>
      <c r="AQ2" s="40" t="s">
        <v>284</v>
      </c>
      <c r="AR2" s="40" t="s">
        <v>285</v>
      </c>
      <c r="AS2" s="40" t="s">
        <v>286</v>
      </c>
      <c r="AT2" s="40" t="s">
        <v>287</v>
      </c>
      <c r="AU2" s="40" t="s">
        <v>288</v>
      </c>
      <c r="AV2" s="40" t="s">
        <v>289</v>
      </c>
      <c r="AW2" s="40" t="s">
        <v>290</v>
      </c>
      <c r="AX2" s="40" t="s">
        <v>291</v>
      </c>
      <c r="AY2" s="40" t="s">
        <v>292</v>
      </c>
      <c r="AZ2" s="40" t="s">
        <v>293</v>
      </c>
      <c r="BA2" s="40" t="s">
        <v>294</v>
      </c>
      <c r="BB2" s="40"/>
      <c r="BC2" s="40"/>
      <c r="BD2" s="40"/>
    </row>
    <row r="3">
      <c r="A3" s="37" t="s">
        <v>295</v>
      </c>
      <c r="B3" s="40" t="s">
        <v>296</v>
      </c>
      <c r="C3" s="40" t="s">
        <v>296</v>
      </c>
      <c r="D3" s="40" t="s">
        <v>297</v>
      </c>
      <c r="E3" s="40" t="s">
        <v>297</v>
      </c>
      <c r="F3" s="40" t="s">
        <v>298</v>
      </c>
      <c r="G3" s="40" t="s">
        <v>298</v>
      </c>
      <c r="H3" s="40" t="s">
        <v>299</v>
      </c>
      <c r="I3" s="40" t="s">
        <v>300</v>
      </c>
      <c r="J3" s="40" t="s">
        <v>300</v>
      </c>
      <c r="K3" s="40" t="s">
        <v>301</v>
      </c>
      <c r="L3" s="40" t="s">
        <v>302</v>
      </c>
      <c r="M3" s="40" t="s">
        <v>303</v>
      </c>
      <c r="N3" s="40" t="s">
        <v>304</v>
      </c>
      <c r="O3" s="40" t="s">
        <v>304</v>
      </c>
      <c r="P3" s="40" t="s">
        <v>304</v>
      </c>
      <c r="Q3" s="40" t="s">
        <v>299</v>
      </c>
      <c r="R3" s="40" t="s">
        <v>299</v>
      </c>
      <c r="S3" s="40" t="s">
        <v>305</v>
      </c>
      <c r="T3" s="40" t="s">
        <v>296</v>
      </c>
      <c r="U3" s="40" t="s">
        <v>296</v>
      </c>
      <c r="V3" s="40" t="s">
        <v>303</v>
      </c>
      <c r="W3" s="40" t="s">
        <v>302</v>
      </c>
      <c r="X3" s="40" t="s">
        <v>306</v>
      </c>
      <c r="Y3" s="40" t="s">
        <v>306</v>
      </c>
      <c r="Z3" s="40" t="s">
        <v>304</v>
      </c>
      <c r="AA3" s="40" t="s">
        <v>306</v>
      </c>
      <c r="AB3" s="40" t="s">
        <v>307</v>
      </c>
      <c r="AC3" s="40" t="s">
        <v>308</v>
      </c>
      <c r="AD3" s="40" t="s">
        <v>308</v>
      </c>
      <c r="AE3" s="40" t="s">
        <v>304</v>
      </c>
      <c r="AF3" s="42" t="s">
        <v>309</v>
      </c>
      <c r="AG3" s="40" t="s">
        <v>305</v>
      </c>
      <c r="AH3" s="40" t="s">
        <v>305</v>
      </c>
      <c r="AI3" s="44" t="s">
        <v>304</v>
      </c>
      <c r="AJ3" s="40" t="s">
        <v>310</v>
      </c>
      <c r="AK3" s="40" t="s">
        <v>306</v>
      </c>
      <c r="AL3" s="40" t="s">
        <v>310</v>
      </c>
      <c r="AM3" s="40" t="s">
        <v>302</v>
      </c>
      <c r="AN3" s="40" t="s">
        <v>309</v>
      </c>
      <c r="AO3" s="40" t="s">
        <v>303</v>
      </c>
      <c r="AP3" s="40" t="s">
        <v>311</v>
      </c>
      <c r="AQ3" s="40" t="s">
        <v>311</v>
      </c>
      <c r="AR3" s="40" t="s">
        <v>299</v>
      </c>
      <c r="AS3" s="40" t="s">
        <v>304</v>
      </c>
      <c r="AT3" s="40" t="s">
        <v>305</v>
      </c>
      <c r="AU3" s="40" t="s">
        <v>305</v>
      </c>
      <c r="AV3" s="40" t="s">
        <v>308</v>
      </c>
      <c r="AW3" s="40" t="s">
        <v>305</v>
      </c>
      <c r="AX3" s="40" t="s">
        <v>308</v>
      </c>
      <c r="AY3" s="40" t="s">
        <v>312</v>
      </c>
      <c r="AZ3" s="40" t="s">
        <v>305</v>
      </c>
      <c r="BA3" s="40" t="s">
        <v>305</v>
      </c>
      <c r="BB3" s="40"/>
      <c r="BC3" s="40"/>
      <c r="BD3" s="40"/>
    </row>
    <row r="4">
      <c r="A4" s="37" t="s">
        <v>313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</row>
    <row r="5">
      <c r="A5" s="37" t="s">
        <v>314</v>
      </c>
      <c r="B5" s="46" t="str">
        <f t="shared" ref="B5:AP5" si="1">ifs(B$4="Yes", 1, B$4="No", 0, B$4 = "", "", B$4="Ambiguous", "")</f>
        <v/>
      </c>
      <c r="C5" s="46" t="str">
        <f t="shared" si="1"/>
        <v/>
      </c>
      <c r="D5" s="46" t="str">
        <f t="shared" si="1"/>
        <v/>
      </c>
      <c r="E5" s="46" t="str">
        <f t="shared" si="1"/>
        <v/>
      </c>
      <c r="F5" s="46" t="str">
        <f t="shared" si="1"/>
        <v/>
      </c>
      <c r="G5" s="46" t="str">
        <f t="shared" si="1"/>
        <v/>
      </c>
      <c r="H5" s="46" t="str">
        <f t="shared" si="1"/>
        <v/>
      </c>
      <c r="I5" s="46" t="str">
        <f t="shared" si="1"/>
        <v/>
      </c>
      <c r="J5" s="46" t="str">
        <f t="shared" si="1"/>
        <v/>
      </c>
      <c r="K5" s="46" t="str">
        <f t="shared" si="1"/>
        <v/>
      </c>
      <c r="L5" s="46" t="str">
        <f t="shared" si="1"/>
        <v/>
      </c>
      <c r="M5" s="46" t="str">
        <f t="shared" si="1"/>
        <v/>
      </c>
      <c r="N5" s="46" t="str">
        <f t="shared" si="1"/>
        <v/>
      </c>
      <c r="O5" s="46" t="str">
        <f t="shared" si="1"/>
        <v/>
      </c>
      <c r="P5" s="46" t="str">
        <f t="shared" si="1"/>
        <v/>
      </c>
      <c r="Q5" s="46" t="str">
        <f t="shared" si="1"/>
        <v/>
      </c>
      <c r="R5" s="46" t="str">
        <f t="shared" si="1"/>
        <v/>
      </c>
      <c r="S5" s="46" t="str">
        <f t="shared" si="1"/>
        <v/>
      </c>
      <c r="T5" s="46" t="str">
        <f t="shared" si="1"/>
        <v/>
      </c>
      <c r="U5" s="46" t="str">
        <f t="shared" si="1"/>
        <v/>
      </c>
      <c r="V5" s="46" t="str">
        <f t="shared" si="1"/>
        <v/>
      </c>
      <c r="W5" s="46" t="str">
        <f t="shared" si="1"/>
        <v/>
      </c>
      <c r="X5" s="46" t="str">
        <f t="shared" si="1"/>
        <v/>
      </c>
      <c r="Y5" s="46" t="str">
        <f t="shared" si="1"/>
        <v/>
      </c>
      <c r="Z5" s="46" t="str">
        <f t="shared" si="1"/>
        <v/>
      </c>
      <c r="AA5" s="46" t="str">
        <f t="shared" si="1"/>
        <v/>
      </c>
      <c r="AB5" s="46" t="str">
        <f t="shared" si="1"/>
        <v/>
      </c>
      <c r="AC5" s="46" t="str">
        <f t="shared" si="1"/>
        <v/>
      </c>
      <c r="AD5" s="46" t="str">
        <f t="shared" si="1"/>
        <v/>
      </c>
      <c r="AE5" s="46" t="str">
        <f t="shared" si="1"/>
        <v/>
      </c>
      <c r="AF5" s="46" t="str">
        <f t="shared" si="1"/>
        <v/>
      </c>
      <c r="AG5" s="46" t="str">
        <f t="shared" si="1"/>
        <v/>
      </c>
      <c r="AH5" s="46" t="str">
        <f t="shared" si="1"/>
        <v/>
      </c>
      <c r="AI5" s="46" t="str">
        <f t="shared" si="1"/>
        <v/>
      </c>
      <c r="AJ5" s="46" t="str">
        <f t="shared" si="1"/>
        <v/>
      </c>
      <c r="AK5" s="46" t="str">
        <f t="shared" si="1"/>
        <v/>
      </c>
      <c r="AL5" s="46" t="str">
        <f t="shared" si="1"/>
        <v/>
      </c>
      <c r="AM5" s="46" t="str">
        <f t="shared" si="1"/>
        <v/>
      </c>
      <c r="AN5" s="46" t="str">
        <f t="shared" si="1"/>
        <v/>
      </c>
      <c r="AO5" s="46" t="str">
        <f t="shared" si="1"/>
        <v/>
      </c>
      <c r="AP5" s="46" t="str">
        <f t="shared" si="1"/>
        <v/>
      </c>
      <c r="AQ5" s="46"/>
      <c r="AR5" s="46" t="str">
        <f t="shared" ref="AR5:AS5" si="2">ifs(AR$4="Yes", 1, AR$4="No", 0, AR$4 = "", "", AR$4="Ambiguous", "")</f>
        <v/>
      </c>
      <c r="AS5" s="46" t="str">
        <f t="shared" si="2"/>
        <v/>
      </c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</row>
    <row r="6">
      <c r="A6" s="37" t="s">
        <v>315</v>
      </c>
      <c r="B6" s="40">
        <v>0.8</v>
      </c>
      <c r="C6" s="40">
        <v>0.65</v>
      </c>
      <c r="D6" s="40">
        <v>0.21</v>
      </c>
      <c r="E6" s="40">
        <v>0.17</v>
      </c>
      <c r="F6" s="40">
        <v>0.85</v>
      </c>
      <c r="G6" s="40">
        <v>0.15</v>
      </c>
      <c r="H6" s="40">
        <v>0.35</v>
      </c>
      <c r="I6" s="40">
        <v>0.57</v>
      </c>
      <c r="J6" s="40">
        <v>0.6</v>
      </c>
      <c r="K6" s="40">
        <v>0.15</v>
      </c>
      <c r="L6" s="40">
        <v>0.3</v>
      </c>
      <c r="M6" s="40">
        <v>0.7</v>
      </c>
      <c r="N6" s="40">
        <v>0.39</v>
      </c>
      <c r="O6" s="40">
        <v>0.32</v>
      </c>
      <c r="P6" s="40">
        <v>0.29</v>
      </c>
      <c r="Q6" s="40">
        <v>0.43</v>
      </c>
      <c r="R6" s="40">
        <v>0.65</v>
      </c>
      <c r="S6" s="40">
        <v>0.7</v>
      </c>
      <c r="T6" s="40">
        <v>0.04</v>
      </c>
      <c r="U6" s="40">
        <v>0.02</v>
      </c>
      <c r="V6" s="40">
        <v>0.054</v>
      </c>
      <c r="W6" s="40">
        <v>0.2</v>
      </c>
      <c r="X6" s="40">
        <v>0.84</v>
      </c>
      <c r="Y6" s="40">
        <v>0.12</v>
      </c>
      <c r="Z6" s="40">
        <v>0.3</v>
      </c>
      <c r="AA6" s="40">
        <v>0.58</v>
      </c>
      <c r="AB6" s="40">
        <v>0.75</v>
      </c>
      <c r="AC6" s="40">
        <v>0.6</v>
      </c>
      <c r="AD6" s="40">
        <v>0.3</v>
      </c>
      <c r="AE6" s="40">
        <v>0.45</v>
      </c>
      <c r="AF6" s="40">
        <v>0.82</v>
      </c>
      <c r="AG6" s="40">
        <v>0.7</v>
      </c>
      <c r="AH6" s="40">
        <v>0.2</v>
      </c>
      <c r="AI6" s="40">
        <v>0.23</v>
      </c>
      <c r="AJ6" s="40">
        <v>0.08</v>
      </c>
      <c r="AK6" s="40">
        <v>0.005</v>
      </c>
      <c r="AL6" s="40">
        <v>0.005</v>
      </c>
      <c r="AM6" s="40">
        <v>0.01</v>
      </c>
      <c r="AN6" s="40">
        <v>0.7</v>
      </c>
      <c r="AO6" s="40">
        <v>0.75</v>
      </c>
      <c r="AP6" s="40">
        <v>0.6</v>
      </c>
      <c r="AQ6" s="40">
        <v>0.65</v>
      </c>
      <c r="AR6" s="40">
        <v>0.02</v>
      </c>
      <c r="AS6" s="40">
        <v>0.05</v>
      </c>
      <c r="AT6" s="40">
        <v>0.35</v>
      </c>
      <c r="AU6" s="40">
        <v>0.4</v>
      </c>
      <c r="AV6" s="40">
        <v>0.25</v>
      </c>
      <c r="AW6" s="40">
        <v>0.05</v>
      </c>
      <c r="AX6" s="40">
        <v>0.75</v>
      </c>
      <c r="AY6" s="40">
        <v>0.55</v>
      </c>
      <c r="AZ6" s="40">
        <v>0.4</v>
      </c>
      <c r="BA6" s="40">
        <v>0.25</v>
      </c>
      <c r="BB6" s="40"/>
      <c r="BC6" s="40"/>
      <c r="BD6" s="40"/>
    </row>
    <row r="7">
      <c r="A7" s="37" t="s">
        <v>316</v>
      </c>
      <c r="B7" s="40">
        <v>0.78</v>
      </c>
      <c r="C7" s="40">
        <v>0.35</v>
      </c>
      <c r="D7" s="40">
        <v>0.25</v>
      </c>
      <c r="E7" s="40">
        <v>0.14</v>
      </c>
      <c r="F7" s="40">
        <v>0.8</v>
      </c>
      <c r="G7" s="40">
        <v>0.12</v>
      </c>
      <c r="H7" s="40">
        <v>0.42</v>
      </c>
      <c r="I7" s="40">
        <v>0.42</v>
      </c>
      <c r="J7" s="40">
        <v>0.4</v>
      </c>
      <c r="K7" s="40">
        <v>0.09</v>
      </c>
      <c r="L7" s="40">
        <v>0.45</v>
      </c>
      <c r="M7" s="40">
        <v>0.65</v>
      </c>
      <c r="N7" s="40">
        <v>0.42</v>
      </c>
      <c r="O7" s="40">
        <v>0.33</v>
      </c>
      <c r="P7" s="40">
        <v>0.25</v>
      </c>
      <c r="Q7" s="40">
        <v>0.75</v>
      </c>
      <c r="R7" s="40">
        <v>0.57</v>
      </c>
      <c r="S7" s="46"/>
      <c r="T7" s="40">
        <v>0.06</v>
      </c>
      <c r="U7" s="40">
        <v>0.03</v>
      </c>
      <c r="V7" s="40">
        <v>0.075</v>
      </c>
      <c r="W7" s="40">
        <v>0.25</v>
      </c>
      <c r="X7" s="40">
        <v>0.62</v>
      </c>
      <c r="Y7" s="40">
        <v>0.23</v>
      </c>
      <c r="Z7" s="40">
        <v>0.45</v>
      </c>
      <c r="AA7" s="40">
        <v>0.65</v>
      </c>
      <c r="AB7" s="40">
        <v>0.65</v>
      </c>
      <c r="AC7" s="40">
        <v>0.72</v>
      </c>
      <c r="AD7" s="40">
        <v>0.08</v>
      </c>
      <c r="AE7" s="40">
        <v>0.53</v>
      </c>
      <c r="AF7" s="40">
        <v>0.65</v>
      </c>
      <c r="AG7" s="40">
        <v>0.85</v>
      </c>
      <c r="AH7" s="40">
        <v>0.25</v>
      </c>
      <c r="AI7" s="40">
        <v>0.35</v>
      </c>
      <c r="AJ7" s="40">
        <v>0.04</v>
      </c>
      <c r="AK7" s="40">
        <v>0.03</v>
      </c>
      <c r="AL7" s="46"/>
      <c r="AM7" s="40">
        <v>0.005</v>
      </c>
      <c r="AN7" s="46"/>
      <c r="AO7" s="46"/>
      <c r="AP7" s="40">
        <v>0.57</v>
      </c>
      <c r="AQ7" s="40">
        <v>0.75</v>
      </c>
      <c r="AR7" s="40">
        <v>0.005</v>
      </c>
      <c r="AS7" s="46"/>
      <c r="AT7" s="40">
        <v>0.26</v>
      </c>
      <c r="AU7" s="46"/>
      <c r="AV7" s="46"/>
      <c r="AW7" s="46"/>
      <c r="AX7" s="46"/>
      <c r="AY7" s="46"/>
      <c r="AZ7" s="46"/>
      <c r="BA7" s="46"/>
      <c r="BB7" s="46"/>
      <c r="BC7" s="46"/>
      <c r="BD7" s="46"/>
    </row>
    <row r="8">
      <c r="A8" s="37" t="s">
        <v>317</v>
      </c>
      <c r="B8" s="46"/>
      <c r="C8" s="40">
        <v>0.3</v>
      </c>
      <c r="D8" s="40">
        <v>0.38</v>
      </c>
      <c r="E8" s="40">
        <v>0.128</v>
      </c>
      <c r="F8" s="40">
        <v>0.75</v>
      </c>
      <c r="G8" s="40">
        <v>0.08</v>
      </c>
      <c r="H8" s="40">
        <v>0.65</v>
      </c>
      <c r="I8" s="40">
        <v>0.4</v>
      </c>
      <c r="J8" s="40">
        <v>0.44</v>
      </c>
      <c r="K8" s="40">
        <v>0.12</v>
      </c>
      <c r="L8" s="40">
        <v>0.35</v>
      </c>
      <c r="M8" s="40">
        <v>0.69</v>
      </c>
      <c r="N8" s="40">
        <v>0.46</v>
      </c>
      <c r="O8" s="40">
        <v>0.31</v>
      </c>
      <c r="P8" s="40">
        <v>0.23</v>
      </c>
      <c r="Q8" s="40">
        <v>0.85</v>
      </c>
      <c r="R8" s="40">
        <v>0.4</v>
      </c>
      <c r="S8" s="46"/>
      <c r="T8" s="40">
        <v>0.04</v>
      </c>
      <c r="U8" s="40">
        <v>0.02</v>
      </c>
      <c r="V8" s="40">
        <v>0.105</v>
      </c>
      <c r="W8" s="40">
        <v>0.28</v>
      </c>
      <c r="X8" s="40">
        <v>0.6</v>
      </c>
      <c r="Y8" s="40">
        <v>0.25</v>
      </c>
      <c r="Z8" s="40">
        <v>0.35</v>
      </c>
      <c r="AA8" s="40">
        <v>0.52</v>
      </c>
      <c r="AB8" s="40">
        <v>0.75</v>
      </c>
      <c r="AC8" s="40">
        <v>0.85</v>
      </c>
      <c r="AD8" s="40">
        <v>0.05</v>
      </c>
      <c r="AE8" s="40">
        <v>0.45</v>
      </c>
      <c r="AF8" s="40">
        <v>0.4</v>
      </c>
      <c r="AG8" s="40">
        <v>0.9</v>
      </c>
      <c r="AH8" s="40">
        <v>0.18</v>
      </c>
      <c r="AI8" s="40">
        <v>0.3</v>
      </c>
      <c r="AJ8" s="40">
        <v>0.02</v>
      </c>
      <c r="AK8" s="40">
        <v>0.07</v>
      </c>
      <c r="AL8" s="46"/>
      <c r="AM8" s="40">
        <v>0.001</v>
      </c>
      <c r="AN8" s="46"/>
      <c r="AO8" s="46"/>
      <c r="AP8" s="46"/>
      <c r="AQ8" s="40"/>
      <c r="AR8" s="46"/>
      <c r="AS8" s="46"/>
      <c r="AT8" s="40">
        <v>0.08</v>
      </c>
      <c r="AU8" s="46"/>
      <c r="AV8" s="46"/>
      <c r="AW8" s="46"/>
      <c r="AX8" s="46"/>
      <c r="AY8" s="46"/>
      <c r="AZ8" s="46"/>
      <c r="BA8" s="46"/>
      <c r="BB8" s="46"/>
      <c r="BC8" s="46"/>
      <c r="BD8" s="46"/>
    </row>
    <row r="9">
      <c r="A9" s="37" t="s">
        <v>318</v>
      </c>
      <c r="B9" s="46"/>
      <c r="C9" s="40">
        <v>0.2</v>
      </c>
      <c r="D9" s="40">
        <v>0.29</v>
      </c>
      <c r="E9" s="40">
        <v>0.05</v>
      </c>
      <c r="F9" s="40">
        <v>0.65</v>
      </c>
      <c r="G9" s="46"/>
      <c r="H9" s="46"/>
      <c r="I9" s="46"/>
      <c r="J9" s="46"/>
      <c r="K9" s="40">
        <v>0.14</v>
      </c>
      <c r="L9" s="40">
        <v>0.45</v>
      </c>
      <c r="M9" s="40">
        <v>0.65</v>
      </c>
      <c r="N9" s="40">
        <v>0.59</v>
      </c>
      <c r="O9" s="40">
        <v>0.28</v>
      </c>
      <c r="P9" s="40">
        <v>0.13</v>
      </c>
      <c r="Q9" s="46"/>
      <c r="R9" s="46"/>
      <c r="S9" s="46"/>
      <c r="T9" s="40">
        <v>0.02</v>
      </c>
      <c r="U9" s="40">
        <v>0.01</v>
      </c>
      <c r="V9" s="40">
        <v>0.12</v>
      </c>
      <c r="W9" s="40">
        <v>0.15</v>
      </c>
      <c r="X9" s="40">
        <v>0.57</v>
      </c>
      <c r="Y9" s="40">
        <v>0.45</v>
      </c>
      <c r="Z9" s="40">
        <v>0.2</v>
      </c>
      <c r="AA9" s="40">
        <v>0.65</v>
      </c>
      <c r="AB9" s="46"/>
      <c r="AC9" s="40">
        <v>0.7</v>
      </c>
      <c r="AD9" s="40">
        <v>0.03</v>
      </c>
      <c r="AE9" s="40">
        <v>0.42</v>
      </c>
      <c r="AF9" s="46"/>
      <c r="AG9" s="40">
        <v>0.95</v>
      </c>
      <c r="AH9" s="40">
        <v>0.28</v>
      </c>
      <c r="AI9" s="40">
        <v>0.35</v>
      </c>
      <c r="AJ9" s="40">
        <v>0.005</v>
      </c>
      <c r="AK9" s="40">
        <v>0.001</v>
      </c>
      <c r="AL9" s="46"/>
      <c r="AM9" s="46"/>
      <c r="AN9" s="46"/>
      <c r="AO9" s="46"/>
      <c r="AP9" s="46"/>
      <c r="AQ9" s="46"/>
      <c r="AR9" s="46"/>
      <c r="AS9" s="46"/>
      <c r="AT9" s="40">
        <v>0.001</v>
      </c>
      <c r="AU9" s="46"/>
      <c r="AV9" s="46"/>
      <c r="AW9" s="46"/>
      <c r="AX9" s="46"/>
      <c r="AY9" s="46"/>
      <c r="AZ9" s="46"/>
      <c r="BA9" s="46"/>
      <c r="BB9" s="46"/>
      <c r="BC9" s="46"/>
      <c r="BD9" s="46"/>
    </row>
    <row r="10">
      <c r="A10" s="37" t="s">
        <v>319</v>
      </c>
      <c r="B10" s="46"/>
      <c r="C10" s="46"/>
      <c r="D10" s="40">
        <v>0.27</v>
      </c>
      <c r="E10" s="40">
        <v>0.06</v>
      </c>
      <c r="F10" s="46"/>
      <c r="G10" s="46"/>
      <c r="H10" s="46"/>
      <c r="I10" s="46"/>
      <c r="J10" s="46"/>
      <c r="K10" s="40">
        <v>0.1</v>
      </c>
      <c r="L10" s="40">
        <v>0.65</v>
      </c>
      <c r="M10" s="40">
        <v>0.6</v>
      </c>
      <c r="N10" s="40">
        <v>0.8</v>
      </c>
      <c r="O10" s="40">
        <v>0.08</v>
      </c>
      <c r="P10" s="40">
        <v>0.12</v>
      </c>
      <c r="Q10" s="46"/>
      <c r="R10" s="46"/>
      <c r="S10" s="46"/>
      <c r="T10" s="40">
        <v>0.01</v>
      </c>
      <c r="U10" s="40">
        <v>0.005</v>
      </c>
      <c r="V10" s="46"/>
      <c r="W10" s="40">
        <v>0.18</v>
      </c>
      <c r="X10" s="40">
        <v>0.52</v>
      </c>
      <c r="Y10" s="40">
        <v>0.35</v>
      </c>
      <c r="Z10" s="46"/>
      <c r="AA10" s="40">
        <v>0.8</v>
      </c>
      <c r="AB10" s="46"/>
      <c r="AC10" s="40">
        <v>0.85</v>
      </c>
      <c r="AD10" s="40">
        <v>0.01</v>
      </c>
      <c r="AE10" s="46"/>
      <c r="AF10" s="46"/>
      <c r="AG10" s="40">
        <v>0.98</v>
      </c>
      <c r="AH10" s="40">
        <v>0.35</v>
      </c>
      <c r="AI10" s="40">
        <v>0.4</v>
      </c>
      <c r="AJ10" s="40">
        <v>0.001</v>
      </c>
      <c r="AK10" s="40">
        <v>0.05</v>
      </c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</row>
    <row r="11">
      <c r="A11" s="37" t="s">
        <v>320</v>
      </c>
      <c r="B11" s="46"/>
      <c r="C11" s="46"/>
      <c r="D11" s="40">
        <v>0.24</v>
      </c>
      <c r="E11" s="40">
        <v>0.04</v>
      </c>
      <c r="F11" s="46"/>
      <c r="G11" s="46"/>
      <c r="H11" s="46"/>
      <c r="I11" s="46"/>
      <c r="J11" s="46"/>
      <c r="K11" s="46"/>
      <c r="L11" s="40">
        <v>0.7</v>
      </c>
      <c r="M11" s="40">
        <v>0.95</v>
      </c>
      <c r="N11" s="40">
        <v>0.65</v>
      </c>
      <c r="O11" s="40">
        <v>0.15</v>
      </c>
      <c r="P11" s="40">
        <v>0.2</v>
      </c>
      <c r="Q11" s="46"/>
      <c r="R11" s="46"/>
      <c r="S11" s="46"/>
      <c r="T11" s="40">
        <v>0.002</v>
      </c>
      <c r="U11" s="40">
        <v>0.001</v>
      </c>
      <c r="V11" s="46"/>
      <c r="W11" s="40">
        <v>0.12</v>
      </c>
      <c r="X11" s="40">
        <v>0.45</v>
      </c>
      <c r="Y11" s="40">
        <v>0.3</v>
      </c>
      <c r="Z11" s="46"/>
      <c r="AA11" s="40">
        <v>0.83</v>
      </c>
      <c r="AB11" s="46"/>
      <c r="AC11" s="46"/>
      <c r="AD11" s="46"/>
      <c r="AE11" s="46"/>
      <c r="AF11" s="46"/>
      <c r="AG11" s="40">
        <v>0.978</v>
      </c>
      <c r="AH11" s="40">
        <v>0.4</v>
      </c>
      <c r="AI11" s="40">
        <v>0.55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</row>
    <row r="12">
      <c r="A12" s="37" t="s">
        <v>321</v>
      </c>
      <c r="B12" s="46"/>
      <c r="C12" s="46"/>
      <c r="D12" s="40"/>
      <c r="E12" s="40">
        <v>0.025</v>
      </c>
      <c r="F12" s="46"/>
      <c r="G12" s="46"/>
      <c r="H12" s="46"/>
      <c r="I12" s="46"/>
      <c r="J12" s="46"/>
      <c r="K12" s="46"/>
      <c r="L12" s="40">
        <v>0.6</v>
      </c>
      <c r="M12" s="40">
        <v>0.9</v>
      </c>
      <c r="N12" s="40">
        <v>0.72</v>
      </c>
      <c r="O12" s="40">
        <v>0.1</v>
      </c>
      <c r="P12" s="40">
        <v>0.18</v>
      </c>
      <c r="Q12" s="46"/>
      <c r="R12" s="46"/>
      <c r="S12" s="46"/>
      <c r="T12" s="46"/>
      <c r="U12" s="46"/>
      <c r="V12" s="46"/>
      <c r="W12" s="40">
        <v>0.15</v>
      </c>
      <c r="X12" s="40">
        <v>0.2</v>
      </c>
      <c r="Y12" s="40">
        <v>0.15</v>
      </c>
      <c r="Z12" s="46"/>
      <c r="AA12" s="46"/>
      <c r="AB12" s="46"/>
      <c r="AC12" s="46"/>
      <c r="AD12" s="46"/>
      <c r="AE12" s="46"/>
      <c r="AF12" s="46"/>
      <c r="AG12" s="46"/>
      <c r="AH12" s="40">
        <v>0.3</v>
      </c>
      <c r="AI12" s="40">
        <v>0.35</v>
      </c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</row>
    <row r="13">
      <c r="A13" s="37" t="s">
        <v>322</v>
      </c>
      <c r="B13" s="46"/>
      <c r="C13" s="46"/>
      <c r="D13" s="46"/>
      <c r="E13" s="40">
        <v>0.05</v>
      </c>
      <c r="F13" s="46"/>
      <c r="G13" s="46"/>
      <c r="H13" s="46"/>
      <c r="I13" s="46"/>
      <c r="J13" s="46"/>
      <c r="K13" s="46"/>
      <c r="L13" s="46"/>
      <c r="M13" s="40">
        <v>0.75</v>
      </c>
      <c r="N13" s="46"/>
      <c r="O13" s="46"/>
      <c r="P13" s="46"/>
      <c r="Q13" s="46"/>
      <c r="R13" s="46"/>
      <c r="S13" s="46"/>
      <c r="T13" s="46"/>
      <c r="U13" s="46"/>
      <c r="V13" s="46"/>
      <c r="W13" s="40">
        <v>0.08</v>
      </c>
      <c r="X13" s="46"/>
      <c r="Y13" s="40">
        <v>0.08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0">
        <v>0.1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</row>
    <row r="14">
      <c r="A14" s="37" t="s">
        <v>323</v>
      </c>
      <c r="B14" s="46"/>
      <c r="C14" s="46"/>
      <c r="D14" s="46"/>
      <c r="E14" s="40">
        <v>0.04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</row>
    <row r="15">
      <c r="A15" s="37" t="s">
        <v>324</v>
      </c>
      <c r="B15" s="46"/>
      <c r="C15" s="46"/>
      <c r="D15" s="46"/>
      <c r="E15" s="40">
        <v>0.01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</row>
    <row r="16">
      <c r="A16" s="37" t="s">
        <v>325</v>
      </c>
      <c r="B16" s="46" t="str">
        <f t="shared" ref="B16:AS16" si="3">if(B$5 = "", "",(B6-B$5)^2)</f>
        <v/>
      </c>
      <c r="C16" s="46" t="str">
        <f t="shared" si="3"/>
        <v/>
      </c>
      <c r="D16" s="46" t="str">
        <f t="shared" si="3"/>
        <v/>
      </c>
      <c r="E16" s="46" t="str">
        <f t="shared" si="3"/>
        <v/>
      </c>
      <c r="F16" s="46" t="str">
        <f t="shared" si="3"/>
        <v/>
      </c>
      <c r="G16" s="46" t="str">
        <f t="shared" si="3"/>
        <v/>
      </c>
      <c r="H16" s="46" t="str">
        <f t="shared" si="3"/>
        <v/>
      </c>
      <c r="I16" s="46" t="str">
        <f t="shared" si="3"/>
        <v/>
      </c>
      <c r="J16" s="46" t="str">
        <f t="shared" si="3"/>
        <v/>
      </c>
      <c r="K16" s="46" t="str">
        <f t="shared" si="3"/>
        <v/>
      </c>
      <c r="L16" s="46" t="str">
        <f t="shared" si="3"/>
        <v/>
      </c>
      <c r="M16" s="46" t="str">
        <f t="shared" si="3"/>
        <v/>
      </c>
      <c r="N16" s="46" t="str">
        <f t="shared" si="3"/>
        <v/>
      </c>
      <c r="O16" s="46" t="str">
        <f t="shared" si="3"/>
        <v/>
      </c>
      <c r="P16" s="46" t="str">
        <f t="shared" si="3"/>
        <v/>
      </c>
      <c r="Q16" s="46" t="str">
        <f t="shared" si="3"/>
        <v/>
      </c>
      <c r="R16" s="46" t="str">
        <f t="shared" si="3"/>
        <v/>
      </c>
      <c r="S16" s="46" t="str">
        <f t="shared" si="3"/>
        <v/>
      </c>
      <c r="T16" s="46" t="str">
        <f t="shared" si="3"/>
        <v/>
      </c>
      <c r="U16" s="46" t="str">
        <f t="shared" si="3"/>
        <v/>
      </c>
      <c r="V16" s="46" t="str">
        <f t="shared" si="3"/>
        <v/>
      </c>
      <c r="W16" s="46" t="str">
        <f t="shared" si="3"/>
        <v/>
      </c>
      <c r="X16" s="46" t="str">
        <f t="shared" si="3"/>
        <v/>
      </c>
      <c r="Y16" s="46" t="str">
        <f t="shared" si="3"/>
        <v/>
      </c>
      <c r="Z16" s="46" t="str">
        <f t="shared" si="3"/>
        <v/>
      </c>
      <c r="AA16" s="46" t="str">
        <f t="shared" si="3"/>
        <v/>
      </c>
      <c r="AB16" s="46" t="str">
        <f t="shared" si="3"/>
        <v/>
      </c>
      <c r="AC16" s="46" t="str">
        <f t="shared" si="3"/>
        <v/>
      </c>
      <c r="AD16" s="46" t="str">
        <f t="shared" si="3"/>
        <v/>
      </c>
      <c r="AE16" s="46" t="str">
        <f t="shared" si="3"/>
        <v/>
      </c>
      <c r="AF16" s="46" t="str">
        <f t="shared" si="3"/>
        <v/>
      </c>
      <c r="AG16" s="46" t="str">
        <f t="shared" si="3"/>
        <v/>
      </c>
      <c r="AH16" s="46" t="str">
        <f t="shared" si="3"/>
        <v/>
      </c>
      <c r="AI16" s="46" t="str">
        <f t="shared" si="3"/>
        <v/>
      </c>
      <c r="AJ16" s="46" t="str">
        <f t="shared" si="3"/>
        <v/>
      </c>
      <c r="AK16" s="46" t="str">
        <f t="shared" si="3"/>
        <v/>
      </c>
      <c r="AL16" s="46" t="str">
        <f t="shared" si="3"/>
        <v/>
      </c>
      <c r="AM16" s="46" t="str">
        <f t="shared" si="3"/>
        <v/>
      </c>
      <c r="AN16" s="46" t="str">
        <f t="shared" si="3"/>
        <v/>
      </c>
      <c r="AO16" s="46" t="str">
        <f t="shared" si="3"/>
        <v/>
      </c>
      <c r="AP16" s="46" t="str">
        <f t="shared" si="3"/>
        <v/>
      </c>
      <c r="AQ16" s="46" t="str">
        <f t="shared" si="3"/>
        <v/>
      </c>
      <c r="AR16" s="46" t="str">
        <f t="shared" si="3"/>
        <v/>
      </c>
      <c r="AS16" s="46" t="str">
        <f t="shared" si="3"/>
        <v/>
      </c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</row>
    <row r="17">
      <c r="A17" s="37" t="s">
        <v>326</v>
      </c>
      <c r="B17" s="46" t="str">
        <f t="shared" ref="B17:AS17" si="4">if(B$5 = "", "",(B7-B$5)^2)</f>
        <v/>
      </c>
      <c r="C17" s="46" t="str">
        <f t="shared" si="4"/>
        <v/>
      </c>
      <c r="D17" s="46" t="str">
        <f t="shared" si="4"/>
        <v/>
      </c>
      <c r="E17" s="46" t="str">
        <f t="shared" si="4"/>
        <v/>
      </c>
      <c r="F17" s="46" t="str">
        <f t="shared" si="4"/>
        <v/>
      </c>
      <c r="G17" s="46" t="str">
        <f t="shared" si="4"/>
        <v/>
      </c>
      <c r="H17" s="46" t="str">
        <f t="shared" si="4"/>
        <v/>
      </c>
      <c r="I17" s="46" t="str">
        <f t="shared" si="4"/>
        <v/>
      </c>
      <c r="J17" s="46" t="str">
        <f t="shared" si="4"/>
        <v/>
      </c>
      <c r="K17" s="46" t="str">
        <f t="shared" si="4"/>
        <v/>
      </c>
      <c r="L17" s="46" t="str">
        <f t="shared" si="4"/>
        <v/>
      </c>
      <c r="M17" s="46" t="str">
        <f t="shared" si="4"/>
        <v/>
      </c>
      <c r="N17" s="46" t="str">
        <f t="shared" si="4"/>
        <v/>
      </c>
      <c r="O17" s="46" t="str">
        <f t="shared" si="4"/>
        <v/>
      </c>
      <c r="P17" s="46" t="str">
        <f t="shared" si="4"/>
        <v/>
      </c>
      <c r="Q17" s="46" t="str">
        <f t="shared" si="4"/>
        <v/>
      </c>
      <c r="R17" s="46" t="str">
        <f t="shared" si="4"/>
        <v/>
      </c>
      <c r="S17" s="46" t="str">
        <f t="shared" si="4"/>
        <v/>
      </c>
      <c r="T17" s="46" t="str">
        <f t="shared" si="4"/>
        <v/>
      </c>
      <c r="U17" s="46" t="str">
        <f t="shared" si="4"/>
        <v/>
      </c>
      <c r="V17" s="46" t="str">
        <f t="shared" si="4"/>
        <v/>
      </c>
      <c r="W17" s="46" t="str">
        <f t="shared" si="4"/>
        <v/>
      </c>
      <c r="X17" s="46" t="str">
        <f t="shared" si="4"/>
        <v/>
      </c>
      <c r="Y17" s="46" t="str">
        <f t="shared" si="4"/>
        <v/>
      </c>
      <c r="Z17" s="46" t="str">
        <f t="shared" si="4"/>
        <v/>
      </c>
      <c r="AA17" s="46" t="str">
        <f t="shared" si="4"/>
        <v/>
      </c>
      <c r="AB17" s="46" t="str">
        <f t="shared" si="4"/>
        <v/>
      </c>
      <c r="AC17" s="46" t="str">
        <f t="shared" si="4"/>
        <v/>
      </c>
      <c r="AD17" s="46" t="str">
        <f t="shared" si="4"/>
        <v/>
      </c>
      <c r="AE17" s="46" t="str">
        <f t="shared" si="4"/>
        <v/>
      </c>
      <c r="AF17" s="46" t="str">
        <f t="shared" si="4"/>
        <v/>
      </c>
      <c r="AG17" s="46" t="str">
        <f t="shared" si="4"/>
        <v/>
      </c>
      <c r="AH17" s="46" t="str">
        <f t="shared" si="4"/>
        <v/>
      </c>
      <c r="AI17" s="46" t="str">
        <f t="shared" si="4"/>
        <v/>
      </c>
      <c r="AJ17" s="46" t="str">
        <f t="shared" si="4"/>
        <v/>
      </c>
      <c r="AK17" s="46" t="str">
        <f t="shared" si="4"/>
        <v/>
      </c>
      <c r="AL17" s="46" t="str">
        <f t="shared" si="4"/>
        <v/>
      </c>
      <c r="AM17" s="46" t="str">
        <f t="shared" si="4"/>
        <v/>
      </c>
      <c r="AN17" s="46" t="str">
        <f t="shared" si="4"/>
        <v/>
      </c>
      <c r="AO17" s="46" t="str">
        <f t="shared" si="4"/>
        <v/>
      </c>
      <c r="AP17" s="46" t="str">
        <f t="shared" si="4"/>
        <v/>
      </c>
      <c r="AQ17" s="46" t="str">
        <f t="shared" si="4"/>
        <v/>
      </c>
      <c r="AR17" s="46" t="str">
        <f t="shared" si="4"/>
        <v/>
      </c>
      <c r="AS17" s="46" t="str">
        <f t="shared" si="4"/>
        <v/>
      </c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</row>
    <row r="18">
      <c r="A18" s="37" t="s">
        <v>327</v>
      </c>
      <c r="B18" s="46" t="str">
        <f t="shared" ref="B18:AS18" si="5">if(B$5 = "", "",(B8-B$5)^2)</f>
        <v/>
      </c>
      <c r="C18" s="46" t="str">
        <f t="shared" si="5"/>
        <v/>
      </c>
      <c r="D18" s="46" t="str">
        <f t="shared" si="5"/>
        <v/>
      </c>
      <c r="E18" s="46" t="str">
        <f t="shared" si="5"/>
        <v/>
      </c>
      <c r="F18" s="46" t="str">
        <f t="shared" si="5"/>
        <v/>
      </c>
      <c r="G18" s="46" t="str">
        <f t="shared" si="5"/>
        <v/>
      </c>
      <c r="H18" s="46" t="str">
        <f t="shared" si="5"/>
        <v/>
      </c>
      <c r="I18" s="46" t="str">
        <f t="shared" si="5"/>
        <v/>
      </c>
      <c r="J18" s="46" t="str">
        <f t="shared" si="5"/>
        <v/>
      </c>
      <c r="K18" s="46" t="str">
        <f t="shared" si="5"/>
        <v/>
      </c>
      <c r="L18" s="46" t="str">
        <f t="shared" si="5"/>
        <v/>
      </c>
      <c r="M18" s="46" t="str">
        <f t="shared" si="5"/>
        <v/>
      </c>
      <c r="N18" s="46" t="str">
        <f t="shared" si="5"/>
        <v/>
      </c>
      <c r="O18" s="46" t="str">
        <f t="shared" si="5"/>
        <v/>
      </c>
      <c r="P18" s="46" t="str">
        <f t="shared" si="5"/>
        <v/>
      </c>
      <c r="Q18" s="46" t="str">
        <f t="shared" si="5"/>
        <v/>
      </c>
      <c r="R18" s="46" t="str">
        <f t="shared" si="5"/>
        <v/>
      </c>
      <c r="S18" s="46" t="str">
        <f t="shared" si="5"/>
        <v/>
      </c>
      <c r="T18" s="46" t="str">
        <f t="shared" si="5"/>
        <v/>
      </c>
      <c r="U18" s="46" t="str">
        <f t="shared" si="5"/>
        <v/>
      </c>
      <c r="V18" s="46" t="str">
        <f t="shared" si="5"/>
        <v/>
      </c>
      <c r="W18" s="46" t="str">
        <f t="shared" si="5"/>
        <v/>
      </c>
      <c r="X18" s="46" t="str">
        <f t="shared" si="5"/>
        <v/>
      </c>
      <c r="Y18" s="46" t="str">
        <f t="shared" si="5"/>
        <v/>
      </c>
      <c r="Z18" s="46" t="str">
        <f t="shared" si="5"/>
        <v/>
      </c>
      <c r="AA18" s="46" t="str">
        <f t="shared" si="5"/>
        <v/>
      </c>
      <c r="AB18" s="46" t="str">
        <f t="shared" si="5"/>
        <v/>
      </c>
      <c r="AC18" s="46" t="str">
        <f t="shared" si="5"/>
        <v/>
      </c>
      <c r="AD18" s="46" t="str">
        <f t="shared" si="5"/>
        <v/>
      </c>
      <c r="AE18" s="46" t="str">
        <f t="shared" si="5"/>
        <v/>
      </c>
      <c r="AF18" s="46" t="str">
        <f t="shared" si="5"/>
        <v/>
      </c>
      <c r="AG18" s="46" t="str">
        <f t="shared" si="5"/>
        <v/>
      </c>
      <c r="AH18" s="46" t="str">
        <f t="shared" si="5"/>
        <v/>
      </c>
      <c r="AI18" s="46" t="str">
        <f t="shared" si="5"/>
        <v/>
      </c>
      <c r="AJ18" s="46" t="str">
        <f t="shared" si="5"/>
        <v/>
      </c>
      <c r="AK18" s="46" t="str">
        <f t="shared" si="5"/>
        <v/>
      </c>
      <c r="AL18" s="46" t="str">
        <f t="shared" si="5"/>
        <v/>
      </c>
      <c r="AM18" s="46" t="str">
        <f t="shared" si="5"/>
        <v/>
      </c>
      <c r="AN18" s="46" t="str">
        <f t="shared" si="5"/>
        <v/>
      </c>
      <c r="AO18" s="46" t="str">
        <f t="shared" si="5"/>
        <v/>
      </c>
      <c r="AP18" s="46" t="str">
        <f t="shared" si="5"/>
        <v/>
      </c>
      <c r="AQ18" s="46" t="str">
        <f t="shared" si="5"/>
        <v/>
      </c>
      <c r="AR18" s="46" t="str">
        <f t="shared" si="5"/>
        <v/>
      </c>
      <c r="AS18" s="46" t="str">
        <f t="shared" si="5"/>
        <v/>
      </c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</row>
    <row r="19">
      <c r="A19" s="37" t="s">
        <v>328</v>
      </c>
      <c r="B19" s="46" t="str">
        <f t="shared" ref="B19:AS19" si="6">if(B$5 = "", "",(B9-B$5)^2)</f>
        <v/>
      </c>
      <c r="C19" s="46" t="str">
        <f t="shared" si="6"/>
        <v/>
      </c>
      <c r="D19" s="46" t="str">
        <f t="shared" si="6"/>
        <v/>
      </c>
      <c r="E19" s="46" t="str">
        <f t="shared" si="6"/>
        <v/>
      </c>
      <c r="F19" s="46" t="str">
        <f t="shared" si="6"/>
        <v/>
      </c>
      <c r="G19" s="46" t="str">
        <f t="shared" si="6"/>
        <v/>
      </c>
      <c r="H19" s="46" t="str">
        <f t="shared" si="6"/>
        <v/>
      </c>
      <c r="I19" s="46" t="str">
        <f t="shared" si="6"/>
        <v/>
      </c>
      <c r="J19" s="46" t="str">
        <f t="shared" si="6"/>
        <v/>
      </c>
      <c r="K19" s="46" t="str">
        <f t="shared" si="6"/>
        <v/>
      </c>
      <c r="L19" s="46" t="str">
        <f t="shared" si="6"/>
        <v/>
      </c>
      <c r="M19" s="46" t="str">
        <f t="shared" si="6"/>
        <v/>
      </c>
      <c r="N19" s="46" t="str">
        <f t="shared" si="6"/>
        <v/>
      </c>
      <c r="O19" s="46" t="str">
        <f t="shared" si="6"/>
        <v/>
      </c>
      <c r="P19" s="46" t="str">
        <f t="shared" si="6"/>
        <v/>
      </c>
      <c r="Q19" s="46" t="str">
        <f t="shared" si="6"/>
        <v/>
      </c>
      <c r="R19" s="46" t="str">
        <f t="shared" si="6"/>
        <v/>
      </c>
      <c r="S19" s="46" t="str">
        <f t="shared" si="6"/>
        <v/>
      </c>
      <c r="T19" s="46" t="str">
        <f t="shared" si="6"/>
        <v/>
      </c>
      <c r="U19" s="46" t="str">
        <f t="shared" si="6"/>
        <v/>
      </c>
      <c r="V19" s="46" t="str">
        <f t="shared" si="6"/>
        <v/>
      </c>
      <c r="W19" s="46" t="str">
        <f t="shared" si="6"/>
        <v/>
      </c>
      <c r="X19" s="46" t="str">
        <f t="shared" si="6"/>
        <v/>
      </c>
      <c r="Y19" s="46" t="str">
        <f t="shared" si="6"/>
        <v/>
      </c>
      <c r="Z19" s="46" t="str">
        <f t="shared" si="6"/>
        <v/>
      </c>
      <c r="AA19" s="46" t="str">
        <f t="shared" si="6"/>
        <v/>
      </c>
      <c r="AB19" s="46" t="str">
        <f t="shared" si="6"/>
        <v/>
      </c>
      <c r="AC19" s="46" t="str">
        <f t="shared" si="6"/>
        <v/>
      </c>
      <c r="AD19" s="46" t="str">
        <f t="shared" si="6"/>
        <v/>
      </c>
      <c r="AE19" s="46" t="str">
        <f t="shared" si="6"/>
        <v/>
      </c>
      <c r="AF19" s="46" t="str">
        <f t="shared" si="6"/>
        <v/>
      </c>
      <c r="AG19" s="46" t="str">
        <f t="shared" si="6"/>
        <v/>
      </c>
      <c r="AH19" s="46" t="str">
        <f t="shared" si="6"/>
        <v/>
      </c>
      <c r="AI19" s="46" t="str">
        <f t="shared" si="6"/>
        <v/>
      </c>
      <c r="AJ19" s="46" t="str">
        <f t="shared" si="6"/>
        <v/>
      </c>
      <c r="AK19" s="46" t="str">
        <f t="shared" si="6"/>
        <v/>
      </c>
      <c r="AL19" s="46" t="str">
        <f t="shared" si="6"/>
        <v/>
      </c>
      <c r="AM19" s="46" t="str">
        <f t="shared" si="6"/>
        <v/>
      </c>
      <c r="AN19" s="46" t="str">
        <f t="shared" si="6"/>
        <v/>
      </c>
      <c r="AO19" s="46" t="str">
        <f t="shared" si="6"/>
        <v/>
      </c>
      <c r="AP19" s="46" t="str">
        <f t="shared" si="6"/>
        <v/>
      </c>
      <c r="AQ19" s="46" t="str">
        <f t="shared" si="6"/>
        <v/>
      </c>
      <c r="AR19" s="46" t="str">
        <f t="shared" si="6"/>
        <v/>
      </c>
      <c r="AS19" s="46" t="str">
        <f t="shared" si="6"/>
        <v/>
      </c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</row>
    <row r="20">
      <c r="A20" s="37" t="s">
        <v>329</v>
      </c>
      <c r="B20" s="46" t="str">
        <f t="shared" ref="B20:AS20" si="7">if(B$5 = "", "",(B10-B$5)^2)</f>
        <v/>
      </c>
      <c r="C20" s="46" t="str">
        <f t="shared" si="7"/>
        <v/>
      </c>
      <c r="D20" s="46" t="str">
        <f t="shared" si="7"/>
        <v/>
      </c>
      <c r="E20" s="46" t="str">
        <f t="shared" si="7"/>
        <v/>
      </c>
      <c r="F20" s="46" t="str">
        <f t="shared" si="7"/>
        <v/>
      </c>
      <c r="G20" s="46" t="str">
        <f t="shared" si="7"/>
        <v/>
      </c>
      <c r="H20" s="46" t="str">
        <f t="shared" si="7"/>
        <v/>
      </c>
      <c r="I20" s="46" t="str">
        <f t="shared" si="7"/>
        <v/>
      </c>
      <c r="J20" s="46" t="str">
        <f t="shared" si="7"/>
        <v/>
      </c>
      <c r="K20" s="46" t="str">
        <f t="shared" si="7"/>
        <v/>
      </c>
      <c r="L20" s="46" t="str">
        <f t="shared" si="7"/>
        <v/>
      </c>
      <c r="M20" s="46" t="str">
        <f t="shared" si="7"/>
        <v/>
      </c>
      <c r="N20" s="46" t="str">
        <f t="shared" si="7"/>
        <v/>
      </c>
      <c r="O20" s="46" t="str">
        <f t="shared" si="7"/>
        <v/>
      </c>
      <c r="P20" s="46" t="str">
        <f t="shared" si="7"/>
        <v/>
      </c>
      <c r="Q20" s="46" t="str">
        <f t="shared" si="7"/>
        <v/>
      </c>
      <c r="R20" s="46" t="str">
        <f t="shared" si="7"/>
        <v/>
      </c>
      <c r="S20" s="46" t="str">
        <f t="shared" si="7"/>
        <v/>
      </c>
      <c r="T20" s="46" t="str">
        <f t="shared" si="7"/>
        <v/>
      </c>
      <c r="U20" s="46" t="str">
        <f t="shared" si="7"/>
        <v/>
      </c>
      <c r="V20" s="46" t="str">
        <f t="shared" si="7"/>
        <v/>
      </c>
      <c r="W20" s="46" t="str">
        <f t="shared" si="7"/>
        <v/>
      </c>
      <c r="X20" s="46" t="str">
        <f t="shared" si="7"/>
        <v/>
      </c>
      <c r="Y20" s="46" t="str">
        <f t="shared" si="7"/>
        <v/>
      </c>
      <c r="Z20" s="46" t="str">
        <f t="shared" si="7"/>
        <v/>
      </c>
      <c r="AA20" s="46" t="str">
        <f t="shared" si="7"/>
        <v/>
      </c>
      <c r="AB20" s="46" t="str">
        <f t="shared" si="7"/>
        <v/>
      </c>
      <c r="AC20" s="46" t="str">
        <f t="shared" si="7"/>
        <v/>
      </c>
      <c r="AD20" s="46" t="str">
        <f t="shared" si="7"/>
        <v/>
      </c>
      <c r="AE20" s="46" t="str">
        <f t="shared" si="7"/>
        <v/>
      </c>
      <c r="AF20" s="46" t="str">
        <f t="shared" si="7"/>
        <v/>
      </c>
      <c r="AG20" s="46" t="str">
        <f t="shared" si="7"/>
        <v/>
      </c>
      <c r="AH20" s="46" t="str">
        <f t="shared" si="7"/>
        <v/>
      </c>
      <c r="AI20" s="46" t="str">
        <f t="shared" si="7"/>
        <v/>
      </c>
      <c r="AJ20" s="46" t="str">
        <f t="shared" si="7"/>
        <v/>
      </c>
      <c r="AK20" s="46" t="str">
        <f t="shared" si="7"/>
        <v/>
      </c>
      <c r="AL20" s="46" t="str">
        <f t="shared" si="7"/>
        <v/>
      </c>
      <c r="AM20" s="46" t="str">
        <f t="shared" si="7"/>
        <v/>
      </c>
      <c r="AN20" s="46" t="str">
        <f t="shared" si="7"/>
        <v/>
      </c>
      <c r="AO20" s="46" t="str">
        <f t="shared" si="7"/>
        <v/>
      </c>
      <c r="AP20" s="46" t="str">
        <f t="shared" si="7"/>
        <v/>
      </c>
      <c r="AQ20" s="46" t="str">
        <f t="shared" si="7"/>
        <v/>
      </c>
      <c r="AR20" s="46" t="str">
        <f t="shared" si="7"/>
        <v/>
      </c>
      <c r="AS20" s="46" t="str">
        <f t="shared" si="7"/>
        <v/>
      </c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</row>
    <row r="21">
      <c r="A21" s="37" t="s">
        <v>330</v>
      </c>
      <c r="B21" s="46" t="str">
        <f t="shared" ref="B21:AS21" si="8">if(B$5 = "", "",(B11-B$5)^2)</f>
        <v/>
      </c>
      <c r="C21" s="46" t="str">
        <f t="shared" si="8"/>
        <v/>
      </c>
      <c r="D21" s="46" t="str">
        <f t="shared" si="8"/>
        <v/>
      </c>
      <c r="E21" s="46" t="str">
        <f t="shared" si="8"/>
        <v/>
      </c>
      <c r="F21" s="46" t="str">
        <f t="shared" si="8"/>
        <v/>
      </c>
      <c r="G21" s="46" t="str">
        <f t="shared" si="8"/>
        <v/>
      </c>
      <c r="H21" s="46" t="str">
        <f t="shared" si="8"/>
        <v/>
      </c>
      <c r="I21" s="46" t="str">
        <f t="shared" si="8"/>
        <v/>
      </c>
      <c r="J21" s="46" t="str">
        <f t="shared" si="8"/>
        <v/>
      </c>
      <c r="K21" s="46" t="str">
        <f t="shared" si="8"/>
        <v/>
      </c>
      <c r="L21" s="46" t="str">
        <f t="shared" si="8"/>
        <v/>
      </c>
      <c r="M21" s="46" t="str">
        <f t="shared" si="8"/>
        <v/>
      </c>
      <c r="N21" s="46" t="str">
        <f t="shared" si="8"/>
        <v/>
      </c>
      <c r="O21" s="46" t="str">
        <f t="shared" si="8"/>
        <v/>
      </c>
      <c r="P21" s="46" t="str">
        <f t="shared" si="8"/>
        <v/>
      </c>
      <c r="Q21" s="46" t="str">
        <f t="shared" si="8"/>
        <v/>
      </c>
      <c r="R21" s="46" t="str">
        <f t="shared" si="8"/>
        <v/>
      </c>
      <c r="S21" s="46" t="str">
        <f t="shared" si="8"/>
        <v/>
      </c>
      <c r="T21" s="46" t="str">
        <f t="shared" si="8"/>
        <v/>
      </c>
      <c r="U21" s="46" t="str">
        <f t="shared" si="8"/>
        <v/>
      </c>
      <c r="V21" s="46" t="str">
        <f t="shared" si="8"/>
        <v/>
      </c>
      <c r="W21" s="46" t="str">
        <f t="shared" si="8"/>
        <v/>
      </c>
      <c r="X21" s="46" t="str">
        <f t="shared" si="8"/>
        <v/>
      </c>
      <c r="Y21" s="46" t="str">
        <f t="shared" si="8"/>
        <v/>
      </c>
      <c r="Z21" s="46" t="str">
        <f t="shared" si="8"/>
        <v/>
      </c>
      <c r="AA21" s="46" t="str">
        <f t="shared" si="8"/>
        <v/>
      </c>
      <c r="AB21" s="46" t="str">
        <f t="shared" si="8"/>
        <v/>
      </c>
      <c r="AC21" s="46" t="str">
        <f t="shared" si="8"/>
        <v/>
      </c>
      <c r="AD21" s="46" t="str">
        <f t="shared" si="8"/>
        <v/>
      </c>
      <c r="AE21" s="46" t="str">
        <f t="shared" si="8"/>
        <v/>
      </c>
      <c r="AF21" s="46" t="str">
        <f t="shared" si="8"/>
        <v/>
      </c>
      <c r="AG21" s="46" t="str">
        <f t="shared" si="8"/>
        <v/>
      </c>
      <c r="AH21" s="46" t="str">
        <f t="shared" si="8"/>
        <v/>
      </c>
      <c r="AI21" s="46" t="str">
        <f t="shared" si="8"/>
        <v/>
      </c>
      <c r="AJ21" s="46" t="str">
        <f t="shared" si="8"/>
        <v/>
      </c>
      <c r="AK21" s="46" t="str">
        <f t="shared" si="8"/>
        <v/>
      </c>
      <c r="AL21" s="46" t="str">
        <f t="shared" si="8"/>
        <v/>
      </c>
      <c r="AM21" s="46" t="str">
        <f t="shared" si="8"/>
        <v/>
      </c>
      <c r="AN21" s="46" t="str">
        <f t="shared" si="8"/>
        <v/>
      </c>
      <c r="AO21" s="46" t="str">
        <f t="shared" si="8"/>
        <v/>
      </c>
      <c r="AP21" s="46" t="str">
        <f t="shared" si="8"/>
        <v/>
      </c>
      <c r="AQ21" s="46" t="str">
        <f t="shared" si="8"/>
        <v/>
      </c>
      <c r="AR21" s="46" t="str">
        <f t="shared" si="8"/>
        <v/>
      </c>
      <c r="AS21" s="46" t="str">
        <f t="shared" si="8"/>
        <v/>
      </c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</row>
    <row r="22">
      <c r="A22" s="37" t="s">
        <v>330</v>
      </c>
      <c r="B22" s="46" t="str">
        <f t="shared" ref="B22:AS22" si="9">if(B$5 = "", "",(B12-B$5)^2)</f>
        <v/>
      </c>
      <c r="C22" s="46" t="str">
        <f t="shared" si="9"/>
        <v/>
      </c>
      <c r="D22" s="46" t="str">
        <f t="shared" si="9"/>
        <v/>
      </c>
      <c r="E22" s="46" t="str">
        <f t="shared" si="9"/>
        <v/>
      </c>
      <c r="F22" s="46" t="str">
        <f t="shared" si="9"/>
        <v/>
      </c>
      <c r="G22" s="46" t="str">
        <f t="shared" si="9"/>
        <v/>
      </c>
      <c r="H22" s="46" t="str">
        <f t="shared" si="9"/>
        <v/>
      </c>
      <c r="I22" s="46" t="str">
        <f t="shared" si="9"/>
        <v/>
      </c>
      <c r="J22" s="46" t="str">
        <f t="shared" si="9"/>
        <v/>
      </c>
      <c r="K22" s="46" t="str">
        <f t="shared" si="9"/>
        <v/>
      </c>
      <c r="L22" s="46" t="str">
        <f t="shared" si="9"/>
        <v/>
      </c>
      <c r="M22" s="46" t="str">
        <f t="shared" si="9"/>
        <v/>
      </c>
      <c r="N22" s="46" t="str">
        <f t="shared" si="9"/>
        <v/>
      </c>
      <c r="O22" s="46" t="str">
        <f t="shared" si="9"/>
        <v/>
      </c>
      <c r="P22" s="46" t="str">
        <f t="shared" si="9"/>
        <v/>
      </c>
      <c r="Q22" s="46" t="str">
        <f t="shared" si="9"/>
        <v/>
      </c>
      <c r="R22" s="46" t="str">
        <f t="shared" si="9"/>
        <v/>
      </c>
      <c r="S22" s="46" t="str">
        <f t="shared" si="9"/>
        <v/>
      </c>
      <c r="T22" s="46" t="str">
        <f t="shared" si="9"/>
        <v/>
      </c>
      <c r="U22" s="46" t="str">
        <f t="shared" si="9"/>
        <v/>
      </c>
      <c r="V22" s="46" t="str">
        <f t="shared" si="9"/>
        <v/>
      </c>
      <c r="W22" s="46" t="str">
        <f t="shared" si="9"/>
        <v/>
      </c>
      <c r="X22" s="46" t="str">
        <f t="shared" si="9"/>
        <v/>
      </c>
      <c r="Y22" s="46" t="str">
        <f t="shared" si="9"/>
        <v/>
      </c>
      <c r="Z22" s="46" t="str">
        <f t="shared" si="9"/>
        <v/>
      </c>
      <c r="AA22" s="46" t="str">
        <f t="shared" si="9"/>
        <v/>
      </c>
      <c r="AB22" s="46" t="str">
        <f t="shared" si="9"/>
        <v/>
      </c>
      <c r="AC22" s="46" t="str">
        <f t="shared" si="9"/>
        <v/>
      </c>
      <c r="AD22" s="46" t="str">
        <f t="shared" si="9"/>
        <v/>
      </c>
      <c r="AE22" s="46" t="str">
        <f t="shared" si="9"/>
        <v/>
      </c>
      <c r="AF22" s="46" t="str">
        <f t="shared" si="9"/>
        <v/>
      </c>
      <c r="AG22" s="46" t="str">
        <f t="shared" si="9"/>
        <v/>
      </c>
      <c r="AH22" s="46" t="str">
        <f t="shared" si="9"/>
        <v/>
      </c>
      <c r="AI22" s="46" t="str">
        <f t="shared" si="9"/>
        <v/>
      </c>
      <c r="AJ22" s="46" t="str">
        <f t="shared" si="9"/>
        <v/>
      </c>
      <c r="AK22" s="46" t="str">
        <f t="shared" si="9"/>
        <v/>
      </c>
      <c r="AL22" s="46" t="str">
        <f t="shared" si="9"/>
        <v/>
      </c>
      <c r="AM22" s="46" t="str">
        <f t="shared" si="9"/>
        <v/>
      </c>
      <c r="AN22" s="46" t="str">
        <f t="shared" si="9"/>
        <v/>
      </c>
      <c r="AO22" s="46" t="str">
        <f t="shared" si="9"/>
        <v/>
      </c>
      <c r="AP22" s="46" t="str">
        <f t="shared" si="9"/>
        <v/>
      </c>
      <c r="AQ22" s="46" t="str">
        <f t="shared" si="9"/>
        <v/>
      </c>
      <c r="AR22" s="46" t="str">
        <f t="shared" si="9"/>
        <v/>
      </c>
      <c r="AS22" s="46" t="str">
        <f t="shared" si="9"/>
        <v/>
      </c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</row>
    <row r="23">
      <c r="A23" s="37" t="s">
        <v>331</v>
      </c>
      <c r="B23" s="46" t="str">
        <f t="shared" ref="B23:AS23" si="10">if(B$5 = "", "",(B13-B$5)^2)</f>
        <v/>
      </c>
      <c r="C23" s="46" t="str">
        <f t="shared" si="10"/>
        <v/>
      </c>
      <c r="D23" s="46" t="str">
        <f t="shared" si="10"/>
        <v/>
      </c>
      <c r="E23" s="46" t="str">
        <f t="shared" si="10"/>
        <v/>
      </c>
      <c r="F23" s="46" t="str">
        <f t="shared" si="10"/>
        <v/>
      </c>
      <c r="G23" s="46" t="str">
        <f t="shared" si="10"/>
        <v/>
      </c>
      <c r="H23" s="46" t="str">
        <f t="shared" si="10"/>
        <v/>
      </c>
      <c r="I23" s="46" t="str">
        <f t="shared" si="10"/>
        <v/>
      </c>
      <c r="J23" s="46" t="str">
        <f t="shared" si="10"/>
        <v/>
      </c>
      <c r="K23" s="46" t="str">
        <f t="shared" si="10"/>
        <v/>
      </c>
      <c r="L23" s="46" t="str">
        <f t="shared" si="10"/>
        <v/>
      </c>
      <c r="M23" s="46" t="str">
        <f t="shared" si="10"/>
        <v/>
      </c>
      <c r="N23" s="46" t="str">
        <f t="shared" si="10"/>
        <v/>
      </c>
      <c r="O23" s="46" t="str">
        <f t="shared" si="10"/>
        <v/>
      </c>
      <c r="P23" s="46" t="str">
        <f t="shared" si="10"/>
        <v/>
      </c>
      <c r="Q23" s="46" t="str">
        <f t="shared" si="10"/>
        <v/>
      </c>
      <c r="R23" s="46" t="str">
        <f t="shared" si="10"/>
        <v/>
      </c>
      <c r="S23" s="46" t="str">
        <f t="shared" si="10"/>
        <v/>
      </c>
      <c r="T23" s="46" t="str">
        <f t="shared" si="10"/>
        <v/>
      </c>
      <c r="U23" s="46" t="str">
        <f t="shared" si="10"/>
        <v/>
      </c>
      <c r="V23" s="46" t="str">
        <f t="shared" si="10"/>
        <v/>
      </c>
      <c r="W23" s="46" t="str">
        <f t="shared" si="10"/>
        <v/>
      </c>
      <c r="X23" s="46" t="str">
        <f t="shared" si="10"/>
        <v/>
      </c>
      <c r="Y23" s="46" t="str">
        <f t="shared" si="10"/>
        <v/>
      </c>
      <c r="Z23" s="46" t="str">
        <f t="shared" si="10"/>
        <v/>
      </c>
      <c r="AA23" s="46" t="str">
        <f t="shared" si="10"/>
        <v/>
      </c>
      <c r="AB23" s="46" t="str">
        <f t="shared" si="10"/>
        <v/>
      </c>
      <c r="AC23" s="46" t="str">
        <f t="shared" si="10"/>
        <v/>
      </c>
      <c r="AD23" s="46" t="str">
        <f t="shared" si="10"/>
        <v/>
      </c>
      <c r="AE23" s="46" t="str">
        <f t="shared" si="10"/>
        <v/>
      </c>
      <c r="AF23" s="46" t="str">
        <f t="shared" si="10"/>
        <v/>
      </c>
      <c r="AG23" s="46" t="str">
        <f t="shared" si="10"/>
        <v/>
      </c>
      <c r="AH23" s="46" t="str">
        <f t="shared" si="10"/>
        <v/>
      </c>
      <c r="AI23" s="46" t="str">
        <f t="shared" si="10"/>
        <v/>
      </c>
      <c r="AJ23" s="46" t="str">
        <f t="shared" si="10"/>
        <v/>
      </c>
      <c r="AK23" s="46" t="str">
        <f t="shared" si="10"/>
        <v/>
      </c>
      <c r="AL23" s="46" t="str">
        <f t="shared" si="10"/>
        <v/>
      </c>
      <c r="AM23" s="46" t="str">
        <f t="shared" si="10"/>
        <v/>
      </c>
      <c r="AN23" s="46" t="str">
        <f t="shared" si="10"/>
        <v/>
      </c>
      <c r="AO23" s="46" t="str">
        <f t="shared" si="10"/>
        <v/>
      </c>
      <c r="AP23" s="46" t="str">
        <f t="shared" si="10"/>
        <v/>
      </c>
      <c r="AQ23" s="46" t="str">
        <f t="shared" si="10"/>
        <v/>
      </c>
      <c r="AR23" s="46" t="str">
        <f t="shared" si="10"/>
        <v/>
      </c>
      <c r="AS23" s="46" t="str">
        <f t="shared" si="10"/>
        <v/>
      </c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</row>
    <row r="24">
      <c r="A24" s="37" t="s">
        <v>332</v>
      </c>
      <c r="B24" s="46" t="str">
        <f t="shared" ref="B24:AS24" si="11">if(B$5 = "", "",(B14-B$5)^2)</f>
        <v/>
      </c>
      <c r="C24" s="46" t="str">
        <f t="shared" si="11"/>
        <v/>
      </c>
      <c r="D24" s="46" t="str">
        <f t="shared" si="11"/>
        <v/>
      </c>
      <c r="E24" s="46" t="str">
        <f t="shared" si="11"/>
        <v/>
      </c>
      <c r="F24" s="46" t="str">
        <f t="shared" si="11"/>
        <v/>
      </c>
      <c r="G24" s="46" t="str">
        <f t="shared" si="11"/>
        <v/>
      </c>
      <c r="H24" s="46" t="str">
        <f t="shared" si="11"/>
        <v/>
      </c>
      <c r="I24" s="46" t="str">
        <f t="shared" si="11"/>
        <v/>
      </c>
      <c r="J24" s="46" t="str">
        <f t="shared" si="11"/>
        <v/>
      </c>
      <c r="K24" s="46" t="str">
        <f t="shared" si="11"/>
        <v/>
      </c>
      <c r="L24" s="46" t="str">
        <f t="shared" si="11"/>
        <v/>
      </c>
      <c r="M24" s="46" t="str">
        <f t="shared" si="11"/>
        <v/>
      </c>
      <c r="N24" s="46" t="str">
        <f t="shared" si="11"/>
        <v/>
      </c>
      <c r="O24" s="46" t="str">
        <f t="shared" si="11"/>
        <v/>
      </c>
      <c r="P24" s="46" t="str">
        <f t="shared" si="11"/>
        <v/>
      </c>
      <c r="Q24" s="46" t="str">
        <f t="shared" si="11"/>
        <v/>
      </c>
      <c r="R24" s="46" t="str">
        <f t="shared" si="11"/>
        <v/>
      </c>
      <c r="S24" s="46" t="str">
        <f t="shared" si="11"/>
        <v/>
      </c>
      <c r="T24" s="46" t="str">
        <f t="shared" si="11"/>
        <v/>
      </c>
      <c r="U24" s="46" t="str">
        <f t="shared" si="11"/>
        <v/>
      </c>
      <c r="V24" s="46" t="str">
        <f t="shared" si="11"/>
        <v/>
      </c>
      <c r="W24" s="46" t="str">
        <f t="shared" si="11"/>
        <v/>
      </c>
      <c r="X24" s="46" t="str">
        <f t="shared" si="11"/>
        <v/>
      </c>
      <c r="Y24" s="46" t="str">
        <f t="shared" si="11"/>
        <v/>
      </c>
      <c r="Z24" s="46" t="str">
        <f t="shared" si="11"/>
        <v/>
      </c>
      <c r="AA24" s="46" t="str">
        <f t="shared" si="11"/>
        <v/>
      </c>
      <c r="AB24" s="46" t="str">
        <f t="shared" si="11"/>
        <v/>
      </c>
      <c r="AC24" s="46" t="str">
        <f t="shared" si="11"/>
        <v/>
      </c>
      <c r="AD24" s="46" t="str">
        <f t="shared" si="11"/>
        <v/>
      </c>
      <c r="AE24" s="46" t="str">
        <f t="shared" si="11"/>
        <v/>
      </c>
      <c r="AF24" s="46" t="str">
        <f t="shared" si="11"/>
        <v/>
      </c>
      <c r="AG24" s="46" t="str">
        <f t="shared" si="11"/>
        <v/>
      </c>
      <c r="AH24" s="46" t="str">
        <f t="shared" si="11"/>
        <v/>
      </c>
      <c r="AI24" s="46" t="str">
        <f t="shared" si="11"/>
        <v/>
      </c>
      <c r="AJ24" s="46" t="str">
        <f t="shared" si="11"/>
        <v/>
      </c>
      <c r="AK24" s="46" t="str">
        <f t="shared" si="11"/>
        <v/>
      </c>
      <c r="AL24" s="46" t="str">
        <f t="shared" si="11"/>
        <v/>
      </c>
      <c r="AM24" s="46" t="str">
        <f t="shared" si="11"/>
        <v/>
      </c>
      <c r="AN24" s="46" t="str">
        <f t="shared" si="11"/>
        <v/>
      </c>
      <c r="AO24" s="46" t="str">
        <f t="shared" si="11"/>
        <v/>
      </c>
      <c r="AP24" s="46" t="str">
        <f t="shared" si="11"/>
        <v/>
      </c>
      <c r="AQ24" s="46" t="str">
        <f t="shared" si="11"/>
        <v/>
      </c>
      <c r="AR24" s="46" t="str">
        <f t="shared" si="11"/>
        <v/>
      </c>
      <c r="AS24" s="46" t="str">
        <f t="shared" si="11"/>
        <v/>
      </c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</row>
    <row r="25">
      <c r="A25" s="37" t="s">
        <v>333</v>
      </c>
      <c r="B25" s="46" t="str">
        <f t="shared" ref="B25:AS25" si="12">if(B$5 = "", "",(B15-B$5)^2)</f>
        <v/>
      </c>
      <c r="C25" s="46" t="str">
        <f t="shared" si="12"/>
        <v/>
      </c>
      <c r="D25" s="46" t="str">
        <f t="shared" si="12"/>
        <v/>
      </c>
      <c r="E25" s="46" t="str">
        <f t="shared" si="12"/>
        <v/>
      </c>
      <c r="F25" s="46" t="str">
        <f t="shared" si="12"/>
        <v/>
      </c>
      <c r="G25" s="46" t="str">
        <f t="shared" si="12"/>
        <v/>
      </c>
      <c r="H25" s="46" t="str">
        <f t="shared" si="12"/>
        <v/>
      </c>
      <c r="I25" s="46" t="str">
        <f t="shared" si="12"/>
        <v/>
      </c>
      <c r="J25" s="46" t="str">
        <f t="shared" si="12"/>
        <v/>
      </c>
      <c r="K25" s="46" t="str">
        <f t="shared" si="12"/>
        <v/>
      </c>
      <c r="L25" s="46" t="str">
        <f t="shared" si="12"/>
        <v/>
      </c>
      <c r="M25" s="46" t="str">
        <f t="shared" si="12"/>
        <v/>
      </c>
      <c r="N25" s="46" t="str">
        <f t="shared" si="12"/>
        <v/>
      </c>
      <c r="O25" s="46" t="str">
        <f t="shared" si="12"/>
        <v/>
      </c>
      <c r="P25" s="46" t="str">
        <f t="shared" si="12"/>
        <v/>
      </c>
      <c r="Q25" s="46" t="str">
        <f t="shared" si="12"/>
        <v/>
      </c>
      <c r="R25" s="46" t="str">
        <f t="shared" si="12"/>
        <v/>
      </c>
      <c r="S25" s="46" t="str">
        <f t="shared" si="12"/>
        <v/>
      </c>
      <c r="T25" s="46" t="str">
        <f t="shared" si="12"/>
        <v/>
      </c>
      <c r="U25" s="46" t="str">
        <f t="shared" si="12"/>
        <v/>
      </c>
      <c r="V25" s="46" t="str">
        <f t="shared" si="12"/>
        <v/>
      </c>
      <c r="W25" s="46" t="str">
        <f t="shared" si="12"/>
        <v/>
      </c>
      <c r="X25" s="46" t="str">
        <f t="shared" si="12"/>
        <v/>
      </c>
      <c r="Y25" s="46" t="str">
        <f t="shared" si="12"/>
        <v/>
      </c>
      <c r="Z25" s="46" t="str">
        <f t="shared" si="12"/>
        <v/>
      </c>
      <c r="AA25" s="46" t="str">
        <f t="shared" si="12"/>
        <v/>
      </c>
      <c r="AB25" s="46" t="str">
        <f t="shared" si="12"/>
        <v/>
      </c>
      <c r="AC25" s="46" t="str">
        <f t="shared" si="12"/>
        <v/>
      </c>
      <c r="AD25" s="46" t="str">
        <f t="shared" si="12"/>
        <v/>
      </c>
      <c r="AE25" s="46" t="str">
        <f t="shared" si="12"/>
        <v/>
      </c>
      <c r="AF25" s="46" t="str">
        <f t="shared" si="12"/>
        <v/>
      </c>
      <c r="AG25" s="46" t="str">
        <f t="shared" si="12"/>
        <v/>
      </c>
      <c r="AH25" s="46" t="str">
        <f t="shared" si="12"/>
        <v/>
      </c>
      <c r="AI25" s="46" t="str">
        <f t="shared" si="12"/>
        <v/>
      </c>
      <c r="AJ25" s="46" t="str">
        <f t="shared" si="12"/>
        <v/>
      </c>
      <c r="AK25" s="46" t="str">
        <f t="shared" si="12"/>
        <v/>
      </c>
      <c r="AL25" s="46" t="str">
        <f t="shared" si="12"/>
        <v/>
      </c>
      <c r="AM25" s="46" t="str">
        <f t="shared" si="12"/>
        <v/>
      </c>
      <c r="AN25" s="46" t="str">
        <f t="shared" si="12"/>
        <v/>
      </c>
      <c r="AO25" s="46" t="str">
        <f t="shared" si="12"/>
        <v/>
      </c>
      <c r="AP25" s="46" t="str">
        <f t="shared" si="12"/>
        <v/>
      </c>
      <c r="AQ25" s="46" t="str">
        <f t="shared" si="12"/>
        <v/>
      </c>
      <c r="AR25" s="46" t="str">
        <f t="shared" si="12"/>
        <v/>
      </c>
      <c r="AS25" s="46" t="str">
        <f t="shared" si="12"/>
        <v/>
      </c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</row>
    <row r="26">
      <c r="A26" s="37" t="s">
        <v>334</v>
      </c>
      <c r="B26" s="47" t="str">
        <f t="shared" ref="B26:AS26" si="13">if(B16="", "", sum(B16:B25)/count(B16:B25))</f>
        <v/>
      </c>
      <c r="C26" s="47" t="str">
        <f t="shared" si="13"/>
        <v/>
      </c>
      <c r="D26" s="47" t="str">
        <f t="shared" si="13"/>
        <v/>
      </c>
      <c r="E26" s="47" t="str">
        <f t="shared" si="13"/>
        <v/>
      </c>
      <c r="F26" s="47" t="str">
        <f t="shared" si="13"/>
        <v/>
      </c>
      <c r="G26" s="47" t="str">
        <f t="shared" si="13"/>
        <v/>
      </c>
      <c r="H26" s="47" t="str">
        <f t="shared" si="13"/>
        <v/>
      </c>
      <c r="I26" s="47" t="str">
        <f t="shared" si="13"/>
        <v/>
      </c>
      <c r="J26" s="47" t="str">
        <f t="shared" si="13"/>
        <v/>
      </c>
      <c r="K26" s="47" t="str">
        <f t="shared" si="13"/>
        <v/>
      </c>
      <c r="L26" s="47" t="str">
        <f t="shared" si="13"/>
        <v/>
      </c>
      <c r="M26" s="47" t="str">
        <f t="shared" si="13"/>
        <v/>
      </c>
      <c r="N26" s="47" t="str">
        <f t="shared" si="13"/>
        <v/>
      </c>
      <c r="O26" s="47" t="str">
        <f t="shared" si="13"/>
        <v/>
      </c>
      <c r="P26" s="47" t="str">
        <f t="shared" si="13"/>
        <v/>
      </c>
      <c r="Q26" s="47" t="str">
        <f t="shared" si="13"/>
        <v/>
      </c>
      <c r="R26" s="47" t="str">
        <f t="shared" si="13"/>
        <v/>
      </c>
      <c r="S26" s="47" t="str">
        <f t="shared" si="13"/>
        <v/>
      </c>
      <c r="T26" s="47" t="str">
        <f t="shared" si="13"/>
        <v/>
      </c>
      <c r="U26" s="47" t="str">
        <f t="shared" si="13"/>
        <v/>
      </c>
      <c r="V26" s="47" t="str">
        <f t="shared" si="13"/>
        <v/>
      </c>
      <c r="W26" s="47" t="str">
        <f t="shared" si="13"/>
        <v/>
      </c>
      <c r="X26" s="47" t="str">
        <f t="shared" si="13"/>
        <v/>
      </c>
      <c r="Y26" s="47" t="str">
        <f t="shared" si="13"/>
        <v/>
      </c>
      <c r="Z26" s="47" t="str">
        <f t="shared" si="13"/>
        <v/>
      </c>
      <c r="AA26" s="47" t="str">
        <f t="shared" si="13"/>
        <v/>
      </c>
      <c r="AB26" s="47" t="str">
        <f t="shared" si="13"/>
        <v/>
      </c>
      <c r="AC26" s="47" t="str">
        <f t="shared" si="13"/>
        <v/>
      </c>
      <c r="AD26" s="47" t="str">
        <f t="shared" si="13"/>
        <v/>
      </c>
      <c r="AE26" s="47" t="str">
        <f t="shared" si="13"/>
        <v/>
      </c>
      <c r="AF26" s="47" t="str">
        <f t="shared" si="13"/>
        <v/>
      </c>
      <c r="AG26" s="47" t="str">
        <f t="shared" si="13"/>
        <v/>
      </c>
      <c r="AH26" s="47" t="str">
        <f t="shared" si="13"/>
        <v/>
      </c>
      <c r="AI26" s="47" t="str">
        <f t="shared" si="13"/>
        <v/>
      </c>
      <c r="AJ26" s="47" t="str">
        <f t="shared" si="13"/>
        <v/>
      </c>
      <c r="AK26" s="47" t="str">
        <f t="shared" si="13"/>
        <v/>
      </c>
      <c r="AL26" s="47" t="str">
        <f t="shared" si="13"/>
        <v/>
      </c>
      <c r="AM26" s="47" t="str">
        <f t="shared" si="13"/>
        <v/>
      </c>
      <c r="AN26" s="47" t="str">
        <f t="shared" si="13"/>
        <v/>
      </c>
      <c r="AO26" s="47" t="str">
        <f t="shared" si="13"/>
        <v/>
      </c>
      <c r="AP26" s="47" t="str">
        <f t="shared" si="13"/>
        <v/>
      </c>
      <c r="AQ26" s="47" t="str">
        <f t="shared" si="13"/>
        <v/>
      </c>
      <c r="AR26" s="47" t="str">
        <f t="shared" si="13"/>
        <v/>
      </c>
      <c r="AS26" s="47" t="str">
        <f t="shared" si="13"/>
        <v/>
      </c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</row>
    <row r="27">
      <c r="A27" s="37" t="s">
        <v>335</v>
      </c>
      <c r="B27" s="48" t="str">
        <f t="shared" ref="B27:AS27" si="14">IF(B$5="", "", B$5*ln(B6)+(1-B$5)*ln(1-B6))</f>
        <v/>
      </c>
      <c r="C27" s="48" t="str">
        <f t="shared" si="14"/>
        <v/>
      </c>
      <c r="D27" s="48" t="str">
        <f t="shared" si="14"/>
        <v/>
      </c>
      <c r="E27" s="48" t="str">
        <f t="shared" si="14"/>
        <v/>
      </c>
      <c r="F27" s="48" t="str">
        <f t="shared" si="14"/>
        <v/>
      </c>
      <c r="G27" s="48" t="str">
        <f t="shared" si="14"/>
        <v/>
      </c>
      <c r="H27" s="48" t="str">
        <f t="shared" si="14"/>
        <v/>
      </c>
      <c r="I27" s="48" t="str">
        <f t="shared" si="14"/>
        <v/>
      </c>
      <c r="J27" s="48" t="str">
        <f t="shared" si="14"/>
        <v/>
      </c>
      <c r="K27" s="48" t="str">
        <f t="shared" si="14"/>
        <v/>
      </c>
      <c r="L27" s="48" t="str">
        <f t="shared" si="14"/>
        <v/>
      </c>
      <c r="M27" s="48" t="str">
        <f t="shared" si="14"/>
        <v/>
      </c>
      <c r="N27" s="48" t="str">
        <f t="shared" si="14"/>
        <v/>
      </c>
      <c r="O27" s="48" t="str">
        <f t="shared" si="14"/>
        <v/>
      </c>
      <c r="P27" s="48" t="str">
        <f t="shared" si="14"/>
        <v/>
      </c>
      <c r="Q27" s="48" t="str">
        <f t="shared" si="14"/>
        <v/>
      </c>
      <c r="R27" s="48" t="str">
        <f t="shared" si="14"/>
        <v/>
      </c>
      <c r="S27" s="48" t="str">
        <f t="shared" si="14"/>
        <v/>
      </c>
      <c r="T27" s="48" t="str">
        <f t="shared" si="14"/>
        <v/>
      </c>
      <c r="U27" s="48" t="str">
        <f t="shared" si="14"/>
        <v/>
      </c>
      <c r="V27" s="48" t="str">
        <f t="shared" si="14"/>
        <v/>
      </c>
      <c r="W27" s="48" t="str">
        <f t="shared" si="14"/>
        <v/>
      </c>
      <c r="X27" s="48" t="str">
        <f t="shared" si="14"/>
        <v/>
      </c>
      <c r="Y27" s="48" t="str">
        <f t="shared" si="14"/>
        <v/>
      </c>
      <c r="Z27" s="48" t="str">
        <f t="shared" si="14"/>
        <v/>
      </c>
      <c r="AA27" s="48" t="str">
        <f t="shared" si="14"/>
        <v/>
      </c>
      <c r="AB27" s="48" t="str">
        <f t="shared" si="14"/>
        <v/>
      </c>
      <c r="AC27" s="48" t="str">
        <f t="shared" si="14"/>
        <v/>
      </c>
      <c r="AD27" s="48" t="str">
        <f t="shared" si="14"/>
        <v/>
      </c>
      <c r="AE27" s="48" t="str">
        <f t="shared" si="14"/>
        <v/>
      </c>
      <c r="AF27" s="48" t="str">
        <f t="shared" si="14"/>
        <v/>
      </c>
      <c r="AG27" s="48" t="str">
        <f t="shared" si="14"/>
        <v/>
      </c>
      <c r="AH27" s="48" t="str">
        <f t="shared" si="14"/>
        <v/>
      </c>
      <c r="AI27" s="48" t="str">
        <f t="shared" si="14"/>
        <v/>
      </c>
      <c r="AJ27" s="48" t="str">
        <f t="shared" si="14"/>
        <v/>
      </c>
      <c r="AK27" s="48" t="str">
        <f t="shared" si="14"/>
        <v/>
      </c>
      <c r="AL27" s="48" t="str">
        <f t="shared" si="14"/>
        <v/>
      </c>
      <c r="AM27" s="48" t="str">
        <f t="shared" si="14"/>
        <v/>
      </c>
      <c r="AN27" s="48" t="str">
        <f t="shared" si="14"/>
        <v/>
      </c>
      <c r="AO27" s="48" t="str">
        <f t="shared" si="14"/>
        <v/>
      </c>
      <c r="AP27" s="48" t="str">
        <f t="shared" si="14"/>
        <v/>
      </c>
      <c r="AQ27" s="48" t="str">
        <f t="shared" si="14"/>
        <v/>
      </c>
      <c r="AR27" s="48" t="str">
        <f t="shared" si="14"/>
        <v/>
      </c>
      <c r="AS27" s="48" t="str">
        <f t="shared" si="14"/>
        <v/>
      </c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</row>
    <row r="28">
      <c r="A28" s="37" t="s">
        <v>336</v>
      </c>
      <c r="B28" s="48" t="str">
        <f t="shared" ref="B28:AS28" si="15">IF(B$5="", "", B$5*ln(B7)+(1-B$5)*ln(1-B7))</f>
        <v/>
      </c>
      <c r="C28" s="48" t="str">
        <f t="shared" si="15"/>
        <v/>
      </c>
      <c r="D28" s="48" t="str">
        <f t="shared" si="15"/>
        <v/>
      </c>
      <c r="E28" s="48" t="str">
        <f t="shared" si="15"/>
        <v/>
      </c>
      <c r="F28" s="48" t="str">
        <f t="shared" si="15"/>
        <v/>
      </c>
      <c r="G28" s="48" t="str">
        <f t="shared" si="15"/>
        <v/>
      </c>
      <c r="H28" s="48" t="str">
        <f t="shared" si="15"/>
        <v/>
      </c>
      <c r="I28" s="48" t="str">
        <f t="shared" si="15"/>
        <v/>
      </c>
      <c r="J28" s="48" t="str">
        <f t="shared" si="15"/>
        <v/>
      </c>
      <c r="K28" s="48" t="str">
        <f t="shared" si="15"/>
        <v/>
      </c>
      <c r="L28" s="48" t="str">
        <f t="shared" si="15"/>
        <v/>
      </c>
      <c r="M28" s="48" t="str">
        <f t="shared" si="15"/>
        <v/>
      </c>
      <c r="N28" s="48" t="str">
        <f t="shared" si="15"/>
        <v/>
      </c>
      <c r="O28" s="48" t="str">
        <f t="shared" si="15"/>
        <v/>
      </c>
      <c r="P28" s="48" t="str">
        <f t="shared" si="15"/>
        <v/>
      </c>
      <c r="Q28" s="48" t="str">
        <f t="shared" si="15"/>
        <v/>
      </c>
      <c r="R28" s="48" t="str">
        <f t="shared" si="15"/>
        <v/>
      </c>
      <c r="S28" s="48" t="str">
        <f t="shared" si="15"/>
        <v/>
      </c>
      <c r="T28" s="48" t="str">
        <f t="shared" si="15"/>
        <v/>
      </c>
      <c r="U28" s="48" t="str">
        <f t="shared" si="15"/>
        <v/>
      </c>
      <c r="V28" s="48" t="str">
        <f t="shared" si="15"/>
        <v/>
      </c>
      <c r="W28" s="48" t="str">
        <f t="shared" si="15"/>
        <v/>
      </c>
      <c r="X28" s="48" t="str">
        <f t="shared" si="15"/>
        <v/>
      </c>
      <c r="Y28" s="48" t="str">
        <f t="shared" si="15"/>
        <v/>
      </c>
      <c r="Z28" s="48" t="str">
        <f t="shared" si="15"/>
        <v/>
      </c>
      <c r="AA28" s="48" t="str">
        <f t="shared" si="15"/>
        <v/>
      </c>
      <c r="AB28" s="48" t="str">
        <f t="shared" si="15"/>
        <v/>
      </c>
      <c r="AC28" s="48" t="str">
        <f t="shared" si="15"/>
        <v/>
      </c>
      <c r="AD28" s="48" t="str">
        <f t="shared" si="15"/>
        <v/>
      </c>
      <c r="AE28" s="48" t="str">
        <f t="shared" si="15"/>
        <v/>
      </c>
      <c r="AF28" s="48" t="str">
        <f t="shared" si="15"/>
        <v/>
      </c>
      <c r="AG28" s="48" t="str">
        <f t="shared" si="15"/>
        <v/>
      </c>
      <c r="AH28" s="48" t="str">
        <f t="shared" si="15"/>
        <v/>
      </c>
      <c r="AI28" s="48" t="str">
        <f t="shared" si="15"/>
        <v/>
      </c>
      <c r="AJ28" s="48" t="str">
        <f t="shared" si="15"/>
        <v/>
      </c>
      <c r="AK28" s="48" t="str">
        <f t="shared" si="15"/>
        <v/>
      </c>
      <c r="AL28" s="48" t="str">
        <f t="shared" si="15"/>
        <v/>
      </c>
      <c r="AM28" s="48" t="str">
        <f t="shared" si="15"/>
        <v/>
      </c>
      <c r="AN28" s="48" t="str">
        <f t="shared" si="15"/>
        <v/>
      </c>
      <c r="AO28" s="48" t="str">
        <f t="shared" si="15"/>
        <v/>
      </c>
      <c r="AP28" s="48" t="str">
        <f t="shared" si="15"/>
        <v/>
      </c>
      <c r="AQ28" s="48" t="str">
        <f t="shared" si="15"/>
        <v/>
      </c>
      <c r="AR28" s="48" t="str">
        <f t="shared" si="15"/>
        <v/>
      </c>
      <c r="AS28" s="48" t="str">
        <f t="shared" si="15"/>
        <v/>
      </c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</row>
    <row r="29">
      <c r="A29" s="37" t="s">
        <v>337</v>
      </c>
      <c r="B29" s="48" t="str">
        <f t="shared" ref="B29:AS29" si="16">IF(B$5="", "", B$5*ln(B8)+(1-B$5)*ln(1-B8))</f>
        <v/>
      </c>
      <c r="C29" s="48" t="str">
        <f t="shared" si="16"/>
        <v/>
      </c>
      <c r="D29" s="48" t="str">
        <f t="shared" si="16"/>
        <v/>
      </c>
      <c r="E29" s="48" t="str">
        <f t="shared" si="16"/>
        <v/>
      </c>
      <c r="F29" s="48" t="str">
        <f t="shared" si="16"/>
        <v/>
      </c>
      <c r="G29" s="48" t="str">
        <f t="shared" si="16"/>
        <v/>
      </c>
      <c r="H29" s="48" t="str">
        <f t="shared" si="16"/>
        <v/>
      </c>
      <c r="I29" s="48" t="str">
        <f t="shared" si="16"/>
        <v/>
      </c>
      <c r="J29" s="48" t="str">
        <f t="shared" si="16"/>
        <v/>
      </c>
      <c r="K29" s="48" t="str">
        <f t="shared" si="16"/>
        <v/>
      </c>
      <c r="L29" s="48" t="str">
        <f t="shared" si="16"/>
        <v/>
      </c>
      <c r="M29" s="48" t="str">
        <f t="shared" si="16"/>
        <v/>
      </c>
      <c r="N29" s="48" t="str">
        <f t="shared" si="16"/>
        <v/>
      </c>
      <c r="O29" s="48" t="str">
        <f t="shared" si="16"/>
        <v/>
      </c>
      <c r="P29" s="48" t="str">
        <f t="shared" si="16"/>
        <v/>
      </c>
      <c r="Q29" s="48" t="str">
        <f t="shared" si="16"/>
        <v/>
      </c>
      <c r="R29" s="48" t="str">
        <f t="shared" si="16"/>
        <v/>
      </c>
      <c r="S29" s="48" t="str">
        <f t="shared" si="16"/>
        <v/>
      </c>
      <c r="T29" s="48" t="str">
        <f t="shared" si="16"/>
        <v/>
      </c>
      <c r="U29" s="48" t="str">
        <f t="shared" si="16"/>
        <v/>
      </c>
      <c r="V29" s="48" t="str">
        <f t="shared" si="16"/>
        <v/>
      </c>
      <c r="W29" s="48" t="str">
        <f t="shared" si="16"/>
        <v/>
      </c>
      <c r="X29" s="48" t="str">
        <f t="shared" si="16"/>
        <v/>
      </c>
      <c r="Y29" s="48" t="str">
        <f t="shared" si="16"/>
        <v/>
      </c>
      <c r="Z29" s="48" t="str">
        <f t="shared" si="16"/>
        <v/>
      </c>
      <c r="AA29" s="48" t="str">
        <f t="shared" si="16"/>
        <v/>
      </c>
      <c r="AB29" s="48" t="str">
        <f t="shared" si="16"/>
        <v/>
      </c>
      <c r="AC29" s="48" t="str">
        <f t="shared" si="16"/>
        <v/>
      </c>
      <c r="AD29" s="48" t="str">
        <f t="shared" si="16"/>
        <v/>
      </c>
      <c r="AE29" s="48" t="str">
        <f t="shared" si="16"/>
        <v/>
      </c>
      <c r="AF29" s="48" t="str">
        <f t="shared" si="16"/>
        <v/>
      </c>
      <c r="AG29" s="48" t="str">
        <f t="shared" si="16"/>
        <v/>
      </c>
      <c r="AH29" s="48" t="str">
        <f t="shared" si="16"/>
        <v/>
      </c>
      <c r="AI29" s="48" t="str">
        <f t="shared" si="16"/>
        <v/>
      </c>
      <c r="AJ29" s="48" t="str">
        <f t="shared" si="16"/>
        <v/>
      </c>
      <c r="AK29" s="48" t="str">
        <f t="shared" si="16"/>
        <v/>
      </c>
      <c r="AL29" s="48" t="str">
        <f t="shared" si="16"/>
        <v/>
      </c>
      <c r="AM29" s="48" t="str">
        <f t="shared" si="16"/>
        <v/>
      </c>
      <c r="AN29" s="48" t="str">
        <f t="shared" si="16"/>
        <v/>
      </c>
      <c r="AO29" s="48" t="str">
        <f t="shared" si="16"/>
        <v/>
      </c>
      <c r="AP29" s="48" t="str">
        <f t="shared" si="16"/>
        <v/>
      </c>
      <c r="AQ29" s="48" t="str">
        <f t="shared" si="16"/>
        <v/>
      </c>
      <c r="AR29" s="48" t="str">
        <f t="shared" si="16"/>
        <v/>
      </c>
      <c r="AS29" s="48" t="str">
        <f t="shared" si="16"/>
        <v/>
      </c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</row>
    <row r="30">
      <c r="A30" s="37" t="s">
        <v>338</v>
      </c>
      <c r="B30" s="48" t="str">
        <f t="shared" ref="B30:AS30" si="17">IF(B$5="", "", B$5*ln(B9)+(1-B$5)*ln(1-B9))</f>
        <v/>
      </c>
      <c r="C30" s="48" t="str">
        <f t="shared" si="17"/>
        <v/>
      </c>
      <c r="D30" s="48" t="str">
        <f t="shared" si="17"/>
        <v/>
      </c>
      <c r="E30" s="48" t="str">
        <f t="shared" si="17"/>
        <v/>
      </c>
      <c r="F30" s="48" t="str">
        <f t="shared" si="17"/>
        <v/>
      </c>
      <c r="G30" s="48" t="str">
        <f t="shared" si="17"/>
        <v/>
      </c>
      <c r="H30" s="48" t="str">
        <f t="shared" si="17"/>
        <v/>
      </c>
      <c r="I30" s="48" t="str">
        <f t="shared" si="17"/>
        <v/>
      </c>
      <c r="J30" s="48" t="str">
        <f t="shared" si="17"/>
        <v/>
      </c>
      <c r="K30" s="48" t="str">
        <f t="shared" si="17"/>
        <v/>
      </c>
      <c r="L30" s="48" t="str">
        <f t="shared" si="17"/>
        <v/>
      </c>
      <c r="M30" s="48" t="str">
        <f t="shared" si="17"/>
        <v/>
      </c>
      <c r="N30" s="48" t="str">
        <f t="shared" si="17"/>
        <v/>
      </c>
      <c r="O30" s="48" t="str">
        <f t="shared" si="17"/>
        <v/>
      </c>
      <c r="P30" s="48" t="str">
        <f t="shared" si="17"/>
        <v/>
      </c>
      <c r="Q30" s="48" t="str">
        <f t="shared" si="17"/>
        <v/>
      </c>
      <c r="R30" s="48" t="str">
        <f t="shared" si="17"/>
        <v/>
      </c>
      <c r="S30" s="48" t="str">
        <f t="shared" si="17"/>
        <v/>
      </c>
      <c r="T30" s="48" t="str">
        <f t="shared" si="17"/>
        <v/>
      </c>
      <c r="U30" s="48" t="str">
        <f t="shared" si="17"/>
        <v/>
      </c>
      <c r="V30" s="48" t="str">
        <f t="shared" si="17"/>
        <v/>
      </c>
      <c r="W30" s="48" t="str">
        <f t="shared" si="17"/>
        <v/>
      </c>
      <c r="X30" s="48" t="str">
        <f t="shared" si="17"/>
        <v/>
      </c>
      <c r="Y30" s="48" t="str">
        <f t="shared" si="17"/>
        <v/>
      </c>
      <c r="Z30" s="48" t="str">
        <f t="shared" si="17"/>
        <v/>
      </c>
      <c r="AA30" s="48" t="str">
        <f t="shared" si="17"/>
        <v/>
      </c>
      <c r="AB30" s="48" t="str">
        <f t="shared" si="17"/>
        <v/>
      </c>
      <c r="AC30" s="48" t="str">
        <f t="shared" si="17"/>
        <v/>
      </c>
      <c r="AD30" s="48" t="str">
        <f t="shared" si="17"/>
        <v/>
      </c>
      <c r="AE30" s="48" t="str">
        <f t="shared" si="17"/>
        <v/>
      </c>
      <c r="AF30" s="48" t="str">
        <f t="shared" si="17"/>
        <v/>
      </c>
      <c r="AG30" s="48" t="str">
        <f t="shared" si="17"/>
        <v/>
      </c>
      <c r="AH30" s="48" t="str">
        <f t="shared" si="17"/>
        <v/>
      </c>
      <c r="AI30" s="48" t="str">
        <f t="shared" si="17"/>
        <v/>
      </c>
      <c r="AJ30" s="48" t="str">
        <f t="shared" si="17"/>
        <v/>
      </c>
      <c r="AK30" s="48" t="str">
        <f t="shared" si="17"/>
        <v/>
      </c>
      <c r="AL30" s="48" t="str">
        <f t="shared" si="17"/>
        <v/>
      </c>
      <c r="AM30" s="48" t="str">
        <f t="shared" si="17"/>
        <v/>
      </c>
      <c r="AN30" s="48" t="str">
        <f t="shared" si="17"/>
        <v/>
      </c>
      <c r="AO30" s="48" t="str">
        <f t="shared" si="17"/>
        <v/>
      </c>
      <c r="AP30" s="48" t="str">
        <f t="shared" si="17"/>
        <v/>
      </c>
      <c r="AQ30" s="48" t="str">
        <f t="shared" si="17"/>
        <v/>
      </c>
      <c r="AR30" s="48" t="str">
        <f t="shared" si="17"/>
        <v/>
      </c>
      <c r="AS30" s="48" t="str">
        <f t="shared" si="17"/>
        <v/>
      </c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</row>
    <row r="31">
      <c r="A31" s="37" t="s">
        <v>339</v>
      </c>
      <c r="B31" s="48" t="str">
        <f t="shared" ref="B31:AS31" si="18">IF(B$5="", "", B$5*ln(B10)+(1-B$5)*ln(1-B10))</f>
        <v/>
      </c>
      <c r="C31" s="48" t="str">
        <f t="shared" si="18"/>
        <v/>
      </c>
      <c r="D31" s="48" t="str">
        <f t="shared" si="18"/>
        <v/>
      </c>
      <c r="E31" s="48" t="str">
        <f t="shared" si="18"/>
        <v/>
      </c>
      <c r="F31" s="48" t="str">
        <f t="shared" si="18"/>
        <v/>
      </c>
      <c r="G31" s="48" t="str">
        <f t="shared" si="18"/>
        <v/>
      </c>
      <c r="H31" s="48" t="str">
        <f t="shared" si="18"/>
        <v/>
      </c>
      <c r="I31" s="48" t="str">
        <f t="shared" si="18"/>
        <v/>
      </c>
      <c r="J31" s="48" t="str">
        <f t="shared" si="18"/>
        <v/>
      </c>
      <c r="K31" s="48" t="str">
        <f t="shared" si="18"/>
        <v/>
      </c>
      <c r="L31" s="48" t="str">
        <f t="shared" si="18"/>
        <v/>
      </c>
      <c r="M31" s="48" t="str">
        <f t="shared" si="18"/>
        <v/>
      </c>
      <c r="N31" s="48" t="str">
        <f t="shared" si="18"/>
        <v/>
      </c>
      <c r="O31" s="48" t="str">
        <f t="shared" si="18"/>
        <v/>
      </c>
      <c r="P31" s="48" t="str">
        <f t="shared" si="18"/>
        <v/>
      </c>
      <c r="Q31" s="48" t="str">
        <f t="shared" si="18"/>
        <v/>
      </c>
      <c r="R31" s="48" t="str">
        <f t="shared" si="18"/>
        <v/>
      </c>
      <c r="S31" s="48" t="str">
        <f t="shared" si="18"/>
        <v/>
      </c>
      <c r="T31" s="48" t="str">
        <f t="shared" si="18"/>
        <v/>
      </c>
      <c r="U31" s="48" t="str">
        <f t="shared" si="18"/>
        <v/>
      </c>
      <c r="V31" s="48" t="str">
        <f t="shared" si="18"/>
        <v/>
      </c>
      <c r="W31" s="48" t="str">
        <f t="shared" si="18"/>
        <v/>
      </c>
      <c r="X31" s="48" t="str">
        <f t="shared" si="18"/>
        <v/>
      </c>
      <c r="Y31" s="48" t="str">
        <f t="shared" si="18"/>
        <v/>
      </c>
      <c r="Z31" s="48" t="str">
        <f t="shared" si="18"/>
        <v/>
      </c>
      <c r="AA31" s="48" t="str">
        <f t="shared" si="18"/>
        <v/>
      </c>
      <c r="AB31" s="48" t="str">
        <f t="shared" si="18"/>
        <v/>
      </c>
      <c r="AC31" s="48" t="str">
        <f t="shared" si="18"/>
        <v/>
      </c>
      <c r="AD31" s="48" t="str">
        <f t="shared" si="18"/>
        <v/>
      </c>
      <c r="AE31" s="48" t="str">
        <f t="shared" si="18"/>
        <v/>
      </c>
      <c r="AF31" s="48" t="str">
        <f t="shared" si="18"/>
        <v/>
      </c>
      <c r="AG31" s="48" t="str">
        <f t="shared" si="18"/>
        <v/>
      </c>
      <c r="AH31" s="48" t="str">
        <f t="shared" si="18"/>
        <v/>
      </c>
      <c r="AI31" s="48" t="str">
        <f t="shared" si="18"/>
        <v/>
      </c>
      <c r="AJ31" s="48" t="str">
        <f t="shared" si="18"/>
        <v/>
      </c>
      <c r="AK31" s="48" t="str">
        <f t="shared" si="18"/>
        <v/>
      </c>
      <c r="AL31" s="48" t="str">
        <f t="shared" si="18"/>
        <v/>
      </c>
      <c r="AM31" s="48" t="str">
        <f t="shared" si="18"/>
        <v/>
      </c>
      <c r="AN31" s="48" t="str">
        <f t="shared" si="18"/>
        <v/>
      </c>
      <c r="AO31" s="48" t="str">
        <f t="shared" si="18"/>
        <v/>
      </c>
      <c r="AP31" s="48" t="str">
        <f t="shared" si="18"/>
        <v/>
      </c>
      <c r="AQ31" s="48" t="str">
        <f t="shared" si="18"/>
        <v/>
      </c>
      <c r="AR31" s="48" t="str">
        <f t="shared" si="18"/>
        <v/>
      </c>
      <c r="AS31" s="48" t="str">
        <f t="shared" si="18"/>
        <v/>
      </c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</row>
    <row r="32">
      <c r="A32" s="37" t="s">
        <v>340</v>
      </c>
      <c r="B32" s="48" t="str">
        <f t="shared" ref="B32:AS32" si="19">IF(B$5="", "", B$5*ln(B11)+(1-B$5)*ln(1-B11))</f>
        <v/>
      </c>
      <c r="C32" s="48" t="str">
        <f t="shared" si="19"/>
        <v/>
      </c>
      <c r="D32" s="48" t="str">
        <f t="shared" si="19"/>
        <v/>
      </c>
      <c r="E32" s="48" t="str">
        <f t="shared" si="19"/>
        <v/>
      </c>
      <c r="F32" s="48" t="str">
        <f t="shared" si="19"/>
        <v/>
      </c>
      <c r="G32" s="48" t="str">
        <f t="shared" si="19"/>
        <v/>
      </c>
      <c r="H32" s="48" t="str">
        <f t="shared" si="19"/>
        <v/>
      </c>
      <c r="I32" s="48" t="str">
        <f t="shared" si="19"/>
        <v/>
      </c>
      <c r="J32" s="48" t="str">
        <f t="shared" si="19"/>
        <v/>
      </c>
      <c r="K32" s="48" t="str">
        <f t="shared" si="19"/>
        <v/>
      </c>
      <c r="L32" s="48" t="str">
        <f t="shared" si="19"/>
        <v/>
      </c>
      <c r="M32" s="48" t="str">
        <f t="shared" si="19"/>
        <v/>
      </c>
      <c r="N32" s="48" t="str">
        <f t="shared" si="19"/>
        <v/>
      </c>
      <c r="O32" s="48" t="str">
        <f t="shared" si="19"/>
        <v/>
      </c>
      <c r="P32" s="48" t="str">
        <f t="shared" si="19"/>
        <v/>
      </c>
      <c r="Q32" s="48" t="str">
        <f t="shared" si="19"/>
        <v/>
      </c>
      <c r="R32" s="48" t="str">
        <f t="shared" si="19"/>
        <v/>
      </c>
      <c r="S32" s="48" t="str">
        <f t="shared" si="19"/>
        <v/>
      </c>
      <c r="T32" s="48" t="str">
        <f t="shared" si="19"/>
        <v/>
      </c>
      <c r="U32" s="48" t="str">
        <f t="shared" si="19"/>
        <v/>
      </c>
      <c r="V32" s="48" t="str">
        <f t="shared" si="19"/>
        <v/>
      </c>
      <c r="W32" s="48" t="str">
        <f t="shared" si="19"/>
        <v/>
      </c>
      <c r="X32" s="48" t="str">
        <f t="shared" si="19"/>
        <v/>
      </c>
      <c r="Y32" s="48" t="str">
        <f t="shared" si="19"/>
        <v/>
      </c>
      <c r="Z32" s="48" t="str">
        <f t="shared" si="19"/>
        <v/>
      </c>
      <c r="AA32" s="48" t="str">
        <f t="shared" si="19"/>
        <v/>
      </c>
      <c r="AB32" s="48" t="str">
        <f t="shared" si="19"/>
        <v/>
      </c>
      <c r="AC32" s="48" t="str">
        <f t="shared" si="19"/>
        <v/>
      </c>
      <c r="AD32" s="48" t="str">
        <f t="shared" si="19"/>
        <v/>
      </c>
      <c r="AE32" s="48" t="str">
        <f t="shared" si="19"/>
        <v/>
      </c>
      <c r="AF32" s="48" t="str">
        <f t="shared" si="19"/>
        <v/>
      </c>
      <c r="AG32" s="48" t="str">
        <f t="shared" si="19"/>
        <v/>
      </c>
      <c r="AH32" s="48" t="str">
        <f t="shared" si="19"/>
        <v/>
      </c>
      <c r="AI32" s="48" t="str">
        <f t="shared" si="19"/>
        <v/>
      </c>
      <c r="AJ32" s="48" t="str">
        <f t="shared" si="19"/>
        <v/>
      </c>
      <c r="AK32" s="48" t="str">
        <f t="shared" si="19"/>
        <v/>
      </c>
      <c r="AL32" s="48" t="str">
        <f t="shared" si="19"/>
        <v/>
      </c>
      <c r="AM32" s="48" t="str">
        <f t="shared" si="19"/>
        <v/>
      </c>
      <c r="AN32" s="48" t="str">
        <f t="shared" si="19"/>
        <v/>
      </c>
      <c r="AO32" s="48" t="str">
        <f t="shared" si="19"/>
        <v/>
      </c>
      <c r="AP32" s="48" t="str">
        <f t="shared" si="19"/>
        <v/>
      </c>
      <c r="AQ32" s="48" t="str">
        <f t="shared" si="19"/>
        <v/>
      </c>
      <c r="AR32" s="48" t="str">
        <f t="shared" si="19"/>
        <v/>
      </c>
      <c r="AS32" s="48" t="str">
        <f t="shared" si="19"/>
        <v/>
      </c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</row>
    <row r="33">
      <c r="A33" s="37" t="s">
        <v>341</v>
      </c>
      <c r="B33" s="48" t="str">
        <f t="shared" ref="B33:AS33" si="20">IF(B$5="", "", B$5*ln(B12)+(1-B$5)*ln(1-B12))</f>
        <v/>
      </c>
      <c r="C33" s="48" t="str">
        <f t="shared" si="20"/>
        <v/>
      </c>
      <c r="D33" s="48" t="str">
        <f t="shared" si="20"/>
        <v/>
      </c>
      <c r="E33" s="48" t="str">
        <f t="shared" si="20"/>
        <v/>
      </c>
      <c r="F33" s="48" t="str">
        <f t="shared" si="20"/>
        <v/>
      </c>
      <c r="G33" s="48" t="str">
        <f t="shared" si="20"/>
        <v/>
      </c>
      <c r="H33" s="48" t="str">
        <f t="shared" si="20"/>
        <v/>
      </c>
      <c r="I33" s="48" t="str">
        <f t="shared" si="20"/>
        <v/>
      </c>
      <c r="J33" s="48" t="str">
        <f t="shared" si="20"/>
        <v/>
      </c>
      <c r="K33" s="48" t="str">
        <f t="shared" si="20"/>
        <v/>
      </c>
      <c r="L33" s="48" t="str">
        <f t="shared" si="20"/>
        <v/>
      </c>
      <c r="M33" s="48" t="str">
        <f t="shared" si="20"/>
        <v/>
      </c>
      <c r="N33" s="48" t="str">
        <f t="shared" si="20"/>
        <v/>
      </c>
      <c r="O33" s="48" t="str">
        <f t="shared" si="20"/>
        <v/>
      </c>
      <c r="P33" s="48" t="str">
        <f t="shared" si="20"/>
        <v/>
      </c>
      <c r="Q33" s="48" t="str">
        <f t="shared" si="20"/>
        <v/>
      </c>
      <c r="R33" s="48" t="str">
        <f t="shared" si="20"/>
        <v/>
      </c>
      <c r="S33" s="48" t="str">
        <f t="shared" si="20"/>
        <v/>
      </c>
      <c r="T33" s="48" t="str">
        <f t="shared" si="20"/>
        <v/>
      </c>
      <c r="U33" s="48" t="str">
        <f t="shared" si="20"/>
        <v/>
      </c>
      <c r="V33" s="48" t="str">
        <f t="shared" si="20"/>
        <v/>
      </c>
      <c r="W33" s="48" t="str">
        <f t="shared" si="20"/>
        <v/>
      </c>
      <c r="X33" s="48" t="str">
        <f t="shared" si="20"/>
        <v/>
      </c>
      <c r="Y33" s="48" t="str">
        <f t="shared" si="20"/>
        <v/>
      </c>
      <c r="Z33" s="48" t="str">
        <f t="shared" si="20"/>
        <v/>
      </c>
      <c r="AA33" s="48" t="str">
        <f t="shared" si="20"/>
        <v/>
      </c>
      <c r="AB33" s="48" t="str">
        <f t="shared" si="20"/>
        <v/>
      </c>
      <c r="AC33" s="48" t="str">
        <f t="shared" si="20"/>
        <v/>
      </c>
      <c r="AD33" s="48" t="str">
        <f t="shared" si="20"/>
        <v/>
      </c>
      <c r="AE33" s="48" t="str">
        <f t="shared" si="20"/>
        <v/>
      </c>
      <c r="AF33" s="48" t="str">
        <f t="shared" si="20"/>
        <v/>
      </c>
      <c r="AG33" s="48" t="str">
        <f t="shared" si="20"/>
        <v/>
      </c>
      <c r="AH33" s="48" t="str">
        <f t="shared" si="20"/>
        <v/>
      </c>
      <c r="AI33" s="48" t="str">
        <f t="shared" si="20"/>
        <v/>
      </c>
      <c r="AJ33" s="48" t="str">
        <f t="shared" si="20"/>
        <v/>
      </c>
      <c r="AK33" s="48" t="str">
        <f t="shared" si="20"/>
        <v/>
      </c>
      <c r="AL33" s="48" t="str">
        <f t="shared" si="20"/>
        <v/>
      </c>
      <c r="AM33" s="48" t="str">
        <f t="shared" si="20"/>
        <v/>
      </c>
      <c r="AN33" s="48" t="str">
        <f t="shared" si="20"/>
        <v/>
      </c>
      <c r="AO33" s="48" t="str">
        <f t="shared" si="20"/>
        <v/>
      </c>
      <c r="AP33" s="48" t="str">
        <f t="shared" si="20"/>
        <v/>
      </c>
      <c r="AQ33" s="48" t="str">
        <f t="shared" si="20"/>
        <v/>
      </c>
      <c r="AR33" s="48" t="str">
        <f t="shared" si="20"/>
        <v/>
      </c>
      <c r="AS33" s="48" t="str">
        <f t="shared" si="20"/>
        <v/>
      </c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</row>
    <row r="34">
      <c r="A34" s="37" t="s">
        <v>342</v>
      </c>
      <c r="B34" s="48" t="str">
        <f t="shared" ref="B34:AS34" si="21">IF(B$5="", "", B$5*ln(B13)+(1-B$5)*ln(1-B13))</f>
        <v/>
      </c>
      <c r="C34" s="48" t="str">
        <f t="shared" si="21"/>
        <v/>
      </c>
      <c r="D34" s="48" t="str">
        <f t="shared" si="21"/>
        <v/>
      </c>
      <c r="E34" s="48" t="str">
        <f t="shared" si="21"/>
        <v/>
      </c>
      <c r="F34" s="48" t="str">
        <f t="shared" si="21"/>
        <v/>
      </c>
      <c r="G34" s="48" t="str">
        <f t="shared" si="21"/>
        <v/>
      </c>
      <c r="H34" s="48" t="str">
        <f t="shared" si="21"/>
        <v/>
      </c>
      <c r="I34" s="48" t="str">
        <f t="shared" si="21"/>
        <v/>
      </c>
      <c r="J34" s="48" t="str">
        <f t="shared" si="21"/>
        <v/>
      </c>
      <c r="K34" s="48" t="str">
        <f t="shared" si="21"/>
        <v/>
      </c>
      <c r="L34" s="48" t="str">
        <f t="shared" si="21"/>
        <v/>
      </c>
      <c r="M34" s="48" t="str">
        <f t="shared" si="21"/>
        <v/>
      </c>
      <c r="N34" s="48" t="str">
        <f t="shared" si="21"/>
        <v/>
      </c>
      <c r="O34" s="48" t="str">
        <f t="shared" si="21"/>
        <v/>
      </c>
      <c r="P34" s="48" t="str">
        <f t="shared" si="21"/>
        <v/>
      </c>
      <c r="Q34" s="48" t="str">
        <f t="shared" si="21"/>
        <v/>
      </c>
      <c r="R34" s="48" t="str">
        <f t="shared" si="21"/>
        <v/>
      </c>
      <c r="S34" s="48" t="str">
        <f t="shared" si="21"/>
        <v/>
      </c>
      <c r="T34" s="48" t="str">
        <f t="shared" si="21"/>
        <v/>
      </c>
      <c r="U34" s="48" t="str">
        <f t="shared" si="21"/>
        <v/>
      </c>
      <c r="V34" s="48" t="str">
        <f t="shared" si="21"/>
        <v/>
      </c>
      <c r="W34" s="48" t="str">
        <f t="shared" si="21"/>
        <v/>
      </c>
      <c r="X34" s="48" t="str">
        <f t="shared" si="21"/>
        <v/>
      </c>
      <c r="Y34" s="48" t="str">
        <f t="shared" si="21"/>
        <v/>
      </c>
      <c r="Z34" s="48" t="str">
        <f t="shared" si="21"/>
        <v/>
      </c>
      <c r="AA34" s="48" t="str">
        <f t="shared" si="21"/>
        <v/>
      </c>
      <c r="AB34" s="48" t="str">
        <f t="shared" si="21"/>
        <v/>
      </c>
      <c r="AC34" s="48" t="str">
        <f t="shared" si="21"/>
        <v/>
      </c>
      <c r="AD34" s="48" t="str">
        <f t="shared" si="21"/>
        <v/>
      </c>
      <c r="AE34" s="48" t="str">
        <f t="shared" si="21"/>
        <v/>
      </c>
      <c r="AF34" s="48" t="str">
        <f t="shared" si="21"/>
        <v/>
      </c>
      <c r="AG34" s="48" t="str">
        <f t="shared" si="21"/>
        <v/>
      </c>
      <c r="AH34" s="48" t="str">
        <f t="shared" si="21"/>
        <v/>
      </c>
      <c r="AI34" s="48" t="str">
        <f t="shared" si="21"/>
        <v/>
      </c>
      <c r="AJ34" s="48" t="str">
        <f t="shared" si="21"/>
        <v/>
      </c>
      <c r="AK34" s="48" t="str">
        <f t="shared" si="21"/>
        <v/>
      </c>
      <c r="AL34" s="48" t="str">
        <f t="shared" si="21"/>
        <v/>
      </c>
      <c r="AM34" s="48" t="str">
        <f t="shared" si="21"/>
        <v/>
      </c>
      <c r="AN34" s="48" t="str">
        <f t="shared" si="21"/>
        <v/>
      </c>
      <c r="AO34" s="48" t="str">
        <f t="shared" si="21"/>
        <v/>
      </c>
      <c r="AP34" s="48" t="str">
        <f t="shared" si="21"/>
        <v/>
      </c>
      <c r="AQ34" s="48" t="str">
        <f t="shared" si="21"/>
        <v/>
      </c>
      <c r="AR34" s="48" t="str">
        <f t="shared" si="21"/>
        <v/>
      </c>
      <c r="AS34" s="48" t="str">
        <f t="shared" si="21"/>
        <v/>
      </c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</row>
    <row r="35">
      <c r="A35" s="37" t="s">
        <v>343</v>
      </c>
      <c r="B35" s="48" t="str">
        <f t="shared" ref="B35:AS35" si="22">IF(B$5="", "", B$5*ln(B14)+(1-B$5)*ln(1-B14))</f>
        <v/>
      </c>
      <c r="C35" s="48" t="str">
        <f t="shared" si="22"/>
        <v/>
      </c>
      <c r="D35" s="48" t="str">
        <f t="shared" si="22"/>
        <v/>
      </c>
      <c r="E35" s="48" t="str">
        <f t="shared" si="22"/>
        <v/>
      </c>
      <c r="F35" s="48" t="str">
        <f t="shared" si="22"/>
        <v/>
      </c>
      <c r="G35" s="48" t="str">
        <f t="shared" si="22"/>
        <v/>
      </c>
      <c r="H35" s="48" t="str">
        <f t="shared" si="22"/>
        <v/>
      </c>
      <c r="I35" s="48" t="str">
        <f t="shared" si="22"/>
        <v/>
      </c>
      <c r="J35" s="48" t="str">
        <f t="shared" si="22"/>
        <v/>
      </c>
      <c r="K35" s="48" t="str">
        <f t="shared" si="22"/>
        <v/>
      </c>
      <c r="L35" s="48" t="str">
        <f t="shared" si="22"/>
        <v/>
      </c>
      <c r="M35" s="48" t="str">
        <f t="shared" si="22"/>
        <v/>
      </c>
      <c r="N35" s="48" t="str">
        <f t="shared" si="22"/>
        <v/>
      </c>
      <c r="O35" s="48" t="str">
        <f t="shared" si="22"/>
        <v/>
      </c>
      <c r="P35" s="48" t="str">
        <f t="shared" si="22"/>
        <v/>
      </c>
      <c r="Q35" s="48" t="str">
        <f t="shared" si="22"/>
        <v/>
      </c>
      <c r="R35" s="48" t="str">
        <f t="shared" si="22"/>
        <v/>
      </c>
      <c r="S35" s="48" t="str">
        <f t="shared" si="22"/>
        <v/>
      </c>
      <c r="T35" s="48" t="str">
        <f t="shared" si="22"/>
        <v/>
      </c>
      <c r="U35" s="48" t="str">
        <f t="shared" si="22"/>
        <v/>
      </c>
      <c r="V35" s="48" t="str">
        <f t="shared" si="22"/>
        <v/>
      </c>
      <c r="W35" s="48" t="str">
        <f t="shared" si="22"/>
        <v/>
      </c>
      <c r="X35" s="48" t="str">
        <f t="shared" si="22"/>
        <v/>
      </c>
      <c r="Y35" s="48" t="str">
        <f t="shared" si="22"/>
        <v/>
      </c>
      <c r="Z35" s="48" t="str">
        <f t="shared" si="22"/>
        <v/>
      </c>
      <c r="AA35" s="48" t="str">
        <f t="shared" si="22"/>
        <v/>
      </c>
      <c r="AB35" s="48" t="str">
        <f t="shared" si="22"/>
        <v/>
      </c>
      <c r="AC35" s="48" t="str">
        <f t="shared" si="22"/>
        <v/>
      </c>
      <c r="AD35" s="48" t="str">
        <f t="shared" si="22"/>
        <v/>
      </c>
      <c r="AE35" s="48" t="str">
        <f t="shared" si="22"/>
        <v/>
      </c>
      <c r="AF35" s="48" t="str">
        <f t="shared" si="22"/>
        <v/>
      </c>
      <c r="AG35" s="48" t="str">
        <f t="shared" si="22"/>
        <v/>
      </c>
      <c r="AH35" s="48" t="str">
        <f t="shared" si="22"/>
        <v/>
      </c>
      <c r="AI35" s="48" t="str">
        <f t="shared" si="22"/>
        <v/>
      </c>
      <c r="AJ35" s="48" t="str">
        <f t="shared" si="22"/>
        <v/>
      </c>
      <c r="AK35" s="48" t="str">
        <f t="shared" si="22"/>
        <v/>
      </c>
      <c r="AL35" s="48" t="str">
        <f t="shared" si="22"/>
        <v/>
      </c>
      <c r="AM35" s="48" t="str">
        <f t="shared" si="22"/>
        <v/>
      </c>
      <c r="AN35" s="48" t="str">
        <f t="shared" si="22"/>
        <v/>
      </c>
      <c r="AO35" s="48" t="str">
        <f t="shared" si="22"/>
        <v/>
      </c>
      <c r="AP35" s="48" t="str">
        <f t="shared" si="22"/>
        <v/>
      </c>
      <c r="AQ35" s="48" t="str">
        <f t="shared" si="22"/>
        <v/>
      </c>
      <c r="AR35" s="48" t="str">
        <f t="shared" si="22"/>
        <v/>
      </c>
      <c r="AS35" s="48" t="str">
        <f t="shared" si="22"/>
        <v/>
      </c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</row>
    <row r="36">
      <c r="A36" s="37" t="s">
        <v>344</v>
      </c>
      <c r="B36" s="48" t="str">
        <f t="shared" ref="B36:AS36" si="23">IF(B$5="", "", B$5*ln(B15)+(1-B$5)*ln(1-B15))</f>
        <v/>
      </c>
      <c r="C36" s="48" t="str">
        <f t="shared" si="23"/>
        <v/>
      </c>
      <c r="D36" s="48" t="str">
        <f t="shared" si="23"/>
        <v/>
      </c>
      <c r="E36" s="48" t="str">
        <f t="shared" si="23"/>
        <v/>
      </c>
      <c r="F36" s="48" t="str">
        <f t="shared" si="23"/>
        <v/>
      </c>
      <c r="G36" s="48" t="str">
        <f t="shared" si="23"/>
        <v/>
      </c>
      <c r="H36" s="48" t="str">
        <f t="shared" si="23"/>
        <v/>
      </c>
      <c r="I36" s="48" t="str">
        <f t="shared" si="23"/>
        <v/>
      </c>
      <c r="J36" s="48" t="str">
        <f t="shared" si="23"/>
        <v/>
      </c>
      <c r="K36" s="48" t="str">
        <f t="shared" si="23"/>
        <v/>
      </c>
      <c r="L36" s="48" t="str">
        <f t="shared" si="23"/>
        <v/>
      </c>
      <c r="M36" s="48" t="str">
        <f t="shared" si="23"/>
        <v/>
      </c>
      <c r="N36" s="48" t="str">
        <f t="shared" si="23"/>
        <v/>
      </c>
      <c r="O36" s="48" t="str">
        <f t="shared" si="23"/>
        <v/>
      </c>
      <c r="P36" s="48" t="str">
        <f t="shared" si="23"/>
        <v/>
      </c>
      <c r="Q36" s="48" t="str">
        <f t="shared" si="23"/>
        <v/>
      </c>
      <c r="R36" s="48" t="str">
        <f t="shared" si="23"/>
        <v/>
      </c>
      <c r="S36" s="48" t="str">
        <f t="shared" si="23"/>
        <v/>
      </c>
      <c r="T36" s="48" t="str">
        <f t="shared" si="23"/>
        <v/>
      </c>
      <c r="U36" s="48" t="str">
        <f t="shared" si="23"/>
        <v/>
      </c>
      <c r="V36" s="48" t="str">
        <f t="shared" si="23"/>
        <v/>
      </c>
      <c r="W36" s="48" t="str">
        <f t="shared" si="23"/>
        <v/>
      </c>
      <c r="X36" s="48" t="str">
        <f t="shared" si="23"/>
        <v/>
      </c>
      <c r="Y36" s="48" t="str">
        <f t="shared" si="23"/>
        <v/>
      </c>
      <c r="Z36" s="48" t="str">
        <f t="shared" si="23"/>
        <v/>
      </c>
      <c r="AA36" s="48" t="str">
        <f t="shared" si="23"/>
        <v/>
      </c>
      <c r="AB36" s="48" t="str">
        <f t="shared" si="23"/>
        <v/>
      </c>
      <c r="AC36" s="48" t="str">
        <f t="shared" si="23"/>
        <v/>
      </c>
      <c r="AD36" s="48" t="str">
        <f t="shared" si="23"/>
        <v/>
      </c>
      <c r="AE36" s="48" t="str">
        <f t="shared" si="23"/>
        <v/>
      </c>
      <c r="AF36" s="48" t="str">
        <f t="shared" si="23"/>
        <v/>
      </c>
      <c r="AG36" s="48" t="str">
        <f t="shared" si="23"/>
        <v/>
      </c>
      <c r="AH36" s="48" t="str">
        <f t="shared" si="23"/>
        <v/>
      </c>
      <c r="AI36" s="48" t="str">
        <f t="shared" si="23"/>
        <v/>
      </c>
      <c r="AJ36" s="48" t="str">
        <f t="shared" si="23"/>
        <v/>
      </c>
      <c r="AK36" s="48" t="str">
        <f t="shared" si="23"/>
        <v/>
      </c>
      <c r="AL36" s="48" t="str">
        <f t="shared" si="23"/>
        <v/>
      </c>
      <c r="AM36" s="48" t="str">
        <f t="shared" si="23"/>
        <v/>
      </c>
      <c r="AN36" s="48" t="str">
        <f t="shared" si="23"/>
        <v/>
      </c>
      <c r="AO36" s="48" t="str">
        <f t="shared" si="23"/>
        <v/>
      </c>
      <c r="AP36" s="48" t="str">
        <f t="shared" si="23"/>
        <v/>
      </c>
      <c r="AQ36" s="48" t="str">
        <f t="shared" si="23"/>
        <v/>
      </c>
      <c r="AR36" s="48" t="str">
        <f t="shared" si="23"/>
        <v/>
      </c>
      <c r="AS36" s="48" t="str">
        <f t="shared" si="23"/>
        <v/>
      </c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</row>
    <row r="37">
      <c r="A37" s="37" t="s">
        <v>345</v>
      </c>
      <c r="B37" s="47" t="str">
        <f t="shared" ref="B37:AS37" si="24">if(B5="", "",average(B27:B36))</f>
        <v/>
      </c>
      <c r="C37" s="47" t="str">
        <f t="shared" si="24"/>
        <v/>
      </c>
      <c r="D37" s="47" t="str">
        <f t="shared" si="24"/>
        <v/>
      </c>
      <c r="E37" s="47" t="str">
        <f t="shared" si="24"/>
        <v/>
      </c>
      <c r="F37" s="47" t="str">
        <f t="shared" si="24"/>
        <v/>
      </c>
      <c r="G37" s="47" t="str">
        <f t="shared" si="24"/>
        <v/>
      </c>
      <c r="H37" s="47" t="str">
        <f t="shared" si="24"/>
        <v/>
      </c>
      <c r="I37" s="47" t="str">
        <f t="shared" si="24"/>
        <v/>
      </c>
      <c r="J37" s="47" t="str">
        <f t="shared" si="24"/>
        <v/>
      </c>
      <c r="K37" s="47" t="str">
        <f t="shared" si="24"/>
        <v/>
      </c>
      <c r="L37" s="47" t="str">
        <f t="shared" si="24"/>
        <v/>
      </c>
      <c r="M37" s="47" t="str">
        <f t="shared" si="24"/>
        <v/>
      </c>
      <c r="N37" s="47" t="str">
        <f t="shared" si="24"/>
        <v/>
      </c>
      <c r="O37" s="47" t="str">
        <f t="shared" si="24"/>
        <v/>
      </c>
      <c r="P37" s="47" t="str">
        <f t="shared" si="24"/>
        <v/>
      </c>
      <c r="Q37" s="47" t="str">
        <f t="shared" si="24"/>
        <v/>
      </c>
      <c r="R37" s="47" t="str">
        <f t="shared" si="24"/>
        <v/>
      </c>
      <c r="S37" s="47" t="str">
        <f t="shared" si="24"/>
        <v/>
      </c>
      <c r="T37" s="47" t="str">
        <f t="shared" si="24"/>
        <v/>
      </c>
      <c r="U37" s="47" t="str">
        <f t="shared" si="24"/>
        <v/>
      </c>
      <c r="V37" s="47" t="str">
        <f t="shared" si="24"/>
        <v/>
      </c>
      <c r="W37" s="47" t="str">
        <f t="shared" si="24"/>
        <v/>
      </c>
      <c r="X37" s="47" t="str">
        <f t="shared" si="24"/>
        <v/>
      </c>
      <c r="Y37" s="47" t="str">
        <f t="shared" si="24"/>
        <v/>
      </c>
      <c r="Z37" s="47" t="str">
        <f t="shared" si="24"/>
        <v/>
      </c>
      <c r="AA37" s="47" t="str">
        <f t="shared" si="24"/>
        <v/>
      </c>
      <c r="AB37" s="47" t="str">
        <f t="shared" si="24"/>
        <v/>
      </c>
      <c r="AC37" s="47" t="str">
        <f t="shared" si="24"/>
        <v/>
      </c>
      <c r="AD37" s="47" t="str">
        <f t="shared" si="24"/>
        <v/>
      </c>
      <c r="AE37" s="47" t="str">
        <f t="shared" si="24"/>
        <v/>
      </c>
      <c r="AF37" s="47" t="str">
        <f t="shared" si="24"/>
        <v/>
      </c>
      <c r="AG37" s="47" t="str">
        <f t="shared" si="24"/>
        <v/>
      </c>
      <c r="AH37" s="47" t="str">
        <f t="shared" si="24"/>
        <v/>
      </c>
      <c r="AI37" s="47" t="str">
        <f t="shared" si="24"/>
        <v/>
      </c>
      <c r="AJ37" s="47" t="str">
        <f t="shared" si="24"/>
        <v/>
      </c>
      <c r="AK37" s="47" t="str">
        <f t="shared" si="24"/>
        <v/>
      </c>
      <c r="AL37" s="47" t="str">
        <f t="shared" si="24"/>
        <v/>
      </c>
      <c r="AM37" s="47" t="str">
        <f t="shared" si="24"/>
        <v/>
      </c>
      <c r="AN37" s="47" t="str">
        <f t="shared" si="24"/>
        <v/>
      </c>
      <c r="AO37" s="47" t="str">
        <f t="shared" si="24"/>
        <v/>
      </c>
      <c r="AP37" s="47" t="str">
        <f t="shared" si="24"/>
        <v/>
      </c>
      <c r="AQ37" s="47" t="str">
        <f t="shared" si="24"/>
        <v/>
      </c>
      <c r="AR37" s="47" t="str">
        <f t="shared" si="24"/>
        <v/>
      </c>
      <c r="AS37" s="47" t="str">
        <f t="shared" si="24"/>
        <v/>
      </c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</row>
    <row r="38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</row>
    <row r="39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</row>
    <row r="40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</row>
    <row r="4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</row>
    <row r="42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</row>
    <row r="43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</row>
    <row r="44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</row>
    <row r="45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</row>
    <row r="46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</row>
    <row r="47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</row>
    <row r="48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</row>
    <row r="49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</row>
    <row r="50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</row>
    <row r="5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</row>
    <row r="52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</row>
    <row r="53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</row>
    <row r="54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</row>
    <row r="986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</row>
    <row r="987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</row>
    <row r="988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</row>
    <row r="989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</row>
    <row r="990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</row>
    <row r="99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</row>
    <row r="992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</row>
    <row r="993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</row>
    <row r="994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</row>
    <row r="995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</row>
    <row r="996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</row>
    <row r="997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</row>
    <row r="998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</row>
    <row r="999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</row>
    <row r="1000">
      <c r="A1000" s="49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</row>
    <row r="1001">
      <c r="A1001" s="49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</row>
    <row r="1002">
      <c r="A1002" s="49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/>
    </row>
    <row r="1003">
      <c r="A1003" s="49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  <c r="AW1003" s="46"/>
      <c r="AX1003" s="46"/>
      <c r="AY1003" s="46"/>
      <c r="AZ1003" s="46"/>
      <c r="BA1003" s="46"/>
      <c r="BB1003" s="46"/>
      <c r="BC1003" s="46"/>
      <c r="BD1003" s="46"/>
    </row>
  </sheetData>
  <hyperlinks>
    <hyperlink r:id="rId1" ref="AI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46" width="34.5"/>
  </cols>
  <sheetData>
    <row r="1">
      <c r="A1" s="37" t="s">
        <v>189</v>
      </c>
      <c r="B1" s="38" t="s">
        <v>346</v>
      </c>
      <c r="C1" s="38" t="s">
        <v>347</v>
      </c>
      <c r="D1" s="38" t="s">
        <v>348</v>
      </c>
      <c r="E1" s="38" t="s">
        <v>349</v>
      </c>
      <c r="F1" s="38" t="s">
        <v>350</v>
      </c>
      <c r="G1" s="38" t="s">
        <v>351</v>
      </c>
      <c r="H1" s="38" t="s">
        <v>352</v>
      </c>
      <c r="I1" s="38" t="s">
        <v>353</v>
      </c>
      <c r="J1" s="38" t="s">
        <v>354</v>
      </c>
      <c r="K1" s="38" t="s">
        <v>355</v>
      </c>
      <c r="L1" s="38" t="s">
        <v>356</v>
      </c>
      <c r="M1" s="38" t="s">
        <v>357</v>
      </c>
      <c r="N1" s="38" t="s">
        <v>358</v>
      </c>
      <c r="O1" s="38" t="s">
        <v>359</v>
      </c>
      <c r="P1" s="38" t="s">
        <v>360</v>
      </c>
      <c r="Q1" s="38" t="s">
        <v>361</v>
      </c>
      <c r="R1" s="38" t="s">
        <v>362</v>
      </c>
      <c r="S1" s="38" t="s">
        <v>363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</row>
    <row r="2">
      <c r="A2" s="37" t="s">
        <v>242</v>
      </c>
      <c r="B2" s="40" t="s">
        <v>364</v>
      </c>
      <c r="C2" s="40" t="s">
        <v>365</v>
      </c>
      <c r="D2" s="40" t="s">
        <v>366</v>
      </c>
      <c r="E2" s="40" t="s">
        <v>367</v>
      </c>
      <c r="F2" s="40" t="s">
        <v>368</v>
      </c>
      <c r="G2" s="40" t="s">
        <v>369</v>
      </c>
      <c r="H2" s="40" t="s">
        <v>370</v>
      </c>
      <c r="I2" s="40" t="s">
        <v>371</v>
      </c>
      <c r="J2" s="40" t="s">
        <v>372</v>
      </c>
      <c r="K2" s="40" t="s">
        <v>373</v>
      </c>
      <c r="L2" s="40" t="s">
        <v>374</v>
      </c>
      <c r="M2" s="40" t="s">
        <v>375</v>
      </c>
      <c r="N2" s="40" t="s">
        <v>376</v>
      </c>
      <c r="O2" s="40" t="s">
        <v>377</v>
      </c>
      <c r="P2" s="40" t="s">
        <v>378</v>
      </c>
      <c r="Q2" s="40" t="s">
        <v>379</v>
      </c>
      <c r="R2" s="40" t="s">
        <v>380</v>
      </c>
      <c r="S2" s="40" t="s">
        <v>381</v>
      </c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</row>
    <row r="3">
      <c r="A3" s="37" t="s">
        <v>295</v>
      </c>
      <c r="B3" s="40" t="s">
        <v>302</v>
      </c>
      <c r="C3" s="40" t="s">
        <v>303</v>
      </c>
      <c r="D3" s="40" t="s">
        <v>299</v>
      </c>
      <c r="E3" s="40" t="s">
        <v>382</v>
      </c>
      <c r="F3" s="40" t="s">
        <v>309</v>
      </c>
      <c r="G3" s="40" t="s">
        <v>304</v>
      </c>
      <c r="H3" s="40" t="s">
        <v>302</v>
      </c>
      <c r="I3" s="40" t="s">
        <v>296</v>
      </c>
      <c r="J3" s="40" t="s">
        <v>302</v>
      </c>
      <c r="K3" s="40" t="s">
        <v>302</v>
      </c>
      <c r="L3" s="40" t="s">
        <v>304</v>
      </c>
      <c r="M3" s="40" t="s">
        <v>383</v>
      </c>
      <c r="N3" s="40" t="s">
        <v>297</v>
      </c>
      <c r="O3" s="40" t="s">
        <v>304</v>
      </c>
      <c r="P3" s="40" t="s">
        <v>309</v>
      </c>
      <c r="Q3" s="40" t="s">
        <v>310</v>
      </c>
      <c r="R3" s="40" t="s">
        <v>384</v>
      </c>
      <c r="S3" s="40" t="s">
        <v>385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</row>
    <row r="4">
      <c r="A4" s="37" t="s">
        <v>313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</row>
    <row r="5">
      <c r="A5" s="37" t="s">
        <v>314</v>
      </c>
      <c r="B5" s="46" t="str">
        <f t="shared" ref="B5:AT5" si="1">ifs(B$4="Yes", 1, B$4="No", 0, B$4 = "", "", B$4="Ambiguous", "")</f>
        <v/>
      </c>
      <c r="C5" s="46" t="str">
        <f t="shared" si="1"/>
        <v/>
      </c>
      <c r="D5" s="46" t="str">
        <f t="shared" si="1"/>
        <v/>
      </c>
      <c r="E5" s="46" t="str">
        <f t="shared" si="1"/>
        <v/>
      </c>
      <c r="F5" s="46" t="str">
        <f t="shared" si="1"/>
        <v/>
      </c>
      <c r="G5" s="46" t="str">
        <f t="shared" si="1"/>
        <v/>
      </c>
      <c r="H5" s="46" t="str">
        <f t="shared" si="1"/>
        <v/>
      </c>
      <c r="I5" s="46" t="str">
        <f t="shared" si="1"/>
        <v/>
      </c>
      <c r="J5" s="46" t="str">
        <f t="shared" si="1"/>
        <v/>
      </c>
      <c r="K5" s="46" t="str">
        <f t="shared" si="1"/>
        <v/>
      </c>
      <c r="L5" s="46" t="str">
        <f t="shared" si="1"/>
        <v/>
      </c>
      <c r="M5" s="46" t="str">
        <f t="shared" si="1"/>
        <v/>
      </c>
      <c r="N5" s="46" t="str">
        <f t="shared" si="1"/>
        <v/>
      </c>
      <c r="O5" s="46" t="str">
        <f t="shared" si="1"/>
        <v/>
      </c>
      <c r="P5" s="46" t="str">
        <f t="shared" si="1"/>
        <v/>
      </c>
      <c r="Q5" s="46" t="str">
        <f t="shared" si="1"/>
        <v/>
      </c>
      <c r="R5" s="46" t="str">
        <f t="shared" si="1"/>
        <v/>
      </c>
      <c r="S5" s="46" t="str">
        <f t="shared" si="1"/>
        <v/>
      </c>
      <c r="T5" s="46" t="str">
        <f t="shared" si="1"/>
        <v/>
      </c>
      <c r="U5" s="46" t="str">
        <f t="shared" si="1"/>
        <v/>
      </c>
      <c r="V5" s="46" t="str">
        <f t="shared" si="1"/>
        <v/>
      </c>
      <c r="W5" s="46" t="str">
        <f t="shared" si="1"/>
        <v/>
      </c>
      <c r="X5" s="46" t="str">
        <f t="shared" si="1"/>
        <v/>
      </c>
      <c r="Y5" s="46" t="str">
        <f t="shared" si="1"/>
        <v/>
      </c>
      <c r="Z5" s="46" t="str">
        <f t="shared" si="1"/>
        <v/>
      </c>
      <c r="AA5" s="46" t="str">
        <f t="shared" si="1"/>
        <v/>
      </c>
      <c r="AB5" s="46" t="str">
        <f t="shared" si="1"/>
        <v/>
      </c>
      <c r="AC5" s="46" t="str">
        <f t="shared" si="1"/>
        <v/>
      </c>
      <c r="AD5" s="46" t="str">
        <f t="shared" si="1"/>
        <v/>
      </c>
      <c r="AE5" s="46" t="str">
        <f t="shared" si="1"/>
        <v/>
      </c>
      <c r="AF5" s="46" t="str">
        <f t="shared" si="1"/>
        <v/>
      </c>
      <c r="AG5" s="46" t="str">
        <f t="shared" si="1"/>
        <v/>
      </c>
      <c r="AH5" s="46" t="str">
        <f t="shared" si="1"/>
        <v/>
      </c>
      <c r="AI5" s="46" t="str">
        <f t="shared" si="1"/>
        <v/>
      </c>
      <c r="AJ5" s="46" t="str">
        <f t="shared" si="1"/>
        <v/>
      </c>
      <c r="AK5" s="46" t="str">
        <f t="shared" si="1"/>
        <v/>
      </c>
      <c r="AL5" s="46" t="str">
        <f t="shared" si="1"/>
        <v/>
      </c>
      <c r="AM5" s="46" t="str">
        <f t="shared" si="1"/>
        <v/>
      </c>
      <c r="AN5" s="46" t="str">
        <f t="shared" si="1"/>
        <v/>
      </c>
      <c r="AO5" s="46" t="str">
        <f t="shared" si="1"/>
        <v/>
      </c>
      <c r="AP5" s="46" t="str">
        <f t="shared" si="1"/>
        <v/>
      </c>
      <c r="AQ5" s="46" t="str">
        <f t="shared" si="1"/>
        <v/>
      </c>
      <c r="AR5" s="46" t="str">
        <f t="shared" si="1"/>
        <v/>
      </c>
      <c r="AS5" s="46" t="str">
        <f t="shared" si="1"/>
        <v/>
      </c>
      <c r="AT5" s="46" t="str">
        <f t="shared" si="1"/>
        <v/>
      </c>
    </row>
    <row r="6">
      <c r="A6" s="37" t="s">
        <v>315</v>
      </c>
      <c r="B6" s="4">
        <v>0.35</v>
      </c>
      <c r="C6" s="4">
        <v>0.35</v>
      </c>
      <c r="D6" s="4">
        <v>0.09</v>
      </c>
      <c r="E6" s="4">
        <v>0.12</v>
      </c>
      <c r="F6" s="4">
        <v>0.65</v>
      </c>
      <c r="G6" s="4">
        <v>0.35</v>
      </c>
      <c r="H6" s="4">
        <v>0.2</v>
      </c>
      <c r="I6" s="4">
        <v>0.15</v>
      </c>
      <c r="J6" s="4">
        <v>0.19</v>
      </c>
      <c r="K6" s="4">
        <v>0.12</v>
      </c>
      <c r="L6" s="4">
        <v>0.03</v>
      </c>
      <c r="M6" s="4">
        <v>0.1</v>
      </c>
      <c r="N6" s="4">
        <v>0.31</v>
      </c>
      <c r="O6" s="4">
        <v>0.75</v>
      </c>
      <c r="P6" s="4">
        <v>0.05</v>
      </c>
      <c r="Q6" s="4">
        <v>0.55</v>
      </c>
      <c r="R6" s="4">
        <v>0.1</v>
      </c>
      <c r="S6" s="4">
        <v>0.03</v>
      </c>
    </row>
    <row r="7">
      <c r="A7" s="50"/>
      <c r="B7" s="46"/>
      <c r="C7" s="40">
        <v>0.45</v>
      </c>
      <c r="D7" s="46"/>
      <c r="E7" s="40">
        <v>0.1</v>
      </c>
      <c r="F7" s="40">
        <v>0.7</v>
      </c>
      <c r="G7" s="46"/>
      <c r="H7" s="40">
        <v>0.25</v>
      </c>
      <c r="I7" s="46"/>
      <c r="J7" s="40">
        <v>0.1</v>
      </c>
      <c r="K7" s="40">
        <v>0.2</v>
      </c>
      <c r="L7" s="46"/>
      <c r="M7" s="40">
        <v>0.05</v>
      </c>
      <c r="N7" s="46"/>
      <c r="O7" s="46"/>
      <c r="P7" s="46"/>
      <c r="Q7" s="40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</row>
    <row r="8">
      <c r="A8" s="50"/>
      <c r="B8" s="46"/>
      <c r="C8" s="40">
        <v>0.3</v>
      </c>
      <c r="D8" s="46"/>
      <c r="E8" s="40">
        <v>0.05</v>
      </c>
      <c r="F8" s="46"/>
      <c r="G8" s="46"/>
      <c r="H8" s="46"/>
      <c r="I8" s="46"/>
      <c r="J8" s="46"/>
      <c r="K8" s="40">
        <v>0.15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</row>
    <row r="9">
      <c r="A9" s="50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</row>
    <row r="10">
      <c r="A10" s="50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</row>
    <row r="11">
      <c r="A11" s="50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</row>
    <row r="12">
      <c r="A12" s="50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>
      <c r="A13" s="50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</row>
    <row r="14">
      <c r="A14" s="37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</row>
    <row r="15">
      <c r="A15" s="37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</row>
    <row r="16">
      <c r="A16" s="37" t="s">
        <v>325</v>
      </c>
      <c r="B16" s="46" t="str">
        <f t="shared" ref="B16:AT16" si="2">if(B$5 = "", "",(B6-B$5)^2)</f>
        <v/>
      </c>
      <c r="C16" s="46" t="str">
        <f t="shared" si="2"/>
        <v/>
      </c>
      <c r="D16" s="46" t="str">
        <f t="shared" si="2"/>
        <v/>
      </c>
      <c r="E16" s="46" t="str">
        <f t="shared" si="2"/>
        <v/>
      </c>
      <c r="F16" s="46" t="str">
        <f t="shared" si="2"/>
        <v/>
      </c>
      <c r="G16" s="46" t="str">
        <f t="shared" si="2"/>
        <v/>
      </c>
      <c r="H16" s="46" t="str">
        <f t="shared" si="2"/>
        <v/>
      </c>
      <c r="I16" s="46" t="str">
        <f t="shared" si="2"/>
        <v/>
      </c>
      <c r="J16" s="46" t="str">
        <f t="shared" si="2"/>
        <v/>
      </c>
      <c r="K16" s="46" t="str">
        <f t="shared" si="2"/>
        <v/>
      </c>
      <c r="L16" s="46" t="str">
        <f t="shared" si="2"/>
        <v/>
      </c>
      <c r="M16" s="46" t="str">
        <f t="shared" si="2"/>
        <v/>
      </c>
      <c r="N16" s="46" t="str">
        <f t="shared" si="2"/>
        <v/>
      </c>
      <c r="O16" s="46" t="str">
        <f t="shared" si="2"/>
        <v/>
      </c>
      <c r="P16" s="46" t="str">
        <f t="shared" si="2"/>
        <v/>
      </c>
      <c r="Q16" s="46" t="str">
        <f t="shared" si="2"/>
        <v/>
      </c>
      <c r="R16" s="46" t="str">
        <f t="shared" si="2"/>
        <v/>
      </c>
      <c r="S16" s="46" t="str">
        <f t="shared" si="2"/>
        <v/>
      </c>
      <c r="T16" s="46" t="str">
        <f t="shared" si="2"/>
        <v/>
      </c>
      <c r="U16" s="46" t="str">
        <f t="shared" si="2"/>
        <v/>
      </c>
      <c r="V16" s="46" t="str">
        <f t="shared" si="2"/>
        <v/>
      </c>
      <c r="W16" s="46" t="str">
        <f t="shared" si="2"/>
        <v/>
      </c>
      <c r="X16" s="46" t="str">
        <f t="shared" si="2"/>
        <v/>
      </c>
      <c r="Y16" s="46" t="str">
        <f t="shared" si="2"/>
        <v/>
      </c>
      <c r="Z16" s="46" t="str">
        <f t="shared" si="2"/>
        <v/>
      </c>
      <c r="AA16" s="46" t="str">
        <f t="shared" si="2"/>
        <v/>
      </c>
      <c r="AB16" s="46" t="str">
        <f t="shared" si="2"/>
        <v/>
      </c>
      <c r="AC16" s="46" t="str">
        <f t="shared" si="2"/>
        <v/>
      </c>
      <c r="AD16" s="46" t="str">
        <f t="shared" si="2"/>
        <v/>
      </c>
      <c r="AE16" s="46" t="str">
        <f t="shared" si="2"/>
        <v/>
      </c>
      <c r="AF16" s="46" t="str">
        <f t="shared" si="2"/>
        <v/>
      </c>
      <c r="AG16" s="46" t="str">
        <f t="shared" si="2"/>
        <v/>
      </c>
      <c r="AH16" s="46" t="str">
        <f t="shared" si="2"/>
        <v/>
      </c>
      <c r="AI16" s="46" t="str">
        <f t="shared" si="2"/>
        <v/>
      </c>
      <c r="AJ16" s="46" t="str">
        <f t="shared" si="2"/>
        <v/>
      </c>
      <c r="AK16" s="46" t="str">
        <f t="shared" si="2"/>
        <v/>
      </c>
      <c r="AL16" s="46" t="str">
        <f t="shared" si="2"/>
        <v/>
      </c>
      <c r="AM16" s="46" t="str">
        <f t="shared" si="2"/>
        <v/>
      </c>
      <c r="AN16" s="46" t="str">
        <f t="shared" si="2"/>
        <v/>
      </c>
      <c r="AO16" s="46" t="str">
        <f t="shared" si="2"/>
        <v/>
      </c>
      <c r="AP16" s="46" t="str">
        <f t="shared" si="2"/>
        <v/>
      </c>
      <c r="AQ16" s="46" t="str">
        <f t="shared" si="2"/>
        <v/>
      </c>
      <c r="AR16" s="46" t="str">
        <f t="shared" si="2"/>
        <v/>
      </c>
      <c r="AS16" s="46" t="str">
        <f t="shared" si="2"/>
        <v/>
      </c>
      <c r="AT16" s="46" t="str">
        <f t="shared" si="2"/>
        <v/>
      </c>
    </row>
    <row r="17">
      <c r="A17" s="49"/>
      <c r="B17" s="46" t="str">
        <f t="shared" ref="B17:AT17" si="3">if(B$5 = "", "",(B7-B$5)^2)</f>
        <v/>
      </c>
      <c r="C17" s="46" t="str">
        <f t="shared" si="3"/>
        <v/>
      </c>
      <c r="D17" s="46" t="str">
        <f t="shared" si="3"/>
        <v/>
      </c>
      <c r="E17" s="46" t="str">
        <f t="shared" si="3"/>
        <v/>
      </c>
      <c r="F17" s="46" t="str">
        <f t="shared" si="3"/>
        <v/>
      </c>
      <c r="G17" s="46" t="str">
        <f t="shared" si="3"/>
        <v/>
      </c>
      <c r="H17" s="46" t="str">
        <f t="shared" si="3"/>
        <v/>
      </c>
      <c r="I17" s="46" t="str">
        <f t="shared" si="3"/>
        <v/>
      </c>
      <c r="J17" s="46" t="str">
        <f t="shared" si="3"/>
        <v/>
      </c>
      <c r="K17" s="46" t="str">
        <f t="shared" si="3"/>
        <v/>
      </c>
      <c r="L17" s="46" t="str">
        <f t="shared" si="3"/>
        <v/>
      </c>
      <c r="M17" s="46" t="str">
        <f t="shared" si="3"/>
        <v/>
      </c>
      <c r="N17" s="46" t="str">
        <f t="shared" si="3"/>
        <v/>
      </c>
      <c r="O17" s="46" t="str">
        <f t="shared" si="3"/>
        <v/>
      </c>
      <c r="P17" s="46" t="str">
        <f t="shared" si="3"/>
        <v/>
      </c>
      <c r="Q17" s="46" t="str">
        <f t="shared" si="3"/>
        <v/>
      </c>
      <c r="R17" s="46" t="str">
        <f t="shared" si="3"/>
        <v/>
      </c>
      <c r="S17" s="46" t="str">
        <f t="shared" si="3"/>
        <v/>
      </c>
      <c r="T17" s="46" t="str">
        <f t="shared" si="3"/>
        <v/>
      </c>
      <c r="U17" s="46" t="str">
        <f t="shared" si="3"/>
        <v/>
      </c>
      <c r="V17" s="46" t="str">
        <f t="shared" si="3"/>
        <v/>
      </c>
      <c r="W17" s="46" t="str">
        <f t="shared" si="3"/>
        <v/>
      </c>
      <c r="X17" s="46" t="str">
        <f t="shared" si="3"/>
        <v/>
      </c>
      <c r="Y17" s="46" t="str">
        <f t="shared" si="3"/>
        <v/>
      </c>
      <c r="Z17" s="46" t="str">
        <f t="shared" si="3"/>
        <v/>
      </c>
      <c r="AA17" s="46" t="str">
        <f t="shared" si="3"/>
        <v/>
      </c>
      <c r="AB17" s="46" t="str">
        <f t="shared" si="3"/>
        <v/>
      </c>
      <c r="AC17" s="46" t="str">
        <f t="shared" si="3"/>
        <v/>
      </c>
      <c r="AD17" s="46" t="str">
        <f t="shared" si="3"/>
        <v/>
      </c>
      <c r="AE17" s="46" t="str">
        <f t="shared" si="3"/>
        <v/>
      </c>
      <c r="AF17" s="46" t="str">
        <f t="shared" si="3"/>
        <v/>
      </c>
      <c r="AG17" s="46" t="str">
        <f t="shared" si="3"/>
        <v/>
      </c>
      <c r="AH17" s="46" t="str">
        <f t="shared" si="3"/>
        <v/>
      </c>
      <c r="AI17" s="46" t="str">
        <f t="shared" si="3"/>
        <v/>
      </c>
      <c r="AJ17" s="46" t="str">
        <f t="shared" si="3"/>
        <v/>
      </c>
      <c r="AK17" s="46" t="str">
        <f t="shared" si="3"/>
        <v/>
      </c>
      <c r="AL17" s="46" t="str">
        <f t="shared" si="3"/>
        <v/>
      </c>
      <c r="AM17" s="46" t="str">
        <f t="shared" si="3"/>
        <v/>
      </c>
      <c r="AN17" s="46" t="str">
        <f t="shared" si="3"/>
        <v/>
      </c>
      <c r="AO17" s="46" t="str">
        <f t="shared" si="3"/>
        <v/>
      </c>
      <c r="AP17" s="46" t="str">
        <f t="shared" si="3"/>
        <v/>
      </c>
      <c r="AQ17" s="46" t="str">
        <f t="shared" si="3"/>
        <v/>
      </c>
      <c r="AR17" s="46" t="str">
        <f t="shared" si="3"/>
        <v/>
      </c>
      <c r="AS17" s="46" t="str">
        <f t="shared" si="3"/>
        <v/>
      </c>
      <c r="AT17" s="46" t="str">
        <f t="shared" si="3"/>
        <v/>
      </c>
    </row>
    <row r="18">
      <c r="A18" s="49"/>
      <c r="B18" s="46" t="str">
        <f t="shared" ref="B18:AT18" si="4">if(B$5 = "", "",(B8-B$5)^2)</f>
        <v/>
      </c>
      <c r="C18" s="46" t="str">
        <f t="shared" si="4"/>
        <v/>
      </c>
      <c r="D18" s="46" t="str">
        <f t="shared" si="4"/>
        <v/>
      </c>
      <c r="E18" s="46" t="str">
        <f t="shared" si="4"/>
        <v/>
      </c>
      <c r="F18" s="46" t="str">
        <f t="shared" si="4"/>
        <v/>
      </c>
      <c r="G18" s="46" t="str">
        <f t="shared" si="4"/>
        <v/>
      </c>
      <c r="H18" s="46" t="str">
        <f t="shared" si="4"/>
        <v/>
      </c>
      <c r="I18" s="46" t="str">
        <f t="shared" si="4"/>
        <v/>
      </c>
      <c r="J18" s="46" t="str">
        <f t="shared" si="4"/>
        <v/>
      </c>
      <c r="K18" s="46" t="str">
        <f t="shared" si="4"/>
        <v/>
      </c>
      <c r="L18" s="46" t="str">
        <f t="shared" si="4"/>
        <v/>
      </c>
      <c r="M18" s="46" t="str">
        <f t="shared" si="4"/>
        <v/>
      </c>
      <c r="N18" s="46" t="str">
        <f t="shared" si="4"/>
        <v/>
      </c>
      <c r="O18" s="46" t="str">
        <f t="shared" si="4"/>
        <v/>
      </c>
      <c r="P18" s="46" t="str">
        <f t="shared" si="4"/>
        <v/>
      </c>
      <c r="Q18" s="46" t="str">
        <f t="shared" si="4"/>
        <v/>
      </c>
      <c r="R18" s="46" t="str">
        <f t="shared" si="4"/>
        <v/>
      </c>
      <c r="S18" s="46" t="str">
        <f t="shared" si="4"/>
        <v/>
      </c>
      <c r="T18" s="46" t="str">
        <f t="shared" si="4"/>
        <v/>
      </c>
      <c r="U18" s="46" t="str">
        <f t="shared" si="4"/>
        <v/>
      </c>
      <c r="V18" s="46" t="str">
        <f t="shared" si="4"/>
        <v/>
      </c>
      <c r="W18" s="46" t="str">
        <f t="shared" si="4"/>
        <v/>
      </c>
      <c r="X18" s="46" t="str">
        <f t="shared" si="4"/>
        <v/>
      </c>
      <c r="Y18" s="46" t="str">
        <f t="shared" si="4"/>
        <v/>
      </c>
      <c r="Z18" s="46" t="str">
        <f t="shared" si="4"/>
        <v/>
      </c>
      <c r="AA18" s="46" t="str">
        <f t="shared" si="4"/>
        <v/>
      </c>
      <c r="AB18" s="46" t="str">
        <f t="shared" si="4"/>
        <v/>
      </c>
      <c r="AC18" s="46" t="str">
        <f t="shared" si="4"/>
        <v/>
      </c>
      <c r="AD18" s="46" t="str">
        <f t="shared" si="4"/>
        <v/>
      </c>
      <c r="AE18" s="46" t="str">
        <f t="shared" si="4"/>
        <v/>
      </c>
      <c r="AF18" s="46" t="str">
        <f t="shared" si="4"/>
        <v/>
      </c>
      <c r="AG18" s="46" t="str">
        <f t="shared" si="4"/>
        <v/>
      </c>
      <c r="AH18" s="46" t="str">
        <f t="shared" si="4"/>
        <v/>
      </c>
      <c r="AI18" s="46" t="str">
        <f t="shared" si="4"/>
        <v/>
      </c>
      <c r="AJ18" s="46" t="str">
        <f t="shared" si="4"/>
        <v/>
      </c>
      <c r="AK18" s="46" t="str">
        <f t="shared" si="4"/>
        <v/>
      </c>
      <c r="AL18" s="46" t="str">
        <f t="shared" si="4"/>
        <v/>
      </c>
      <c r="AM18" s="46" t="str">
        <f t="shared" si="4"/>
        <v/>
      </c>
      <c r="AN18" s="46" t="str">
        <f t="shared" si="4"/>
        <v/>
      </c>
      <c r="AO18" s="46" t="str">
        <f t="shared" si="4"/>
        <v/>
      </c>
      <c r="AP18" s="46" t="str">
        <f t="shared" si="4"/>
        <v/>
      </c>
      <c r="AQ18" s="46" t="str">
        <f t="shared" si="4"/>
        <v/>
      </c>
      <c r="AR18" s="46" t="str">
        <f t="shared" si="4"/>
        <v/>
      </c>
      <c r="AS18" s="46" t="str">
        <f t="shared" si="4"/>
        <v/>
      </c>
      <c r="AT18" s="46" t="str">
        <f t="shared" si="4"/>
        <v/>
      </c>
    </row>
    <row r="19">
      <c r="A19" s="49"/>
      <c r="B19" s="46" t="str">
        <f t="shared" ref="B19:AT19" si="5">if(B$5 = "", "",(B9-B$5)^2)</f>
        <v/>
      </c>
      <c r="C19" s="46" t="str">
        <f t="shared" si="5"/>
        <v/>
      </c>
      <c r="D19" s="46" t="str">
        <f t="shared" si="5"/>
        <v/>
      </c>
      <c r="E19" s="46" t="str">
        <f t="shared" si="5"/>
        <v/>
      </c>
      <c r="F19" s="46" t="str">
        <f t="shared" si="5"/>
        <v/>
      </c>
      <c r="G19" s="46" t="str">
        <f t="shared" si="5"/>
        <v/>
      </c>
      <c r="H19" s="46" t="str">
        <f t="shared" si="5"/>
        <v/>
      </c>
      <c r="I19" s="46" t="str">
        <f t="shared" si="5"/>
        <v/>
      </c>
      <c r="J19" s="46" t="str">
        <f t="shared" si="5"/>
        <v/>
      </c>
      <c r="K19" s="46" t="str">
        <f t="shared" si="5"/>
        <v/>
      </c>
      <c r="L19" s="46" t="str">
        <f t="shared" si="5"/>
        <v/>
      </c>
      <c r="M19" s="46" t="str">
        <f t="shared" si="5"/>
        <v/>
      </c>
      <c r="N19" s="46" t="str">
        <f t="shared" si="5"/>
        <v/>
      </c>
      <c r="O19" s="46" t="str">
        <f t="shared" si="5"/>
        <v/>
      </c>
      <c r="P19" s="46" t="str">
        <f t="shared" si="5"/>
        <v/>
      </c>
      <c r="Q19" s="46" t="str">
        <f t="shared" si="5"/>
        <v/>
      </c>
      <c r="R19" s="46" t="str">
        <f t="shared" si="5"/>
        <v/>
      </c>
      <c r="S19" s="46" t="str">
        <f t="shared" si="5"/>
        <v/>
      </c>
      <c r="T19" s="46" t="str">
        <f t="shared" si="5"/>
        <v/>
      </c>
      <c r="U19" s="46" t="str">
        <f t="shared" si="5"/>
        <v/>
      </c>
      <c r="V19" s="46" t="str">
        <f t="shared" si="5"/>
        <v/>
      </c>
      <c r="W19" s="46" t="str">
        <f t="shared" si="5"/>
        <v/>
      </c>
      <c r="X19" s="46" t="str">
        <f t="shared" si="5"/>
        <v/>
      </c>
      <c r="Y19" s="46" t="str">
        <f t="shared" si="5"/>
        <v/>
      </c>
      <c r="Z19" s="46" t="str">
        <f t="shared" si="5"/>
        <v/>
      </c>
      <c r="AA19" s="46" t="str">
        <f t="shared" si="5"/>
        <v/>
      </c>
      <c r="AB19" s="46" t="str">
        <f t="shared" si="5"/>
        <v/>
      </c>
      <c r="AC19" s="46" t="str">
        <f t="shared" si="5"/>
        <v/>
      </c>
      <c r="AD19" s="46" t="str">
        <f t="shared" si="5"/>
        <v/>
      </c>
      <c r="AE19" s="46" t="str">
        <f t="shared" si="5"/>
        <v/>
      </c>
      <c r="AF19" s="46" t="str">
        <f t="shared" si="5"/>
        <v/>
      </c>
      <c r="AG19" s="46" t="str">
        <f t="shared" si="5"/>
        <v/>
      </c>
      <c r="AH19" s="46" t="str">
        <f t="shared" si="5"/>
        <v/>
      </c>
      <c r="AI19" s="46" t="str">
        <f t="shared" si="5"/>
        <v/>
      </c>
      <c r="AJ19" s="46" t="str">
        <f t="shared" si="5"/>
        <v/>
      </c>
      <c r="AK19" s="46" t="str">
        <f t="shared" si="5"/>
        <v/>
      </c>
      <c r="AL19" s="46" t="str">
        <f t="shared" si="5"/>
        <v/>
      </c>
      <c r="AM19" s="46" t="str">
        <f t="shared" si="5"/>
        <v/>
      </c>
      <c r="AN19" s="46" t="str">
        <f t="shared" si="5"/>
        <v/>
      </c>
      <c r="AO19" s="46" t="str">
        <f t="shared" si="5"/>
        <v/>
      </c>
      <c r="AP19" s="46" t="str">
        <f t="shared" si="5"/>
        <v/>
      </c>
      <c r="AQ19" s="46" t="str">
        <f t="shared" si="5"/>
        <v/>
      </c>
      <c r="AR19" s="46" t="str">
        <f t="shared" si="5"/>
        <v/>
      </c>
      <c r="AS19" s="46" t="str">
        <f t="shared" si="5"/>
        <v/>
      </c>
      <c r="AT19" s="46" t="str">
        <f t="shared" si="5"/>
        <v/>
      </c>
    </row>
    <row r="20">
      <c r="A20" s="49"/>
      <c r="B20" s="46" t="str">
        <f t="shared" ref="B20:AT20" si="6">if(B$5 = "", "",(B10-B$5)^2)</f>
        <v/>
      </c>
      <c r="C20" s="46" t="str">
        <f t="shared" si="6"/>
        <v/>
      </c>
      <c r="D20" s="46" t="str">
        <f t="shared" si="6"/>
        <v/>
      </c>
      <c r="E20" s="46" t="str">
        <f t="shared" si="6"/>
        <v/>
      </c>
      <c r="F20" s="46" t="str">
        <f t="shared" si="6"/>
        <v/>
      </c>
      <c r="G20" s="46" t="str">
        <f t="shared" si="6"/>
        <v/>
      </c>
      <c r="H20" s="46" t="str">
        <f t="shared" si="6"/>
        <v/>
      </c>
      <c r="I20" s="46" t="str">
        <f t="shared" si="6"/>
        <v/>
      </c>
      <c r="J20" s="46" t="str">
        <f t="shared" si="6"/>
        <v/>
      </c>
      <c r="K20" s="46" t="str">
        <f t="shared" si="6"/>
        <v/>
      </c>
      <c r="L20" s="46" t="str">
        <f t="shared" si="6"/>
        <v/>
      </c>
      <c r="M20" s="46" t="str">
        <f t="shared" si="6"/>
        <v/>
      </c>
      <c r="N20" s="46" t="str">
        <f t="shared" si="6"/>
        <v/>
      </c>
      <c r="O20" s="46" t="str">
        <f t="shared" si="6"/>
        <v/>
      </c>
      <c r="P20" s="46" t="str">
        <f t="shared" si="6"/>
        <v/>
      </c>
      <c r="Q20" s="46" t="str">
        <f t="shared" si="6"/>
        <v/>
      </c>
      <c r="R20" s="46" t="str">
        <f t="shared" si="6"/>
        <v/>
      </c>
      <c r="S20" s="46" t="str">
        <f t="shared" si="6"/>
        <v/>
      </c>
      <c r="T20" s="46" t="str">
        <f t="shared" si="6"/>
        <v/>
      </c>
      <c r="U20" s="46" t="str">
        <f t="shared" si="6"/>
        <v/>
      </c>
      <c r="V20" s="46" t="str">
        <f t="shared" si="6"/>
        <v/>
      </c>
      <c r="W20" s="46" t="str">
        <f t="shared" si="6"/>
        <v/>
      </c>
      <c r="X20" s="46" t="str">
        <f t="shared" si="6"/>
        <v/>
      </c>
      <c r="Y20" s="46" t="str">
        <f t="shared" si="6"/>
        <v/>
      </c>
      <c r="Z20" s="46" t="str">
        <f t="shared" si="6"/>
        <v/>
      </c>
      <c r="AA20" s="46" t="str">
        <f t="shared" si="6"/>
        <v/>
      </c>
      <c r="AB20" s="46" t="str">
        <f t="shared" si="6"/>
        <v/>
      </c>
      <c r="AC20" s="46" t="str">
        <f t="shared" si="6"/>
        <v/>
      </c>
      <c r="AD20" s="46" t="str">
        <f t="shared" si="6"/>
        <v/>
      </c>
      <c r="AE20" s="46" t="str">
        <f t="shared" si="6"/>
        <v/>
      </c>
      <c r="AF20" s="46" t="str">
        <f t="shared" si="6"/>
        <v/>
      </c>
      <c r="AG20" s="46" t="str">
        <f t="shared" si="6"/>
        <v/>
      </c>
      <c r="AH20" s="46" t="str">
        <f t="shared" si="6"/>
        <v/>
      </c>
      <c r="AI20" s="46" t="str">
        <f t="shared" si="6"/>
        <v/>
      </c>
      <c r="AJ20" s="46" t="str">
        <f t="shared" si="6"/>
        <v/>
      </c>
      <c r="AK20" s="46" t="str">
        <f t="shared" si="6"/>
        <v/>
      </c>
      <c r="AL20" s="46" t="str">
        <f t="shared" si="6"/>
        <v/>
      </c>
      <c r="AM20" s="46" t="str">
        <f t="shared" si="6"/>
        <v/>
      </c>
      <c r="AN20" s="46" t="str">
        <f t="shared" si="6"/>
        <v/>
      </c>
      <c r="AO20" s="46" t="str">
        <f t="shared" si="6"/>
        <v/>
      </c>
      <c r="AP20" s="46" t="str">
        <f t="shared" si="6"/>
        <v/>
      </c>
      <c r="AQ20" s="46" t="str">
        <f t="shared" si="6"/>
        <v/>
      </c>
      <c r="AR20" s="46" t="str">
        <f t="shared" si="6"/>
        <v/>
      </c>
      <c r="AS20" s="46" t="str">
        <f t="shared" si="6"/>
        <v/>
      </c>
      <c r="AT20" s="46" t="str">
        <f t="shared" si="6"/>
        <v/>
      </c>
    </row>
    <row r="21">
      <c r="A21" s="49"/>
      <c r="B21" s="46" t="str">
        <f t="shared" ref="B21:AT21" si="7">if(B$5 = "", "",(B11-B$5)^2)</f>
        <v/>
      </c>
      <c r="C21" s="46" t="str">
        <f t="shared" si="7"/>
        <v/>
      </c>
      <c r="D21" s="46" t="str">
        <f t="shared" si="7"/>
        <v/>
      </c>
      <c r="E21" s="46" t="str">
        <f t="shared" si="7"/>
        <v/>
      </c>
      <c r="F21" s="46" t="str">
        <f t="shared" si="7"/>
        <v/>
      </c>
      <c r="G21" s="46" t="str">
        <f t="shared" si="7"/>
        <v/>
      </c>
      <c r="H21" s="46" t="str">
        <f t="shared" si="7"/>
        <v/>
      </c>
      <c r="I21" s="46" t="str">
        <f t="shared" si="7"/>
        <v/>
      </c>
      <c r="J21" s="46" t="str">
        <f t="shared" si="7"/>
        <v/>
      </c>
      <c r="K21" s="46" t="str">
        <f t="shared" si="7"/>
        <v/>
      </c>
      <c r="L21" s="46" t="str">
        <f t="shared" si="7"/>
        <v/>
      </c>
      <c r="M21" s="46" t="str">
        <f t="shared" si="7"/>
        <v/>
      </c>
      <c r="N21" s="46" t="str">
        <f t="shared" si="7"/>
        <v/>
      </c>
      <c r="O21" s="46" t="str">
        <f t="shared" si="7"/>
        <v/>
      </c>
      <c r="P21" s="46" t="str">
        <f t="shared" si="7"/>
        <v/>
      </c>
      <c r="Q21" s="46" t="str">
        <f t="shared" si="7"/>
        <v/>
      </c>
      <c r="R21" s="46" t="str">
        <f t="shared" si="7"/>
        <v/>
      </c>
      <c r="S21" s="46" t="str">
        <f t="shared" si="7"/>
        <v/>
      </c>
      <c r="T21" s="46" t="str">
        <f t="shared" si="7"/>
        <v/>
      </c>
      <c r="U21" s="46" t="str">
        <f t="shared" si="7"/>
        <v/>
      </c>
      <c r="V21" s="46" t="str">
        <f t="shared" si="7"/>
        <v/>
      </c>
      <c r="W21" s="46" t="str">
        <f t="shared" si="7"/>
        <v/>
      </c>
      <c r="X21" s="46" t="str">
        <f t="shared" si="7"/>
        <v/>
      </c>
      <c r="Y21" s="46" t="str">
        <f t="shared" si="7"/>
        <v/>
      </c>
      <c r="Z21" s="46" t="str">
        <f t="shared" si="7"/>
        <v/>
      </c>
      <c r="AA21" s="46" t="str">
        <f t="shared" si="7"/>
        <v/>
      </c>
      <c r="AB21" s="46" t="str">
        <f t="shared" si="7"/>
        <v/>
      </c>
      <c r="AC21" s="46" t="str">
        <f t="shared" si="7"/>
        <v/>
      </c>
      <c r="AD21" s="46" t="str">
        <f t="shared" si="7"/>
        <v/>
      </c>
      <c r="AE21" s="46" t="str">
        <f t="shared" si="7"/>
        <v/>
      </c>
      <c r="AF21" s="46" t="str">
        <f t="shared" si="7"/>
        <v/>
      </c>
      <c r="AG21" s="46" t="str">
        <f t="shared" si="7"/>
        <v/>
      </c>
      <c r="AH21" s="46" t="str">
        <f t="shared" si="7"/>
        <v/>
      </c>
      <c r="AI21" s="46" t="str">
        <f t="shared" si="7"/>
        <v/>
      </c>
      <c r="AJ21" s="46" t="str">
        <f t="shared" si="7"/>
        <v/>
      </c>
      <c r="AK21" s="46" t="str">
        <f t="shared" si="7"/>
        <v/>
      </c>
      <c r="AL21" s="46" t="str">
        <f t="shared" si="7"/>
        <v/>
      </c>
      <c r="AM21" s="46" t="str">
        <f t="shared" si="7"/>
        <v/>
      </c>
      <c r="AN21" s="46" t="str">
        <f t="shared" si="7"/>
        <v/>
      </c>
      <c r="AO21" s="46" t="str">
        <f t="shared" si="7"/>
        <v/>
      </c>
      <c r="AP21" s="46" t="str">
        <f t="shared" si="7"/>
        <v/>
      </c>
      <c r="AQ21" s="46" t="str">
        <f t="shared" si="7"/>
        <v/>
      </c>
      <c r="AR21" s="46" t="str">
        <f t="shared" si="7"/>
        <v/>
      </c>
      <c r="AS21" s="46" t="str">
        <f t="shared" si="7"/>
        <v/>
      </c>
      <c r="AT21" s="46" t="str">
        <f t="shared" si="7"/>
        <v/>
      </c>
    </row>
    <row r="22">
      <c r="A22" s="49"/>
      <c r="B22" s="46" t="str">
        <f t="shared" ref="B22:AT22" si="8">if(B$5 = "", "",(B12-B$5)^2)</f>
        <v/>
      </c>
      <c r="C22" s="46" t="str">
        <f t="shared" si="8"/>
        <v/>
      </c>
      <c r="D22" s="46" t="str">
        <f t="shared" si="8"/>
        <v/>
      </c>
      <c r="E22" s="46" t="str">
        <f t="shared" si="8"/>
        <v/>
      </c>
      <c r="F22" s="46" t="str">
        <f t="shared" si="8"/>
        <v/>
      </c>
      <c r="G22" s="46" t="str">
        <f t="shared" si="8"/>
        <v/>
      </c>
      <c r="H22" s="46" t="str">
        <f t="shared" si="8"/>
        <v/>
      </c>
      <c r="I22" s="46" t="str">
        <f t="shared" si="8"/>
        <v/>
      </c>
      <c r="J22" s="46" t="str">
        <f t="shared" si="8"/>
        <v/>
      </c>
      <c r="K22" s="46" t="str">
        <f t="shared" si="8"/>
        <v/>
      </c>
      <c r="L22" s="46" t="str">
        <f t="shared" si="8"/>
        <v/>
      </c>
      <c r="M22" s="46" t="str">
        <f t="shared" si="8"/>
        <v/>
      </c>
      <c r="N22" s="46" t="str">
        <f t="shared" si="8"/>
        <v/>
      </c>
      <c r="O22" s="46" t="str">
        <f t="shared" si="8"/>
        <v/>
      </c>
      <c r="P22" s="46" t="str">
        <f t="shared" si="8"/>
        <v/>
      </c>
      <c r="Q22" s="46" t="str">
        <f t="shared" si="8"/>
        <v/>
      </c>
      <c r="R22" s="46" t="str">
        <f t="shared" si="8"/>
        <v/>
      </c>
      <c r="S22" s="46" t="str">
        <f t="shared" si="8"/>
        <v/>
      </c>
      <c r="T22" s="46" t="str">
        <f t="shared" si="8"/>
        <v/>
      </c>
      <c r="U22" s="46" t="str">
        <f t="shared" si="8"/>
        <v/>
      </c>
      <c r="V22" s="46" t="str">
        <f t="shared" si="8"/>
        <v/>
      </c>
      <c r="W22" s="46" t="str">
        <f t="shared" si="8"/>
        <v/>
      </c>
      <c r="X22" s="46" t="str">
        <f t="shared" si="8"/>
        <v/>
      </c>
      <c r="Y22" s="46" t="str">
        <f t="shared" si="8"/>
        <v/>
      </c>
      <c r="Z22" s="46" t="str">
        <f t="shared" si="8"/>
        <v/>
      </c>
      <c r="AA22" s="46" t="str">
        <f t="shared" si="8"/>
        <v/>
      </c>
      <c r="AB22" s="46" t="str">
        <f t="shared" si="8"/>
        <v/>
      </c>
      <c r="AC22" s="46" t="str">
        <f t="shared" si="8"/>
        <v/>
      </c>
      <c r="AD22" s="46" t="str">
        <f t="shared" si="8"/>
        <v/>
      </c>
      <c r="AE22" s="46" t="str">
        <f t="shared" si="8"/>
        <v/>
      </c>
      <c r="AF22" s="46" t="str">
        <f t="shared" si="8"/>
        <v/>
      </c>
      <c r="AG22" s="46" t="str">
        <f t="shared" si="8"/>
        <v/>
      </c>
      <c r="AH22" s="46" t="str">
        <f t="shared" si="8"/>
        <v/>
      </c>
      <c r="AI22" s="46" t="str">
        <f t="shared" si="8"/>
        <v/>
      </c>
      <c r="AJ22" s="46" t="str">
        <f t="shared" si="8"/>
        <v/>
      </c>
      <c r="AK22" s="46" t="str">
        <f t="shared" si="8"/>
        <v/>
      </c>
      <c r="AL22" s="46" t="str">
        <f t="shared" si="8"/>
        <v/>
      </c>
      <c r="AM22" s="46" t="str">
        <f t="shared" si="8"/>
        <v/>
      </c>
      <c r="AN22" s="46" t="str">
        <f t="shared" si="8"/>
        <v/>
      </c>
      <c r="AO22" s="46" t="str">
        <f t="shared" si="8"/>
        <v/>
      </c>
      <c r="AP22" s="46" t="str">
        <f t="shared" si="8"/>
        <v/>
      </c>
      <c r="AQ22" s="46" t="str">
        <f t="shared" si="8"/>
        <v/>
      </c>
      <c r="AR22" s="46" t="str">
        <f t="shared" si="8"/>
        <v/>
      </c>
      <c r="AS22" s="46" t="str">
        <f t="shared" si="8"/>
        <v/>
      </c>
      <c r="AT22" s="46" t="str">
        <f t="shared" si="8"/>
        <v/>
      </c>
    </row>
    <row r="23">
      <c r="A23" s="49"/>
      <c r="B23" s="46" t="str">
        <f t="shared" ref="B23:AT23" si="9">if(B$5 = "", "",(B13-B$5)^2)</f>
        <v/>
      </c>
      <c r="C23" s="46" t="str">
        <f t="shared" si="9"/>
        <v/>
      </c>
      <c r="D23" s="46" t="str">
        <f t="shared" si="9"/>
        <v/>
      </c>
      <c r="E23" s="46" t="str">
        <f t="shared" si="9"/>
        <v/>
      </c>
      <c r="F23" s="46" t="str">
        <f t="shared" si="9"/>
        <v/>
      </c>
      <c r="G23" s="46" t="str">
        <f t="shared" si="9"/>
        <v/>
      </c>
      <c r="H23" s="46" t="str">
        <f t="shared" si="9"/>
        <v/>
      </c>
      <c r="I23" s="46" t="str">
        <f t="shared" si="9"/>
        <v/>
      </c>
      <c r="J23" s="46" t="str">
        <f t="shared" si="9"/>
        <v/>
      </c>
      <c r="K23" s="46" t="str">
        <f t="shared" si="9"/>
        <v/>
      </c>
      <c r="L23" s="46" t="str">
        <f t="shared" si="9"/>
        <v/>
      </c>
      <c r="M23" s="46" t="str">
        <f t="shared" si="9"/>
        <v/>
      </c>
      <c r="N23" s="46" t="str">
        <f t="shared" si="9"/>
        <v/>
      </c>
      <c r="O23" s="46" t="str">
        <f t="shared" si="9"/>
        <v/>
      </c>
      <c r="P23" s="46" t="str">
        <f t="shared" si="9"/>
        <v/>
      </c>
      <c r="Q23" s="46" t="str">
        <f t="shared" si="9"/>
        <v/>
      </c>
      <c r="R23" s="46" t="str">
        <f t="shared" si="9"/>
        <v/>
      </c>
      <c r="S23" s="46" t="str">
        <f t="shared" si="9"/>
        <v/>
      </c>
      <c r="T23" s="46" t="str">
        <f t="shared" si="9"/>
        <v/>
      </c>
      <c r="U23" s="46" t="str">
        <f t="shared" si="9"/>
        <v/>
      </c>
      <c r="V23" s="46" t="str">
        <f t="shared" si="9"/>
        <v/>
      </c>
      <c r="W23" s="46" t="str">
        <f t="shared" si="9"/>
        <v/>
      </c>
      <c r="X23" s="46" t="str">
        <f t="shared" si="9"/>
        <v/>
      </c>
      <c r="Y23" s="46" t="str">
        <f t="shared" si="9"/>
        <v/>
      </c>
      <c r="Z23" s="46" t="str">
        <f t="shared" si="9"/>
        <v/>
      </c>
      <c r="AA23" s="46" t="str">
        <f t="shared" si="9"/>
        <v/>
      </c>
      <c r="AB23" s="46" t="str">
        <f t="shared" si="9"/>
        <v/>
      </c>
      <c r="AC23" s="46" t="str">
        <f t="shared" si="9"/>
        <v/>
      </c>
      <c r="AD23" s="46" t="str">
        <f t="shared" si="9"/>
        <v/>
      </c>
      <c r="AE23" s="46" t="str">
        <f t="shared" si="9"/>
        <v/>
      </c>
      <c r="AF23" s="46" t="str">
        <f t="shared" si="9"/>
        <v/>
      </c>
      <c r="AG23" s="46" t="str">
        <f t="shared" si="9"/>
        <v/>
      </c>
      <c r="AH23" s="46" t="str">
        <f t="shared" si="9"/>
        <v/>
      </c>
      <c r="AI23" s="46" t="str">
        <f t="shared" si="9"/>
        <v/>
      </c>
      <c r="AJ23" s="46" t="str">
        <f t="shared" si="9"/>
        <v/>
      </c>
      <c r="AK23" s="46" t="str">
        <f t="shared" si="9"/>
        <v/>
      </c>
      <c r="AL23" s="46" t="str">
        <f t="shared" si="9"/>
        <v/>
      </c>
      <c r="AM23" s="46" t="str">
        <f t="shared" si="9"/>
        <v/>
      </c>
      <c r="AN23" s="46" t="str">
        <f t="shared" si="9"/>
        <v/>
      </c>
      <c r="AO23" s="46" t="str">
        <f t="shared" si="9"/>
        <v/>
      </c>
      <c r="AP23" s="46" t="str">
        <f t="shared" si="9"/>
        <v/>
      </c>
      <c r="AQ23" s="46" t="str">
        <f t="shared" si="9"/>
        <v/>
      </c>
      <c r="AR23" s="46" t="str">
        <f t="shared" si="9"/>
        <v/>
      </c>
      <c r="AS23" s="46" t="str">
        <f t="shared" si="9"/>
        <v/>
      </c>
      <c r="AT23" s="46" t="str">
        <f t="shared" si="9"/>
        <v/>
      </c>
    </row>
    <row r="24">
      <c r="A24" s="49"/>
      <c r="B24" s="46" t="str">
        <f t="shared" ref="B24:AT24" si="10">if(B$5 = "", "",(B14-B$5)^2)</f>
        <v/>
      </c>
      <c r="C24" s="46" t="str">
        <f t="shared" si="10"/>
        <v/>
      </c>
      <c r="D24" s="46" t="str">
        <f t="shared" si="10"/>
        <v/>
      </c>
      <c r="E24" s="46" t="str">
        <f t="shared" si="10"/>
        <v/>
      </c>
      <c r="F24" s="46" t="str">
        <f t="shared" si="10"/>
        <v/>
      </c>
      <c r="G24" s="46" t="str">
        <f t="shared" si="10"/>
        <v/>
      </c>
      <c r="H24" s="46" t="str">
        <f t="shared" si="10"/>
        <v/>
      </c>
      <c r="I24" s="46" t="str">
        <f t="shared" si="10"/>
        <v/>
      </c>
      <c r="J24" s="46" t="str">
        <f t="shared" si="10"/>
        <v/>
      </c>
      <c r="K24" s="46" t="str">
        <f t="shared" si="10"/>
        <v/>
      </c>
      <c r="L24" s="46" t="str">
        <f t="shared" si="10"/>
        <v/>
      </c>
      <c r="M24" s="46" t="str">
        <f t="shared" si="10"/>
        <v/>
      </c>
      <c r="N24" s="46" t="str">
        <f t="shared" si="10"/>
        <v/>
      </c>
      <c r="O24" s="46" t="str">
        <f t="shared" si="10"/>
        <v/>
      </c>
      <c r="P24" s="46" t="str">
        <f t="shared" si="10"/>
        <v/>
      </c>
      <c r="Q24" s="46" t="str">
        <f t="shared" si="10"/>
        <v/>
      </c>
      <c r="R24" s="46" t="str">
        <f t="shared" si="10"/>
        <v/>
      </c>
      <c r="S24" s="46" t="str">
        <f t="shared" si="10"/>
        <v/>
      </c>
      <c r="T24" s="46" t="str">
        <f t="shared" si="10"/>
        <v/>
      </c>
      <c r="U24" s="46" t="str">
        <f t="shared" si="10"/>
        <v/>
      </c>
      <c r="V24" s="46" t="str">
        <f t="shared" si="10"/>
        <v/>
      </c>
      <c r="W24" s="46" t="str">
        <f t="shared" si="10"/>
        <v/>
      </c>
      <c r="X24" s="46" t="str">
        <f t="shared" si="10"/>
        <v/>
      </c>
      <c r="Y24" s="46" t="str">
        <f t="shared" si="10"/>
        <v/>
      </c>
      <c r="Z24" s="46" t="str">
        <f t="shared" si="10"/>
        <v/>
      </c>
      <c r="AA24" s="46" t="str">
        <f t="shared" si="10"/>
        <v/>
      </c>
      <c r="AB24" s="46" t="str">
        <f t="shared" si="10"/>
        <v/>
      </c>
      <c r="AC24" s="46" t="str">
        <f t="shared" si="10"/>
        <v/>
      </c>
      <c r="AD24" s="46" t="str">
        <f t="shared" si="10"/>
        <v/>
      </c>
      <c r="AE24" s="46" t="str">
        <f t="shared" si="10"/>
        <v/>
      </c>
      <c r="AF24" s="46" t="str">
        <f t="shared" si="10"/>
        <v/>
      </c>
      <c r="AG24" s="46" t="str">
        <f t="shared" si="10"/>
        <v/>
      </c>
      <c r="AH24" s="46" t="str">
        <f t="shared" si="10"/>
        <v/>
      </c>
      <c r="AI24" s="46" t="str">
        <f t="shared" si="10"/>
        <v/>
      </c>
      <c r="AJ24" s="46" t="str">
        <f t="shared" si="10"/>
        <v/>
      </c>
      <c r="AK24" s="46" t="str">
        <f t="shared" si="10"/>
        <v/>
      </c>
      <c r="AL24" s="46" t="str">
        <f t="shared" si="10"/>
        <v/>
      </c>
      <c r="AM24" s="46" t="str">
        <f t="shared" si="10"/>
        <v/>
      </c>
      <c r="AN24" s="46" t="str">
        <f t="shared" si="10"/>
        <v/>
      </c>
      <c r="AO24" s="46" t="str">
        <f t="shared" si="10"/>
        <v/>
      </c>
      <c r="AP24" s="46" t="str">
        <f t="shared" si="10"/>
        <v/>
      </c>
      <c r="AQ24" s="46" t="str">
        <f t="shared" si="10"/>
        <v/>
      </c>
      <c r="AR24" s="46" t="str">
        <f t="shared" si="10"/>
        <v/>
      </c>
      <c r="AS24" s="46" t="str">
        <f t="shared" si="10"/>
        <v/>
      </c>
      <c r="AT24" s="46" t="str">
        <f t="shared" si="10"/>
        <v/>
      </c>
    </row>
    <row r="25">
      <c r="A25" s="49"/>
      <c r="B25" s="46" t="str">
        <f t="shared" ref="B25:AT25" si="11">if(B$5 = "", "",(B15-B$5)^2)</f>
        <v/>
      </c>
      <c r="C25" s="46" t="str">
        <f t="shared" si="11"/>
        <v/>
      </c>
      <c r="D25" s="46" t="str">
        <f t="shared" si="11"/>
        <v/>
      </c>
      <c r="E25" s="46" t="str">
        <f t="shared" si="11"/>
        <v/>
      </c>
      <c r="F25" s="46" t="str">
        <f t="shared" si="11"/>
        <v/>
      </c>
      <c r="G25" s="46" t="str">
        <f t="shared" si="11"/>
        <v/>
      </c>
      <c r="H25" s="46" t="str">
        <f t="shared" si="11"/>
        <v/>
      </c>
      <c r="I25" s="46" t="str">
        <f t="shared" si="11"/>
        <v/>
      </c>
      <c r="J25" s="46" t="str">
        <f t="shared" si="11"/>
        <v/>
      </c>
      <c r="K25" s="46" t="str">
        <f t="shared" si="11"/>
        <v/>
      </c>
      <c r="L25" s="46" t="str">
        <f t="shared" si="11"/>
        <v/>
      </c>
      <c r="M25" s="46" t="str">
        <f t="shared" si="11"/>
        <v/>
      </c>
      <c r="N25" s="46" t="str">
        <f t="shared" si="11"/>
        <v/>
      </c>
      <c r="O25" s="46" t="str">
        <f t="shared" si="11"/>
        <v/>
      </c>
      <c r="P25" s="46" t="str">
        <f t="shared" si="11"/>
        <v/>
      </c>
      <c r="Q25" s="46" t="str">
        <f t="shared" si="11"/>
        <v/>
      </c>
      <c r="R25" s="46" t="str">
        <f t="shared" si="11"/>
        <v/>
      </c>
      <c r="S25" s="46" t="str">
        <f t="shared" si="11"/>
        <v/>
      </c>
      <c r="T25" s="46" t="str">
        <f t="shared" si="11"/>
        <v/>
      </c>
      <c r="U25" s="46" t="str">
        <f t="shared" si="11"/>
        <v/>
      </c>
      <c r="V25" s="46" t="str">
        <f t="shared" si="11"/>
        <v/>
      </c>
      <c r="W25" s="46" t="str">
        <f t="shared" si="11"/>
        <v/>
      </c>
      <c r="X25" s="46" t="str">
        <f t="shared" si="11"/>
        <v/>
      </c>
      <c r="Y25" s="46" t="str">
        <f t="shared" si="11"/>
        <v/>
      </c>
      <c r="Z25" s="46" t="str">
        <f t="shared" si="11"/>
        <v/>
      </c>
      <c r="AA25" s="46" t="str">
        <f t="shared" si="11"/>
        <v/>
      </c>
      <c r="AB25" s="46" t="str">
        <f t="shared" si="11"/>
        <v/>
      </c>
      <c r="AC25" s="46" t="str">
        <f t="shared" si="11"/>
        <v/>
      </c>
      <c r="AD25" s="46" t="str">
        <f t="shared" si="11"/>
        <v/>
      </c>
      <c r="AE25" s="46" t="str">
        <f t="shared" si="11"/>
        <v/>
      </c>
      <c r="AF25" s="46" t="str">
        <f t="shared" si="11"/>
        <v/>
      </c>
      <c r="AG25" s="46" t="str">
        <f t="shared" si="11"/>
        <v/>
      </c>
      <c r="AH25" s="46" t="str">
        <f t="shared" si="11"/>
        <v/>
      </c>
      <c r="AI25" s="46" t="str">
        <f t="shared" si="11"/>
        <v/>
      </c>
      <c r="AJ25" s="46" t="str">
        <f t="shared" si="11"/>
        <v/>
      </c>
      <c r="AK25" s="46" t="str">
        <f t="shared" si="11"/>
        <v/>
      </c>
      <c r="AL25" s="46" t="str">
        <f t="shared" si="11"/>
        <v/>
      </c>
      <c r="AM25" s="46" t="str">
        <f t="shared" si="11"/>
        <v/>
      </c>
      <c r="AN25" s="46" t="str">
        <f t="shared" si="11"/>
        <v/>
      </c>
      <c r="AO25" s="46" t="str">
        <f t="shared" si="11"/>
        <v/>
      </c>
      <c r="AP25" s="46" t="str">
        <f t="shared" si="11"/>
        <v/>
      </c>
      <c r="AQ25" s="46" t="str">
        <f t="shared" si="11"/>
        <v/>
      </c>
      <c r="AR25" s="46" t="str">
        <f t="shared" si="11"/>
        <v/>
      </c>
      <c r="AS25" s="46" t="str">
        <f t="shared" si="11"/>
        <v/>
      </c>
      <c r="AT25" s="46" t="str">
        <f t="shared" si="11"/>
        <v/>
      </c>
    </row>
    <row r="26">
      <c r="A26" s="37" t="s">
        <v>334</v>
      </c>
      <c r="B26" s="47" t="str">
        <f t="shared" ref="B26:AT26" si="12">if(B16="", "",sum(B16:B25)/count(B16:B25))</f>
        <v/>
      </c>
      <c r="C26" s="47" t="str">
        <f t="shared" si="12"/>
        <v/>
      </c>
      <c r="D26" s="47" t="str">
        <f t="shared" si="12"/>
        <v/>
      </c>
      <c r="E26" s="47" t="str">
        <f t="shared" si="12"/>
        <v/>
      </c>
      <c r="F26" s="47" t="str">
        <f t="shared" si="12"/>
        <v/>
      </c>
      <c r="G26" s="47" t="str">
        <f t="shared" si="12"/>
        <v/>
      </c>
      <c r="H26" s="47" t="str">
        <f t="shared" si="12"/>
        <v/>
      </c>
      <c r="I26" s="47" t="str">
        <f t="shared" si="12"/>
        <v/>
      </c>
      <c r="J26" s="47" t="str">
        <f t="shared" si="12"/>
        <v/>
      </c>
      <c r="K26" s="47" t="str">
        <f t="shared" si="12"/>
        <v/>
      </c>
      <c r="L26" s="47" t="str">
        <f t="shared" si="12"/>
        <v/>
      </c>
      <c r="M26" s="47" t="str">
        <f t="shared" si="12"/>
        <v/>
      </c>
      <c r="N26" s="47" t="str">
        <f t="shared" si="12"/>
        <v/>
      </c>
      <c r="O26" s="47" t="str">
        <f t="shared" si="12"/>
        <v/>
      </c>
      <c r="P26" s="47" t="str">
        <f t="shared" si="12"/>
        <v/>
      </c>
      <c r="Q26" s="47" t="str">
        <f t="shared" si="12"/>
        <v/>
      </c>
      <c r="R26" s="47" t="str">
        <f t="shared" si="12"/>
        <v/>
      </c>
      <c r="S26" s="47" t="str">
        <f t="shared" si="12"/>
        <v/>
      </c>
      <c r="T26" s="47" t="str">
        <f t="shared" si="12"/>
        <v/>
      </c>
      <c r="U26" s="47" t="str">
        <f t="shared" si="12"/>
        <v/>
      </c>
      <c r="V26" s="47" t="str">
        <f t="shared" si="12"/>
        <v/>
      </c>
      <c r="W26" s="47" t="str">
        <f t="shared" si="12"/>
        <v/>
      </c>
      <c r="X26" s="47" t="str">
        <f t="shared" si="12"/>
        <v/>
      </c>
      <c r="Y26" s="47" t="str">
        <f t="shared" si="12"/>
        <v/>
      </c>
      <c r="Z26" s="47" t="str">
        <f t="shared" si="12"/>
        <v/>
      </c>
      <c r="AA26" s="47" t="str">
        <f t="shared" si="12"/>
        <v/>
      </c>
      <c r="AB26" s="47" t="str">
        <f t="shared" si="12"/>
        <v/>
      </c>
      <c r="AC26" s="47" t="str">
        <f t="shared" si="12"/>
        <v/>
      </c>
      <c r="AD26" s="47" t="str">
        <f t="shared" si="12"/>
        <v/>
      </c>
      <c r="AE26" s="47" t="str">
        <f t="shared" si="12"/>
        <v/>
      </c>
      <c r="AF26" s="47" t="str">
        <f t="shared" si="12"/>
        <v/>
      </c>
      <c r="AG26" s="47" t="str">
        <f t="shared" si="12"/>
        <v/>
      </c>
      <c r="AH26" s="47" t="str">
        <f t="shared" si="12"/>
        <v/>
      </c>
      <c r="AI26" s="47" t="str">
        <f t="shared" si="12"/>
        <v/>
      </c>
      <c r="AJ26" s="47" t="str">
        <f t="shared" si="12"/>
        <v/>
      </c>
      <c r="AK26" s="47" t="str">
        <f t="shared" si="12"/>
        <v/>
      </c>
      <c r="AL26" s="47" t="str">
        <f t="shared" si="12"/>
        <v/>
      </c>
      <c r="AM26" s="47" t="str">
        <f t="shared" si="12"/>
        <v/>
      </c>
      <c r="AN26" s="47" t="str">
        <f t="shared" si="12"/>
        <v/>
      </c>
      <c r="AO26" s="47" t="str">
        <f t="shared" si="12"/>
        <v/>
      </c>
      <c r="AP26" s="47" t="str">
        <f t="shared" si="12"/>
        <v/>
      </c>
      <c r="AQ26" s="47" t="str">
        <f t="shared" si="12"/>
        <v/>
      </c>
      <c r="AR26" s="47" t="str">
        <f t="shared" si="12"/>
        <v/>
      </c>
      <c r="AS26" s="47" t="str">
        <f t="shared" si="12"/>
        <v/>
      </c>
      <c r="AT26" s="47" t="str">
        <f t="shared" si="12"/>
        <v/>
      </c>
    </row>
    <row r="27">
      <c r="A27" s="37" t="s">
        <v>335</v>
      </c>
      <c r="B27" s="48" t="str">
        <f t="shared" ref="B27:AT27" si="13">IF(B$5="", "", B$5*ln(B6)+(1-B$5)*ln(1-B6))</f>
        <v/>
      </c>
      <c r="C27" s="48" t="str">
        <f t="shared" si="13"/>
        <v/>
      </c>
      <c r="D27" s="48" t="str">
        <f t="shared" si="13"/>
        <v/>
      </c>
      <c r="E27" s="48" t="str">
        <f t="shared" si="13"/>
        <v/>
      </c>
      <c r="F27" s="48" t="str">
        <f t="shared" si="13"/>
        <v/>
      </c>
      <c r="G27" s="48" t="str">
        <f t="shared" si="13"/>
        <v/>
      </c>
      <c r="H27" s="48" t="str">
        <f t="shared" si="13"/>
        <v/>
      </c>
      <c r="I27" s="48" t="str">
        <f t="shared" si="13"/>
        <v/>
      </c>
      <c r="J27" s="48" t="str">
        <f t="shared" si="13"/>
        <v/>
      </c>
      <c r="K27" s="48" t="str">
        <f t="shared" si="13"/>
        <v/>
      </c>
      <c r="L27" s="48" t="str">
        <f t="shared" si="13"/>
        <v/>
      </c>
      <c r="M27" s="48" t="str">
        <f t="shared" si="13"/>
        <v/>
      </c>
      <c r="N27" s="48" t="str">
        <f t="shared" si="13"/>
        <v/>
      </c>
      <c r="O27" s="48" t="str">
        <f t="shared" si="13"/>
        <v/>
      </c>
      <c r="P27" s="48" t="str">
        <f t="shared" si="13"/>
        <v/>
      </c>
      <c r="Q27" s="48" t="str">
        <f t="shared" si="13"/>
        <v/>
      </c>
      <c r="R27" s="48" t="str">
        <f t="shared" si="13"/>
        <v/>
      </c>
      <c r="S27" s="48" t="str">
        <f t="shared" si="13"/>
        <v/>
      </c>
      <c r="T27" s="48" t="str">
        <f t="shared" si="13"/>
        <v/>
      </c>
      <c r="U27" s="48" t="str">
        <f t="shared" si="13"/>
        <v/>
      </c>
      <c r="V27" s="48" t="str">
        <f t="shared" si="13"/>
        <v/>
      </c>
      <c r="W27" s="48" t="str">
        <f t="shared" si="13"/>
        <v/>
      </c>
      <c r="X27" s="48" t="str">
        <f t="shared" si="13"/>
        <v/>
      </c>
      <c r="Y27" s="48" t="str">
        <f t="shared" si="13"/>
        <v/>
      </c>
      <c r="Z27" s="48" t="str">
        <f t="shared" si="13"/>
        <v/>
      </c>
      <c r="AA27" s="48" t="str">
        <f t="shared" si="13"/>
        <v/>
      </c>
      <c r="AB27" s="48" t="str">
        <f t="shared" si="13"/>
        <v/>
      </c>
      <c r="AC27" s="48" t="str">
        <f t="shared" si="13"/>
        <v/>
      </c>
      <c r="AD27" s="48" t="str">
        <f t="shared" si="13"/>
        <v/>
      </c>
      <c r="AE27" s="48" t="str">
        <f t="shared" si="13"/>
        <v/>
      </c>
      <c r="AF27" s="48" t="str">
        <f t="shared" si="13"/>
        <v/>
      </c>
      <c r="AG27" s="48" t="str">
        <f t="shared" si="13"/>
        <v/>
      </c>
      <c r="AH27" s="48" t="str">
        <f t="shared" si="13"/>
        <v/>
      </c>
      <c r="AI27" s="48" t="str">
        <f t="shared" si="13"/>
        <v/>
      </c>
      <c r="AJ27" s="48" t="str">
        <f t="shared" si="13"/>
        <v/>
      </c>
      <c r="AK27" s="48" t="str">
        <f t="shared" si="13"/>
        <v/>
      </c>
      <c r="AL27" s="48" t="str">
        <f t="shared" si="13"/>
        <v/>
      </c>
      <c r="AM27" s="48" t="str">
        <f t="shared" si="13"/>
        <v/>
      </c>
      <c r="AN27" s="48" t="str">
        <f t="shared" si="13"/>
        <v/>
      </c>
      <c r="AO27" s="48" t="str">
        <f t="shared" si="13"/>
        <v/>
      </c>
      <c r="AP27" s="48" t="str">
        <f t="shared" si="13"/>
        <v/>
      </c>
      <c r="AQ27" s="48" t="str">
        <f t="shared" si="13"/>
        <v/>
      </c>
      <c r="AR27" s="48" t="str">
        <f t="shared" si="13"/>
        <v/>
      </c>
      <c r="AS27" s="48" t="str">
        <f t="shared" si="13"/>
        <v/>
      </c>
      <c r="AT27" s="48" t="str">
        <f t="shared" si="13"/>
        <v/>
      </c>
    </row>
    <row r="28">
      <c r="A28" s="49"/>
      <c r="B28" s="48" t="str">
        <f t="shared" ref="B28:AT28" si="14">IF(B$5="", "", B$5*ln(B7)+(1-B$5)*ln(1-B7))</f>
        <v/>
      </c>
      <c r="C28" s="48" t="str">
        <f t="shared" si="14"/>
        <v/>
      </c>
      <c r="D28" s="48" t="str">
        <f t="shared" si="14"/>
        <v/>
      </c>
      <c r="E28" s="48" t="str">
        <f t="shared" si="14"/>
        <v/>
      </c>
      <c r="F28" s="48" t="str">
        <f t="shared" si="14"/>
        <v/>
      </c>
      <c r="G28" s="48" t="str">
        <f t="shared" si="14"/>
        <v/>
      </c>
      <c r="H28" s="48" t="str">
        <f t="shared" si="14"/>
        <v/>
      </c>
      <c r="I28" s="48" t="str">
        <f t="shared" si="14"/>
        <v/>
      </c>
      <c r="J28" s="48" t="str">
        <f t="shared" si="14"/>
        <v/>
      </c>
      <c r="K28" s="48" t="str">
        <f t="shared" si="14"/>
        <v/>
      </c>
      <c r="L28" s="48" t="str">
        <f t="shared" si="14"/>
        <v/>
      </c>
      <c r="M28" s="48" t="str">
        <f t="shared" si="14"/>
        <v/>
      </c>
      <c r="N28" s="48" t="str">
        <f t="shared" si="14"/>
        <v/>
      </c>
      <c r="O28" s="48" t="str">
        <f t="shared" si="14"/>
        <v/>
      </c>
      <c r="P28" s="48" t="str">
        <f t="shared" si="14"/>
        <v/>
      </c>
      <c r="Q28" s="48" t="str">
        <f t="shared" si="14"/>
        <v/>
      </c>
      <c r="R28" s="48" t="str">
        <f t="shared" si="14"/>
        <v/>
      </c>
      <c r="S28" s="48" t="str">
        <f t="shared" si="14"/>
        <v/>
      </c>
      <c r="T28" s="48" t="str">
        <f t="shared" si="14"/>
        <v/>
      </c>
      <c r="U28" s="48" t="str">
        <f t="shared" si="14"/>
        <v/>
      </c>
      <c r="V28" s="48" t="str">
        <f t="shared" si="14"/>
        <v/>
      </c>
      <c r="W28" s="48" t="str">
        <f t="shared" si="14"/>
        <v/>
      </c>
      <c r="X28" s="48" t="str">
        <f t="shared" si="14"/>
        <v/>
      </c>
      <c r="Y28" s="48" t="str">
        <f t="shared" si="14"/>
        <v/>
      </c>
      <c r="Z28" s="48" t="str">
        <f t="shared" si="14"/>
        <v/>
      </c>
      <c r="AA28" s="48" t="str">
        <f t="shared" si="14"/>
        <v/>
      </c>
      <c r="AB28" s="48" t="str">
        <f t="shared" si="14"/>
        <v/>
      </c>
      <c r="AC28" s="48" t="str">
        <f t="shared" si="14"/>
        <v/>
      </c>
      <c r="AD28" s="48" t="str">
        <f t="shared" si="14"/>
        <v/>
      </c>
      <c r="AE28" s="48" t="str">
        <f t="shared" si="14"/>
        <v/>
      </c>
      <c r="AF28" s="48" t="str">
        <f t="shared" si="14"/>
        <v/>
      </c>
      <c r="AG28" s="48" t="str">
        <f t="shared" si="14"/>
        <v/>
      </c>
      <c r="AH28" s="48" t="str">
        <f t="shared" si="14"/>
        <v/>
      </c>
      <c r="AI28" s="48" t="str">
        <f t="shared" si="14"/>
        <v/>
      </c>
      <c r="AJ28" s="48" t="str">
        <f t="shared" si="14"/>
        <v/>
      </c>
      <c r="AK28" s="48" t="str">
        <f t="shared" si="14"/>
        <v/>
      </c>
      <c r="AL28" s="48" t="str">
        <f t="shared" si="14"/>
        <v/>
      </c>
      <c r="AM28" s="48" t="str">
        <f t="shared" si="14"/>
        <v/>
      </c>
      <c r="AN28" s="48" t="str">
        <f t="shared" si="14"/>
        <v/>
      </c>
      <c r="AO28" s="48" t="str">
        <f t="shared" si="14"/>
        <v/>
      </c>
      <c r="AP28" s="48" t="str">
        <f t="shared" si="14"/>
        <v/>
      </c>
      <c r="AQ28" s="48" t="str">
        <f t="shared" si="14"/>
        <v/>
      </c>
      <c r="AR28" s="48" t="str">
        <f t="shared" si="14"/>
        <v/>
      </c>
      <c r="AS28" s="48" t="str">
        <f t="shared" si="14"/>
        <v/>
      </c>
      <c r="AT28" s="48" t="str">
        <f t="shared" si="14"/>
        <v/>
      </c>
    </row>
    <row r="29">
      <c r="A29" s="49"/>
      <c r="B29" s="48" t="str">
        <f t="shared" ref="B29:AT29" si="15">IF(B$5="", "", B$5*ln(B8)+(1-B$5)*ln(1-B8))</f>
        <v/>
      </c>
      <c r="C29" s="48" t="str">
        <f t="shared" si="15"/>
        <v/>
      </c>
      <c r="D29" s="48" t="str">
        <f t="shared" si="15"/>
        <v/>
      </c>
      <c r="E29" s="48" t="str">
        <f t="shared" si="15"/>
        <v/>
      </c>
      <c r="F29" s="48" t="str">
        <f t="shared" si="15"/>
        <v/>
      </c>
      <c r="G29" s="48" t="str">
        <f t="shared" si="15"/>
        <v/>
      </c>
      <c r="H29" s="48" t="str">
        <f t="shared" si="15"/>
        <v/>
      </c>
      <c r="I29" s="48" t="str">
        <f t="shared" si="15"/>
        <v/>
      </c>
      <c r="J29" s="48" t="str">
        <f t="shared" si="15"/>
        <v/>
      </c>
      <c r="K29" s="48" t="str">
        <f t="shared" si="15"/>
        <v/>
      </c>
      <c r="L29" s="48" t="str">
        <f t="shared" si="15"/>
        <v/>
      </c>
      <c r="M29" s="48" t="str">
        <f t="shared" si="15"/>
        <v/>
      </c>
      <c r="N29" s="48" t="str">
        <f t="shared" si="15"/>
        <v/>
      </c>
      <c r="O29" s="48" t="str">
        <f t="shared" si="15"/>
        <v/>
      </c>
      <c r="P29" s="48" t="str">
        <f t="shared" si="15"/>
        <v/>
      </c>
      <c r="Q29" s="48" t="str">
        <f t="shared" si="15"/>
        <v/>
      </c>
      <c r="R29" s="48" t="str">
        <f t="shared" si="15"/>
        <v/>
      </c>
      <c r="S29" s="48" t="str">
        <f t="shared" si="15"/>
        <v/>
      </c>
      <c r="T29" s="48" t="str">
        <f t="shared" si="15"/>
        <v/>
      </c>
      <c r="U29" s="48" t="str">
        <f t="shared" si="15"/>
        <v/>
      </c>
      <c r="V29" s="48" t="str">
        <f t="shared" si="15"/>
        <v/>
      </c>
      <c r="W29" s="48" t="str">
        <f t="shared" si="15"/>
        <v/>
      </c>
      <c r="X29" s="48" t="str">
        <f t="shared" si="15"/>
        <v/>
      </c>
      <c r="Y29" s="48" t="str">
        <f t="shared" si="15"/>
        <v/>
      </c>
      <c r="Z29" s="48" t="str">
        <f t="shared" si="15"/>
        <v/>
      </c>
      <c r="AA29" s="48" t="str">
        <f t="shared" si="15"/>
        <v/>
      </c>
      <c r="AB29" s="48" t="str">
        <f t="shared" si="15"/>
        <v/>
      </c>
      <c r="AC29" s="48" t="str">
        <f t="shared" si="15"/>
        <v/>
      </c>
      <c r="AD29" s="48" t="str">
        <f t="shared" si="15"/>
        <v/>
      </c>
      <c r="AE29" s="48" t="str">
        <f t="shared" si="15"/>
        <v/>
      </c>
      <c r="AF29" s="48" t="str">
        <f t="shared" si="15"/>
        <v/>
      </c>
      <c r="AG29" s="48" t="str">
        <f t="shared" si="15"/>
        <v/>
      </c>
      <c r="AH29" s="48" t="str">
        <f t="shared" si="15"/>
        <v/>
      </c>
      <c r="AI29" s="48" t="str">
        <f t="shared" si="15"/>
        <v/>
      </c>
      <c r="AJ29" s="48" t="str">
        <f t="shared" si="15"/>
        <v/>
      </c>
      <c r="AK29" s="48" t="str">
        <f t="shared" si="15"/>
        <v/>
      </c>
      <c r="AL29" s="48" t="str">
        <f t="shared" si="15"/>
        <v/>
      </c>
      <c r="AM29" s="48" t="str">
        <f t="shared" si="15"/>
        <v/>
      </c>
      <c r="AN29" s="48" t="str">
        <f t="shared" si="15"/>
        <v/>
      </c>
      <c r="AO29" s="48" t="str">
        <f t="shared" si="15"/>
        <v/>
      </c>
      <c r="AP29" s="48" t="str">
        <f t="shared" si="15"/>
        <v/>
      </c>
      <c r="AQ29" s="48" t="str">
        <f t="shared" si="15"/>
        <v/>
      </c>
      <c r="AR29" s="48" t="str">
        <f t="shared" si="15"/>
        <v/>
      </c>
      <c r="AS29" s="48" t="str">
        <f t="shared" si="15"/>
        <v/>
      </c>
      <c r="AT29" s="48" t="str">
        <f t="shared" si="15"/>
        <v/>
      </c>
    </row>
    <row r="30">
      <c r="A30" s="49"/>
      <c r="B30" s="48" t="str">
        <f t="shared" ref="B30:AT30" si="16">IF(B$5="", "", B$5*ln(B9)+(1-B$5)*ln(1-B9))</f>
        <v/>
      </c>
      <c r="C30" s="48" t="str">
        <f t="shared" si="16"/>
        <v/>
      </c>
      <c r="D30" s="48" t="str">
        <f t="shared" si="16"/>
        <v/>
      </c>
      <c r="E30" s="48" t="str">
        <f t="shared" si="16"/>
        <v/>
      </c>
      <c r="F30" s="48" t="str">
        <f t="shared" si="16"/>
        <v/>
      </c>
      <c r="G30" s="48" t="str">
        <f t="shared" si="16"/>
        <v/>
      </c>
      <c r="H30" s="48" t="str">
        <f t="shared" si="16"/>
        <v/>
      </c>
      <c r="I30" s="48" t="str">
        <f t="shared" si="16"/>
        <v/>
      </c>
      <c r="J30" s="48" t="str">
        <f t="shared" si="16"/>
        <v/>
      </c>
      <c r="K30" s="48" t="str">
        <f t="shared" si="16"/>
        <v/>
      </c>
      <c r="L30" s="48" t="str">
        <f t="shared" si="16"/>
        <v/>
      </c>
      <c r="M30" s="48" t="str">
        <f t="shared" si="16"/>
        <v/>
      </c>
      <c r="N30" s="48" t="str">
        <f t="shared" si="16"/>
        <v/>
      </c>
      <c r="O30" s="48" t="str">
        <f t="shared" si="16"/>
        <v/>
      </c>
      <c r="P30" s="48" t="str">
        <f t="shared" si="16"/>
        <v/>
      </c>
      <c r="Q30" s="48" t="str">
        <f t="shared" si="16"/>
        <v/>
      </c>
      <c r="R30" s="48" t="str">
        <f t="shared" si="16"/>
        <v/>
      </c>
      <c r="S30" s="48" t="str">
        <f t="shared" si="16"/>
        <v/>
      </c>
      <c r="T30" s="48" t="str">
        <f t="shared" si="16"/>
        <v/>
      </c>
      <c r="U30" s="48" t="str">
        <f t="shared" si="16"/>
        <v/>
      </c>
      <c r="V30" s="48" t="str">
        <f t="shared" si="16"/>
        <v/>
      </c>
      <c r="W30" s="48" t="str">
        <f t="shared" si="16"/>
        <v/>
      </c>
      <c r="X30" s="48" t="str">
        <f t="shared" si="16"/>
        <v/>
      </c>
      <c r="Y30" s="48" t="str">
        <f t="shared" si="16"/>
        <v/>
      </c>
      <c r="Z30" s="48" t="str">
        <f t="shared" si="16"/>
        <v/>
      </c>
      <c r="AA30" s="48" t="str">
        <f t="shared" si="16"/>
        <v/>
      </c>
      <c r="AB30" s="48" t="str">
        <f t="shared" si="16"/>
        <v/>
      </c>
      <c r="AC30" s="48" t="str">
        <f t="shared" si="16"/>
        <v/>
      </c>
      <c r="AD30" s="48" t="str">
        <f t="shared" si="16"/>
        <v/>
      </c>
      <c r="AE30" s="48" t="str">
        <f t="shared" si="16"/>
        <v/>
      </c>
      <c r="AF30" s="48" t="str">
        <f t="shared" si="16"/>
        <v/>
      </c>
      <c r="AG30" s="48" t="str">
        <f t="shared" si="16"/>
        <v/>
      </c>
      <c r="AH30" s="48" t="str">
        <f t="shared" si="16"/>
        <v/>
      </c>
      <c r="AI30" s="48" t="str">
        <f t="shared" si="16"/>
        <v/>
      </c>
      <c r="AJ30" s="48" t="str">
        <f t="shared" si="16"/>
        <v/>
      </c>
      <c r="AK30" s="48" t="str">
        <f t="shared" si="16"/>
        <v/>
      </c>
      <c r="AL30" s="48" t="str">
        <f t="shared" si="16"/>
        <v/>
      </c>
      <c r="AM30" s="48" t="str">
        <f t="shared" si="16"/>
        <v/>
      </c>
      <c r="AN30" s="48" t="str">
        <f t="shared" si="16"/>
        <v/>
      </c>
      <c r="AO30" s="48" t="str">
        <f t="shared" si="16"/>
        <v/>
      </c>
      <c r="AP30" s="48" t="str">
        <f t="shared" si="16"/>
        <v/>
      </c>
      <c r="AQ30" s="48" t="str">
        <f t="shared" si="16"/>
        <v/>
      </c>
      <c r="AR30" s="48" t="str">
        <f t="shared" si="16"/>
        <v/>
      </c>
      <c r="AS30" s="48" t="str">
        <f t="shared" si="16"/>
        <v/>
      </c>
      <c r="AT30" s="48" t="str">
        <f t="shared" si="16"/>
        <v/>
      </c>
    </row>
    <row r="31">
      <c r="A31" s="49"/>
      <c r="B31" s="48" t="str">
        <f t="shared" ref="B31:AT31" si="17">IF(B$5="", "", B$5*ln(B10)+(1-B$5)*ln(1-B10))</f>
        <v/>
      </c>
      <c r="C31" s="48" t="str">
        <f t="shared" si="17"/>
        <v/>
      </c>
      <c r="D31" s="48" t="str">
        <f t="shared" si="17"/>
        <v/>
      </c>
      <c r="E31" s="48" t="str">
        <f t="shared" si="17"/>
        <v/>
      </c>
      <c r="F31" s="48" t="str">
        <f t="shared" si="17"/>
        <v/>
      </c>
      <c r="G31" s="48" t="str">
        <f t="shared" si="17"/>
        <v/>
      </c>
      <c r="H31" s="48" t="str">
        <f t="shared" si="17"/>
        <v/>
      </c>
      <c r="I31" s="48" t="str">
        <f t="shared" si="17"/>
        <v/>
      </c>
      <c r="J31" s="48" t="str">
        <f t="shared" si="17"/>
        <v/>
      </c>
      <c r="K31" s="48" t="str">
        <f t="shared" si="17"/>
        <v/>
      </c>
      <c r="L31" s="48" t="str">
        <f t="shared" si="17"/>
        <v/>
      </c>
      <c r="M31" s="48" t="str">
        <f t="shared" si="17"/>
        <v/>
      </c>
      <c r="N31" s="48" t="str">
        <f t="shared" si="17"/>
        <v/>
      </c>
      <c r="O31" s="48" t="str">
        <f t="shared" si="17"/>
        <v/>
      </c>
      <c r="P31" s="48" t="str">
        <f t="shared" si="17"/>
        <v/>
      </c>
      <c r="Q31" s="48" t="str">
        <f t="shared" si="17"/>
        <v/>
      </c>
      <c r="R31" s="48" t="str">
        <f t="shared" si="17"/>
        <v/>
      </c>
      <c r="S31" s="48" t="str">
        <f t="shared" si="17"/>
        <v/>
      </c>
      <c r="T31" s="48" t="str">
        <f t="shared" si="17"/>
        <v/>
      </c>
      <c r="U31" s="48" t="str">
        <f t="shared" si="17"/>
        <v/>
      </c>
      <c r="V31" s="48" t="str">
        <f t="shared" si="17"/>
        <v/>
      </c>
      <c r="W31" s="48" t="str">
        <f t="shared" si="17"/>
        <v/>
      </c>
      <c r="X31" s="48" t="str">
        <f t="shared" si="17"/>
        <v/>
      </c>
      <c r="Y31" s="48" t="str">
        <f t="shared" si="17"/>
        <v/>
      </c>
      <c r="Z31" s="48" t="str">
        <f t="shared" si="17"/>
        <v/>
      </c>
      <c r="AA31" s="48" t="str">
        <f t="shared" si="17"/>
        <v/>
      </c>
      <c r="AB31" s="48" t="str">
        <f t="shared" si="17"/>
        <v/>
      </c>
      <c r="AC31" s="48" t="str">
        <f t="shared" si="17"/>
        <v/>
      </c>
      <c r="AD31" s="48" t="str">
        <f t="shared" si="17"/>
        <v/>
      </c>
      <c r="AE31" s="48" t="str">
        <f t="shared" si="17"/>
        <v/>
      </c>
      <c r="AF31" s="48" t="str">
        <f t="shared" si="17"/>
        <v/>
      </c>
      <c r="AG31" s="48" t="str">
        <f t="shared" si="17"/>
        <v/>
      </c>
      <c r="AH31" s="48" t="str">
        <f t="shared" si="17"/>
        <v/>
      </c>
      <c r="AI31" s="48" t="str">
        <f t="shared" si="17"/>
        <v/>
      </c>
      <c r="AJ31" s="48" t="str">
        <f t="shared" si="17"/>
        <v/>
      </c>
      <c r="AK31" s="48" t="str">
        <f t="shared" si="17"/>
        <v/>
      </c>
      <c r="AL31" s="48" t="str">
        <f t="shared" si="17"/>
        <v/>
      </c>
      <c r="AM31" s="48" t="str">
        <f t="shared" si="17"/>
        <v/>
      </c>
      <c r="AN31" s="48" t="str">
        <f t="shared" si="17"/>
        <v/>
      </c>
      <c r="AO31" s="48" t="str">
        <f t="shared" si="17"/>
        <v/>
      </c>
      <c r="AP31" s="48" t="str">
        <f t="shared" si="17"/>
        <v/>
      </c>
      <c r="AQ31" s="48" t="str">
        <f t="shared" si="17"/>
        <v/>
      </c>
      <c r="AR31" s="48" t="str">
        <f t="shared" si="17"/>
        <v/>
      </c>
      <c r="AS31" s="48" t="str">
        <f t="shared" si="17"/>
        <v/>
      </c>
      <c r="AT31" s="48" t="str">
        <f t="shared" si="17"/>
        <v/>
      </c>
    </row>
    <row r="32">
      <c r="A32" s="49"/>
      <c r="B32" s="48" t="str">
        <f t="shared" ref="B32:AT32" si="18">IF(B$5="", "", B$5*ln(B11)+(1-B$5)*ln(1-B11))</f>
        <v/>
      </c>
      <c r="C32" s="48" t="str">
        <f t="shared" si="18"/>
        <v/>
      </c>
      <c r="D32" s="48" t="str">
        <f t="shared" si="18"/>
        <v/>
      </c>
      <c r="E32" s="48" t="str">
        <f t="shared" si="18"/>
        <v/>
      </c>
      <c r="F32" s="48" t="str">
        <f t="shared" si="18"/>
        <v/>
      </c>
      <c r="G32" s="48" t="str">
        <f t="shared" si="18"/>
        <v/>
      </c>
      <c r="H32" s="48" t="str">
        <f t="shared" si="18"/>
        <v/>
      </c>
      <c r="I32" s="48" t="str">
        <f t="shared" si="18"/>
        <v/>
      </c>
      <c r="J32" s="48" t="str">
        <f t="shared" si="18"/>
        <v/>
      </c>
      <c r="K32" s="48" t="str">
        <f t="shared" si="18"/>
        <v/>
      </c>
      <c r="L32" s="48" t="str">
        <f t="shared" si="18"/>
        <v/>
      </c>
      <c r="M32" s="48" t="str">
        <f t="shared" si="18"/>
        <v/>
      </c>
      <c r="N32" s="48" t="str">
        <f t="shared" si="18"/>
        <v/>
      </c>
      <c r="O32" s="48" t="str">
        <f t="shared" si="18"/>
        <v/>
      </c>
      <c r="P32" s="48" t="str">
        <f t="shared" si="18"/>
        <v/>
      </c>
      <c r="Q32" s="48" t="str">
        <f t="shared" si="18"/>
        <v/>
      </c>
      <c r="R32" s="48" t="str">
        <f t="shared" si="18"/>
        <v/>
      </c>
      <c r="S32" s="48" t="str">
        <f t="shared" si="18"/>
        <v/>
      </c>
      <c r="T32" s="48" t="str">
        <f t="shared" si="18"/>
        <v/>
      </c>
      <c r="U32" s="48" t="str">
        <f t="shared" si="18"/>
        <v/>
      </c>
      <c r="V32" s="48" t="str">
        <f t="shared" si="18"/>
        <v/>
      </c>
      <c r="W32" s="48" t="str">
        <f t="shared" si="18"/>
        <v/>
      </c>
      <c r="X32" s="48" t="str">
        <f t="shared" si="18"/>
        <v/>
      </c>
      <c r="Y32" s="48" t="str">
        <f t="shared" si="18"/>
        <v/>
      </c>
      <c r="Z32" s="48" t="str">
        <f t="shared" si="18"/>
        <v/>
      </c>
      <c r="AA32" s="48" t="str">
        <f t="shared" si="18"/>
        <v/>
      </c>
      <c r="AB32" s="48" t="str">
        <f t="shared" si="18"/>
        <v/>
      </c>
      <c r="AC32" s="48" t="str">
        <f t="shared" si="18"/>
        <v/>
      </c>
      <c r="AD32" s="48" t="str">
        <f t="shared" si="18"/>
        <v/>
      </c>
      <c r="AE32" s="48" t="str">
        <f t="shared" si="18"/>
        <v/>
      </c>
      <c r="AF32" s="48" t="str">
        <f t="shared" si="18"/>
        <v/>
      </c>
      <c r="AG32" s="48" t="str">
        <f t="shared" si="18"/>
        <v/>
      </c>
      <c r="AH32" s="48" t="str">
        <f t="shared" si="18"/>
        <v/>
      </c>
      <c r="AI32" s="48" t="str">
        <f t="shared" si="18"/>
        <v/>
      </c>
      <c r="AJ32" s="48" t="str">
        <f t="shared" si="18"/>
        <v/>
      </c>
      <c r="AK32" s="48" t="str">
        <f t="shared" si="18"/>
        <v/>
      </c>
      <c r="AL32" s="48" t="str">
        <f t="shared" si="18"/>
        <v/>
      </c>
      <c r="AM32" s="48" t="str">
        <f t="shared" si="18"/>
        <v/>
      </c>
      <c r="AN32" s="48" t="str">
        <f t="shared" si="18"/>
        <v/>
      </c>
      <c r="AO32" s="48" t="str">
        <f t="shared" si="18"/>
        <v/>
      </c>
      <c r="AP32" s="48" t="str">
        <f t="shared" si="18"/>
        <v/>
      </c>
      <c r="AQ32" s="48" t="str">
        <f t="shared" si="18"/>
        <v/>
      </c>
      <c r="AR32" s="48" t="str">
        <f t="shared" si="18"/>
        <v/>
      </c>
      <c r="AS32" s="48" t="str">
        <f t="shared" si="18"/>
        <v/>
      </c>
      <c r="AT32" s="48" t="str">
        <f t="shared" si="18"/>
        <v/>
      </c>
    </row>
    <row r="33">
      <c r="A33" s="49"/>
      <c r="B33" s="48" t="str">
        <f t="shared" ref="B33:AT33" si="19">IF(B$5="", "", B$5*ln(B12)+(1-B$5)*ln(1-B12))</f>
        <v/>
      </c>
      <c r="C33" s="48" t="str">
        <f t="shared" si="19"/>
        <v/>
      </c>
      <c r="D33" s="48" t="str">
        <f t="shared" si="19"/>
        <v/>
      </c>
      <c r="E33" s="48" t="str">
        <f t="shared" si="19"/>
        <v/>
      </c>
      <c r="F33" s="48" t="str">
        <f t="shared" si="19"/>
        <v/>
      </c>
      <c r="G33" s="48" t="str">
        <f t="shared" si="19"/>
        <v/>
      </c>
      <c r="H33" s="48" t="str">
        <f t="shared" si="19"/>
        <v/>
      </c>
      <c r="I33" s="48" t="str">
        <f t="shared" si="19"/>
        <v/>
      </c>
      <c r="J33" s="48" t="str">
        <f t="shared" si="19"/>
        <v/>
      </c>
      <c r="K33" s="48" t="str">
        <f t="shared" si="19"/>
        <v/>
      </c>
      <c r="L33" s="48" t="str">
        <f t="shared" si="19"/>
        <v/>
      </c>
      <c r="M33" s="48" t="str">
        <f t="shared" si="19"/>
        <v/>
      </c>
      <c r="N33" s="48" t="str">
        <f t="shared" si="19"/>
        <v/>
      </c>
      <c r="O33" s="48" t="str">
        <f t="shared" si="19"/>
        <v/>
      </c>
      <c r="P33" s="48" t="str">
        <f t="shared" si="19"/>
        <v/>
      </c>
      <c r="Q33" s="48" t="str">
        <f t="shared" si="19"/>
        <v/>
      </c>
      <c r="R33" s="48" t="str">
        <f t="shared" si="19"/>
        <v/>
      </c>
      <c r="S33" s="48" t="str">
        <f t="shared" si="19"/>
        <v/>
      </c>
      <c r="T33" s="48" t="str">
        <f t="shared" si="19"/>
        <v/>
      </c>
      <c r="U33" s="48" t="str">
        <f t="shared" si="19"/>
        <v/>
      </c>
      <c r="V33" s="48" t="str">
        <f t="shared" si="19"/>
        <v/>
      </c>
      <c r="W33" s="48" t="str">
        <f t="shared" si="19"/>
        <v/>
      </c>
      <c r="X33" s="48" t="str">
        <f t="shared" si="19"/>
        <v/>
      </c>
      <c r="Y33" s="48" t="str">
        <f t="shared" si="19"/>
        <v/>
      </c>
      <c r="Z33" s="48" t="str">
        <f t="shared" si="19"/>
        <v/>
      </c>
      <c r="AA33" s="48" t="str">
        <f t="shared" si="19"/>
        <v/>
      </c>
      <c r="AB33" s="48" t="str">
        <f t="shared" si="19"/>
        <v/>
      </c>
      <c r="AC33" s="48" t="str">
        <f t="shared" si="19"/>
        <v/>
      </c>
      <c r="AD33" s="48" t="str">
        <f t="shared" si="19"/>
        <v/>
      </c>
      <c r="AE33" s="48" t="str">
        <f t="shared" si="19"/>
        <v/>
      </c>
      <c r="AF33" s="48" t="str">
        <f t="shared" si="19"/>
        <v/>
      </c>
      <c r="AG33" s="48" t="str">
        <f t="shared" si="19"/>
        <v/>
      </c>
      <c r="AH33" s="48" t="str">
        <f t="shared" si="19"/>
        <v/>
      </c>
      <c r="AI33" s="48" t="str">
        <f t="shared" si="19"/>
        <v/>
      </c>
      <c r="AJ33" s="48" t="str">
        <f t="shared" si="19"/>
        <v/>
      </c>
      <c r="AK33" s="48" t="str">
        <f t="shared" si="19"/>
        <v/>
      </c>
      <c r="AL33" s="48" t="str">
        <f t="shared" si="19"/>
        <v/>
      </c>
      <c r="AM33" s="48" t="str">
        <f t="shared" si="19"/>
        <v/>
      </c>
      <c r="AN33" s="48" t="str">
        <f t="shared" si="19"/>
        <v/>
      </c>
      <c r="AO33" s="48" t="str">
        <f t="shared" si="19"/>
        <v/>
      </c>
      <c r="AP33" s="48" t="str">
        <f t="shared" si="19"/>
        <v/>
      </c>
      <c r="AQ33" s="48" t="str">
        <f t="shared" si="19"/>
        <v/>
      </c>
      <c r="AR33" s="48" t="str">
        <f t="shared" si="19"/>
        <v/>
      </c>
      <c r="AS33" s="48" t="str">
        <f t="shared" si="19"/>
        <v/>
      </c>
      <c r="AT33" s="48" t="str">
        <f t="shared" si="19"/>
        <v/>
      </c>
    </row>
    <row r="34">
      <c r="A34" s="49"/>
      <c r="B34" s="48" t="str">
        <f t="shared" ref="B34:AT34" si="20">IF(B$5="", "", B$5*ln(B13)+(1-B$5)*ln(1-B13))</f>
        <v/>
      </c>
      <c r="C34" s="48" t="str">
        <f t="shared" si="20"/>
        <v/>
      </c>
      <c r="D34" s="48" t="str">
        <f t="shared" si="20"/>
        <v/>
      </c>
      <c r="E34" s="48" t="str">
        <f t="shared" si="20"/>
        <v/>
      </c>
      <c r="F34" s="48" t="str">
        <f t="shared" si="20"/>
        <v/>
      </c>
      <c r="G34" s="48" t="str">
        <f t="shared" si="20"/>
        <v/>
      </c>
      <c r="H34" s="48" t="str">
        <f t="shared" si="20"/>
        <v/>
      </c>
      <c r="I34" s="48" t="str">
        <f t="shared" si="20"/>
        <v/>
      </c>
      <c r="J34" s="48" t="str">
        <f t="shared" si="20"/>
        <v/>
      </c>
      <c r="K34" s="48" t="str">
        <f t="shared" si="20"/>
        <v/>
      </c>
      <c r="L34" s="48" t="str">
        <f t="shared" si="20"/>
        <v/>
      </c>
      <c r="M34" s="48" t="str">
        <f t="shared" si="20"/>
        <v/>
      </c>
      <c r="N34" s="48" t="str">
        <f t="shared" si="20"/>
        <v/>
      </c>
      <c r="O34" s="48" t="str">
        <f t="shared" si="20"/>
        <v/>
      </c>
      <c r="P34" s="48" t="str">
        <f t="shared" si="20"/>
        <v/>
      </c>
      <c r="Q34" s="48" t="str">
        <f t="shared" si="20"/>
        <v/>
      </c>
      <c r="R34" s="48" t="str">
        <f t="shared" si="20"/>
        <v/>
      </c>
      <c r="S34" s="48" t="str">
        <f t="shared" si="20"/>
        <v/>
      </c>
      <c r="T34" s="48" t="str">
        <f t="shared" si="20"/>
        <v/>
      </c>
      <c r="U34" s="48" t="str">
        <f t="shared" si="20"/>
        <v/>
      </c>
      <c r="V34" s="48" t="str">
        <f t="shared" si="20"/>
        <v/>
      </c>
      <c r="W34" s="48" t="str">
        <f t="shared" si="20"/>
        <v/>
      </c>
      <c r="X34" s="48" t="str">
        <f t="shared" si="20"/>
        <v/>
      </c>
      <c r="Y34" s="48" t="str">
        <f t="shared" si="20"/>
        <v/>
      </c>
      <c r="Z34" s="48" t="str">
        <f t="shared" si="20"/>
        <v/>
      </c>
      <c r="AA34" s="48" t="str">
        <f t="shared" si="20"/>
        <v/>
      </c>
      <c r="AB34" s="48" t="str">
        <f t="shared" si="20"/>
        <v/>
      </c>
      <c r="AC34" s="48" t="str">
        <f t="shared" si="20"/>
        <v/>
      </c>
      <c r="AD34" s="48" t="str">
        <f t="shared" si="20"/>
        <v/>
      </c>
      <c r="AE34" s="48" t="str">
        <f t="shared" si="20"/>
        <v/>
      </c>
      <c r="AF34" s="48" t="str">
        <f t="shared" si="20"/>
        <v/>
      </c>
      <c r="AG34" s="48" t="str">
        <f t="shared" si="20"/>
        <v/>
      </c>
      <c r="AH34" s="48" t="str">
        <f t="shared" si="20"/>
        <v/>
      </c>
      <c r="AI34" s="48" t="str">
        <f t="shared" si="20"/>
        <v/>
      </c>
      <c r="AJ34" s="48" t="str">
        <f t="shared" si="20"/>
        <v/>
      </c>
      <c r="AK34" s="48" t="str">
        <f t="shared" si="20"/>
        <v/>
      </c>
      <c r="AL34" s="48" t="str">
        <f t="shared" si="20"/>
        <v/>
      </c>
      <c r="AM34" s="48" t="str">
        <f t="shared" si="20"/>
        <v/>
      </c>
      <c r="AN34" s="48" t="str">
        <f t="shared" si="20"/>
        <v/>
      </c>
      <c r="AO34" s="48" t="str">
        <f t="shared" si="20"/>
        <v/>
      </c>
      <c r="AP34" s="48" t="str">
        <f t="shared" si="20"/>
        <v/>
      </c>
      <c r="AQ34" s="48" t="str">
        <f t="shared" si="20"/>
        <v/>
      </c>
      <c r="AR34" s="48" t="str">
        <f t="shared" si="20"/>
        <v/>
      </c>
      <c r="AS34" s="48" t="str">
        <f t="shared" si="20"/>
        <v/>
      </c>
      <c r="AT34" s="48" t="str">
        <f t="shared" si="20"/>
        <v/>
      </c>
    </row>
    <row r="35">
      <c r="A35" s="49"/>
      <c r="B35" s="48" t="str">
        <f t="shared" ref="B35:AT35" si="21">IF(B$5="", "", B$5*ln(B14)+(1-B$5)*ln(1-B14))</f>
        <v/>
      </c>
      <c r="C35" s="48" t="str">
        <f t="shared" si="21"/>
        <v/>
      </c>
      <c r="D35" s="48" t="str">
        <f t="shared" si="21"/>
        <v/>
      </c>
      <c r="E35" s="48" t="str">
        <f t="shared" si="21"/>
        <v/>
      </c>
      <c r="F35" s="48" t="str">
        <f t="shared" si="21"/>
        <v/>
      </c>
      <c r="G35" s="48" t="str">
        <f t="shared" si="21"/>
        <v/>
      </c>
      <c r="H35" s="48" t="str">
        <f t="shared" si="21"/>
        <v/>
      </c>
      <c r="I35" s="48" t="str">
        <f t="shared" si="21"/>
        <v/>
      </c>
      <c r="J35" s="48" t="str">
        <f t="shared" si="21"/>
        <v/>
      </c>
      <c r="K35" s="48" t="str">
        <f t="shared" si="21"/>
        <v/>
      </c>
      <c r="L35" s="48" t="str">
        <f t="shared" si="21"/>
        <v/>
      </c>
      <c r="M35" s="48" t="str">
        <f t="shared" si="21"/>
        <v/>
      </c>
      <c r="N35" s="48" t="str">
        <f t="shared" si="21"/>
        <v/>
      </c>
      <c r="O35" s="48" t="str">
        <f t="shared" si="21"/>
        <v/>
      </c>
      <c r="P35" s="48" t="str">
        <f t="shared" si="21"/>
        <v/>
      </c>
      <c r="Q35" s="48" t="str">
        <f t="shared" si="21"/>
        <v/>
      </c>
      <c r="R35" s="48" t="str">
        <f t="shared" si="21"/>
        <v/>
      </c>
      <c r="S35" s="48" t="str">
        <f t="shared" si="21"/>
        <v/>
      </c>
      <c r="T35" s="48" t="str">
        <f t="shared" si="21"/>
        <v/>
      </c>
      <c r="U35" s="48" t="str">
        <f t="shared" si="21"/>
        <v/>
      </c>
      <c r="V35" s="48" t="str">
        <f t="shared" si="21"/>
        <v/>
      </c>
      <c r="W35" s="48" t="str">
        <f t="shared" si="21"/>
        <v/>
      </c>
      <c r="X35" s="48" t="str">
        <f t="shared" si="21"/>
        <v/>
      </c>
      <c r="Y35" s="48" t="str">
        <f t="shared" si="21"/>
        <v/>
      </c>
      <c r="Z35" s="48" t="str">
        <f t="shared" si="21"/>
        <v/>
      </c>
      <c r="AA35" s="48" t="str">
        <f t="shared" si="21"/>
        <v/>
      </c>
      <c r="AB35" s="48" t="str">
        <f t="shared" si="21"/>
        <v/>
      </c>
      <c r="AC35" s="48" t="str">
        <f t="shared" si="21"/>
        <v/>
      </c>
      <c r="AD35" s="48" t="str">
        <f t="shared" si="21"/>
        <v/>
      </c>
      <c r="AE35" s="48" t="str">
        <f t="shared" si="21"/>
        <v/>
      </c>
      <c r="AF35" s="48" t="str">
        <f t="shared" si="21"/>
        <v/>
      </c>
      <c r="AG35" s="48" t="str">
        <f t="shared" si="21"/>
        <v/>
      </c>
      <c r="AH35" s="48" t="str">
        <f t="shared" si="21"/>
        <v/>
      </c>
      <c r="AI35" s="48" t="str">
        <f t="shared" si="21"/>
        <v/>
      </c>
      <c r="AJ35" s="48" t="str">
        <f t="shared" si="21"/>
        <v/>
      </c>
      <c r="AK35" s="48" t="str">
        <f t="shared" si="21"/>
        <v/>
      </c>
      <c r="AL35" s="48" t="str">
        <f t="shared" si="21"/>
        <v/>
      </c>
      <c r="AM35" s="48" t="str">
        <f t="shared" si="21"/>
        <v/>
      </c>
      <c r="AN35" s="48" t="str">
        <f t="shared" si="21"/>
        <v/>
      </c>
      <c r="AO35" s="48" t="str">
        <f t="shared" si="21"/>
        <v/>
      </c>
      <c r="AP35" s="48" t="str">
        <f t="shared" si="21"/>
        <v/>
      </c>
      <c r="AQ35" s="48" t="str">
        <f t="shared" si="21"/>
        <v/>
      </c>
      <c r="AR35" s="48" t="str">
        <f t="shared" si="21"/>
        <v/>
      </c>
      <c r="AS35" s="48" t="str">
        <f t="shared" si="21"/>
        <v/>
      </c>
      <c r="AT35" s="48" t="str">
        <f t="shared" si="21"/>
        <v/>
      </c>
    </row>
    <row r="36">
      <c r="A36" s="49"/>
      <c r="B36" s="48" t="str">
        <f t="shared" ref="B36:AT36" si="22">IF(B$5="", "", B$5*ln(B15)+(1-B$5)*ln(1-B15))</f>
        <v/>
      </c>
      <c r="C36" s="48" t="str">
        <f t="shared" si="22"/>
        <v/>
      </c>
      <c r="D36" s="48" t="str">
        <f t="shared" si="22"/>
        <v/>
      </c>
      <c r="E36" s="48" t="str">
        <f t="shared" si="22"/>
        <v/>
      </c>
      <c r="F36" s="48" t="str">
        <f t="shared" si="22"/>
        <v/>
      </c>
      <c r="G36" s="48" t="str">
        <f t="shared" si="22"/>
        <v/>
      </c>
      <c r="H36" s="48" t="str">
        <f t="shared" si="22"/>
        <v/>
      </c>
      <c r="I36" s="48" t="str">
        <f t="shared" si="22"/>
        <v/>
      </c>
      <c r="J36" s="48" t="str">
        <f t="shared" si="22"/>
        <v/>
      </c>
      <c r="K36" s="48" t="str">
        <f t="shared" si="22"/>
        <v/>
      </c>
      <c r="L36" s="48" t="str">
        <f t="shared" si="22"/>
        <v/>
      </c>
      <c r="M36" s="48" t="str">
        <f t="shared" si="22"/>
        <v/>
      </c>
      <c r="N36" s="48" t="str">
        <f t="shared" si="22"/>
        <v/>
      </c>
      <c r="O36" s="48" t="str">
        <f t="shared" si="22"/>
        <v/>
      </c>
      <c r="P36" s="48" t="str">
        <f t="shared" si="22"/>
        <v/>
      </c>
      <c r="Q36" s="48" t="str">
        <f t="shared" si="22"/>
        <v/>
      </c>
      <c r="R36" s="48" t="str">
        <f t="shared" si="22"/>
        <v/>
      </c>
      <c r="S36" s="48" t="str">
        <f t="shared" si="22"/>
        <v/>
      </c>
      <c r="T36" s="48" t="str">
        <f t="shared" si="22"/>
        <v/>
      </c>
      <c r="U36" s="48" t="str">
        <f t="shared" si="22"/>
        <v/>
      </c>
      <c r="V36" s="48" t="str">
        <f t="shared" si="22"/>
        <v/>
      </c>
      <c r="W36" s="48" t="str">
        <f t="shared" si="22"/>
        <v/>
      </c>
      <c r="X36" s="48" t="str">
        <f t="shared" si="22"/>
        <v/>
      </c>
      <c r="Y36" s="48" t="str">
        <f t="shared" si="22"/>
        <v/>
      </c>
      <c r="Z36" s="48" t="str">
        <f t="shared" si="22"/>
        <v/>
      </c>
      <c r="AA36" s="48" t="str">
        <f t="shared" si="22"/>
        <v/>
      </c>
      <c r="AB36" s="48" t="str">
        <f t="shared" si="22"/>
        <v/>
      </c>
      <c r="AC36" s="48" t="str">
        <f t="shared" si="22"/>
        <v/>
      </c>
      <c r="AD36" s="48" t="str">
        <f t="shared" si="22"/>
        <v/>
      </c>
      <c r="AE36" s="48" t="str">
        <f t="shared" si="22"/>
        <v/>
      </c>
      <c r="AF36" s="48" t="str">
        <f t="shared" si="22"/>
        <v/>
      </c>
      <c r="AG36" s="48" t="str">
        <f t="shared" si="22"/>
        <v/>
      </c>
      <c r="AH36" s="48" t="str">
        <f t="shared" si="22"/>
        <v/>
      </c>
      <c r="AI36" s="48" t="str">
        <f t="shared" si="22"/>
        <v/>
      </c>
      <c r="AJ36" s="48" t="str">
        <f t="shared" si="22"/>
        <v/>
      </c>
      <c r="AK36" s="48" t="str">
        <f t="shared" si="22"/>
        <v/>
      </c>
      <c r="AL36" s="48" t="str">
        <f t="shared" si="22"/>
        <v/>
      </c>
      <c r="AM36" s="48" t="str">
        <f t="shared" si="22"/>
        <v/>
      </c>
      <c r="AN36" s="48" t="str">
        <f t="shared" si="22"/>
        <v/>
      </c>
      <c r="AO36" s="48" t="str">
        <f t="shared" si="22"/>
        <v/>
      </c>
      <c r="AP36" s="48" t="str">
        <f t="shared" si="22"/>
        <v/>
      </c>
      <c r="AQ36" s="48" t="str">
        <f t="shared" si="22"/>
        <v/>
      </c>
      <c r="AR36" s="48" t="str">
        <f t="shared" si="22"/>
        <v/>
      </c>
      <c r="AS36" s="48" t="str">
        <f t="shared" si="22"/>
        <v/>
      </c>
      <c r="AT36" s="48" t="str">
        <f t="shared" si="22"/>
        <v/>
      </c>
    </row>
    <row r="37">
      <c r="A37" s="37" t="s">
        <v>345</v>
      </c>
      <c r="B37" s="47" t="str">
        <f t="shared" ref="B37:AT37" si="23">if(B5="", "",average(B27:B36))</f>
        <v/>
      </c>
      <c r="C37" s="47" t="str">
        <f t="shared" si="23"/>
        <v/>
      </c>
      <c r="D37" s="47" t="str">
        <f t="shared" si="23"/>
        <v/>
      </c>
      <c r="E37" s="47" t="str">
        <f t="shared" si="23"/>
        <v/>
      </c>
      <c r="F37" s="47" t="str">
        <f t="shared" si="23"/>
        <v/>
      </c>
      <c r="G37" s="47" t="str">
        <f t="shared" si="23"/>
        <v/>
      </c>
      <c r="H37" s="47" t="str">
        <f t="shared" si="23"/>
        <v/>
      </c>
      <c r="I37" s="47" t="str">
        <f t="shared" si="23"/>
        <v/>
      </c>
      <c r="J37" s="47" t="str">
        <f t="shared" si="23"/>
        <v/>
      </c>
      <c r="K37" s="47" t="str">
        <f t="shared" si="23"/>
        <v/>
      </c>
      <c r="L37" s="47" t="str">
        <f t="shared" si="23"/>
        <v/>
      </c>
      <c r="M37" s="47" t="str">
        <f t="shared" si="23"/>
        <v/>
      </c>
      <c r="N37" s="47" t="str">
        <f t="shared" si="23"/>
        <v/>
      </c>
      <c r="O37" s="47" t="str">
        <f t="shared" si="23"/>
        <v/>
      </c>
      <c r="P37" s="47" t="str">
        <f t="shared" si="23"/>
        <v/>
      </c>
      <c r="Q37" s="47" t="str">
        <f t="shared" si="23"/>
        <v/>
      </c>
      <c r="R37" s="47" t="str">
        <f t="shared" si="23"/>
        <v/>
      </c>
      <c r="S37" s="47" t="str">
        <f t="shared" si="23"/>
        <v/>
      </c>
      <c r="T37" s="47" t="str">
        <f t="shared" si="23"/>
        <v/>
      </c>
      <c r="U37" s="47" t="str">
        <f t="shared" si="23"/>
        <v/>
      </c>
      <c r="V37" s="47" t="str">
        <f t="shared" si="23"/>
        <v/>
      </c>
      <c r="W37" s="47" t="str">
        <f t="shared" si="23"/>
        <v/>
      </c>
      <c r="X37" s="47" t="str">
        <f t="shared" si="23"/>
        <v/>
      </c>
      <c r="Y37" s="47" t="str">
        <f t="shared" si="23"/>
        <v/>
      </c>
      <c r="Z37" s="47" t="str">
        <f t="shared" si="23"/>
        <v/>
      </c>
      <c r="AA37" s="47" t="str">
        <f t="shared" si="23"/>
        <v/>
      </c>
      <c r="AB37" s="47" t="str">
        <f t="shared" si="23"/>
        <v/>
      </c>
      <c r="AC37" s="47" t="str">
        <f t="shared" si="23"/>
        <v/>
      </c>
      <c r="AD37" s="47" t="str">
        <f t="shared" si="23"/>
        <v/>
      </c>
      <c r="AE37" s="47" t="str">
        <f t="shared" si="23"/>
        <v/>
      </c>
      <c r="AF37" s="47" t="str">
        <f t="shared" si="23"/>
        <v/>
      </c>
      <c r="AG37" s="47" t="str">
        <f t="shared" si="23"/>
        <v/>
      </c>
      <c r="AH37" s="47" t="str">
        <f t="shared" si="23"/>
        <v/>
      </c>
      <c r="AI37" s="47" t="str">
        <f t="shared" si="23"/>
        <v/>
      </c>
      <c r="AJ37" s="47" t="str">
        <f t="shared" si="23"/>
        <v/>
      </c>
      <c r="AK37" s="47" t="str">
        <f t="shared" si="23"/>
        <v/>
      </c>
      <c r="AL37" s="47" t="str">
        <f t="shared" si="23"/>
        <v/>
      </c>
      <c r="AM37" s="47" t="str">
        <f t="shared" si="23"/>
        <v/>
      </c>
      <c r="AN37" s="47" t="str">
        <f t="shared" si="23"/>
        <v/>
      </c>
      <c r="AO37" s="47" t="str">
        <f t="shared" si="23"/>
        <v/>
      </c>
      <c r="AP37" s="47" t="str">
        <f t="shared" si="23"/>
        <v/>
      </c>
      <c r="AQ37" s="47" t="str">
        <f t="shared" si="23"/>
        <v/>
      </c>
      <c r="AR37" s="47" t="str">
        <f t="shared" si="23"/>
        <v/>
      </c>
      <c r="AS37" s="47" t="str">
        <f t="shared" si="23"/>
        <v/>
      </c>
      <c r="AT37" s="47" t="str">
        <f t="shared" si="23"/>
        <v/>
      </c>
    </row>
    <row r="38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</row>
    <row r="39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</row>
    <row r="40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</row>
    <row r="4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</row>
    <row r="42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</row>
    <row r="43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</row>
    <row r="44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</row>
    <row r="45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</row>
    <row r="46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</row>
    <row r="47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</row>
    <row r="48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</row>
    <row r="49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</row>
    <row r="50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</row>
    <row r="5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</row>
    <row r="52">
      <c r="A52" s="49"/>
      <c r="B52" s="40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</row>
    <row r="53">
      <c r="A53" s="49"/>
      <c r="B53" s="40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</row>
    <row r="54">
      <c r="A54" s="49"/>
      <c r="B54" s="46"/>
      <c r="C54" s="46" t="str">
        <f>65*(1+#REF!)</f>
        <v>#REF!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</row>
    <row r="986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</row>
    <row r="987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</row>
    <row r="988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</row>
    <row r="989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</row>
    <row r="990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</row>
    <row r="99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</row>
    <row r="992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</row>
    <row r="993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</row>
    <row r="994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</row>
    <row r="995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</row>
    <row r="996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</row>
    <row r="997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</row>
    <row r="998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</row>
    <row r="999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</row>
    <row r="1000">
      <c r="A1000" s="49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</row>
    <row r="1001">
      <c r="A1001" s="49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</row>
    <row r="1002">
      <c r="A1002" s="49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</row>
    <row r="1003">
      <c r="A1003" s="49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37" width="34.5"/>
  </cols>
  <sheetData>
    <row r="1">
      <c r="A1" s="37" t="s">
        <v>189</v>
      </c>
      <c r="B1" s="51" t="s">
        <v>19</v>
      </c>
      <c r="C1" s="51" t="s">
        <v>24</v>
      </c>
      <c r="D1" s="51" t="s">
        <v>27</v>
      </c>
      <c r="E1" s="51" t="s">
        <v>31</v>
      </c>
      <c r="F1" s="51" t="s">
        <v>35</v>
      </c>
      <c r="G1" s="51" t="s">
        <v>39</v>
      </c>
      <c r="H1" s="51" t="s">
        <v>43</v>
      </c>
      <c r="I1" s="51" t="s">
        <v>47</v>
      </c>
      <c r="J1" s="38" t="s">
        <v>50</v>
      </c>
      <c r="K1" s="38" t="s">
        <v>53</v>
      </c>
      <c r="L1" s="38" t="s">
        <v>56</v>
      </c>
      <c r="M1" s="38" t="s">
        <v>59</v>
      </c>
      <c r="N1" s="38" t="s">
        <v>62</v>
      </c>
      <c r="O1" s="38" t="s">
        <v>65</v>
      </c>
      <c r="P1" s="38" t="s">
        <v>68</v>
      </c>
      <c r="Q1" s="38" t="s">
        <v>71</v>
      </c>
      <c r="R1" s="38" t="s">
        <v>74</v>
      </c>
      <c r="S1" s="38" t="s">
        <v>77</v>
      </c>
      <c r="T1" s="38" t="s">
        <v>80</v>
      </c>
      <c r="U1" s="38" t="s">
        <v>83</v>
      </c>
      <c r="V1" s="38" t="s">
        <v>86</v>
      </c>
      <c r="W1" s="38" t="s">
        <v>89</v>
      </c>
      <c r="X1" s="38" t="s">
        <v>92</v>
      </c>
      <c r="Y1" s="38" t="s">
        <v>95</v>
      </c>
      <c r="Z1" s="38" t="s">
        <v>98</v>
      </c>
      <c r="AA1" s="52" t="s">
        <v>101</v>
      </c>
      <c r="AB1" s="38" t="s">
        <v>104</v>
      </c>
      <c r="AC1" s="38" t="s">
        <v>107</v>
      </c>
      <c r="AD1" s="38" t="s">
        <v>110</v>
      </c>
      <c r="AE1" s="38" t="s">
        <v>113</v>
      </c>
      <c r="AF1" s="38" t="s">
        <v>116</v>
      </c>
      <c r="AG1" s="38"/>
      <c r="AH1" s="38"/>
      <c r="AI1" s="38"/>
      <c r="AJ1" s="38"/>
      <c r="AK1" s="38"/>
    </row>
    <row r="2">
      <c r="A2" s="37" t="s">
        <v>242</v>
      </c>
      <c r="B2" s="46" t="s">
        <v>386</v>
      </c>
      <c r="C2" s="46" t="s">
        <v>387</v>
      </c>
      <c r="D2" s="46" t="s">
        <v>388</v>
      </c>
      <c r="E2" s="46" t="s">
        <v>389</v>
      </c>
      <c r="F2" s="40" t="s">
        <v>390</v>
      </c>
      <c r="G2" s="46" t="s">
        <v>391</v>
      </c>
      <c r="H2" s="46" t="s">
        <v>392</v>
      </c>
      <c r="I2" s="46" t="s">
        <v>393</v>
      </c>
      <c r="J2" s="40" t="s">
        <v>394</v>
      </c>
      <c r="K2" s="40" t="s">
        <v>395</v>
      </c>
      <c r="L2" s="40" t="s">
        <v>396</v>
      </c>
      <c r="M2" s="40" t="s">
        <v>397</v>
      </c>
      <c r="N2" s="40" t="s">
        <v>398</v>
      </c>
      <c r="O2" s="40" t="s">
        <v>399</v>
      </c>
      <c r="P2" s="40" t="s">
        <v>400</v>
      </c>
      <c r="Q2" s="40" t="s">
        <v>401</v>
      </c>
      <c r="R2" s="40" t="s">
        <v>402</v>
      </c>
      <c r="S2" s="40" t="s">
        <v>403</v>
      </c>
      <c r="T2" s="40" t="s">
        <v>404</v>
      </c>
      <c r="U2" s="40" t="s">
        <v>405</v>
      </c>
      <c r="V2" s="40" t="s">
        <v>406</v>
      </c>
      <c r="W2" s="40" t="s">
        <v>407</v>
      </c>
      <c r="X2" s="40" t="s">
        <v>408</v>
      </c>
      <c r="Y2" s="40" t="s">
        <v>409</v>
      </c>
      <c r="Z2" s="40" t="s">
        <v>410</v>
      </c>
      <c r="AA2" s="53" t="s">
        <v>411</v>
      </c>
      <c r="AB2" s="40" t="s">
        <v>412</v>
      </c>
      <c r="AC2" s="40" t="s">
        <v>413</v>
      </c>
      <c r="AD2" s="40" t="s">
        <v>414</v>
      </c>
      <c r="AE2" s="40" t="s">
        <v>415</v>
      </c>
      <c r="AF2" s="40" t="s">
        <v>416</v>
      </c>
      <c r="AG2" s="40"/>
      <c r="AH2" s="40"/>
      <c r="AI2" s="40"/>
      <c r="AJ2" s="40"/>
      <c r="AK2" s="40"/>
    </row>
    <row r="3">
      <c r="A3" s="37" t="s">
        <v>295</v>
      </c>
      <c r="B3" s="40" t="s">
        <v>300</v>
      </c>
      <c r="C3" s="40" t="s">
        <v>300</v>
      </c>
      <c r="D3" s="40" t="s">
        <v>301</v>
      </c>
      <c r="E3" s="40" t="s">
        <v>305</v>
      </c>
      <c r="F3" s="40" t="s">
        <v>417</v>
      </c>
      <c r="G3" s="40" t="s">
        <v>302</v>
      </c>
      <c r="H3" s="40" t="s">
        <v>307</v>
      </c>
      <c r="I3" s="40" t="s">
        <v>307</v>
      </c>
      <c r="J3" s="40" t="s">
        <v>305</v>
      </c>
      <c r="K3" s="40" t="s">
        <v>300</v>
      </c>
      <c r="L3" s="40" t="s">
        <v>306</v>
      </c>
      <c r="M3" s="40" t="s">
        <v>383</v>
      </c>
      <c r="N3" s="40" t="s">
        <v>304</v>
      </c>
      <c r="O3" s="40" t="s">
        <v>297</v>
      </c>
      <c r="P3" s="40" t="s">
        <v>297</v>
      </c>
      <c r="Q3" s="40" t="s">
        <v>304</v>
      </c>
      <c r="R3" s="40" t="s">
        <v>306</v>
      </c>
      <c r="S3" s="40" t="s">
        <v>306</v>
      </c>
      <c r="T3" s="40" t="s">
        <v>306</v>
      </c>
      <c r="U3" s="40" t="s">
        <v>305</v>
      </c>
      <c r="V3" s="40" t="s">
        <v>305</v>
      </c>
      <c r="W3" s="40" t="s">
        <v>305</v>
      </c>
      <c r="X3" s="40" t="s">
        <v>310</v>
      </c>
      <c r="Y3" s="40" t="s">
        <v>305</v>
      </c>
      <c r="Z3" s="40" t="s">
        <v>418</v>
      </c>
      <c r="AA3" s="54" t="s">
        <v>419</v>
      </c>
      <c r="AB3" s="40" t="s">
        <v>420</v>
      </c>
      <c r="AC3" s="40" t="s">
        <v>420</v>
      </c>
      <c r="AD3" s="40" t="s">
        <v>305</v>
      </c>
      <c r="AE3" s="40" t="s">
        <v>305</v>
      </c>
      <c r="AF3" s="40" t="s">
        <v>306</v>
      </c>
      <c r="AG3" s="40"/>
      <c r="AH3" s="40"/>
      <c r="AI3" s="40"/>
      <c r="AJ3" s="40"/>
      <c r="AK3" s="40"/>
    </row>
    <row r="4">
      <c r="A4" s="37" t="s">
        <v>313</v>
      </c>
      <c r="B4" s="45" t="s">
        <v>421</v>
      </c>
      <c r="C4" s="45" t="s">
        <v>422</v>
      </c>
      <c r="D4" s="45" t="s">
        <v>421</v>
      </c>
      <c r="E4" s="45" t="s">
        <v>422</v>
      </c>
      <c r="F4" s="45" t="s">
        <v>422</v>
      </c>
      <c r="G4" s="45" t="s">
        <v>422</v>
      </c>
      <c r="H4" s="45" t="s">
        <v>422</v>
      </c>
      <c r="I4" s="45" t="s">
        <v>422</v>
      </c>
      <c r="J4" s="45" t="s">
        <v>422</v>
      </c>
      <c r="K4" s="45" t="s">
        <v>422</v>
      </c>
      <c r="L4" s="45" t="s">
        <v>421</v>
      </c>
      <c r="M4" s="45" t="s">
        <v>422</v>
      </c>
      <c r="N4" s="45" t="s">
        <v>422</v>
      </c>
      <c r="O4" s="45" t="s">
        <v>421</v>
      </c>
      <c r="P4" s="45" t="s">
        <v>421</v>
      </c>
      <c r="Q4" s="45" t="s">
        <v>422</v>
      </c>
      <c r="R4" s="45" t="s">
        <v>421</v>
      </c>
      <c r="S4" s="45" t="s">
        <v>422</v>
      </c>
      <c r="T4" s="45" t="s">
        <v>421</v>
      </c>
      <c r="U4" s="45" t="s">
        <v>422</v>
      </c>
      <c r="V4" s="45" t="s">
        <v>422</v>
      </c>
      <c r="W4" s="45" t="s">
        <v>422</v>
      </c>
      <c r="X4" s="45" t="s">
        <v>421</v>
      </c>
      <c r="Y4" s="45" t="s">
        <v>421</v>
      </c>
      <c r="Z4" s="45" t="s">
        <v>421</v>
      </c>
      <c r="AA4" s="55" t="s">
        <v>422</v>
      </c>
      <c r="AB4" s="45" t="s">
        <v>422</v>
      </c>
      <c r="AC4" s="45" t="s">
        <v>421</v>
      </c>
      <c r="AD4" s="45" t="s">
        <v>421</v>
      </c>
      <c r="AE4" s="45" t="s">
        <v>421</v>
      </c>
      <c r="AF4" s="45" t="s">
        <v>422</v>
      </c>
      <c r="AG4" s="45"/>
      <c r="AH4" s="45"/>
      <c r="AI4" s="45"/>
      <c r="AJ4" s="45"/>
      <c r="AK4" s="45"/>
    </row>
    <row r="5">
      <c r="A5" s="37" t="s">
        <v>314</v>
      </c>
      <c r="B5" s="46">
        <f t="shared" ref="B5:AF5" si="1">ifs(B$4="Yes", 1, B$4="No", 0, B$4 = "", "", B$4="Ambiguous", "")</f>
        <v>0</v>
      </c>
      <c r="C5" s="46">
        <f t="shared" si="1"/>
        <v>1</v>
      </c>
      <c r="D5" s="46">
        <f t="shared" si="1"/>
        <v>0</v>
      </c>
      <c r="E5" s="46">
        <f t="shared" si="1"/>
        <v>1</v>
      </c>
      <c r="F5" s="46">
        <f t="shared" si="1"/>
        <v>1</v>
      </c>
      <c r="G5" s="46">
        <f t="shared" si="1"/>
        <v>1</v>
      </c>
      <c r="H5" s="46">
        <f t="shared" si="1"/>
        <v>1</v>
      </c>
      <c r="I5" s="46">
        <f t="shared" si="1"/>
        <v>1</v>
      </c>
      <c r="J5" s="46">
        <f t="shared" si="1"/>
        <v>1</v>
      </c>
      <c r="K5" s="46">
        <f t="shared" si="1"/>
        <v>1</v>
      </c>
      <c r="L5" s="46">
        <f t="shared" si="1"/>
        <v>0</v>
      </c>
      <c r="M5" s="46">
        <f t="shared" si="1"/>
        <v>1</v>
      </c>
      <c r="N5" s="46">
        <f t="shared" si="1"/>
        <v>1</v>
      </c>
      <c r="O5" s="46">
        <f t="shared" si="1"/>
        <v>0</v>
      </c>
      <c r="P5" s="46">
        <f t="shared" si="1"/>
        <v>0</v>
      </c>
      <c r="Q5" s="46">
        <f t="shared" si="1"/>
        <v>1</v>
      </c>
      <c r="R5" s="46">
        <f t="shared" si="1"/>
        <v>0</v>
      </c>
      <c r="S5" s="46">
        <f t="shared" si="1"/>
        <v>1</v>
      </c>
      <c r="T5" s="46">
        <f t="shared" si="1"/>
        <v>0</v>
      </c>
      <c r="U5" s="46">
        <f t="shared" si="1"/>
        <v>1</v>
      </c>
      <c r="V5" s="46">
        <f t="shared" si="1"/>
        <v>1</v>
      </c>
      <c r="W5" s="46">
        <f t="shared" si="1"/>
        <v>1</v>
      </c>
      <c r="X5" s="46">
        <f t="shared" si="1"/>
        <v>0</v>
      </c>
      <c r="Y5" s="46">
        <f t="shared" si="1"/>
        <v>0</v>
      </c>
      <c r="Z5" s="46">
        <f t="shared" si="1"/>
        <v>0</v>
      </c>
      <c r="AA5" s="56">
        <f t="shared" si="1"/>
        <v>1</v>
      </c>
      <c r="AB5" s="46">
        <f t="shared" si="1"/>
        <v>1</v>
      </c>
      <c r="AC5" s="46">
        <f t="shared" si="1"/>
        <v>0</v>
      </c>
      <c r="AD5" s="46">
        <f t="shared" si="1"/>
        <v>0</v>
      </c>
      <c r="AE5" s="46">
        <f t="shared" si="1"/>
        <v>0</v>
      </c>
      <c r="AF5" s="46">
        <f t="shared" si="1"/>
        <v>1</v>
      </c>
      <c r="AG5" s="46"/>
      <c r="AH5" s="46"/>
      <c r="AI5" s="46"/>
      <c r="AJ5" s="46"/>
      <c r="AK5" s="46"/>
    </row>
    <row r="6">
      <c r="A6" s="37" t="s">
        <v>315</v>
      </c>
      <c r="B6" s="4">
        <v>0.1</v>
      </c>
      <c r="C6" s="4">
        <v>0.7</v>
      </c>
      <c r="D6" s="4">
        <v>0.1</v>
      </c>
      <c r="E6" s="4">
        <v>0.85</v>
      </c>
      <c r="F6" s="4">
        <v>0.92</v>
      </c>
      <c r="G6" s="4">
        <v>0.8</v>
      </c>
      <c r="H6" s="35">
        <v>0.25</v>
      </c>
      <c r="I6" s="35">
        <v>0.65</v>
      </c>
      <c r="J6" s="40">
        <v>0.17</v>
      </c>
      <c r="K6" s="40">
        <v>0.57</v>
      </c>
      <c r="L6" s="40">
        <v>0.17</v>
      </c>
      <c r="M6" s="40">
        <v>0.87</v>
      </c>
      <c r="N6" s="40">
        <v>0.89</v>
      </c>
      <c r="O6" s="40">
        <v>0.075</v>
      </c>
      <c r="P6" s="40">
        <v>0.15</v>
      </c>
      <c r="Q6" s="40">
        <v>0.77</v>
      </c>
      <c r="R6" s="40">
        <v>0.55</v>
      </c>
      <c r="S6" s="40">
        <v>0.4</v>
      </c>
      <c r="T6" s="40">
        <v>0.045</v>
      </c>
      <c r="U6" s="40">
        <v>0.95</v>
      </c>
      <c r="V6" s="40">
        <v>0.85</v>
      </c>
      <c r="W6" s="40">
        <v>0.32</v>
      </c>
      <c r="X6" s="40">
        <v>0.25</v>
      </c>
      <c r="Y6" s="40">
        <v>0.67</v>
      </c>
      <c r="Z6" s="40">
        <v>0.67</v>
      </c>
      <c r="AA6" s="57">
        <v>0.65</v>
      </c>
      <c r="AB6" s="40">
        <v>0.75</v>
      </c>
      <c r="AC6" s="40">
        <v>0.4</v>
      </c>
      <c r="AD6" s="40">
        <v>0.45</v>
      </c>
      <c r="AE6" s="40">
        <v>0.3</v>
      </c>
      <c r="AF6" s="40">
        <v>0.92</v>
      </c>
      <c r="AG6" s="40"/>
      <c r="AH6" s="40"/>
      <c r="AI6" s="40"/>
      <c r="AJ6" s="40"/>
      <c r="AK6" s="40"/>
    </row>
    <row r="7">
      <c r="A7" s="50"/>
      <c r="B7" s="40"/>
      <c r="C7" s="4">
        <v>0.55</v>
      </c>
      <c r="D7" s="4">
        <v>0.06</v>
      </c>
      <c r="E7" s="4">
        <v>0.7</v>
      </c>
      <c r="F7" s="46"/>
      <c r="G7" s="4">
        <v>0.9</v>
      </c>
      <c r="H7" s="35">
        <v>0.35</v>
      </c>
      <c r="I7" s="35">
        <v>0.44999999999999996</v>
      </c>
      <c r="J7" s="40">
        <v>0.23</v>
      </c>
      <c r="K7" s="40">
        <v>0.53</v>
      </c>
      <c r="L7" s="40">
        <v>0.22</v>
      </c>
      <c r="M7" s="40">
        <v>0.88</v>
      </c>
      <c r="N7" s="40">
        <v>0.95</v>
      </c>
      <c r="O7" s="40">
        <v>0.068</v>
      </c>
      <c r="P7" s="40">
        <v>0.12</v>
      </c>
      <c r="Q7" s="40">
        <v>0.84</v>
      </c>
      <c r="R7" s="40">
        <v>0.565</v>
      </c>
      <c r="S7" s="40">
        <v>0.42</v>
      </c>
      <c r="T7" s="40">
        <v>0.02</v>
      </c>
      <c r="U7" s="40">
        <v>0.98</v>
      </c>
      <c r="V7" s="40">
        <v>0.89</v>
      </c>
      <c r="W7" s="40">
        <v>0.38</v>
      </c>
      <c r="X7" s="40">
        <v>0.18</v>
      </c>
      <c r="Y7" s="40">
        <v>0.35</v>
      </c>
      <c r="Z7" s="40">
        <v>0.35</v>
      </c>
      <c r="AA7" s="56"/>
      <c r="AB7" s="40">
        <v>0.8</v>
      </c>
      <c r="AC7" s="40">
        <v>0.25</v>
      </c>
      <c r="AD7" s="40">
        <v>0.25</v>
      </c>
      <c r="AE7" s="40">
        <v>0.15</v>
      </c>
      <c r="AF7" s="40">
        <v>0.85</v>
      </c>
      <c r="AG7" s="40"/>
      <c r="AH7" s="40"/>
      <c r="AI7" s="40"/>
      <c r="AJ7" s="40"/>
      <c r="AK7" s="40"/>
    </row>
    <row r="8">
      <c r="A8" s="50"/>
      <c r="B8" s="46"/>
      <c r="C8" s="4">
        <v>0.15</v>
      </c>
      <c r="D8" s="46"/>
      <c r="E8" s="46"/>
      <c r="F8" s="46"/>
      <c r="G8" s="4">
        <v>0.85</v>
      </c>
      <c r="H8" s="35">
        <v>0.65</v>
      </c>
      <c r="I8" s="35">
        <v>0.52</v>
      </c>
      <c r="J8" s="40">
        <v>0.09</v>
      </c>
      <c r="K8" s="40">
        <v>0.3</v>
      </c>
      <c r="L8" s="40">
        <v>0.15</v>
      </c>
      <c r="M8" s="40">
        <v>0.96</v>
      </c>
      <c r="N8" s="46"/>
      <c r="O8" s="40">
        <v>0.055</v>
      </c>
      <c r="P8" s="40">
        <v>0.1</v>
      </c>
      <c r="Q8" s="40">
        <v>0.87</v>
      </c>
      <c r="R8" s="40">
        <v>0.52</v>
      </c>
      <c r="S8" s="40">
        <v>0.47</v>
      </c>
      <c r="T8" s="40">
        <v>0.01</v>
      </c>
      <c r="U8" s="46"/>
      <c r="V8" s="40">
        <v>0.95</v>
      </c>
      <c r="W8" s="40">
        <v>0.3</v>
      </c>
      <c r="X8" s="46"/>
      <c r="Y8" s="40">
        <v>0.15</v>
      </c>
      <c r="Z8" s="40">
        <v>0.25</v>
      </c>
      <c r="AA8" s="56"/>
      <c r="AB8" s="40">
        <v>0.65</v>
      </c>
      <c r="AC8" s="40">
        <v>0.05</v>
      </c>
      <c r="AD8" s="40">
        <v>0.08</v>
      </c>
      <c r="AE8" s="40">
        <v>0.05</v>
      </c>
      <c r="AF8" s="40">
        <v>0.8</v>
      </c>
      <c r="AG8" s="40"/>
      <c r="AH8" s="40"/>
      <c r="AI8" s="40"/>
      <c r="AJ8" s="40"/>
      <c r="AK8" s="40"/>
    </row>
    <row r="9">
      <c r="A9" s="50"/>
      <c r="B9" s="46"/>
      <c r="C9" s="46"/>
      <c r="D9" s="46"/>
      <c r="E9" s="46"/>
      <c r="F9" s="46"/>
      <c r="G9" s="4">
        <v>0.99</v>
      </c>
      <c r="H9" s="35">
        <v>0.6</v>
      </c>
      <c r="I9" s="35">
        <v>0.8200000000000001</v>
      </c>
      <c r="J9" s="40">
        <v>0.2</v>
      </c>
      <c r="K9" s="40">
        <v>0.85</v>
      </c>
      <c r="L9" s="40">
        <v>0.1</v>
      </c>
      <c r="M9" s="40">
        <v>0.98</v>
      </c>
      <c r="N9" s="46"/>
      <c r="O9" s="40">
        <v>0.038</v>
      </c>
      <c r="P9" s="40">
        <v>0.07</v>
      </c>
      <c r="Q9" s="40">
        <v>0.97</v>
      </c>
      <c r="R9" s="40">
        <f>0.51-T9</f>
        <v>0.509</v>
      </c>
      <c r="S9" s="40">
        <v>0.49</v>
      </c>
      <c r="T9" s="40">
        <v>0.001</v>
      </c>
      <c r="U9" s="46"/>
      <c r="V9" s="40">
        <v>0.98</v>
      </c>
      <c r="W9" s="40">
        <v>0.45</v>
      </c>
      <c r="X9" s="46"/>
      <c r="Y9" s="46"/>
      <c r="Z9" s="40">
        <v>0.15</v>
      </c>
      <c r="AA9" s="56"/>
      <c r="AB9" s="40">
        <v>0.85</v>
      </c>
      <c r="AC9" s="40">
        <v>0.01</v>
      </c>
      <c r="AD9" s="40">
        <v>0.15</v>
      </c>
      <c r="AE9" s="40">
        <v>0.01</v>
      </c>
      <c r="AF9" s="40">
        <v>0.77</v>
      </c>
      <c r="AG9" s="40"/>
      <c r="AH9" s="40"/>
      <c r="AI9" s="40"/>
      <c r="AJ9" s="40"/>
      <c r="AK9" s="40"/>
    </row>
    <row r="10">
      <c r="A10" s="50"/>
      <c r="B10" s="46"/>
      <c r="C10" s="46"/>
      <c r="D10" s="46"/>
      <c r="E10" s="46"/>
      <c r="F10" s="46"/>
      <c r="G10" s="46"/>
      <c r="H10" s="35">
        <v>0.85</v>
      </c>
      <c r="I10" s="46"/>
      <c r="J10" s="40">
        <v>0.33</v>
      </c>
      <c r="K10" s="46"/>
      <c r="L10" s="40">
        <v>0.25</v>
      </c>
      <c r="M10" s="40">
        <v>0.99</v>
      </c>
      <c r="N10" s="46"/>
      <c r="O10" s="40">
        <v>0.02</v>
      </c>
      <c r="P10" s="40">
        <v>0.05</v>
      </c>
      <c r="Q10" s="46"/>
      <c r="R10" s="40">
        <v>0.4</v>
      </c>
      <c r="S10" s="40">
        <v>0.6</v>
      </c>
      <c r="T10" s="40">
        <v>1.0E-5</v>
      </c>
      <c r="U10" s="46"/>
      <c r="V10" s="40">
        <v>0.999</v>
      </c>
      <c r="W10" s="40">
        <v>0.85</v>
      </c>
      <c r="X10" s="40"/>
      <c r="Y10" s="46"/>
      <c r="Z10" s="40">
        <v>0.03</v>
      </c>
      <c r="AA10" s="56"/>
      <c r="AB10" s="46"/>
      <c r="AC10" s="40">
        <v>0.001</v>
      </c>
      <c r="AD10" s="40">
        <v>0.05</v>
      </c>
      <c r="AE10" s="40">
        <v>0.001</v>
      </c>
      <c r="AF10" s="40">
        <v>0.65</v>
      </c>
      <c r="AG10" s="40"/>
      <c r="AH10" s="40"/>
      <c r="AI10" s="40"/>
      <c r="AJ10" s="40"/>
      <c r="AK10" s="40"/>
    </row>
    <row r="11">
      <c r="A11" s="50"/>
      <c r="B11" s="46"/>
      <c r="C11" s="46"/>
      <c r="D11" s="46"/>
      <c r="E11" s="46"/>
      <c r="F11" s="46"/>
      <c r="G11" s="46"/>
      <c r="H11" s="46"/>
      <c r="I11" s="46"/>
      <c r="J11" s="40">
        <v>0.55</v>
      </c>
      <c r="K11" s="46"/>
      <c r="L11" s="40">
        <v>0.45</v>
      </c>
      <c r="M11" s="46"/>
      <c r="N11" s="46"/>
      <c r="O11" s="40">
        <v>0.04</v>
      </c>
      <c r="P11" s="40">
        <v>0.02</v>
      </c>
      <c r="Q11" s="46"/>
      <c r="R11" s="40">
        <v>0.35</v>
      </c>
      <c r="S11" s="40">
        <v>0.65</v>
      </c>
      <c r="T11" s="46"/>
      <c r="U11" s="46"/>
      <c r="V11" s="46"/>
      <c r="W11" s="40">
        <v>0.97</v>
      </c>
      <c r="X11" s="40"/>
      <c r="Y11" s="40"/>
      <c r="Z11" s="40">
        <v>0.01</v>
      </c>
      <c r="AA11" s="56"/>
      <c r="AB11" s="46"/>
      <c r="AC11" s="46"/>
      <c r="AD11" s="46"/>
      <c r="AE11" s="46"/>
      <c r="AF11" s="40">
        <v>0.95</v>
      </c>
      <c r="AG11" s="46"/>
      <c r="AH11" s="46"/>
      <c r="AI11" s="46"/>
      <c r="AJ11" s="46"/>
      <c r="AK11" s="46"/>
    </row>
    <row r="12">
      <c r="A12" s="50"/>
      <c r="B12" s="46"/>
      <c r="C12" s="46"/>
      <c r="D12" s="46"/>
      <c r="E12" s="46"/>
      <c r="F12" s="46"/>
      <c r="G12" s="46"/>
      <c r="H12" s="46"/>
      <c r="I12" s="46"/>
      <c r="J12" s="40">
        <v>0.78</v>
      </c>
      <c r="K12" s="46"/>
      <c r="L12" s="40">
        <v>0.15</v>
      </c>
      <c r="M12" s="46"/>
      <c r="N12" s="46"/>
      <c r="O12" s="40">
        <v>0.01</v>
      </c>
      <c r="P12" s="40">
        <v>0.01</v>
      </c>
      <c r="Q12" s="46"/>
      <c r="R12" s="40">
        <v>0.1</v>
      </c>
      <c r="S12" s="40">
        <v>0.9</v>
      </c>
      <c r="T12" s="46"/>
      <c r="U12" s="46"/>
      <c r="V12" s="46"/>
      <c r="W12" s="40">
        <v>0.99</v>
      </c>
      <c r="X12" s="40"/>
      <c r="Y12" s="40"/>
      <c r="Z12" s="40">
        <v>0.005</v>
      </c>
      <c r="AA12" s="56"/>
      <c r="AB12" s="46"/>
      <c r="AC12" s="46"/>
      <c r="AD12" s="46"/>
      <c r="AE12" s="46"/>
      <c r="AF12" s="40">
        <v>0.99</v>
      </c>
      <c r="AG12" s="46"/>
      <c r="AH12" s="46"/>
      <c r="AI12" s="46"/>
      <c r="AJ12" s="46"/>
      <c r="AK12" s="46"/>
    </row>
    <row r="13">
      <c r="A13" s="50"/>
      <c r="B13" s="46"/>
      <c r="C13" s="46"/>
      <c r="D13" s="46"/>
      <c r="E13" s="46"/>
      <c r="F13" s="46"/>
      <c r="G13" s="46"/>
      <c r="H13" s="46"/>
      <c r="I13" s="46"/>
      <c r="J13" s="40">
        <v>0.98</v>
      </c>
      <c r="K13" s="46"/>
      <c r="L13" s="40">
        <v>0.08</v>
      </c>
      <c r="M13" s="46"/>
      <c r="N13" s="46"/>
      <c r="O13" s="40">
        <v>0.001</v>
      </c>
      <c r="P13" s="46"/>
      <c r="Q13" s="46"/>
      <c r="R13" s="40">
        <v>0.07</v>
      </c>
      <c r="S13" s="40">
        <v>0.93</v>
      </c>
      <c r="T13" s="46"/>
      <c r="U13" s="46"/>
      <c r="V13" s="46"/>
      <c r="W13" s="40">
        <v>0.999</v>
      </c>
      <c r="X13" s="40"/>
      <c r="Y13" s="40"/>
      <c r="Z13" s="40">
        <v>0.001</v>
      </c>
      <c r="AA13" s="5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37"/>
      <c r="B14" s="46"/>
      <c r="C14" s="46"/>
      <c r="D14" s="46"/>
      <c r="E14" s="46"/>
      <c r="F14" s="46"/>
      <c r="G14" s="46"/>
      <c r="H14" s="46"/>
      <c r="I14" s="46"/>
      <c r="J14" s="40">
        <v>0.99</v>
      </c>
      <c r="K14" s="46"/>
      <c r="L14" s="46"/>
      <c r="M14" s="46"/>
      <c r="N14" s="46"/>
      <c r="O14" s="46"/>
      <c r="P14" s="46"/>
      <c r="Q14" s="46"/>
      <c r="R14" s="40">
        <v>0.01</v>
      </c>
      <c r="S14" s="40">
        <v>0.99</v>
      </c>
      <c r="T14" s="46"/>
      <c r="U14" s="46"/>
      <c r="V14" s="46"/>
      <c r="W14" s="46"/>
      <c r="X14" s="46"/>
      <c r="Y14" s="46"/>
      <c r="Z14" s="46"/>
      <c r="AA14" s="5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37"/>
      <c r="B15" s="46"/>
      <c r="C15" s="46"/>
      <c r="D15" s="46"/>
      <c r="E15" s="46"/>
      <c r="F15" s="46"/>
      <c r="G15" s="46"/>
      <c r="H15" s="46"/>
      <c r="I15" s="46"/>
      <c r="J15" s="40">
        <v>0.9999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5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37" t="s">
        <v>325</v>
      </c>
      <c r="B16" s="46">
        <f t="shared" ref="B16:I16" si="2">if(B6 = "", "",(B6-B$5)^2)</f>
        <v>0.01</v>
      </c>
      <c r="C16" s="46">
        <f t="shared" si="2"/>
        <v>0.09</v>
      </c>
      <c r="D16" s="46">
        <f t="shared" si="2"/>
        <v>0.01</v>
      </c>
      <c r="E16" s="46">
        <f t="shared" si="2"/>
        <v>0.0225</v>
      </c>
      <c r="F16" s="46">
        <f t="shared" si="2"/>
        <v>0.0064</v>
      </c>
      <c r="G16" s="46">
        <f t="shared" si="2"/>
        <v>0.04</v>
      </c>
      <c r="H16" s="46">
        <f t="shared" si="2"/>
        <v>0.5625</v>
      </c>
      <c r="I16" s="46">
        <f t="shared" si="2"/>
        <v>0.1225</v>
      </c>
      <c r="J16" s="46">
        <f t="shared" ref="J16:AF16" si="3">if(J$5 = "", "",(J6-J$5)^2)</f>
        <v>0.6889</v>
      </c>
      <c r="K16" s="46">
        <f t="shared" si="3"/>
        <v>0.1849</v>
      </c>
      <c r="L16" s="46">
        <f t="shared" si="3"/>
        <v>0.0289</v>
      </c>
      <c r="M16" s="46">
        <f t="shared" si="3"/>
        <v>0.0169</v>
      </c>
      <c r="N16" s="46">
        <f t="shared" si="3"/>
        <v>0.0121</v>
      </c>
      <c r="O16" s="46">
        <f t="shared" si="3"/>
        <v>0.005625</v>
      </c>
      <c r="P16" s="46">
        <f t="shared" si="3"/>
        <v>0.0225</v>
      </c>
      <c r="Q16" s="46">
        <f t="shared" si="3"/>
        <v>0.0529</v>
      </c>
      <c r="R16" s="46">
        <f t="shared" si="3"/>
        <v>0.3025</v>
      </c>
      <c r="S16" s="46">
        <f t="shared" si="3"/>
        <v>0.36</v>
      </c>
      <c r="T16" s="46">
        <f t="shared" si="3"/>
        <v>0.002025</v>
      </c>
      <c r="U16" s="46">
        <f t="shared" si="3"/>
        <v>0.0025</v>
      </c>
      <c r="V16" s="46">
        <f t="shared" si="3"/>
        <v>0.0225</v>
      </c>
      <c r="W16" s="46">
        <f t="shared" si="3"/>
        <v>0.4624</v>
      </c>
      <c r="X16" s="46">
        <f t="shared" si="3"/>
        <v>0.0625</v>
      </c>
      <c r="Y16" s="46">
        <f t="shared" si="3"/>
        <v>0.4489</v>
      </c>
      <c r="Z16" s="46">
        <f t="shared" si="3"/>
        <v>0.4489</v>
      </c>
      <c r="AA16" s="56">
        <f t="shared" si="3"/>
        <v>0.1225</v>
      </c>
      <c r="AB16" s="46">
        <f t="shared" si="3"/>
        <v>0.0625</v>
      </c>
      <c r="AC16" s="46">
        <f t="shared" si="3"/>
        <v>0.16</v>
      </c>
      <c r="AD16" s="46">
        <f t="shared" si="3"/>
        <v>0.2025</v>
      </c>
      <c r="AE16" s="46">
        <f t="shared" si="3"/>
        <v>0.09</v>
      </c>
      <c r="AF16" s="46">
        <f t="shared" si="3"/>
        <v>0.0064</v>
      </c>
      <c r="AG16" s="46"/>
      <c r="AH16" s="46"/>
      <c r="AI16" s="46"/>
      <c r="AJ16" s="46"/>
      <c r="AK16" s="46"/>
    </row>
    <row r="17">
      <c r="A17" s="49"/>
      <c r="B17" s="46" t="str">
        <f t="shared" ref="B17:B25" si="7">if(B7 = "", "",(B7-$B$5)^2)</f>
        <v/>
      </c>
      <c r="C17" s="46">
        <f t="shared" ref="C17:I17" si="4">if(C7 = "", "",(C7-C$5)^2)</f>
        <v>0.2025</v>
      </c>
      <c r="D17" s="46">
        <f t="shared" si="4"/>
        <v>0.0036</v>
      </c>
      <c r="E17" s="46">
        <f t="shared" si="4"/>
        <v>0.09</v>
      </c>
      <c r="F17" s="46" t="str">
        <f t="shared" si="4"/>
        <v/>
      </c>
      <c r="G17" s="46">
        <f t="shared" si="4"/>
        <v>0.01</v>
      </c>
      <c r="H17" s="46">
        <f t="shared" si="4"/>
        <v>0.4225</v>
      </c>
      <c r="I17" s="46">
        <f t="shared" si="4"/>
        <v>0.3025</v>
      </c>
      <c r="J17" s="46">
        <f t="shared" ref="J17:Z17" si="5">if(J$5 = "", "",(J7-J$5)^2)</f>
        <v>0.5929</v>
      </c>
      <c r="K17" s="46">
        <f t="shared" si="5"/>
        <v>0.2209</v>
      </c>
      <c r="L17" s="46">
        <f t="shared" si="5"/>
        <v>0.0484</v>
      </c>
      <c r="M17" s="46">
        <f t="shared" si="5"/>
        <v>0.0144</v>
      </c>
      <c r="N17" s="46">
        <f t="shared" si="5"/>
        <v>0.0025</v>
      </c>
      <c r="O17" s="46">
        <f t="shared" si="5"/>
        <v>0.004624</v>
      </c>
      <c r="P17" s="46">
        <f t="shared" si="5"/>
        <v>0.0144</v>
      </c>
      <c r="Q17" s="46">
        <f t="shared" si="5"/>
        <v>0.0256</v>
      </c>
      <c r="R17" s="46">
        <f t="shared" si="5"/>
        <v>0.319225</v>
      </c>
      <c r="S17" s="46">
        <f t="shared" si="5"/>
        <v>0.3364</v>
      </c>
      <c r="T17" s="46">
        <f t="shared" si="5"/>
        <v>0.0004</v>
      </c>
      <c r="U17" s="46">
        <f t="shared" si="5"/>
        <v>0.0004</v>
      </c>
      <c r="V17" s="46">
        <f t="shared" si="5"/>
        <v>0.0121</v>
      </c>
      <c r="W17" s="46">
        <f t="shared" si="5"/>
        <v>0.3844</v>
      </c>
      <c r="X17" s="46">
        <f t="shared" si="5"/>
        <v>0.0324</v>
      </c>
      <c r="Y17" s="46">
        <f t="shared" si="5"/>
        <v>0.1225</v>
      </c>
      <c r="Z17" s="46">
        <f t="shared" si="5"/>
        <v>0.1225</v>
      </c>
      <c r="AA17" s="56"/>
      <c r="AB17" s="46">
        <f t="shared" ref="AB17:AF17" si="6">if(AB$5 = "", "",(AB7-AB$5)^2)</f>
        <v>0.04</v>
      </c>
      <c r="AC17" s="46">
        <f t="shared" si="6"/>
        <v>0.0625</v>
      </c>
      <c r="AD17" s="46">
        <f t="shared" si="6"/>
        <v>0.0625</v>
      </c>
      <c r="AE17" s="46">
        <f t="shared" si="6"/>
        <v>0.0225</v>
      </c>
      <c r="AF17" s="46">
        <f t="shared" si="6"/>
        <v>0.0225</v>
      </c>
      <c r="AG17" s="46"/>
      <c r="AH17" s="46"/>
      <c r="AI17" s="46"/>
      <c r="AJ17" s="46"/>
      <c r="AK17" s="46"/>
    </row>
    <row r="18">
      <c r="A18" s="49"/>
      <c r="B18" s="46" t="str">
        <f t="shared" si="7"/>
        <v/>
      </c>
      <c r="C18" s="46">
        <f t="shared" ref="C18:I18" si="8">if(C8 = "", "",(C8-C$5)^2)</f>
        <v>0.7225</v>
      </c>
      <c r="D18" s="46" t="str">
        <f t="shared" si="8"/>
        <v/>
      </c>
      <c r="E18" s="46" t="str">
        <f t="shared" si="8"/>
        <v/>
      </c>
      <c r="F18" s="46" t="str">
        <f t="shared" si="8"/>
        <v/>
      </c>
      <c r="G18" s="46">
        <f t="shared" si="8"/>
        <v>0.0225</v>
      </c>
      <c r="H18" s="46">
        <f t="shared" si="8"/>
        <v>0.1225</v>
      </c>
      <c r="I18" s="46">
        <f t="shared" si="8"/>
        <v>0.2304</v>
      </c>
      <c r="J18" s="46">
        <f t="shared" ref="J18:M18" si="9">if(J$5 = "", "",(J8-J$5)^2)</f>
        <v>0.8281</v>
      </c>
      <c r="K18" s="46">
        <f t="shared" si="9"/>
        <v>0.49</v>
      </c>
      <c r="L18" s="46">
        <f t="shared" si="9"/>
        <v>0.0225</v>
      </c>
      <c r="M18" s="46">
        <f t="shared" si="9"/>
        <v>0.0016</v>
      </c>
      <c r="N18" s="46"/>
      <c r="O18" s="46">
        <f t="shared" ref="O18:T18" si="10">if(O$5 = "", "",(O8-O$5)^2)</f>
        <v>0.003025</v>
      </c>
      <c r="P18" s="46">
        <f t="shared" si="10"/>
        <v>0.01</v>
      </c>
      <c r="Q18" s="46">
        <f t="shared" si="10"/>
        <v>0.0169</v>
      </c>
      <c r="R18" s="46">
        <f t="shared" si="10"/>
        <v>0.2704</v>
      </c>
      <c r="S18" s="46">
        <f t="shared" si="10"/>
        <v>0.2809</v>
      </c>
      <c r="T18" s="46">
        <f t="shared" si="10"/>
        <v>0.0001</v>
      </c>
      <c r="U18" s="40"/>
      <c r="V18" s="46">
        <f t="shared" ref="V18:W18" si="11">if(V$5 = "", "",(V8-V$5)^2)</f>
        <v>0.0025</v>
      </c>
      <c r="W18" s="46">
        <f t="shared" si="11"/>
        <v>0.49</v>
      </c>
      <c r="X18" s="46"/>
      <c r="Y18" s="46">
        <f t="shared" ref="Y18:Z18" si="12">if(Y$5 = "", "",(Y8-Y$5)^2)</f>
        <v>0.0225</v>
      </c>
      <c r="Z18" s="46">
        <f t="shared" si="12"/>
        <v>0.0625</v>
      </c>
      <c r="AA18" s="56"/>
      <c r="AB18" s="46">
        <f t="shared" ref="AB18:AF18" si="13">if(AB$5 = "", "",(AB8-AB$5)^2)</f>
        <v>0.1225</v>
      </c>
      <c r="AC18" s="46">
        <f t="shared" si="13"/>
        <v>0.0025</v>
      </c>
      <c r="AD18" s="46">
        <f t="shared" si="13"/>
        <v>0.0064</v>
      </c>
      <c r="AE18" s="46">
        <f t="shared" si="13"/>
        <v>0.0025</v>
      </c>
      <c r="AF18" s="46">
        <f t="shared" si="13"/>
        <v>0.04</v>
      </c>
      <c r="AG18" s="46"/>
      <c r="AH18" s="46"/>
      <c r="AI18" s="46"/>
      <c r="AJ18" s="46"/>
      <c r="AK18" s="46"/>
    </row>
    <row r="19">
      <c r="A19" s="49"/>
      <c r="B19" s="46" t="str">
        <f t="shared" si="7"/>
        <v/>
      </c>
      <c r="C19" s="46" t="str">
        <f t="shared" ref="C19:I19" si="14">if(C9 = "", "",(C9-C$5)^2)</f>
        <v/>
      </c>
      <c r="D19" s="46" t="str">
        <f t="shared" si="14"/>
        <v/>
      </c>
      <c r="E19" s="46" t="str">
        <f t="shared" si="14"/>
        <v/>
      </c>
      <c r="F19" s="46" t="str">
        <f t="shared" si="14"/>
        <v/>
      </c>
      <c r="G19" s="46">
        <f t="shared" si="14"/>
        <v>0.0001</v>
      </c>
      <c r="H19" s="46">
        <f t="shared" si="14"/>
        <v>0.16</v>
      </c>
      <c r="I19" s="46">
        <f t="shared" si="14"/>
        <v>0.0324</v>
      </c>
      <c r="J19" s="46">
        <f t="shared" ref="J19:M19" si="15">if(J$5 = "", "",(J9-J$5)^2)</f>
        <v>0.64</v>
      </c>
      <c r="K19" s="46">
        <f t="shared" si="15"/>
        <v>0.0225</v>
      </c>
      <c r="L19" s="46">
        <f t="shared" si="15"/>
        <v>0.01</v>
      </c>
      <c r="M19" s="46">
        <f t="shared" si="15"/>
        <v>0.0004</v>
      </c>
      <c r="N19" s="46"/>
      <c r="O19" s="46">
        <f t="shared" ref="O19:T19" si="16">if(O$5 = "", "",(O9-O$5)^2)</f>
        <v>0.001444</v>
      </c>
      <c r="P19" s="46">
        <f t="shared" si="16"/>
        <v>0.0049</v>
      </c>
      <c r="Q19" s="46">
        <f t="shared" si="16"/>
        <v>0.0009</v>
      </c>
      <c r="R19" s="46">
        <f t="shared" si="16"/>
        <v>0.259081</v>
      </c>
      <c r="S19" s="46">
        <f t="shared" si="16"/>
        <v>0.2601</v>
      </c>
      <c r="T19" s="46">
        <f t="shared" si="16"/>
        <v>0.000001</v>
      </c>
      <c r="U19" s="46"/>
      <c r="V19" s="46">
        <f t="shared" ref="V19:W19" si="17">if(V$5 = "", "",(V9-V$5)^2)</f>
        <v>0.0004</v>
      </c>
      <c r="W19" s="46">
        <f t="shared" si="17"/>
        <v>0.3025</v>
      </c>
      <c r="X19" s="46"/>
      <c r="Y19" s="46"/>
      <c r="Z19" s="46">
        <f t="shared" ref="Z19:Z23" si="24">if(Z$5 = "", "",(Z9-Z$5)^2)</f>
        <v>0.0225</v>
      </c>
      <c r="AA19" s="56"/>
      <c r="AB19" s="46">
        <f t="shared" ref="AB19:AF19" si="18">if(AB$5 = "", "",(AB9-AB$5)^2)</f>
        <v>0.0225</v>
      </c>
      <c r="AC19" s="46">
        <f t="shared" si="18"/>
        <v>0.0001</v>
      </c>
      <c r="AD19" s="46">
        <f t="shared" si="18"/>
        <v>0.0225</v>
      </c>
      <c r="AE19" s="46">
        <f t="shared" si="18"/>
        <v>0.0001</v>
      </c>
      <c r="AF19" s="46">
        <f t="shared" si="18"/>
        <v>0.0529</v>
      </c>
      <c r="AG19" s="46"/>
      <c r="AH19" s="46"/>
      <c r="AI19" s="46"/>
      <c r="AJ19" s="46"/>
      <c r="AK19" s="46"/>
    </row>
    <row r="20">
      <c r="A20" s="49"/>
      <c r="B20" s="46" t="str">
        <f t="shared" si="7"/>
        <v/>
      </c>
      <c r="C20" s="46" t="str">
        <f t="shared" ref="C20:I20" si="19">if(C10 = "", "",(C10-C$5)^2)</f>
        <v/>
      </c>
      <c r="D20" s="46" t="str">
        <f t="shared" si="19"/>
        <v/>
      </c>
      <c r="E20" s="46" t="str">
        <f t="shared" si="19"/>
        <v/>
      </c>
      <c r="F20" s="46" t="str">
        <f t="shared" si="19"/>
        <v/>
      </c>
      <c r="G20" s="46" t="str">
        <f t="shared" si="19"/>
        <v/>
      </c>
      <c r="H20" s="46">
        <f t="shared" si="19"/>
        <v>0.0225</v>
      </c>
      <c r="I20" s="46" t="str">
        <f t="shared" si="19"/>
        <v/>
      </c>
      <c r="J20" s="46">
        <f t="shared" ref="J20:J25" si="27">if(J$5 = "", "",(J10-J$5)^2)</f>
        <v>0.4489</v>
      </c>
      <c r="K20" s="46"/>
      <c r="L20" s="46">
        <f t="shared" ref="L20:M20" si="20">if(L$5 = "", "",(L10-L$5)^2)</f>
        <v>0.0625</v>
      </c>
      <c r="M20" s="46">
        <f t="shared" si="20"/>
        <v>0.0001</v>
      </c>
      <c r="N20" s="46"/>
      <c r="O20" s="46">
        <f t="shared" ref="O20:P20" si="21">if(O$5 = "", "",(O10-O$5)^2)</f>
        <v>0.0004</v>
      </c>
      <c r="P20" s="46">
        <f t="shared" si="21"/>
        <v>0.0025</v>
      </c>
      <c r="Q20" s="46"/>
      <c r="R20" s="46">
        <f t="shared" ref="R20:T20" si="22">if(R$5 = "", "",(R10-R$5)^2)</f>
        <v>0.16</v>
      </c>
      <c r="S20" s="46">
        <f t="shared" si="22"/>
        <v>0.16</v>
      </c>
      <c r="T20" s="46">
        <f t="shared" si="22"/>
        <v>0.0000000001</v>
      </c>
      <c r="U20" s="46"/>
      <c r="V20" s="46">
        <f t="shared" ref="V20:W20" si="23">if(V$5 = "", "",(V10-V$5)^2)</f>
        <v>0.000001</v>
      </c>
      <c r="W20" s="46">
        <f t="shared" si="23"/>
        <v>0.0225</v>
      </c>
      <c r="X20" s="46"/>
      <c r="Y20" s="46"/>
      <c r="Z20" s="46">
        <f t="shared" si="24"/>
        <v>0.0009</v>
      </c>
      <c r="AA20" s="56"/>
      <c r="AB20" s="46"/>
      <c r="AC20" s="46">
        <f t="shared" ref="AC20:AF20" si="25">if(AC$5 = "", "",(AC10-AC$5)^2)</f>
        <v>0.000001</v>
      </c>
      <c r="AD20" s="46">
        <f t="shared" si="25"/>
        <v>0.0025</v>
      </c>
      <c r="AE20" s="46">
        <f t="shared" si="25"/>
        <v>0.000001</v>
      </c>
      <c r="AF20" s="46">
        <f t="shared" si="25"/>
        <v>0.1225</v>
      </c>
      <c r="AG20" s="46"/>
      <c r="AH20" s="46"/>
      <c r="AI20" s="46"/>
      <c r="AJ20" s="46"/>
      <c r="AK20" s="46"/>
    </row>
    <row r="21">
      <c r="A21" s="49"/>
      <c r="B21" s="46" t="str">
        <f t="shared" si="7"/>
        <v/>
      </c>
      <c r="C21" s="46" t="str">
        <f t="shared" ref="C21:I21" si="26">if(C11 = "", "",(C11-C$5)^2)</f>
        <v/>
      </c>
      <c r="D21" s="46" t="str">
        <f t="shared" si="26"/>
        <v/>
      </c>
      <c r="E21" s="46" t="str">
        <f t="shared" si="26"/>
        <v/>
      </c>
      <c r="F21" s="46" t="str">
        <f t="shared" si="26"/>
        <v/>
      </c>
      <c r="G21" s="46" t="str">
        <f t="shared" si="26"/>
        <v/>
      </c>
      <c r="H21" s="46" t="str">
        <f t="shared" si="26"/>
        <v/>
      </c>
      <c r="I21" s="46" t="str">
        <f t="shared" si="26"/>
        <v/>
      </c>
      <c r="J21" s="46">
        <f t="shared" si="27"/>
        <v>0.2025</v>
      </c>
      <c r="K21" s="46"/>
      <c r="L21" s="46">
        <f t="shared" ref="L21:L23" si="31">if(L$5 = "", "",(L11-L$5)^2)</f>
        <v>0.2025</v>
      </c>
      <c r="M21" s="46"/>
      <c r="N21" s="46"/>
      <c r="O21" s="46">
        <f t="shared" ref="O21:P21" si="28">if(O$5 = "", "",(O11-O$5)^2)</f>
        <v>0.0016</v>
      </c>
      <c r="P21" s="46">
        <f t="shared" si="28"/>
        <v>0.0004</v>
      </c>
      <c r="Q21" s="46"/>
      <c r="R21" s="46">
        <f t="shared" ref="R21:S21" si="29">if(R$5 = "", "",(R11-R$5)^2)</f>
        <v>0.1225</v>
      </c>
      <c r="S21" s="46">
        <f t="shared" si="29"/>
        <v>0.1225</v>
      </c>
      <c r="T21" s="46"/>
      <c r="U21" s="46"/>
      <c r="V21" s="46"/>
      <c r="W21" s="46">
        <f t="shared" ref="W21:W23" si="34">if(W$5 = "", "",(W11-W$5)^2)</f>
        <v>0.0009</v>
      </c>
      <c r="X21" s="46"/>
      <c r="Y21" s="46"/>
      <c r="Z21" s="46">
        <f t="shared" si="24"/>
        <v>0.0001</v>
      </c>
      <c r="AA21" s="56"/>
      <c r="AB21" s="46"/>
      <c r="AC21" s="46"/>
      <c r="AD21" s="46"/>
      <c r="AE21" s="46"/>
      <c r="AF21" s="46">
        <f t="shared" ref="AF21:AF22" si="35">if(AF$5 = "", "",(AF11-AF$5)^2)</f>
        <v>0.0025</v>
      </c>
      <c r="AG21" s="46"/>
      <c r="AH21" s="46"/>
      <c r="AI21" s="46"/>
      <c r="AJ21" s="46"/>
      <c r="AK21" s="46"/>
    </row>
    <row r="22">
      <c r="A22" s="49"/>
      <c r="B22" s="46" t="str">
        <f t="shared" si="7"/>
        <v/>
      </c>
      <c r="C22" s="46" t="str">
        <f t="shared" ref="C22:I22" si="30">if(C12 = "", "",(C12-C$5)^2)</f>
        <v/>
      </c>
      <c r="D22" s="46" t="str">
        <f t="shared" si="30"/>
        <v/>
      </c>
      <c r="E22" s="46" t="str">
        <f t="shared" si="30"/>
        <v/>
      </c>
      <c r="F22" s="46" t="str">
        <f t="shared" si="30"/>
        <v/>
      </c>
      <c r="G22" s="46" t="str">
        <f t="shared" si="30"/>
        <v/>
      </c>
      <c r="H22" s="46" t="str">
        <f t="shared" si="30"/>
        <v/>
      </c>
      <c r="I22" s="46" t="str">
        <f t="shared" si="30"/>
        <v/>
      </c>
      <c r="J22" s="46">
        <f t="shared" si="27"/>
        <v>0.0484</v>
      </c>
      <c r="K22" s="46"/>
      <c r="L22" s="46">
        <f t="shared" si="31"/>
        <v>0.0225</v>
      </c>
      <c r="M22" s="46"/>
      <c r="N22" s="46"/>
      <c r="O22" s="46">
        <f t="shared" ref="O22:P22" si="32">if(O$5 = "", "",(O12-O$5)^2)</f>
        <v>0.0001</v>
      </c>
      <c r="P22" s="46">
        <f t="shared" si="32"/>
        <v>0.0001</v>
      </c>
      <c r="Q22" s="46"/>
      <c r="R22" s="46">
        <f t="shared" ref="R22:S22" si="33">if(R$5 = "", "",(R12-R$5)^2)</f>
        <v>0.01</v>
      </c>
      <c r="S22" s="46">
        <f t="shared" si="33"/>
        <v>0.01</v>
      </c>
      <c r="T22" s="46"/>
      <c r="U22" s="46"/>
      <c r="V22" s="46"/>
      <c r="W22" s="46">
        <f t="shared" si="34"/>
        <v>0.0001</v>
      </c>
      <c r="X22" s="46"/>
      <c r="Y22" s="46"/>
      <c r="Z22" s="46">
        <f t="shared" si="24"/>
        <v>0.000025</v>
      </c>
      <c r="AA22" s="56"/>
      <c r="AB22" s="46"/>
      <c r="AC22" s="46"/>
      <c r="AD22" s="46"/>
      <c r="AE22" s="46"/>
      <c r="AF22" s="46">
        <f t="shared" si="35"/>
        <v>0.0001</v>
      </c>
      <c r="AG22" s="46"/>
      <c r="AH22" s="46"/>
      <c r="AI22" s="46"/>
      <c r="AJ22" s="46"/>
      <c r="AK22" s="46"/>
    </row>
    <row r="23">
      <c r="A23" s="49"/>
      <c r="B23" s="46" t="str">
        <f t="shared" si="7"/>
        <v/>
      </c>
      <c r="C23" s="46" t="str">
        <f t="shared" ref="C23:I23" si="36">if(C13 = "", "",(C13-C$5)^2)</f>
        <v/>
      </c>
      <c r="D23" s="46" t="str">
        <f t="shared" si="36"/>
        <v/>
      </c>
      <c r="E23" s="46" t="str">
        <f t="shared" si="36"/>
        <v/>
      </c>
      <c r="F23" s="46" t="str">
        <f t="shared" si="36"/>
        <v/>
      </c>
      <c r="G23" s="46" t="str">
        <f t="shared" si="36"/>
        <v/>
      </c>
      <c r="H23" s="46" t="str">
        <f t="shared" si="36"/>
        <v/>
      </c>
      <c r="I23" s="46" t="str">
        <f t="shared" si="36"/>
        <v/>
      </c>
      <c r="J23" s="46">
        <f t="shared" si="27"/>
        <v>0.0004</v>
      </c>
      <c r="K23" s="46"/>
      <c r="L23" s="46">
        <f t="shared" si="31"/>
        <v>0.0064</v>
      </c>
      <c r="M23" s="46"/>
      <c r="N23" s="46"/>
      <c r="O23" s="46">
        <f>if(O$5 = "", "",(O13-O$5)^2)</f>
        <v>0.000001</v>
      </c>
      <c r="P23" s="46"/>
      <c r="Q23" s="46"/>
      <c r="R23" s="46">
        <f t="shared" ref="R23:S23" si="37">if(R$5 = "", "",(R13-R$5)^2)</f>
        <v>0.0049</v>
      </c>
      <c r="S23" s="46">
        <f t="shared" si="37"/>
        <v>0.0049</v>
      </c>
      <c r="T23" s="46"/>
      <c r="U23" s="46"/>
      <c r="V23" s="46"/>
      <c r="W23" s="46">
        <f t="shared" si="34"/>
        <v>0.000001</v>
      </c>
      <c r="X23" s="46"/>
      <c r="Y23" s="46"/>
      <c r="Z23" s="46">
        <f t="shared" si="24"/>
        <v>0.000001</v>
      </c>
      <c r="AA23" s="5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49"/>
      <c r="B24" s="46" t="str">
        <f t="shared" si="7"/>
        <v/>
      </c>
      <c r="C24" s="46" t="str">
        <f t="shared" ref="C24:I24" si="38">if(C14 = "", "",(C14-C$5)^2)</f>
        <v/>
      </c>
      <c r="D24" s="46" t="str">
        <f t="shared" si="38"/>
        <v/>
      </c>
      <c r="E24" s="46" t="str">
        <f t="shared" si="38"/>
        <v/>
      </c>
      <c r="F24" s="46" t="str">
        <f t="shared" si="38"/>
        <v/>
      </c>
      <c r="G24" s="46" t="str">
        <f t="shared" si="38"/>
        <v/>
      </c>
      <c r="H24" s="46" t="str">
        <f t="shared" si="38"/>
        <v/>
      </c>
      <c r="I24" s="46" t="str">
        <f t="shared" si="38"/>
        <v/>
      </c>
      <c r="J24" s="46">
        <f t="shared" si="27"/>
        <v>0.0001</v>
      </c>
      <c r="K24" s="46"/>
      <c r="L24" s="46"/>
      <c r="M24" s="46"/>
      <c r="N24" s="46"/>
      <c r="O24" s="46"/>
      <c r="P24" s="46"/>
      <c r="Q24" s="46"/>
      <c r="R24" s="46">
        <f t="shared" ref="R24:S24" si="39">if(R$5 = "", "",(R14-R$5)^2)</f>
        <v>0.0001</v>
      </c>
      <c r="S24" s="46">
        <f t="shared" si="39"/>
        <v>0.0001</v>
      </c>
      <c r="T24" s="46"/>
      <c r="U24" s="46"/>
      <c r="V24" s="46"/>
      <c r="W24" s="46"/>
      <c r="X24" s="46"/>
      <c r="Y24" s="46"/>
      <c r="Z24" s="46"/>
      <c r="AA24" s="5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49"/>
      <c r="B25" s="46" t="str">
        <f t="shared" si="7"/>
        <v/>
      </c>
      <c r="C25" s="46" t="str">
        <f t="shared" ref="C25:I25" si="40">if(C15 = "", "",(C15-C$5)^2)</f>
        <v/>
      </c>
      <c r="D25" s="46" t="str">
        <f t="shared" si="40"/>
        <v/>
      </c>
      <c r="E25" s="46" t="str">
        <f t="shared" si="40"/>
        <v/>
      </c>
      <c r="F25" s="46" t="str">
        <f t="shared" si="40"/>
        <v/>
      </c>
      <c r="G25" s="46" t="str">
        <f t="shared" si="40"/>
        <v/>
      </c>
      <c r="H25" s="46" t="str">
        <f t="shared" si="40"/>
        <v/>
      </c>
      <c r="I25" s="46" t="str">
        <f t="shared" si="40"/>
        <v/>
      </c>
      <c r="J25" s="46">
        <f t="shared" si="27"/>
        <v>0.00000001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5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37" t="s">
        <v>334</v>
      </c>
      <c r="B26" s="47">
        <f t="shared" ref="B26:I26" si="41">if(B16&gt;0, sum(B16:B25)/count(B16:B25), "")</f>
        <v>0.01</v>
      </c>
      <c r="C26" s="47">
        <f t="shared" si="41"/>
        <v>0.3383333333</v>
      </c>
      <c r="D26" s="47">
        <f t="shared" si="41"/>
        <v>0.0068</v>
      </c>
      <c r="E26" s="47">
        <f t="shared" si="41"/>
        <v>0.05625</v>
      </c>
      <c r="F26" s="47">
        <f t="shared" si="41"/>
        <v>0.0064</v>
      </c>
      <c r="G26" s="47">
        <f t="shared" si="41"/>
        <v>0.01815</v>
      </c>
      <c r="H26" s="47">
        <f t="shared" si="41"/>
        <v>0.258</v>
      </c>
      <c r="I26" s="47">
        <f t="shared" si="41"/>
        <v>0.17195</v>
      </c>
      <c r="J26" s="47">
        <f t="shared" ref="J26:AF26" si="42">if(J16="", "", sum(J16:J25)/count(J16:J25))</f>
        <v>0.345020001</v>
      </c>
      <c r="K26" s="47">
        <f t="shared" si="42"/>
        <v>0.229575</v>
      </c>
      <c r="L26" s="47">
        <f t="shared" si="42"/>
        <v>0.0504625</v>
      </c>
      <c r="M26" s="47">
        <f t="shared" si="42"/>
        <v>0.00668</v>
      </c>
      <c r="N26" s="47">
        <f t="shared" si="42"/>
        <v>0.0073</v>
      </c>
      <c r="O26" s="47">
        <f t="shared" si="42"/>
        <v>0.002102375</v>
      </c>
      <c r="P26" s="47">
        <f t="shared" si="42"/>
        <v>0.007828571429</v>
      </c>
      <c r="Q26" s="47">
        <f t="shared" si="42"/>
        <v>0.024075</v>
      </c>
      <c r="R26" s="47">
        <f t="shared" si="42"/>
        <v>0.1609673333</v>
      </c>
      <c r="S26" s="47">
        <f t="shared" si="42"/>
        <v>0.1705444444</v>
      </c>
      <c r="T26" s="47">
        <f t="shared" si="42"/>
        <v>0.00050520002</v>
      </c>
      <c r="U26" s="47">
        <f t="shared" si="42"/>
        <v>0.00145</v>
      </c>
      <c r="V26" s="47">
        <f t="shared" si="42"/>
        <v>0.0075002</v>
      </c>
      <c r="W26" s="47">
        <f t="shared" si="42"/>
        <v>0.207850125</v>
      </c>
      <c r="X26" s="47">
        <f t="shared" si="42"/>
        <v>0.04745</v>
      </c>
      <c r="Y26" s="47">
        <f t="shared" si="42"/>
        <v>0.1979666667</v>
      </c>
      <c r="Z26" s="47">
        <f t="shared" si="42"/>
        <v>0.08217825</v>
      </c>
      <c r="AA26" s="58">
        <f t="shared" si="42"/>
        <v>0.1225</v>
      </c>
      <c r="AB26" s="47">
        <f t="shared" si="42"/>
        <v>0.061875</v>
      </c>
      <c r="AC26" s="47">
        <f t="shared" si="42"/>
        <v>0.0450202</v>
      </c>
      <c r="AD26" s="47">
        <f t="shared" si="42"/>
        <v>0.05928</v>
      </c>
      <c r="AE26" s="47">
        <f t="shared" si="42"/>
        <v>0.0230202</v>
      </c>
      <c r="AF26" s="47">
        <f t="shared" si="42"/>
        <v>0.03527142857</v>
      </c>
      <c r="AG26" s="47"/>
      <c r="AH26" s="47"/>
      <c r="AI26" s="47"/>
      <c r="AJ26" s="47"/>
      <c r="AK26" s="47"/>
    </row>
    <row r="27">
      <c r="A27" s="37" t="s">
        <v>335</v>
      </c>
      <c r="B27" s="48">
        <f t="shared" ref="B27:AF27" si="43">IF(B$5="", "", B$5*ln(B6)+(1-B$5)*ln(1-B6))</f>
        <v>-0.1053605157</v>
      </c>
      <c r="C27" s="48">
        <f t="shared" si="43"/>
        <v>-0.3566749439</v>
      </c>
      <c r="D27" s="48">
        <f t="shared" si="43"/>
        <v>-0.1053605157</v>
      </c>
      <c r="E27" s="48">
        <f t="shared" si="43"/>
        <v>-0.1625189295</v>
      </c>
      <c r="F27" s="48">
        <f t="shared" si="43"/>
        <v>-0.08338160894</v>
      </c>
      <c r="G27" s="48">
        <f t="shared" si="43"/>
        <v>-0.2231435513</v>
      </c>
      <c r="H27" s="48">
        <f t="shared" si="43"/>
        <v>-1.386294361</v>
      </c>
      <c r="I27" s="48">
        <f t="shared" si="43"/>
        <v>-0.4307829161</v>
      </c>
      <c r="J27" s="48">
        <f t="shared" si="43"/>
        <v>-1.771956842</v>
      </c>
      <c r="K27" s="48">
        <f t="shared" si="43"/>
        <v>-0.5621189182</v>
      </c>
      <c r="L27" s="48">
        <f t="shared" si="43"/>
        <v>-0.1863295782</v>
      </c>
      <c r="M27" s="48">
        <f t="shared" si="43"/>
        <v>-0.1392620673</v>
      </c>
      <c r="N27" s="48">
        <f t="shared" si="43"/>
        <v>-0.1165338163</v>
      </c>
      <c r="O27" s="48">
        <f t="shared" si="43"/>
        <v>-0.07796154147</v>
      </c>
      <c r="P27" s="48">
        <f t="shared" si="43"/>
        <v>-0.1625189295</v>
      </c>
      <c r="Q27" s="48">
        <f t="shared" si="43"/>
        <v>-0.2613647641</v>
      </c>
      <c r="R27" s="48">
        <f t="shared" si="43"/>
        <v>-0.7985076962</v>
      </c>
      <c r="S27" s="48">
        <f t="shared" si="43"/>
        <v>-0.9162907319</v>
      </c>
      <c r="T27" s="48">
        <f t="shared" si="43"/>
        <v>-0.0460439385</v>
      </c>
      <c r="U27" s="48">
        <f t="shared" si="43"/>
        <v>-0.05129329439</v>
      </c>
      <c r="V27" s="48">
        <f t="shared" si="43"/>
        <v>-0.1625189295</v>
      </c>
      <c r="W27" s="48">
        <f t="shared" si="43"/>
        <v>-1.139434283</v>
      </c>
      <c r="X27" s="48">
        <f t="shared" si="43"/>
        <v>-0.2876820725</v>
      </c>
      <c r="Y27" s="48">
        <f t="shared" si="43"/>
        <v>-1.108662625</v>
      </c>
      <c r="Z27" s="48">
        <f t="shared" si="43"/>
        <v>-1.108662625</v>
      </c>
      <c r="AA27" s="59">
        <f t="shared" si="43"/>
        <v>-0.4307829161</v>
      </c>
      <c r="AB27" s="48">
        <f t="shared" si="43"/>
        <v>-0.2876820725</v>
      </c>
      <c r="AC27" s="48">
        <f t="shared" si="43"/>
        <v>-0.5108256238</v>
      </c>
      <c r="AD27" s="48">
        <f t="shared" si="43"/>
        <v>-0.5978370008</v>
      </c>
      <c r="AE27" s="48">
        <f t="shared" si="43"/>
        <v>-0.3566749439</v>
      </c>
      <c r="AF27" s="48">
        <f t="shared" si="43"/>
        <v>-0.08338160894</v>
      </c>
      <c r="AG27" s="48"/>
      <c r="AH27" s="48"/>
      <c r="AI27" s="48"/>
      <c r="AJ27" s="48"/>
      <c r="AK27" s="48"/>
    </row>
    <row r="28">
      <c r="A28" s="49"/>
      <c r="B28" s="48"/>
      <c r="C28" s="48">
        <f t="shared" ref="C28:E28" si="44">IF(C$5="", "", C$5*ln(C7)+(1-C$5)*ln(1-C7))</f>
        <v>-0.5978370008</v>
      </c>
      <c r="D28" s="48">
        <f t="shared" si="44"/>
        <v>-0.06187540372</v>
      </c>
      <c r="E28" s="48">
        <f t="shared" si="44"/>
        <v>-0.3566749439</v>
      </c>
      <c r="F28" s="48"/>
      <c r="G28" s="48">
        <f t="shared" ref="G28:Z28" si="45">IF(G$5="", "", G$5*ln(G7)+(1-G$5)*ln(1-G7))</f>
        <v>-0.1053605157</v>
      </c>
      <c r="H28" s="48">
        <f t="shared" si="45"/>
        <v>-1.049822124</v>
      </c>
      <c r="I28" s="48">
        <f t="shared" si="45"/>
        <v>-0.7985076962</v>
      </c>
      <c r="J28" s="48">
        <f t="shared" si="45"/>
        <v>-1.46967597</v>
      </c>
      <c r="K28" s="48">
        <f t="shared" si="45"/>
        <v>-0.6348782724</v>
      </c>
      <c r="L28" s="48">
        <f t="shared" si="45"/>
        <v>-0.2484613593</v>
      </c>
      <c r="M28" s="48">
        <f t="shared" si="45"/>
        <v>-0.1278333715</v>
      </c>
      <c r="N28" s="48">
        <f t="shared" si="45"/>
        <v>-0.05129329439</v>
      </c>
      <c r="O28" s="48">
        <f t="shared" si="45"/>
        <v>-0.0704224643</v>
      </c>
      <c r="P28" s="48">
        <f t="shared" si="45"/>
        <v>-0.1278333715</v>
      </c>
      <c r="Q28" s="48">
        <f t="shared" si="45"/>
        <v>-0.1743533871</v>
      </c>
      <c r="R28" s="48">
        <f t="shared" si="45"/>
        <v>-0.8324092479</v>
      </c>
      <c r="S28" s="48">
        <f t="shared" si="45"/>
        <v>-0.8675005677</v>
      </c>
      <c r="T28" s="48">
        <f t="shared" si="45"/>
        <v>-0.02020270732</v>
      </c>
      <c r="U28" s="48">
        <f t="shared" si="45"/>
        <v>-0.02020270732</v>
      </c>
      <c r="V28" s="48">
        <f t="shared" si="45"/>
        <v>-0.1165338163</v>
      </c>
      <c r="W28" s="48">
        <f t="shared" si="45"/>
        <v>-0.9675840263</v>
      </c>
      <c r="X28" s="48">
        <f t="shared" si="45"/>
        <v>-0.1984509387</v>
      </c>
      <c r="Y28" s="48">
        <f t="shared" si="45"/>
        <v>-0.4307829161</v>
      </c>
      <c r="Z28" s="48">
        <f t="shared" si="45"/>
        <v>-0.4307829161</v>
      </c>
      <c r="AA28" s="59"/>
      <c r="AB28" s="48">
        <f t="shared" ref="AB28:AF28" si="46">IF(AB$5="", "", AB$5*ln(AB7)+(1-AB$5)*ln(1-AB7))</f>
        <v>-0.2231435513</v>
      </c>
      <c r="AC28" s="48">
        <f t="shared" si="46"/>
        <v>-0.2876820725</v>
      </c>
      <c r="AD28" s="48">
        <f t="shared" si="46"/>
        <v>-0.2876820725</v>
      </c>
      <c r="AE28" s="48">
        <f t="shared" si="46"/>
        <v>-0.1625189295</v>
      </c>
      <c r="AF28" s="48">
        <f t="shared" si="46"/>
        <v>-0.1625189295</v>
      </c>
      <c r="AG28" s="48"/>
      <c r="AH28" s="48"/>
      <c r="AI28" s="48"/>
      <c r="AJ28" s="48"/>
      <c r="AK28" s="48"/>
    </row>
    <row r="29">
      <c r="A29" s="49"/>
      <c r="B29" s="48"/>
      <c r="C29" s="48">
        <f>IF(C$5="", "", C$5*ln(C8)+(1-C$5)*ln(1-C8))</f>
        <v>-1.897119985</v>
      </c>
      <c r="D29" s="48"/>
      <c r="E29" s="48"/>
      <c r="F29" s="48"/>
      <c r="G29" s="48">
        <f t="shared" ref="G29:M29" si="47">IF(G$5="", "", G$5*ln(G8)+(1-G$5)*ln(1-G8))</f>
        <v>-0.1625189295</v>
      </c>
      <c r="H29" s="48">
        <f t="shared" si="47"/>
        <v>-0.4307829161</v>
      </c>
      <c r="I29" s="48">
        <f t="shared" si="47"/>
        <v>-0.6539264674</v>
      </c>
      <c r="J29" s="48">
        <f t="shared" si="47"/>
        <v>-2.407945609</v>
      </c>
      <c r="K29" s="48">
        <f t="shared" si="47"/>
        <v>-1.203972804</v>
      </c>
      <c r="L29" s="48">
        <f t="shared" si="47"/>
        <v>-0.1625189295</v>
      </c>
      <c r="M29" s="48">
        <f t="shared" si="47"/>
        <v>-0.04082199452</v>
      </c>
      <c r="N29" s="48"/>
      <c r="O29" s="48">
        <f t="shared" ref="O29:T29" si="48">IF(O$5="", "", O$5*ln(O8)+(1-O$5)*ln(1-O8))</f>
        <v>-0.05657035149</v>
      </c>
      <c r="P29" s="48">
        <f t="shared" si="48"/>
        <v>-0.1053605157</v>
      </c>
      <c r="Q29" s="48">
        <f t="shared" si="48"/>
        <v>-0.1392620673</v>
      </c>
      <c r="R29" s="48">
        <f t="shared" si="48"/>
        <v>-0.7339691751</v>
      </c>
      <c r="S29" s="48">
        <f t="shared" si="48"/>
        <v>-0.7550225843</v>
      </c>
      <c r="T29" s="48">
        <f t="shared" si="48"/>
        <v>-0.01005033585</v>
      </c>
      <c r="U29" s="48"/>
      <c r="V29" s="48">
        <f t="shared" ref="V29:W29" si="49">IF(V$5="", "", V$5*ln(V8)+(1-V$5)*ln(1-V8))</f>
        <v>-0.05129329439</v>
      </c>
      <c r="W29" s="48">
        <f t="shared" si="49"/>
        <v>-1.203972804</v>
      </c>
      <c r="X29" s="48"/>
      <c r="Y29" s="48">
        <f t="shared" ref="Y29:Z29" si="50">IF(Y$5="", "", Y$5*ln(Y8)+(1-Y$5)*ln(1-Y8))</f>
        <v>-0.1625189295</v>
      </c>
      <c r="Z29" s="48">
        <f t="shared" si="50"/>
        <v>-0.2876820725</v>
      </c>
      <c r="AA29" s="59"/>
      <c r="AB29" s="48">
        <f t="shared" ref="AB29:AF29" si="51">IF(AB$5="", "", AB$5*ln(AB8)+(1-AB$5)*ln(1-AB8))</f>
        <v>-0.4307829161</v>
      </c>
      <c r="AC29" s="48">
        <f t="shared" si="51"/>
        <v>-0.05129329439</v>
      </c>
      <c r="AD29" s="48">
        <f t="shared" si="51"/>
        <v>-0.08338160894</v>
      </c>
      <c r="AE29" s="48">
        <f t="shared" si="51"/>
        <v>-0.05129329439</v>
      </c>
      <c r="AF29" s="48">
        <f t="shared" si="51"/>
        <v>-0.2231435513</v>
      </c>
      <c r="AG29" s="48"/>
      <c r="AH29" s="48"/>
      <c r="AI29" s="48"/>
      <c r="AJ29" s="48"/>
      <c r="AK29" s="48"/>
    </row>
    <row r="30">
      <c r="A30" s="49"/>
      <c r="B30" s="48"/>
      <c r="C30" s="48"/>
      <c r="D30" s="48"/>
      <c r="E30" s="48"/>
      <c r="F30" s="48"/>
      <c r="G30" s="48">
        <f t="shared" ref="G30:M30" si="52">IF(G$5="", "", G$5*ln(G9)+(1-G$5)*ln(1-G9))</f>
        <v>-0.01005033585</v>
      </c>
      <c r="H30" s="48">
        <f t="shared" si="52"/>
        <v>-0.5108256238</v>
      </c>
      <c r="I30" s="48">
        <f t="shared" si="52"/>
        <v>-0.1984509387</v>
      </c>
      <c r="J30" s="48">
        <f t="shared" si="52"/>
        <v>-1.609437912</v>
      </c>
      <c r="K30" s="48">
        <f t="shared" si="52"/>
        <v>-0.1625189295</v>
      </c>
      <c r="L30" s="48">
        <f t="shared" si="52"/>
        <v>-0.1053605157</v>
      </c>
      <c r="M30" s="48">
        <f t="shared" si="52"/>
        <v>-0.02020270732</v>
      </c>
      <c r="N30" s="48"/>
      <c r="O30" s="48">
        <f t="shared" ref="O30:T30" si="53">IF(O$5="", "", O$5*ln(O9)+(1-O$5)*ln(1-O9))</f>
        <v>-0.03874082832</v>
      </c>
      <c r="P30" s="48">
        <f t="shared" si="53"/>
        <v>-0.07257069283</v>
      </c>
      <c r="Q30" s="48">
        <f t="shared" si="53"/>
        <v>-0.03045920748</v>
      </c>
      <c r="R30" s="48">
        <f t="shared" si="53"/>
        <v>-0.7113111512</v>
      </c>
      <c r="S30" s="48">
        <f t="shared" si="53"/>
        <v>-0.7133498879</v>
      </c>
      <c r="T30" s="48">
        <f t="shared" si="53"/>
        <v>-0.001000500334</v>
      </c>
      <c r="U30" s="48"/>
      <c r="V30" s="48">
        <f t="shared" ref="V30:W30" si="54">IF(V$5="", "", V$5*ln(V9)+(1-V$5)*ln(1-V9))</f>
        <v>-0.02020270732</v>
      </c>
      <c r="W30" s="48">
        <f t="shared" si="54"/>
        <v>-0.7985076962</v>
      </c>
      <c r="X30" s="48"/>
      <c r="Y30" s="48"/>
      <c r="Z30" s="48">
        <f t="shared" ref="Z30:Z34" si="60">IF(Z$5="", "", Z$5*ln(Z9)+(1-Z$5)*ln(1-Z9))</f>
        <v>-0.1625189295</v>
      </c>
      <c r="AA30" s="59"/>
      <c r="AB30" s="48">
        <f t="shared" ref="AB30:AF30" si="55">IF(AB$5="", "", AB$5*ln(AB9)+(1-AB$5)*ln(1-AB9))</f>
        <v>-0.1625189295</v>
      </c>
      <c r="AC30" s="48">
        <f t="shared" si="55"/>
        <v>-0.01005033585</v>
      </c>
      <c r="AD30" s="48">
        <f t="shared" si="55"/>
        <v>-0.1625189295</v>
      </c>
      <c r="AE30" s="48">
        <f t="shared" si="55"/>
        <v>-0.01005033585</v>
      </c>
      <c r="AF30" s="48">
        <f t="shared" si="55"/>
        <v>-0.2613647641</v>
      </c>
      <c r="AG30" s="48"/>
      <c r="AH30" s="48"/>
      <c r="AI30" s="48"/>
      <c r="AJ30" s="48"/>
      <c r="AK30" s="48"/>
    </row>
    <row r="31">
      <c r="A31" s="49"/>
      <c r="B31" s="48"/>
      <c r="C31" s="48"/>
      <c r="D31" s="48"/>
      <c r="E31" s="48"/>
      <c r="F31" s="48"/>
      <c r="G31" s="48"/>
      <c r="H31" s="48">
        <f>IF(H$5="", "", H$5*ln(H10)+(1-H$5)*ln(1-H10))</f>
        <v>-0.1625189295</v>
      </c>
      <c r="I31" s="48"/>
      <c r="J31" s="48">
        <f t="shared" ref="J31:J36" si="62">IF(J$5="", "", J$5*ln(J10)+(1-J$5)*ln(1-J10))</f>
        <v>-1.108662625</v>
      </c>
      <c r="K31" s="48"/>
      <c r="L31" s="48">
        <f t="shared" ref="L31:M31" si="56">IF(L$5="", "", L$5*ln(L10)+(1-L$5)*ln(1-L10))</f>
        <v>-0.2876820725</v>
      </c>
      <c r="M31" s="48">
        <f t="shared" si="56"/>
        <v>-0.01005033585</v>
      </c>
      <c r="N31" s="48"/>
      <c r="O31" s="48">
        <f t="shared" ref="O31:P31" si="57">IF(O$5="", "", O$5*ln(O10)+(1-O$5)*ln(1-O10))</f>
        <v>-0.02020270732</v>
      </c>
      <c r="P31" s="48">
        <f t="shared" si="57"/>
        <v>-0.05129329439</v>
      </c>
      <c r="Q31" s="48"/>
      <c r="R31" s="48">
        <f t="shared" ref="R31:T31" si="58">IF(R$5="", "", R$5*ln(R10)+(1-R$5)*ln(1-R10))</f>
        <v>-0.5108256238</v>
      </c>
      <c r="S31" s="48">
        <f t="shared" si="58"/>
        <v>-0.5108256238</v>
      </c>
      <c r="T31" s="48">
        <f t="shared" si="58"/>
        <v>-0.00001000005</v>
      </c>
      <c r="U31" s="48"/>
      <c r="V31" s="48">
        <f t="shared" ref="V31:W31" si="59">IF(V$5="", "", V$5*ln(V10)+(1-V$5)*ln(1-V10))</f>
        <v>-0.001000500334</v>
      </c>
      <c r="W31" s="48">
        <f t="shared" si="59"/>
        <v>-0.1625189295</v>
      </c>
      <c r="X31" s="48"/>
      <c r="Y31" s="48"/>
      <c r="Z31" s="48">
        <f t="shared" si="60"/>
        <v>-0.03045920748</v>
      </c>
      <c r="AA31" s="59"/>
      <c r="AB31" s="48"/>
      <c r="AC31" s="48">
        <f t="shared" ref="AC31:AF31" si="61">IF(AC$5="", "", AC$5*ln(AC10)+(1-AC$5)*ln(1-AC10))</f>
        <v>-0.001000500334</v>
      </c>
      <c r="AD31" s="48">
        <f t="shared" si="61"/>
        <v>-0.05129329439</v>
      </c>
      <c r="AE31" s="48">
        <f t="shared" si="61"/>
        <v>-0.001000500334</v>
      </c>
      <c r="AF31" s="48">
        <f t="shared" si="61"/>
        <v>-0.4307829161</v>
      </c>
      <c r="AG31" s="48"/>
      <c r="AH31" s="48"/>
      <c r="AI31" s="48"/>
      <c r="AJ31" s="48"/>
      <c r="AK31" s="48"/>
    </row>
    <row r="32">
      <c r="A32" s="49"/>
      <c r="B32" s="48"/>
      <c r="C32" s="48"/>
      <c r="D32" s="48"/>
      <c r="E32" s="48"/>
      <c r="F32" s="48"/>
      <c r="G32" s="48"/>
      <c r="H32" s="48"/>
      <c r="I32" s="48"/>
      <c r="J32" s="48">
        <f t="shared" si="62"/>
        <v>-0.5978370008</v>
      </c>
      <c r="K32" s="48"/>
      <c r="L32" s="48">
        <f t="shared" ref="L32:L34" si="65">IF(L$5="", "", L$5*ln(L11)+(1-L$5)*ln(1-L11))</f>
        <v>-0.5978370008</v>
      </c>
      <c r="M32" s="48"/>
      <c r="N32" s="48"/>
      <c r="O32" s="48">
        <f t="shared" ref="O32:P32" si="63">IF(O$5="", "", O$5*ln(O11)+(1-O$5)*ln(1-O11))</f>
        <v>-0.04082199452</v>
      </c>
      <c r="P32" s="48">
        <f t="shared" si="63"/>
        <v>-0.02020270732</v>
      </c>
      <c r="Q32" s="48"/>
      <c r="R32" s="48">
        <f t="shared" ref="R32:S32" si="64">IF(R$5="", "", R$5*ln(R11)+(1-R$5)*ln(1-R11))</f>
        <v>-0.4307829161</v>
      </c>
      <c r="S32" s="48">
        <f t="shared" si="64"/>
        <v>-0.4307829161</v>
      </c>
      <c r="T32" s="48"/>
      <c r="U32" s="48"/>
      <c r="V32" s="48"/>
      <c r="W32" s="48">
        <f t="shared" ref="W32:W34" si="68">IF(W$5="", "", W$5*ln(W11)+(1-W$5)*ln(1-W11))</f>
        <v>-0.03045920748</v>
      </c>
      <c r="X32" s="48"/>
      <c r="Y32" s="48"/>
      <c r="Z32" s="48">
        <f t="shared" si="60"/>
        <v>-0.01005033585</v>
      </c>
      <c r="AA32" s="59"/>
      <c r="AB32" s="48"/>
      <c r="AC32" s="48"/>
      <c r="AD32" s="48"/>
      <c r="AE32" s="48"/>
      <c r="AF32" s="48">
        <f t="shared" ref="AF32:AF33" si="69">IF(AF$5="", "", AF$5*ln(AF11)+(1-AF$5)*ln(1-AF11))</f>
        <v>-0.05129329439</v>
      </c>
      <c r="AG32" s="48"/>
      <c r="AH32" s="48"/>
      <c r="AI32" s="48"/>
      <c r="AJ32" s="48"/>
      <c r="AK32" s="48"/>
    </row>
    <row r="33">
      <c r="A33" s="49"/>
      <c r="B33" s="48"/>
      <c r="C33" s="48"/>
      <c r="D33" s="48"/>
      <c r="E33" s="48"/>
      <c r="F33" s="48"/>
      <c r="G33" s="48"/>
      <c r="H33" s="48"/>
      <c r="I33" s="48"/>
      <c r="J33" s="48">
        <f t="shared" si="62"/>
        <v>-0.2484613593</v>
      </c>
      <c r="K33" s="48"/>
      <c r="L33" s="48">
        <f t="shared" si="65"/>
        <v>-0.1625189295</v>
      </c>
      <c r="M33" s="48"/>
      <c r="N33" s="48"/>
      <c r="O33" s="48">
        <f t="shared" ref="O33:P33" si="66">IF(O$5="", "", O$5*ln(O12)+(1-O$5)*ln(1-O12))</f>
        <v>-0.01005033585</v>
      </c>
      <c r="P33" s="48">
        <f t="shared" si="66"/>
        <v>-0.01005033585</v>
      </c>
      <c r="Q33" s="48"/>
      <c r="R33" s="48">
        <f t="shared" ref="R33:S33" si="67">IF(R$5="", "", R$5*ln(R12)+(1-R$5)*ln(1-R12))</f>
        <v>-0.1053605157</v>
      </c>
      <c r="S33" s="48">
        <f t="shared" si="67"/>
        <v>-0.1053605157</v>
      </c>
      <c r="T33" s="48"/>
      <c r="U33" s="48"/>
      <c r="V33" s="48"/>
      <c r="W33" s="48">
        <f t="shared" si="68"/>
        <v>-0.01005033585</v>
      </c>
      <c r="X33" s="48"/>
      <c r="Y33" s="48"/>
      <c r="Z33" s="48">
        <f t="shared" si="60"/>
        <v>-0.005012541824</v>
      </c>
      <c r="AA33" s="59"/>
      <c r="AB33" s="48"/>
      <c r="AC33" s="48"/>
      <c r="AD33" s="48"/>
      <c r="AE33" s="48"/>
      <c r="AF33" s="48">
        <f t="shared" si="69"/>
        <v>-0.01005033585</v>
      </c>
      <c r="AG33" s="48"/>
      <c r="AH33" s="48"/>
      <c r="AI33" s="48"/>
      <c r="AJ33" s="48"/>
      <c r="AK33" s="48"/>
    </row>
    <row r="34">
      <c r="A34" s="49"/>
      <c r="B34" s="48"/>
      <c r="C34" s="48"/>
      <c r="D34" s="48"/>
      <c r="E34" s="48"/>
      <c r="F34" s="48"/>
      <c r="G34" s="48"/>
      <c r="H34" s="48"/>
      <c r="I34" s="48"/>
      <c r="J34" s="48">
        <f t="shared" si="62"/>
        <v>-0.02020270732</v>
      </c>
      <c r="K34" s="48"/>
      <c r="L34" s="48">
        <f t="shared" si="65"/>
        <v>-0.08338160894</v>
      </c>
      <c r="M34" s="48"/>
      <c r="N34" s="48"/>
      <c r="O34" s="48">
        <f>IF(O$5="", "", O$5*ln(O13)+(1-O$5)*ln(1-O13))</f>
        <v>-0.001000500334</v>
      </c>
      <c r="P34" s="48"/>
      <c r="Q34" s="48"/>
      <c r="R34" s="48">
        <f t="shared" ref="R34:S34" si="70">IF(R$5="", "", R$5*ln(R13)+(1-R$5)*ln(1-R13))</f>
        <v>-0.07257069283</v>
      </c>
      <c r="S34" s="48">
        <f t="shared" si="70"/>
        <v>-0.07257069283</v>
      </c>
      <c r="T34" s="48"/>
      <c r="U34" s="48"/>
      <c r="V34" s="48"/>
      <c r="W34" s="48">
        <f t="shared" si="68"/>
        <v>-0.001000500334</v>
      </c>
      <c r="X34" s="48"/>
      <c r="Y34" s="48"/>
      <c r="Z34" s="48">
        <f t="shared" si="60"/>
        <v>-0.001000500334</v>
      </c>
      <c r="AA34" s="59"/>
      <c r="AB34" s="48"/>
      <c r="AC34" s="48"/>
      <c r="AD34" s="48"/>
      <c r="AE34" s="48"/>
      <c r="AF34" s="48"/>
      <c r="AG34" s="48"/>
      <c r="AH34" s="48"/>
      <c r="AI34" s="48"/>
      <c r="AJ34" s="48"/>
      <c r="AK34" s="48"/>
    </row>
    <row r="35">
      <c r="A35" s="49"/>
      <c r="B35" s="48"/>
      <c r="C35" s="48"/>
      <c r="D35" s="48"/>
      <c r="E35" s="48"/>
      <c r="F35" s="48"/>
      <c r="G35" s="48"/>
      <c r="H35" s="48"/>
      <c r="I35" s="48"/>
      <c r="J35" s="48">
        <f t="shared" si="62"/>
        <v>-0.01005033585</v>
      </c>
      <c r="K35" s="48"/>
      <c r="L35" s="48"/>
      <c r="M35" s="48"/>
      <c r="N35" s="48"/>
      <c r="O35" s="48"/>
      <c r="P35" s="48"/>
      <c r="Q35" s="48"/>
      <c r="R35" s="48">
        <f t="shared" ref="R35:S35" si="71">IF(R$5="", "", R$5*ln(R14)+(1-R$5)*ln(1-R14))</f>
        <v>-0.01005033585</v>
      </c>
      <c r="S35" s="48">
        <f t="shared" si="71"/>
        <v>-0.01005033585</v>
      </c>
      <c r="T35" s="48"/>
      <c r="U35" s="48"/>
      <c r="V35" s="48"/>
      <c r="W35" s="48"/>
      <c r="X35" s="48"/>
      <c r="Y35" s="48"/>
      <c r="Z35" s="48"/>
      <c r="AA35" s="59"/>
      <c r="AB35" s="48"/>
      <c r="AC35" s="48"/>
      <c r="AD35" s="48"/>
      <c r="AE35" s="48"/>
      <c r="AF35" s="48"/>
      <c r="AG35" s="48"/>
      <c r="AH35" s="48"/>
      <c r="AI35" s="48"/>
      <c r="AJ35" s="48"/>
      <c r="AK35" s="48"/>
    </row>
    <row r="36">
      <c r="A36" s="49"/>
      <c r="B36" s="48"/>
      <c r="C36" s="48"/>
      <c r="D36" s="48"/>
      <c r="E36" s="48"/>
      <c r="F36" s="48"/>
      <c r="G36" s="48"/>
      <c r="H36" s="48"/>
      <c r="I36" s="48"/>
      <c r="J36" s="48">
        <f t="shared" si="62"/>
        <v>-0.0001000050003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59"/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>
      <c r="A37" s="37" t="s">
        <v>345</v>
      </c>
      <c r="B37" s="47">
        <f t="shared" ref="B37:AF37" si="72">if(B5="", "",average(B27:B36))</f>
        <v>-0.1053605157</v>
      </c>
      <c r="C37" s="47">
        <f t="shared" si="72"/>
        <v>-0.9505439765</v>
      </c>
      <c r="D37" s="47">
        <f t="shared" si="72"/>
        <v>-0.08361795969</v>
      </c>
      <c r="E37" s="47">
        <f t="shared" si="72"/>
        <v>-0.2595969367</v>
      </c>
      <c r="F37" s="47">
        <f t="shared" si="72"/>
        <v>-0.08338160894</v>
      </c>
      <c r="G37" s="47">
        <f t="shared" si="72"/>
        <v>-0.1252683331</v>
      </c>
      <c r="H37" s="47">
        <f t="shared" si="72"/>
        <v>-0.708048791</v>
      </c>
      <c r="I37" s="47">
        <f t="shared" si="72"/>
        <v>-0.5204170046</v>
      </c>
      <c r="J37" s="47">
        <f t="shared" si="72"/>
        <v>-0.9244330366</v>
      </c>
      <c r="K37" s="47">
        <f t="shared" si="72"/>
        <v>-0.6408722311</v>
      </c>
      <c r="L37" s="47">
        <f t="shared" si="72"/>
        <v>-0.2292612493</v>
      </c>
      <c r="M37" s="47">
        <f t="shared" si="72"/>
        <v>-0.06763409531</v>
      </c>
      <c r="N37" s="47">
        <f t="shared" si="72"/>
        <v>-0.08391355532</v>
      </c>
      <c r="O37" s="47">
        <f t="shared" si="72"/>
        <v>-0.03947134045</v>
      </c>
      <c r="P37" s="47">
        <f t="shared" si="72"/>
        <v>-0.07854712101</v>
      </c>
      <c r="Q37" s="47">
        <f t="shared" si="72"/>
        <v>-0.1513598565</v>
      </c>
      <c r="R37" s="47">
        <f t="shared" si="72"/>
        <v>-0.4673097061</v>
      </c>
      <c r="S37" s="47">
        <f t="shared" si="72"/>
        <v>-0.4868615395</v>
      </c>
      <c r="T37" s="47">
        <f t="shared" si="72"/>
        <v>-0.01546149641</v>
      </c>
      <c r="U37" s="47">
        <f t="shared" si="72"/>
        <v>-0.03574800085</v>
      </c>
      <c r="V37" s="47">
        <f t="shared" si="72"/>
        <v>-0.07030984956</v>
      </c>
      <c r="W37" s="47">
        <f t="shared" si="72"/>
        <v>-0.5391909729</v>
      </c>
      <c r="X37" s="47">
        <f t="shared" si="72"/>
        <v>-0.2430665056</v>
      </c>
      <c r="Y37" s="47">
        <f t="shared" si="72"/>
        <v>-0.56732149</v>
      </c>
      <c r="Z37" s="47">
        <f t="shared" si="72"/>
        <v>-0.254521141</v>
      </c>
      <c r="AA37" s="58">
        <f t="shared" si="72"/>
        <v>-0.4307829161</v>
      </c>
      <c r="AB37" s="47">
        <f t="shared" si="72"/>
        <v>-0.2760318673</v>
      </c>
      <c r="AC37" s="47">
        <f t="shared" si="72"/>
        <v>-0.1721703654</v>
      </c>
      <c r="AD37" s="47">
        <f t="shared" si="72"/>
        <v>-0.2365425812</v>
      </c>
      <c r="AE37" s="47">
        <f t="shared" si="72"/>
        <v>-0.1163076008</v>
      </c>
      <c r="AF37" s="47">
        <f t="shared" si="72"/>
        <v>-0.1746479143</v>
      </c>
      <c r="AG37" s="47"/>
      <c r="AH37" s="47"/>
      <c r="AI37" s="47"/>
      <c r="AJ37" s="47"/>
      <c r="AK37" s="47"/>
    </row>
    <row r="38">
      <c r="A38" s="49"/>
      <c r="B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5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49"/>
      <c r="B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5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49"/>
      <c r="B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5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49"/>
      <c r="B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5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49"/>
      <c r="B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5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49"/>
      <c r="B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5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49"/>
      <c r="B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5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49"/>
      <c r="B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5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49"/>
      <c r="B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5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49"/>
      <c r="B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5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49"/>
      <c r="B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5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49"/>
      <c r="B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5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49"/>
      <c r="B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5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49"/>
      <c r="B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5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49"/>
      <c r="B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5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5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5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5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5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5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5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5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5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5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5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5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5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5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5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5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5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5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5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5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5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5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5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5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5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5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5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5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5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5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5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5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5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5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5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5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5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5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5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5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5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5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5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5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5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5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5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5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5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5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5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5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5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5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5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5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5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5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5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5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5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5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5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5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5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5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5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5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5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5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5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5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5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5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5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5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5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5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5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5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5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5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5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5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5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5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5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5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5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5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5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5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5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5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5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5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5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5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5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5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5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5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5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5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5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5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5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5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5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5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5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5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5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5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5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5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5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5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5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5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5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5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5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5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5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5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5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5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5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5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5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5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5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5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5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5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5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5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5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5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5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5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5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5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5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5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5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5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5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5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5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5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5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5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5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5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5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5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5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5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5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5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5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5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5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5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5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5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5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5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5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5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5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5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5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5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5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5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5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5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5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5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5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5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5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5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5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5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5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5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5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5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5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5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5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5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5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5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5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5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5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5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5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5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5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5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5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5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5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5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5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5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5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5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5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5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5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5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5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5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5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5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5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5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5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5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5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5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5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5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5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5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5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5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5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5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5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5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5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5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5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5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5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5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5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5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5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5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5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5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5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5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5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5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5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5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5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5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5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5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5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5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5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5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5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5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5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5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5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5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5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5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5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5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5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5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5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5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5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5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5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5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5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5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5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5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5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5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5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5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5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5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5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5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5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5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5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5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5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5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5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5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5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5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5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5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5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5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5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5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5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5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5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5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5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5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5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5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5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5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5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5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5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5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5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5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5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5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5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5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5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5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5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5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5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5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5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5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5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5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5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5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5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5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5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5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5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5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5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5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5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5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5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5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5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5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5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5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5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5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5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5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5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5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5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5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5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5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5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5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5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5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5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5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5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5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5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5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5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5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5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5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5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5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5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5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5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5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5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5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5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5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5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5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5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5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5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5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5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5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5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5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5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5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5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5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5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5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5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5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5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5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5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5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5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5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5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5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5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5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5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5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5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5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5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5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5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5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5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5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5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5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5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5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5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5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5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5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5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5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5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5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5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5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5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5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5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5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5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5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5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5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5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5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5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5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5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5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5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5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5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5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5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5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5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5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5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5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5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5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5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5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5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5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5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5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5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5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5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5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5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5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5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5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5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5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5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5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5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5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5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5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5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5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5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5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5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5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5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5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5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5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5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5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5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5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5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5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5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5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5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5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5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5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5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5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5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5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5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5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5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5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5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5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5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5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5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5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5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5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5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5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5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5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5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5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5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5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5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5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5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5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5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5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5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5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5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5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5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5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5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5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5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5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5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5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5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5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5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5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5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5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5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5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5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5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5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5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5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5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5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5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5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5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5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5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5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5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5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5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5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5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5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5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5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5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5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5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5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5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5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5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5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5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5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5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5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5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5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5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5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5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5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5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5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5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5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5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5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5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5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5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5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5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5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5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5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5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5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5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5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5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5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5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5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5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5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5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5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5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5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5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5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5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5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5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5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5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5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5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5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5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5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5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5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5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5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5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5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5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5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5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5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5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5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5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5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5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5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5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5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5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5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5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5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5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5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5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5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5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5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5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5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5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5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5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5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5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5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5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5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5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5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5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5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5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5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5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5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5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5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5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5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5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5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5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5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5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5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5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5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5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5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5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5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5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5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5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5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5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5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5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5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5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5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5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5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5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5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5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5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5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5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5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5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5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5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5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5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5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5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5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5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5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5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5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5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5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5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5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5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5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5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5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5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5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5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5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5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5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5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5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5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5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5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5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5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5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5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5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5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5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5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5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5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5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5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5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5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5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5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5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5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5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5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5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5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5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5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5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5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5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5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5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5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5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5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5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5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5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5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5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5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5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5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5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5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5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5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5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5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5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5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5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5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5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5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5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5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5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5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5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5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5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5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5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5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5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5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5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5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5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5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5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5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5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5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5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5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5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5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5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5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5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5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5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5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5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5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5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5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5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5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5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5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5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5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5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5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5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5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5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5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5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5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5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5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5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5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5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5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5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5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5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5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5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5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5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5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5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5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5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5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5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5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5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5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5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5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5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5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5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5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5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5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5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5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5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5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5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5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5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5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5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5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5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5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5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5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5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5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5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5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5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5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5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5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5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5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5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5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5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5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5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5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5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5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5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5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5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5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5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5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5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5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5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5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5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5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5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5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5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5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5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</row>
    <row r="986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5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</row>
    <row r="987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5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</row>
    <row r="988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5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</row>
    <row r="989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5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</row>
    <row r="990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5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</row>
    <row r="99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5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</row>
    <row r="992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5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</row>
    <row r="993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5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</row>
    <row r="994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5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</row>
    <row r="995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5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</row>
    <row r="996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5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</row>
    <row r="997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5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</row>
    <row r="998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5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</row>
    <row r="999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5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</row>
    <row r="1000">
      <c r="A1000" s="49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5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</row>
    <row r="1001">
      <c r="A1001" s="49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5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</row>
    <row r="1002">
      <c r="A1002" s="49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5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</row>
    <row r="1003">
      <c r="A1003" s="49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5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39" width="34.5"/>
  </cols>
  <sheetData>
    <row r="1">
      <c r="A1" s="37" t="s">
        <v>189</v>
      </c>
      <c r="B1" s="38" t="s">
        <v>20</v>
      </c>
      <c r="C1" s="38" t="s">
        <v>25</v>
      </c>
      <c r="D1" s="38" t="s">
        <v>28</v>
      </c>
      <c r="E1" s="38" t="s">
        <v>32</v>
      </c>
      <c r="F1" s="38" t="s">
        <v>36</v>
      </c>
      <c r="G1" s="38" t="s">
        <v>40</v>
      </c>
      <c r="H1" s="38" t="s">
        <v>44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7" t="s">
        <v>242</v>
      </c>
      <c r="B2" s="40" t="s">
        <v>423</v>
      </c>
      <c r="C2" s="40" t="s">
        <v>424</v>
      </c>
      <c r="D2" s="40" t="s">
        <v>425</v>
      </c>
      <c r="E2" s="40" t="s">
        <v>426</v>
      </c>
      <c r="F2" s="40" t="s">
        <v>427</v>
      </c>
      <c r="G2" s="40" t="s">
        <v>428</v>
      </c>
      <c r="H2" s="40" t="s">
        <v>429</v>
      </c>
      <c r="I2" s="6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</row>
    <row r="3">
      <c r="A3" s="37" t="s">
        <v>295</v>
      </c>
      <c r="B3" s="40" t="s">
        <v>383</v>
      </c>
      <c r="C3" s="40" t="s">
        <v>302</v>
      </c>
      <c r="D3" s="40" t="s">
        <v>310</v>
      </c>
      <c r="E3" s="40" t="s">
        <v>304</v>
      </c>
      <c r="F3" s="40" t="s">
        <v>302</v>
      </c>
      <c r="G3" s="40" t="s">
        <v>417</v>
      </c>
      <c r="H3" s="40" t="s">
        <v>304</v>
      </c>
      <c r="I3" s="6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>
      <c r="A4" s="37" t="s">
        <v>313</v>
      </c>
      <c r="B4" s="45" t="s">
        <v>421</v>
      </c>
      <c r="C4" s="45" t="s">
        <v>421</v>
      </c>
      <c r="D4" s="45" t="s">
        <v>421</v>
      </c>
      <c r="E4" s="45" t="s">
        <v>421</v>
      </c>
      <c r="F4" s="45" t="s">
        <v>421</v>
      </c>
      <c r="G4" s="45" t="s">
        <v>422</v>
      </c>
      <c r="H4" s="45" t="s">
        <v>421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</row>
    <row r="5">
      <c r="A5" s="37" t="s">
        <v>314</v>
      </c>
      <c r="B5" s="46">
        <f t="shared" ref="B5:AM5" si="1">ifs(B$4="Yes", 1, B$4="No", 0, B$4 = "", "", B$4="Ambiguous", "")</f>
        <v>0</v>
      </c>
      <c r="C5" s="46">
        <f t="shared" si="1"/>
        <v>0</v>
      </c>
      <c r="D5" s="46">
        <f t="shared" si="1"/>
        <v>0</v>
      </c>
      <c r="E5" s="46">
        <f t="shared" si="1"/>
        <v>0</v>
      </c>
      <c r="F5" s="46">
        <f t="shared" si="1"/>
        <v>0</v>
      </c>
      <c r="G5" s="46">
        <f t="shared" si="1"/>
        <v>1</v>
      </c>
      <c r="H5" s="46">
        <f t="shared" si="1"/>
        <v>0</v>
      </c>
      <c r="I5" s="46" t="str">
        <f t="shared" si="1"/>
        <v/>
      </c>
      <c r="J5" s="46" t="str">
        <f t="shared" si="1"/>
        <v/>
      </c>
      <c r="K5" s="46" t="str">
        <f t="shared" si="1"/>
        <v/>
      </c>
      <c r="L5" s="46" t="str">
        <f t="shared" si="1"/>
        <v/>
      </c>
      <c r="M5" s="46" t="str">
        <f t="shared" si="1"/>
        <v/>
      </c>
      <c r="N5" s="46" t="str">
        <f t="shared" si="1"/>
        <v/>
      </c>
      <c r="O5" s="46" t="str">
        <f t="shared" si="1"/>
        <v/>
      </c>
      <c r="P5" s="46" t="str">
        <f t="shared" si="1"/>
        <v/>
      </c>
      <c r="Q5" s="46" t="str">
        <f t="shared" si="1"/>
        <v/>
      </c>
      <c r="R5" s="46" t="str">
        <f t="shared" si="1"/>
        <v/>
      </c>
      <c r="S5" s="46" t="str">
        <f t="shared" si="1"/>
        <v/>
      </c>
      <c r="T5" s="46" t="str">
        <f t="shared" si="1"/>
        <v/>
      </c>
      <c r="U5" s="46" t="str">
        <f t="shared" si="1"/>
        <v/>
      </c>
      <c r="V5" s="46" t="str">
        <f t="shared" si="1"/>
        <v/>
      </c>
      <c r="W5" s="46" t="str">
        <f t="shared" si="1"/>
        <v/>
      </c>
      <c r="X5" s="46" t="str">
        <f t="shared" si="1"/>
        <v/>
      </c>
      <c r="Y5" s="46" t="str">
        <f t="shared" si="1"/>
        <v/>
      </c>
      <c r="Z5" s="46" t="str">
        <f t="shared" si="1"/>
        <v/>
      </c>
      <c r="AA5" s="46" t="str">
        <f t="shared" si="1"/>
        <v/>
      </c>
      <c r="AB5" s="46" t="str">
        <f t="shared" si="1"/>
        <v/>
      </c>
      <c r="AC5" s="46" t="str">
        <f t="shared" si="1"/>
        <v/>
      </c>
      <c r="AD5" s="46" t="str">
        <f t="shared" si="1"/>
        <v/>
      </c>
      <c r="AE5" s="46" t="str">
        <f t="shared" si="1"/>
        <v/>
      </c>
      <c r="AF5" s="46" t="str">
        <f t="shared" si="1"/>
        <v/>
      </c>
      <c r="AG5" s="46" t="str">
        <f t="shared" si="1"/>
        <v/>
      </c>
      <c r="AH5" s="46" t="str">
        <f t="shared" si="1"/>
        <v/>
      </c>
      <c r="AI5" s="46" t="str">
        <f t="shared" si="1"/>
        <v/>
      </c>
      <c r="AJ5" s="46" t="str">
        <f t="shared" si="1"/>
        <v/>
      </c>
      <c r="AK5" s="46" t="str">
        <f t="shared" si="1"/>
        <v/>
      </c>
      <c r="AL5" s="46" t="str">
        <f t="shared" si="1"/>
        <v/>
      </c>
      <c r="AM5" s="46" t="str">
        <f t="shared" si="1"/>
        <v/>
      </c>
    </row>
    <row r="6">
      <c r="A6" s="37" t="s">
        <v>315</v>
      </c>
      <c r="B6" s="4">
        <v>0.3</v>
      </c>
      <c r="C6" s="4">
        <v>0.005</v>
      </c>
      <c r="D6" s="4">
        <v>0.6</v>
      </c>
      <c r="E6" s="4">
        <v>0.01</v>
      </c>
      <c r="F6" s="4">
        <v>0.05</v>
      </c>
      <c r="G6" s="4">
        <v>0.3</v>
      </c>
      <c r="H6" s="4">
        <v>0.65</v>
      </c>
    </row>
    <row r="7">
      <c r="A7" s="50"/>
      <c r="B7" s="40">
        <v>0.35</v>
      </c>
      <c r="C7" s="40">
        <v>0.003</v>
      </c>
      <c r="D7" s="40">
        <v>0.65</v>
      </c>
      <c r="E7" s="40">
        <v>0.005</v>
      </c>
      <c r="F7" s="40">
        <v>0.03</v>
      </c>
      <c r="G7" s="46"/>
      <c r="H7" s="40">
        <v>0.03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</row>
    <row r="8">
      <c r="A8" s="50"/>
      <c r="B8" s="46"/>
      <c r="C8" s="40">
        <v>0.001</v>
      </c>
      <c r="D8" s="40">
        <v>0.3</v>
      </c>
      <c r="E8" s="46"/>
      <c r="F8" s="40">
        <v>0.01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</row>
    <row r="9">
      <c r="A9" s="50"/>
      <c r="B9" s="46"/>
      <c r="C9" s="46"/>
      <c r="D9" s="40">
        <v>0.05</v>
      </c>
      <c r="E9" s="46"/>
      <c r="F9" s="40">
        <v>0.005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>
      <c r="A10" s="50"/>
      <c r="B10" s="46"/>
      <c r="C10" s="46"/>
      <c r="D10" s="40">
        <v>0.03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>
      <c r="A11" s="50"/>
      <c r="B11" s="46"/>
      <c r="C11" s="46"/>
      <c r="D11" s="40">
        <v>0.001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>
      <c r="A12" s="50"/>
      <c r="B12" s="46"/>
      <c r="C12" s="46"/>
      <c r="D12" s="40">
        <v>5.0E-4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>
      <c r="A13" s="50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</row>
    <row r="14">
      <c r="A14" s="37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</row>
    <row r="15">
      <c r="A15" s="37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</row>
    <row r="16">
      <c r="A16" s="37" t="s">
        <v>325</v>
      </c>
      <c r="B16" s="46">
        <f t="shared" ref="B16:AM16" si="2">if(B$5 = "", "",(B6-B$5)^2)</f>
        <v>0.09</v>
      </c>
      <c r="C16" s="46">
        <f t="shared" si="2"/>
        <v>0.000025</v>
      </c>
      <c r="D16" s="46">
        <f t="shared" si="2"/>
        <v>0.36</v>
      </c>
      <c r="E16" s="46">
        <f t="shared" si="2"/>
        <v>0.0001</v>
      </c>
      <c r="F16" s="46">
        <f t="shared" si="2"/>
        <v>0.0025</v>
      </c>
      <c r="G16" s="46">
        <f t="shared" si="2"/>
        <v>0.49</v>
      </c>
      <c r="H16" s="46">
        <f t="shared" si="2"/>
        <v>0.4225</v>
      </c>
      <c r="I16" s="46" t="str">
        <f t="shared" si="2"/>
        <v/>
      </c>
      <c r="J16" s="46" t="str">
        <f t="shared" si="2"/>
        <v/>
      </c>
      <c r="K16" s="46" t="str">
        <f t="shared" si="2"/>
        <v/>
      </c>
      <c r="L16" s="46" t="str">
        <f t="shared" si="2"/>
        <v/>
      </c>
      <c r="M16" s="46" t="str">
        <f t="shared" si="2"/>
        <v/>
      </c>
      <c r="N16" s="46" t="str">
        <f t="shared" si="2"/>
        <v/>
      </c>
      <c r="O16" s="46" t="str">
        <f t="shared" si="2"/>
        <v/>
      </c>
      <c r="P16" s="46" t="str">
        <f t="shared" si="2"/>
        <v/>
      </c>
      <c r="Q16" s="46" t="str">
        <f t="shared" si="2"/>
        <v/>
      </c>
      <c r="R16" s="46" t="str">
        <f t="shared" si="2"/>
        <v/>
      </c>
      <c r="S16" s="46" t="str">
        <f t="shared" si="2"/>
        <v/>
      </c>
      <c r="T16" s="46" t="str">
        <f t="shared" si="2"/>
        <v/>
      </c>
      <c r="U16" s="46" t="str">
        <f t="shared" si="2"/>
        <v/>
      </c>
      <c r="V16" s="46" t="str">
        <f t="shared" si="2"/>
        <v/>
      </c>
      <c r="W16" s="46" t="str">
        <f t="shared" si="2"/>
        <v/>
      </c>
      <c r="X16" s="46" t="str">
        <f t="shared" si="2"/>
        <v/>
      </c>
      <c r="Y16" s="46" t="str">
        <f t="shared" si="2"/>
        <v/>
      </c>
      <c r="Z16" s="46" t="str">
        <f t="shared" si="2"/>
        <v/>
      </c>
      <c r="AA16" s="46" t="str">
        <f t="shared" si="2"/>
        <v/>
      </c>
      <c r="AB16" s="46" t="str">
        <f t="shared" si="2"/>
        <v/>
      </c>
      <c r="AC16" s="46" t="str">
        <f t="shared" si="2"/>
        <v/>
      </c>
      <c r="AD16" s="46" t="str">
        <f t="shared" si="2"/>
        <v/>
      </c>
      <c r="AE16" s="46" t="str">
        <f t="shared" si="2"/>
        <v/>
      </c>
      <c r="AF16" s="46" t="str">
        <f t="shared" si="2"/>
        <v/>
      </c>
      <c r="AG16" s="46" t="str">
        <f t="shared" si="2"/>
        <v/>
      </c>
      <c r="AH16" s="46" t="str">
        <f t="shared" si="2"/>
        <v/>
      </c>
      <c r="AI16" s="46" t="str">
        <f t="shared" si="2"/>
        <v/>
      </c>
      <c r="AJ16" s="46" t="str">
        <f t="shared" si="2"/>
        <v/>
      </c>
      <c r="AK16" s="46" t="str">
        <f t="shared" si="2"/>
        <v/>
      </c>
      <c r="AL16" s="46" t="str">
        <f t="shared" si="2"/>
        <v/>
      </c>
      <c r="AM16" s="46" t="str">
        <f t="shared" si="2"/>
        <v/>
      </c>
    </row>
    <row r="17">
      <c r="A17" s="49"/>
      <c r="B17" s="46">
        <f t="shared" ref="B17:F17" si="3">if(B$5 = "", "",(B7-B$5)^2)</f>
        <v>0.1225</v>
      </c>
      <c r="C17" s="46">
        <f t="shared" si="3"/>
        <v>0.000009</v>
      </c>
      <c r="D17" s="46">
        <f t="shared" si="3"/>
        <v>0.4225</v>
      </c>
      <c r="E17" s="46">
        <f t="shared" si="3"/>
        <v>0.000025</v>
      </c>
      <c r="F17" s="46">
        <f t="shared" si="3"/>
        <v>0.0009</v>
      </c>
      <c r="G17" s="46"/>
      <c r="H17" s="46">
        <f t="shared" ref="H17:AM17" si="4">if(H$5 = "", "",(H7-H$5)^2)</f>
        <v>0.0009</v>
      </c>
      <c r="I17" s="46" t="str">
        <f t="shared" si="4"/>
        <v/>
      </c>
      <c r="J17" s="46" t="str">
        <f t="shared" si="4"/>
        <v/>
      </c>
      <c r="K17" s="46" t="str">
        <f t="shared" si="4"/>
        <v/>
      </c>
      <c r="L17" s="46" t="str">
        <f t="shared" si="4"/>
        <v/>
      </c>
      <c r="M17" s="46" t="str">
        <f t="shared" si="4"/>
        <v/>
      </c>
      <c r="N17" s="46" t="str">
        <f t="shared" si="4"/>
        <v/>
      </c>
      <c r="O17" s="46" t="str">
        <f t="shared" si="4"/>
        <v/>
      </c>
      <c r="P17" s="46" t="str">
        <f t="shared" si="4"/>
        <v/>
      </c>
      <c r="Q17" s="46" t="str">
        <f t="shared" si="4"/>
        <v/>
      </c>
      <c r="R17" s="46" t="str">
        <f t="shared" si="4"/>
        <v/>
      </c>
      <c r="S17" s="46" t="str">
        <f t="shared" si="4"/>
        <v/>
      </c>
      <c r="T17" s="46" t="str">
        <f t="shared" si="4"/>
        <v/>
      </c>
      <c r="U17" s="46" t="str">
        <f t="shared" si="4"/>
        <v/>
      </c>
      <c r="V17" s="46" t="str">
        <f t="shared" si="4"/>
        <v/>
      </c>
      <c r="W17" s="46" t="str">
        <f t="shared" si="4"/>
        <v/>
      </c>
      <c r="X17" s="46" t="str">
        <f t="shared" si="4"/>
        <v/>
      </c>
      <c r="Y17" s="46" t="str">
        <f t="shared" si="4"/>
        <v/>
      </c>
      <c r="Z17" s="46" t="str">
        <f t="shared" si="4"/>
        <v/>
      </c>
      <c r="AA17" s="46" t="str">
        <f t="shared" si="4"/>
        <v/>
      </c>
      <c r="AB17" s="46" t="str">
        <f t="shared" si="4"/>
        <v/>
      </c>
      <c r="AC17" s="46" t="str">
        <f t="shared" si="4"/>
        <v/>
      </c>
      <c r="AD17" s="46" t="str">
        <f t="shared" si="4"/>
        <v/>
      </c>
      <c r="AE17" s="46" t="str">
        <f t="shared" si="4"/>
        <v/>
      </c>
      <c r="AF17" s="46" t="str">
        <f t="shared" si="4"/>
        <v/>
      </c>
      <c r="AG17" s="46" t="str">
        <f t="shared" si="4"/>
        <v/>
      </c>
      <c r="AH17" s="46" t="str">
        <f t="shared" si="4"/>
        <v/>
      </c>
      <c r="AI17" s="46" t="str">
        <f t="shared" si="4"/>
        <v/>
      </c>
      <c r="AJ17" s="46" t="str">
        <f t="shared" si="4"/>
        <v/>
      </c>
      <c r="AK17" s="46" t="str">
        <f t="shared" si="4"/>
        <v/>
      </c>
      <c r="AL17" s="46" t="str">
        <f t="shared" si="4"/>
        <v/>
      </c>
      <c r="AM17" s="46" t="str">
        <f t="shared" si="4"/>
        <v/>
      </c>
    </row>
    <row r="18">
      <c r="A18" s="49"/>
      <c r="B18" s="46"/>
      <c r="C18" s="46">
        <f t="shared" ref="C18:D18" si="5">if(C$5 = "", "",(C8-C$5)^2)</f>
        <v>0.000001</v>
      </c>
      <c r="D18" s="46">
        <f t="shared" si="5"/>
        <v>0.09</v>
      </c>
      <c r="E18" s="46"/>
      <c r="F18" s="46">
        <f t="shared" ref="F18:F19" si="7">if(F$5 = "", "",(F8-F$5)^2)</f>
        <v>0.0001</v>
      </c>
      <c r="G18" s="46"/>
      <c r="H18" s="46"/>
      <c r="I18" s="46" t="str">
        <f t="shared" ref="I18:AM18" si="6">if(I$5 = "", "",(I8-I$5)^2)</f>
        <v/>
      </c>
      <c r="J18" s="46" t="str">
        <f t="shared" si="6"/>
        <v/>
      </c>
      <c r="K18" s="46" t="str">
        <f t="shared" si="6"/>
        <v/>
      </c>
      <c r="L18" s="46" t="str">
        <f t="shared" si="6"/>
        <v/>
      </c>
      <c r="M18" s="46" t="str">
        <f t="shared" si="6"/>
        <v/>
      </c>
      <c r="N18" s="46" t="str">
        <f t="shared" si="6"/>
        <v/>
      </c>
      <c r="O18" s="46" t="str">
        <f t="shared" si="6"/>
        <v/>
      </c>
      <c r="P18" s="46" t="str">
        <f t="shared" si="6"/>
        <v/>
      </c>
      <c r="Q18" s="46" t="str">
        <f t="shared" si="6"/>
        <v/>
      </c>
      <c r="R18" s="46" t="str">
        <f t="shared" si="6"/>
        <v/>
      </c>
      <c r="S18" s="46" t="str">
        <f t="shared" si="6"/>
        <v/>
      </c>
      <c r="T18" s="46" t="str">
        <f t="shared" si="6"/>
        <v/>
      </c>
      <c r="U18" s="46" t="str">
        <f t="shared" si="6"/>
        <v/>
      </c>
      <c r="V18" s="46" t="str">
        <f t="shared" si="6"/>
        <v/>
      </c>
      <c r="W18" s="46" t="str">
        <f t="shared" si="6"/>
        <v/>
      </c>
      <c r="X18" s="46" t="str">
        <f t="shared" si="6"/>
        <v/>
      </c>
      <c r="Y18" s="46" t="str">
        <f t="shared" si="6"/>
        <v/>
      </c>
      <c r="Z18" s="46" t="str">
        <f t="shared" si="6"/>
        <v/>
      </c>
      <c r="AA18" s="46" t="str">
        <f t="shared" si="6"/>
        <v/>
      </c>
      <c r="AB18" s="46" t="str">
        <f t="shared" si="6"/>
        <v/>
      </c>
      <c r="AC18" s="46" t="str">
        <f t="shared" si="6"/>
        <v/>
      </c>
      <c r="AD18" s="46" t="str">
        <f t="shared" si="6"/>
        <v/>
      </c>
      <c r="AE18" s="46" t="str">
        <f t="shared" si="6"/>
        <v/>
      </c>
      <c r="AF18" s="46" t="str">
        <f t="shared" si="6"/>
        <v/>
      </c>
      <c r="AG18" s="46" t="str">
        <f t="shared" si="6"/>
        <v/>
      </c>
      <c r="AH18" s="46" t="str">
        <f t="shared" si="6"/>
        <v/>
      </c>
      <c r="AI18" s="46" t="str">
        <f t="shared" si="6"/>
        <v/>
      </c>
      <c r="AJ18" s="46" t="str">
        <f t="shared" si="6"/>
        <v/>
      </c>
      <c r="AK18" s="46" t="str">
        <f t="shared" si="6"/>
        <v/>
      </c>
      <c r="AL18" s="46" t="str">
        <f t="shared" si="6"/>
        <v/>
      </c>
      <c r="AM18" s="46" t="str">
        <f t="shared" si="6"/>
        <v/>
      </c>
    </row>
    <row r="19">
      <c r="A19" s="49"/>
      <c r="B19" s="46"/>
      <c r="C19" s="46"/>
      <c r="D19" s="46">
        <f t="shared" ref="D19:D22" si="9">if(D$5 = "", "",(D9-D$5)^2)</f>
        <v>0.0025</v>
      </c>
      <c r="E19" s="46"/>
      <c r="F19" s="46">
        <f t="shared" si="7"/>
        <v>0.000025</v>
      </c>
      <c r="G19" s="46"/>
      <c r="H19" s="46"/>
      <c r="I19" s="46" t="str">
        <f t="shared" ref="I19:AM19" si="8">if(I$5 = "", "",(I9-I$5)^2)</f>
        <v/>
      </c>
      <c r="J19" s="46" t="str">
        <f t="shared" si="8"/>
        <v/>
      </c>
      <c r="K19" s="46" t="str">
        <f t="shared" si="8"/>
        <v/>
      </c>
      <c r="L19" s="46" t="str">
        <f t="shared" si="8"/>
        <v/>
      </c>
      <c r="M19" s="46" t="str">
        <f t="shared" si="8"/>
        <v/>
      </c>
      <c r="N19" s="46" t="str">
        <f t="shared" si="8"/>
        <v/>
      </c>
      <c r="O19" s="46" t="str">
        <f t="shared" si="8"/>
        <v/>
      </c>
      <c r="P19" s="46" t="str">
        <f t="shared" si="8"/>
        <v/>
      </c>
      <c r="Q19" s="46" t="str">
        <f t="shared" si="8"/>
        <v/>
      </c>
      <c r="R19" s="46" t="str">
        <f t="shared" si="8"/>
        <v/>
      </c>
      <c r="S19" s="46" t="str">
        <f t="shared" si="8"/>
        <v/>
      </c>
      <c r="T19" s="46" t="str">
        <f t="shared" si="8"/>
        <v/>
      </c>
      <c r="U19" s="46" t="str">
        <f t="shared" si="8"/>
        <v/>
      </c>
      <c r="V19" s="46" t="str">
        <f t="shared" si="8"/>
        <v/>
      </c>
      <c r="W19" s="46" t="str">
        <f t="shared" si="8"/>
        <v/>
      </c>
      <c r="X19" s="46" t="str">
        <f t="shared" si="8"/>
        <v/>
      </c>
      <c r="Y19" s="46" t="str">
        <f t="shared" si="8"/>
        <v/>
      </c>
      <c r="Z19" s="46" t="str">
        <f t="shared" si="8"/>
        <v/>
      </c>
      <c r="AA19" s="46" t="str">
        <f t="shared" si="8"/>
        <v/>
      </c>
      <c r="AB19" s="46" t="str">
        <f t="shared" si="8"/>
        <v/>
      </c>
      <c r="AC19" s="46" t="str">
        <f t="shared" si="8"/>
        <v/>
      </c>
      <c r="AD19" s="46" t="str">
        <f t="shared" si="8"/>
        <v/>
      </c>
      <c r="AE19" s="46" t="str">
        <f t="shared" si="8"/>
        <v/>
      </c>
      <c r="AF19" s="46" t="str">
        <f t="shared" si="8"/>
        <v/>
      </c>
      <c r="AG19" s="46" t="str">
        <f t="shared" si="8"/>
        <v/>
      </c>
      <c r="AH19" s="46" t="str">
        <f t="shared" si="8"/>
        <v/>
      </c>
      <c r="AI19" s="46" t="str">
        <f t="shared" si="8"/>
        <v/>
      </c>
      <c r="AJ19" s="46" t="str">
        <f t="shared" si="8"/>
        <v/>
      </c>
      <c r="AK19" s="46" t="str">
        <f t="shared" si="8"/>
        <v/>
      </c>
      <c r="AL19" s="46" t="str">
        <f t="shared" si="8"/>
        <v/>
      </c>
      <c r="AM19" s="46" t="str">
        <f t="shared" si="8"/>
        <v/>
      </c>
    </row>
    <row r="20">
      <c r="A20" s="49"/>
      <c r="B20" s="46"/>
      <c r="C20" s="46"/>
      <c r="D20" s="46">
        <f t="shared" si="9"/>
        <v>0.0009</v>
      </c>
      <c r="E20" s="46"/>
      <c r="F20" s="46"/>
      <c r="G20" s="46"/>
      <c r="H20" s="46"/>
      <c r="I20" s="46" t="str">
        <f t="shared" ref="I20:AM20" si="10">if(I$5 = "", "",(I10-I$5)^2)</f>
        <v/>
      </c>
      <c r="J20" s="46" t="str">
        <f t="shared" si="10"/>
        <v/>
      </c>
      <c r="K20" s="46" t="str">
        <f t="shared" si="10"/>
        <v/>
      </c>
      <c r="L20" s="46" t="str">
        <f t="shared" si="10"/>
        <v/>
      </c>
      <c r="M20" s="46" t="str">
        <f t="shared" si="10"/>
        <v/>
      </c>
      <c r="N20" s="46" t="str">
        <f t="shared" si="10"/>
        <v/>
      </c>
      <c r="O20" s="46" t="str">
        <f t="shared" si="10"/>
        <v/>
      </c>
      <c r="P20" s="46" t="str">
        <f t="shared" si="10"/>
        <v/>
      </c>
      <c r="Q20" s="46" t="str">
        <f t="shared" si="10"/>
        <v/>
      </c>
      <c r="R20" s="46" t="str">
        <f t="shared" si="10"/>
        <v/>
      </c>
      <c r="S20" s="46" t="str">
        <f t="shared" si="10"/>
        <v/>
      </c>
      <c r="T20" s="46" t="str">
        <f t="shared" si="10"/>
        <v/>
      </c>
      <c r="U20" s="46" t="str">
        <f t="shared" si="10"/>
        <v/>
      </c>
      <c r="V20" s="46" t="str">
        <f t="shared" si="10"/>
        <v/>
      </c>
      <c r="W20" s="46" t="str">
        <f t="shared" si="10"/>
        <v/>
      </c>
      <c r="X20" s="46" t="str">
        <f t="shared" si="10"/>
        <v/>
      </c>
      <c r="Y20" s="46" t="str">
        <f t="shared" si="10"/>
        <v/>
      </c>
      <c r="Z20" s="46" t="str">
        <f t="shared" si="10"/>
        <v/>
      </c>
      <c r="AA20" s="46" t="str">
        <f t="shared" si="10"/>
        <v/>
      </c>
      <c r="AB20" s="46" t="str">
        <f t="shared" si="10"/>
        <v/>
      </c>
      <c r="AC20" s="46" t="str">
        <f t="shared" si="10"/>
        <v/>
      </c>
      <c r="AD20" s="46" t="str">
        <f t="shared" si="10"/>
        <v/>
      </c>
      <c r="AE20" s="46" t="str">
        <f t="shared" si="10"/>
        <v/>
      </c>
      <c r="AF20" s="46" t="str">
        <f t="shared" si="10"/>
        <v/>
      </c>
      <c r="AG20" s="46" t="str">
        <f t="shared" si="10"/>
        <v/>
      </c>
      <c r="AH20" s="46" t="str">
        <f t="shared" si="10"/>
        <v/>
      </c>
      <c r="AI20" s="46" t="str">
        <f t="shared" si="10"/>
        <v/>
      </c>
      <c r="AJ20" s="46" t="str">
        <f t="shared" si="10"/>
        <v/>
      </c>
      <c r="AK20" s="46" t="str">
        <f t="shared" si="10"/>
        <v/>
      </c>
      <c r="AL20" s="46" t="str">
        <f t="shared" si="10"/>
        <v/>
      </c>
      <c r="AM20" s="46" t="str">
        <f t="shared" si="10"/>
        <v/>
      </c>
    </row>
    <row r="21">
      <c r="A21" s="49"/>
      <c r="B21" s="46"/>
      <c r="C21" s="46"/>
      <c r="D21" s="46">
        <f t="shared" si="9"/>
        <v>0.000001</v>
      </c>
      <c r="E21" s="46"/>
      <c r="F21" s="46"/>
      <c r="G21" s="46"/>
      <c r="H21" s="46"/>
      <c r="I21" s="46" t="str">
        <f t="shared" ref="I21:AM21" si="11">if(I$5 = "", "",(I11-I$5)^2)</f>
        <v/>
      </c>
      <c r="J21" s="46" t="str">
        <f t="shared" si="11"/>
        <v/>
      </c>
      <c r="K21" s="46" t="str">
        <f t="shared" si="11"/>
        <v/>
      </c>
      <c r="L21" s="46" t="str">
        <f t="shared" si="11"/>
        <v/>
      </c>
      <c r="M21" s="46" t="str">
        <f t="shared" si="11"/>
        <v/>
      </c>
      <c r="N21" s="46" t="str">
        <f t="shared" si="11"/>
        <v/>
      </c>
      <c r="O21" s="46" t="str">
        <f t="shared" si="11"/>
        <v/>
      </c>
      <c r="P21" s="46" t="str">
        <f t="shared" si="11"/>
        <v/>
      </c>
      <c r="Q21" s="46" t="str">
        <f t="shared" si="11"/>
        <v/>
      </c>
      <c r="R21" s="46" t="str">
        <f t="shared" si="11"/>
        <v/>
      </c>
      <c r="S21" s="46" t="str">
        <f t="shared" si="11"/>
        <v/>
      </c>
      <c r="T21" s="46" t="str">
        <f t="shared" si="11"/>
        <v/>
      </c>
      <c r="U21" s="46" t="str">
        <f t="shared" si="11"/>
        <v/>
      </c>
      <c r="V21" s="46" t="str">
        <f t="shared" si="11"/>
        <v/>
      </c>
      <c r="W21" s="46" t="str">
        <f t="shared" si="11"/>
        <v/>
      </c>
      <c r="X21" s="46" t="str">
        <f t="shared" si="11"/>
        <v/>
      </c>
      <c r="Y21" s="46" t="str">
        <f t="shared" si="11"/>
        <v/>
      </c>
      <c r="Z21" s="46" t="str">
        <f t="shared" si="11"/>
        <v/>
      </c>
      <c r="AA21" s="46" t="str">
        <f t="shared" si="11"/>
        <v/>
      </c>
      <c r="AB21" s="46" t="str">
        <f t="shared" si="11"/>
        <v/>
      </c>
      <c r="AC21" s="46" t="str">
        <f t="shared" si="11"/>
        <v/>
      </c>
      <c r="AD21" s="46" t="str">
        <f t="shared" si="11"/>
        <v/>
      </c>
      <c r="AE21" s="46" t="str">
        <f t="shared" si="11"/>
        <v/>
      </c>
      <c r="AF21" s="46" t="str">
        <f t="shared" si="11"/>
        <v/>
      </c>
      <c r="AG21" s="46" t="str">
        <f t="shared" si="11"/>
        <v/>
      </c>
      <c r="AH21" s="46" t="str">
        <f t="shared" si="11"/>
        <v/>
      </c>
      <c r="AI21" s="46" t="str">
        <f t="shared" si="11"/>
        <v/>
      </c>
      <c r="AJ21" s="46" t="str">
        <f t="shared" si="11"/>
        <v/>
      </c>
      <c r="AK21" s="46" t="str">
        <f t="shared" si="11"/>
        <v/>
      </c>
      <c r="AL21" s="46" t="str">
        <f t="shared" si="11"/>
        <v/>
      </c>
      <c r="AM21" s="46" t="str">
        <f t="shared" si="11"/>
        <v/>
      </c>
    </row>
    <row r="22">
      <c r="A22" s="49"/>
      <c r="B22" s="46"/>
      <c r="C22" s="46"/>
      <c r="D22" s="46">
        <f t="shared" si="9"/>
        <v>0.00000025</v>
      </c>
      <c r="E22" s="46"/>
      <c r="F22" s="46"/>
      <c r="G22" s="46"/>
      <c r="H22" s="46"/>
      <c r="I22" s="46" t="str">
        <f t="shared" ref="I22:AM22" si="12">if(I$5 = "", "",(I12-I$5)^2)</f>
        <v/>
      </c>
      <c r="J22" s="46" t="str">
        <f t="shared" si="12"/>
        <v/>
      </c>
      <c r="K22" s="46" t="str">
        <f t="shared" si="12"/>
        <v/>
      </c>
      <c r="L22" s="46" t="str">
        <f t="shared" si="12"/>
        <v/>
      </c>
      <c r="M22" s="46" t="str">
        <f t="shared" si="12"/>
        <v/>
      </c>
      <c r="N22" s="46" t="str">
        <f t="shared" si="12"/>
        <v/>
      </c>
      <c r="O22" s="46" t="str">
        <f t="shared" si="12"/>
        <v/>
      </c>
      <c r="P22" s="46" t="str">
        <f t="shared" si="12"/>
        <v/>
      </c>
      <c r="Q22" s="46" t="str">
        <f t="shared" si="12"/>
        <v/>
      </c>
      <c r="R22" s="46" t="str">
        <f t="shared" si="12"/>
        <v/>
      </c>
      <c r="S22" s="46" t="str">
        <f t="shared" si="12"/>
        <v/>
      </c>
      <c r="T22" s="46" t="str">
        <f t="shared" si="12"/>
        <v/>
      </c>
      <c r="U22" s="46" t="str">
        <f t="shared" si="12"/>
        <v/>
      </c>
      <c r="V22" s="46" t="str">
        <f t="shared" si="12"/>
        <v/>
      </c>
      <c r="W22" s="46" t="str">
        <f t="shared" si="12"/>
        <v/>
      </c>
      <c r="X22" s="46" t="str">
        <f t="shared" si="12"/>
        <v/>
      </c>
      <c r="Y22" s="46" t="str">
        <f t="shared" si="12"/>
        <v/>
      </c>
      <c r="Z22" s="46" t="str">
        <f t="shared" si="12"/>
        <v/>
      </c>
      <c r="AA22" s="46" t="str">
        <f t="shared" si="12"/>
        <v/>
      </c>
      <c r="AB22" s="46" t="str">
        <f t="shared" si="12"/>
        <v/>
      </c>
      <c r="AC22" s="46" t="str">
        <f t="shared" si="12"/>
        <v/>
      </c>
      <c r="AD22" s="46" t="str">
        <f t="shared" si="12"/>
        <v/>
      </c>
      <c r="AE22" s="46" t="str">
        <f t="shared" si="12"/>
        <v/>
      </c>
      <c r="AF22" s="46" t="str">
        <f t="shared" si="12"/>
        <v/>
      </c>
      <c r="AG22" s="46" t="str">
        <f t="shared" si="12"/>
        <v/>
      </c>
      <c r="AH22" s="46" t="str">
        <f t="shared" si="12"/>
        <v/>
      </c>
      <c r="AI22" s="46" t="str">
        <f t="shared" si="12"/>
        <v/>
      </c>
      <c r="AJ22" s="46" t="str">
        <f t="shared" si="12"/>
        <v/>
      </c>
      <c r="AK22" s="46" t="str">
        <f t="shared" si="12"/>
        <v/>
      </c>
      <c r="AL22" s="46" t="str">
        <f t="shared" si="12"/>
        <v/>
      </c>
      <c r="AM22" s="46" t="str">
        <f t="shared" si="12"/>
        <v/>
      </c>
    </row>
    <row r="23">
      <c r="A23" s="49"/>
      <c r="B23" s="46"/>
      <c r="C23" s="46"/>
      <c r="D23" s="46"/>
      <c r="E23" s="46"/>
      <c r="F23" s="46"/>
      <c r="G23" s="46"/>
      <c r="H23" s="46"/>
      <c r="I23" s="46" t="str">
        <f t="shared" ref="I23:AM23" si="13">if(I$5 = "", "",(I13-I$5)^2)</f>
        <v/>
      </c>
      <c r="J23" s="46" t="str">
        <f t="shared" si="13"/>
        <v/>
      </c>
      <c r="K23" s="46" t="str">
        <f t="shared" si="13"/>
        <v/>
      </c>
      <c r="L23" s="46" t="str">
        <f t="shared" si="13"/>
        <v/>
      </c>
      <c r="M23" s="46" t="str">
        <f t="shared" si="13"/>
        <v/>
      </c>
      <c r="N23" s="46" t="str">
        <f t="shared" si="13"/>
        <v/>
      </c>
      <c r="O23" s="46" t="str">
        <f t="shared" si="13"/>
        <v/>
      </c>
      <c r="P23" s="46" t="str">
        <f t="shared" si="13"/>
        <v/>
      </c>
      <c r="Q23" s="46" t="str">
        <f t="shared" si="13"/>
        <v/>
      </c>
      <c r="R23" s="46" t="str">
        <f t="shared" si="13"/>
        <v/>
      </c>
      <c r="S23" s="46" t="str">
        <f t="shared" si="13"/>
        <v/>
      </c>
      <c r="T23" s="46" t="str">
        <f t="shared" si="13"/>
        <v/>
      </c>
      <c r="U23" s="46" t="str">
        <f t="shared" si="13"/>
        <v/>
      </c>
      <c r="V23" s="46" t="str">
        <f t="shared" si="13"/>
        <v/>
      </c>
      <c r="W23" s="46" t="str">
        <f t="shared" si="13"/>
        <v/>
      </c>
      <c r="X23" s="46" t="str">
        <f t="shared" si="13"/>
        <v/>
      </c>
      <c r="Y23" s="46" t="str">
        <f t="shared" si="13"/>
        <v/>
      </c>
      <c r="Z23" s="46" t="str">
        <f t="shared" si="13"/>
        <v/>
      </c>
      <c r="AA23" s="46" t="str">
        <f t="shared" si="13"/>
        <v/>
      </c>
      <c r="AB23" s="46" t="str">
        <f t="shared" si="13"/>
        <v/>
      </c>
      <c r="AC23" s="46" t="str">
        <f t="shared" si="13"/>
        <v/>
      </c>
      <c r="AD23" s="46" t="str">
        <f t="shared" si="13"/>
        <v/>
      </c>
      <c r="AE23" s="46" t="str">
        <f t="shared" si="13"/>
        <v/>
      </c>
      <c r="AF23" s="46" t="str">
        <f t="shared" si="13"/>
        <v/>
      </c>
      <c r="AG23" s="46" t="str">
        <f t="shared" si="13"/>
        <v/>
      </c>
      <c r="AH23" s="46" t="str">
        <f t="shared" si="13"/>
        <v/>
      </c>
      <c r="AI23" s="46" t="str">
        <f t="shared" si="13"/>
        <v/>
      </c>
      <c r="AJ23" s="46" t="str">
        <f t="shared" si="13"/>
        <v/>
      </c>
      <c r="AK23" s="46" t="str">
        <f t="shared" si="13"/>
        <v/>
      </c>
      <c r="AL23" s="46" t="str">
        <f t="shared" si="13"/>
        <v/>
      </c>
      <c r="AM23" s="46" t="str">
        <f t="shared" si="13"/>
        <v/>
      </c>
    </row>
    <row r="24">
      <c r="A24" s="49"/>
      <c r="B24" s="46"/>
      <c r="C24" s="46"/>
      <c r="D24" s="46"/>
      <c r="E24" s="46"/>
      <c r="F24" s="46"/>
      <c r="G24" s="46"/>
      <c r="H24" s="46"/>
      <c r="I24" s="46" t="str">
        <f t="shared" ref="I24:AM24" si="14">if(I$5 = "", "",(I14-I$5)^2)</f>
        <v/>
      </c>
      <c r="J24" s="46" t="str">
        <f t="shared" si="14"/>
        <v/>
      </c>
      <c r="K24" s="46" t="str">
        <f t="shared" si="14"/>
        <v/>
      </c>
      <c r="L24" s="46" t="str">
        <f t="shared" si="14"/>
        <v/>
      </c>
      <c r="M24" s="46" t="str">
        <f t="shared" si="14"/>
        <v/>
      </c>
      <c r="N24" s="46" t="str">
        <f t="shared" si="14"/>
        <v/>
      </c>
      <c r="O24" s="46" t="str">
        <f t="shared" si="14"/>
        <v/>
      </c>
      <c r="P24" s="46" t="str">
        <f t="shared" si="14"/>
        <v/>
      </c>
      <c r="Q24" s="46" t="str">
        <f t="shared" si="14"/>
        <v/>
      </c>
      <c r="R24" s="46" t="str">
        <f t="shared" si="14"/>
        <v/>
      </c>
      <c r="S24" s="46" t="str">
        <f t="shared" si="14"/>
        <v/>
      </c>
      <c r="T24" s="46" t="str">
        <f t="shared" si="14"/>
        <v/>
      </c>
      <c r="U24" s="46" t="str">
        <f t="shared" si="14"/>
        <v/>
      </c>
      <c r="V24" s="46" t="str">
        <f t="shared" si="14"/>
        <v/>
      </c>
      <c r="W24" s="46" t="str">
        <f t="shared" si="14"/>
        <v/>
      </c>
      <c r="X24" s="46" t="str">
        <f t="shared" si="14"/>
        <v/>
      </c>
      <c r="Y24" s="46" t="str">
        <f t="shared" si="14"/>
        <v/>
      </c>
      <c r="Z24" s="46" t="str">
        <f t="shared" si="14"/>
        <v/>
      </c>
      <c r="AA24" s="46" t="str">
        <f t="shared" si="14"/>
        <v/>
      </c>
      <c r="AB24" s="46" t="str">
        <f t="shared" si="14"/>
        <v/>
      </c>
      <c r="AC24" s="46" t="str">
        <f t="shared" si="14"/>
        <v/>
      </c>
      <c r="AD24" s="46" t="str">
        <f t="shared" si="14"/>
        <v/>
      </c>
      <c r="AE24" s="46" t="str">
        <f t="shared" si="14"/>
        <v/>
      </c>
      <c r="AF24" s="46" t="str">
        <f t="shared" si="14"/>
        <v/>
      </c>
      <c r="AG24" s="46" t="str">
        <f t="shared" si="14"/>
        <v/>
      </c>
      <c r="AH24" s="46" t="str">
        <f t="shared" si="14"/>
        <v/>
      </c>
      <c r="AI24" s="46" t="str">
        <f t="shared" si="14"/>
        <v/>
      </c>
      <c r="AJ24" s="46" t="str">
        <f t="shared" si="14"/>
        <v/>
      </c>
      <c r="AK24" s="46" t="str">
        <f t="shared" si="14"/>
        <v/>
      </c>
      <c r="AL24" s="46" t="str">
        <f t="shared" si="14"/>
        <v/>
      </c>
      <c r="AM24" s="46" t="str">
        <f t="shared" si="14"/>
        <v/>
      </c>
    </row>
    <row r="25">
      <c r="A25" s="49"/>
      <c r="B25" s="46"/>
      <c r="C25" s="46"/>
      <c r="D25" s="46"/>
      <c r="E25" s="46"/>
      <c r="F25" s="46"/>
      <c r="G25" s="46"/>
      <c r="H25" s="46"/>
      <c r="I25" s="46" t="str">
        <f t="shared" ref="I25:AM25" si="15">if(I$5 = "", "",(I15-I$5)^2)</f>
        <v/>
      </c>
      <c r="J25" s="46" t="str">
        <f t="shared" si="15"/>
        <v/>
      </c>
      <c r="K25" s="46" t="str">
        <f t="shared" si="15"/>
        <v/>
      </c>
      <c r="L25" s="46" t="str">
        <f t="shared" si="15"/>
        <v/>
      </c>
      <c r="M25" s="46" t="str">
        <f t="shared" si="15"/>
        <v/>
      </c>
      <c r="N25" s="46" t="str">
        <f t="shared" si="15"/>
        <v/>
      </c>
      <c r="O25" s="46" t="str">
        <f t="shared" si="15"/>
        <v/>
      </c>
      <c r="P25" s="46" t="str">
        <f t="shared" si="15"/>
        <v/>
      </c>
      <c r="Q25" s="46" t="str">
        <f t="shared" si="15"/>
        <v/>
      </c>
      <c r="R25" s="46" t="str">
        <f t="shared" si="15"/>
        <v/>
      </c>
      <c r="S25" s="46" t="str">
        <f t="shared" si="15"/>
        <v/>
      </c>
      <c r="T25" s="46" t="str">
        <f t="shared" si="15"/>
        <v/>
      </c>
      <c r="U25" s="46" t="str">
        <f t="shared" si="15"/>
        <v/>
      </c>
      <c r="V25" s="46" t="str">
        <f t="shared" si="15"/>
        <v/>
      </c>
      <c r="W25" s="46" t="str">
        <f t="shared" si="15"/>
        <v/>
      </c>
      <c r="X25" s="46" t="str">
        <f t="shared" si="15"/>
        <v/>
      </c>
      <c r="Y25" s="46" t="str">
        <f t="shared" si="15"/>
        <v/>
      </c>
      <c r="Z25" s="46" t="str">
        <f t="shared" si="15"/>
        <v/>
      </c>
      <c r="AA25" s="46" t="str">
        <f t="shared" si="15"/>
        <v/>
      </c>
      <c r="AB25" s="46" t="str">
        <f t="shared" si="15"/>
        <v/>
      </c>
      <c r="AC25" s="46" t="str">
        <f t="shared" si="15"/>
        <v/>
      </c>
      <c r="AD25" s="46" t="str">
        <f t="shared" si="15"/>
        <v/>
      </c>
      <c r="AE25" s="46" t="str">
        <f t="shared" si="15"/>
        <v/>
      </c>
      <c r="AF25" s="46" t="str">
        <f t="shared" si="15"/>
        <v/>
      </c>
      <c r="AG25" s="46" t="str">
        <f t="shared" si="15"/>
        <v/>
      </c>
      <c r="AH25" s="46" t="str">
        <f t="shared" si="15"/>
        <v/>
      </c>
      <c r="AI25" s="46" t="str">
        <f t="shared" si="15"/>
        <v/>
      </c>
      <c r="AJ25" s="46" t="str">
        <f t="shared" si="15"/>
        <v/>
      </c>
      <c r="AK25" s="46" t="str">
        <f t="shared" si="15"/>
        <v/>
      </c>
      <c r="AL25" s="46" t="str">
        <f t="shared" si="15"/>
        <v/>
      </c>
      <c r="AM25" s="46" t="str">
        <f t="shared" si="15"/>
        <v/>
      </c>
    </row>
    <row r="26">
      <c r="A26" s="37" t="s">
        <v>334</v>
      </c>
      <c r="B26" s="47">
        <f>if(B16&gt;0, sum(B16:B25)/count(B16:B25), "")</f>
        <v>0.10625</v>
      </c>
      <c r="C26" s="47">
        <f t="shared" ref="C26:AM26" si="16">if(C16="", "",sum(C16:C25)/count(C16:C25))</f>
        <v>0.00001166666667</v>
      </c>
      <c r="D26" s="47">
        <f t="shared" si="16"/>
        <v>0.12512875</v>
      </c>
      <c r="E26" s="47">
        <f t="shared" si="16"/>
        <v>0.0000625</v>
      </c>
      <c r="F26" s="47">
        <f t="shared" si="16"/>
        <v>0.00088125</v>
      </c>
      <c r="G26" s="47">
        <f t="shared" si="16"/>
        <v>0.49</v>
      </c>
      <c r="H26" s="47">
        <f t="shared" si="16"/>
        <v>0.2117</v>
      </c>
      <c r="I26" s="47" t="str">
        <f t="shared" si="16"/>
        <v/>
      </c>
      <c r="J26" s="47" t="str">
        <f t="shared" si="16"/>
        <v/>
      </c>
      <c r="K26" s="47" t="str">
        <f t="shared" si="16"/>
        <v/>
      </c>
      <c r="L26" s="47" t="str">
        <f t="shared" si="16"/>
        <v/>
      </c>
      <c r="M26" s="47" t="str">
        <f t="shared" si="16"/>
        <v/>
      </c>
      <c r="N26" s="47" t="str">
        <f t="shared" si="16"/>
        <v/>
      </c>
      <c r="O26" s="47" t="str">
        <f t="shared" si="16"/>
        <v/>
      </c>
      <c r="P26" s="47" t="str">
        <f t="shared" si="16"/>
        <v/>
      </c>
      <c r="Q26" s="47" t="str">
        <f t="shared" si="16"/>
        <v/>
      </c>
      <c r="R26" s="47" t="str">
        <f t="shared" si="16"/>
        <v/>
      </c>
      <c r="S26" s="47" t="str">
        <f t="shared" si="16"/>
        <v/>
      </c>
      <c r="T26" s="47" t="str">
        <f t="shared" si="16"/>
        <v/>
      </c>
      <c r="U26" s="47" t="str">
        <f t="shared" si="16"/>
        <v/>
      </c>
      <c r="V26" s="47" t="str">
        <f t="shared" si="16"/>
        <v/>
      </c>
      <c r="W26" s="47" t="str">
        <f t="shared" si="16"/>
        <v/>
      </c>
      <c r="X26" s="47" t="str">
        <f t="shared" si="16"/>
        <v/>
      </c>
      <c r="Y26" s="47" t="str">
        <f t="shared" si="16"/>
        <v/>
      </c>
      <c r="Z26" s="47" t="str">
        <f t="shared" si="16"/>
        <v/>
      </c>
      <c r="AA26" s="47" t="str">
        <f t="shared" si="16"/>
        <v/>
      </c>
      <c r="AB26" s="47" t="str">
        <f t="shared" si="16"/>
        <v/>
      </c>
      <c r="AC26" s="47" t="str">
        <f t="shared" si="16"/>
        <v/>
      </c>
      <c r="AD26" s="47" t="str">
        <f t="shared" si="16"/>
        <v/>
      </c>
      <c r="AE26" s="47" t="str">
        <f t="shared" si="16"/>
        <v/>
      </c>
      <c r="AF26" s="47" t="str">
        <f t="shared" si="16"/>
        <v/>
      </c>
      <c r="AG26" s="47" t="str">
        <f t="shared" si="16"/>
        <v/>
      </c>
      <c r="AH26" s="47" t="str">
        <f t="shared" si="16"/>
        <v/>
      </c>
      <c r="AI26" s="47" t="str">
        <f t="shared" si="16"/>
        <v/>
      </c>
      <c r="AJ26" s="47" t="str">
        <f t="shared" si="16"/>
        <v/>
      </c>
      <c r="AK26" s="47" t="str">
        <f t="shared" si="16"/>
        <v/>
      </c>
      <c r="AL26" s="47" t="str">
        <f t="shared" si="16"/>
        <v/>
      </c>
      <c r="AM26" s="47" t="str">
        <f t="shared" si="16"/>
        <v/>
      </c>
    </row>
    <row r="27">
      <c r="A27" s="37" t="s">
        <v>335</v>
      </c>
      <c r="B27" s="48">
        <f t="shared" ref="B27:AM27" si="17">IF(B$5="", "", B$5*ln(B6)+(1-B$5)*ln(1-B6))</f>
        <v>-0.3566749439</v>
      </c>
      <c r="C27" s="48">
        <f t="shared" si="17"/>
        <v>-0.005012541824</v>
      </c>
      <c r="D27" s="48">
        <f t="shared" si="17"/>
        <v>-0.9162907319</v>
      </c>
      <c r="E27" s="48">
        <f t="shared" si="17"/>
        <v>-0.01005033585</v>
      </c>
      <c r="F27" s="48">
        <f t="shared" si="17"/>
        <v>-0.05129329439</v>
      </c>
      <c r="G27" s="48">
        <f t="shared" si="17"/>
        <v>-1.203972804</v>
      </c>
      <c r="H27" s="48">
        <f t="shared" si="17"/>
        <v>-1.049822124</v>
      </c>
      <c r="I27" s="48" t="str">
        <f t="shared" si="17"/>
        <v/>
      </c>
      <c r="J27" s="48" t="str">
        <f t="shared" si="17"/>
        <v/>
      </c>
      <c r="K27" s="48" t="str">
        <f t="shared" si="17"/>
        <v/>
      </c>
      <c r="L27" s="48" t="str">
        <f t="shared" si="17"/>
        <v/>
      </c>
      <c r="M27" s="48" t="str">
        <f t="shared" si="17"/>
        <v/>
      </c>
      <c r="N27" s="48" t="str">
        <f t="shared" si="17"/>
        <v/>
      </c>
      <c r="O27" s="48" t="str">
        <f t="shared" si="17"/>
        <v/>
      </c>
      <c r="P27" s="48" t="str">
        <f t="shared" si="17"/>
        <v/>
      </c>
      <c r="Q27" s="48" t="str">
        <f t="shared" si="17"/>
        <v/>
      </c>
      <c r="R27" s="48" t="str">
        <f t="shared" si="17"/>
        <v/>
      </c>
      <c r="S27" s="48" t="str">
        <f t="shared" si="17"/>
        <v/>
      </c>
      <c r="T27" s="48" t="str">
        <f t="shared" si="17"/>
        <v/>
      </c>
      <c r="U27" s="48" t="str">
        <f t="shared" si="17"/>
        <v/>
      </c>
      <c r="V27" s="48" t="str">
        <f t="shared" si="17"/>
        <v/>
      </c>
      <c r="W27" s="48" t="str">
        <f t="shared" si="17"/>
        <v/>
      </c>
      <c r="X27" s="48" t="str">
        <f t="shared" si="17"/>
        <v/>
      </c>
      <c r="Y27" s="48" t="str">
        <f t="shared" si="17"/>
        <v/>
      </c>
      <c r="Z27" s="48" t="str">
        <f t="shared" si="17"/>
        <v/>
      </c>
      <c r="AA27" s="48" t="str">
        <f t="shared" si="17"/>
        <v/>
      </c>
      <c r="AB27" s="48" t="str">
        <f t="shared" si="17"/>
        <v/>
      </c>
      <c r="AC27" s="48" t="str">
        <f t="shared" si="17"/>
        <v/>
      </c>
      <c r="AD27" s="48" t="str">
        <f t="shared" si="17"/>
        <v/>
      </c>
      <c r="AE27" s="48" t="str">
        <f t="shared" si="17"/>
        <v/>
      </c>
      <c r="AF27" s="48" t="str">
        <f t="shared" si="17"/>
        <v/>
      </c>
      <c r="AG27" s="48" t="str">
        <f t="shared" si="17"/>
        <v/>
      </c>
      <c r="AH27" s="48" t="str">
        <f t="shared" si="17"/>
        <v/>
      </c>
      <c r="AI27" s="48" t="str">
        <f t="shared" si="17"/>
        <v/>
      </c>
      <c r="AJ27" s="48" t="str">
        <f t="shared" si="17"/>
        <v/>
      </c>
      <c r="AK27" s="48" t="str">
        <f t="shared" si="17"/>
        <v/>
      </c>
      <c r="AL27" s="48" t="str">
        <f t="shared" si="17"/>
        <v/>
      </c>
      <c r="AM27" s="48" t="str">
        <f t="shared" si="17"/>
        <v/>
      </c>
    </row>
    <row r="28">
      <c r="A28" s="49"/>
      <c r="B28" s="48"/>
      <c r="C28" s="48">
        <f t="shared" ref="C28:C29" si="19">IF(C$5="", "", C$5*ln(C7)+(1-C$5)*ln(1-C7))</f>
        <v>-0.00300450902</v>
      </c>
      <c r="D28" s="48"/>
      <c r="E28" s="48">
        <f t="shared" ref="E28:F28" si="18">IF(E$5="", "", E$5*ln(E7)+(1-E$5)*ln(1-E7))</f>
        <v>-0.005012541824</v>
      </c>
      <c r="F28" s="48">
        <f t="shared" si="18"/>
        <v>-0.03045920748</v>
      </c>
      <c r="G28" s="48"/>
      <c r="H28" s="48">
        <f>IF(H$5="", "", H$5*ln(H7)+(1-H$5)*ln(1-H7))</f>
        <v>-0.03045920748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>
      <c r="A29" s="49"/>
      <c r="B29" s="48"/>
      <c r="C29" s="48">
        <f t="shared" si="19"/>
        <v>-0.001000500334</v>
      </c>
      <c r="D29" s="48"/>
      <c r="E29" s="48"/>
      <c r="F29" s="48">
        <f t="shared" ref="F29:F30" si="20">IF(F$5="", "", F$5*ln(F8)+(1-F$5)*ln(1-F8))</f>
        <v>-0.01005033585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>
      <c r="A30" s="49"/>
      <c r="B30" s="48"/>
      <c r="C30" s="48"/>
      <c r="D30" s="48"/>
      <c r="E30" s="48"/>
      <c r="F30" s="48">
        <f t="shared" si="20"/>
        <v>-0.005012541824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>
      <c r="A37" s="37" t="s">
        <v>345</v>
      </c>
      <c r="B37" s="47">
        <f t="shared" ref="B37:AM37" si="21">if(B5="", "",average(B27:B36))</f>
        <v>-0.3566749439</v>
      </c>
      <c r="C37" s="47">
        <f t="shared" si="21"/>
        <v>-0.003005850392</v>
      </c>
      <c r="D37" s="47">
        <f t="shared" si="21"/>
        <v>-0.9162907319</v>
      </c>
      <c r="E37" s="47">
        <f t="shared" si="21"/>
        <v>-0.007531438839</v>
      </c>
      <c r="F37" s="47">
        <f t="shared" si="21"/>
        <v>-0.02420384489</v>
      </c>
      <c r="G37" s="47">
        <f t="shared" si="21"/>
        <v>-1.203972804</v>
      </c>
      <c r="H37" s="47">
        <f t="shared" si="21"/>
        <v>-0.540140666</v>
      </c>
      <c r="I37" s="47" t="str">
        <f t="shared" si="21"/>
        <v/>
      </c>
      <c r="J37" s="47" t="str">
        <f t="shared" si="21"/>
        <v/>
      </c>
      <c r="K37" s="47" t="str">
        <f t="shared" si="21"/>
        <v/>
      </c>
      <c r="L37" s="47" t="str">
        <f t="shared" si="21"/>
        <v/>
      </c>
      <c r="M37" s="47" t="str">
        <f t="shared" si="21"/>
        <v/>
      </c>
      <c r="N37" s="47" t="str">
        <f t="shared" si="21"/>
        <v/>
      </c>
      <c r="O37" s="47" t="str">
        <f t="shared" si="21"/>
        <v/>
      </c>
      <c r="P37" s="47" t="str">
        <f t="shared" si="21"/>
        <v/>
      </c>
      <c r="Q37" s="47" t="str">
        <f t="shared" si="21"/>
        <v/>
      </c>
      <c r="R37" s="47" t="str">
        <f t="shared" si="21"/>
        <v/>
      </c>
      <c r="S37" s="47" t="str">
        <f t="shared" si="21"/>
        <v/>
      </c>
      <c r="T37" s="47" t="str">
        <f t="shared" si="21"/>
        <v/>
      </c>
      <c r="U37" s="47" t="str">
        <f t="shared" si="21"/>
        <v/>
      </c>
      <c r="V37" s="47" t="str">
        <f t="shared" si="21"/>
        <v/>
      </c>
      <c r="W37" s="47" t="str">
        <f t="shared" si="21"/>
        <v/>
      </c>
      <c r="X37" s="47" t="str">
        <f t="shared" si="21"/>
        <v/>
      </c>
      <c r="Y37" s="47" t="str">
        <f t="shared" si="21"/>
        <v/>
      </c>
      <c r="Z37" s="47" t="str">
        <f t="shared" si="21"/>
        <v/>
      </c>
      <c r="AA37" s="47" t="str">
        <f t="shared" si="21"/>
        <v/>
      </c>
      <c r="AB37" s="47" t="str">
        <f t="shared" si="21"/>
        <v/>
      </c>
      <c r="AC37" s="47" t="str">
        <f t="shared" si="21"/>
        <v/>
      </c>
      <c r="AD37" s="47" t="str">
        <f t="shared" si="21"/>
        <v/>
      </c>
      <c r="AE37" s="47" t="str">
        <f t="shared" si="21"/>
        <v/>
      </c>
      <c r="AF37" s="47" t="str">
        <f t="shared" si="21"/>
        <v/>
      </c>
      <c r="AG37" s="47" t="str">
        <f t="shared" si="21"/>
        <v/>
      </c>
      <c r="AH37" s="47" t="str">
        <f t="shared" si="21"/>
        <v/>
      </c>
      <c r="AI37" s="47" t="str">
        <f t="shared" si="21"/>
        <v/>
      </c>
      <c r="AJ37" s="47" t="str">
        <f t="shared" si="21"/>
        <v/>
      </c>
      <c r="AK37" s="47" t="str">
        <f t="shared" si="21"/>
        <v/>
      </c>
      <c r="AL37" s="47" t="str">
        <f t="shared" si="21"/>
        <v/>
      </c>
      <c r="AM37" s="47" t="str">
        <f t="shared" si="21"/>
        <v/>
      </c>
    </row>
    <row r="38">
      <c r="A38" s="49"/>
      <c r="B38" s="46"/>
      <c r="C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>
      <c r="A39" s="49"/>
      <c r="B39" s="46"/>
      <c r="C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>
      <c r="A40" s="49"/>
      <c r="B40" s="46"/>
      <c r="C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>
      <c r="A41" s="49"/>
      <c r="B41" s="46"/>
      <c r="C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</row>
    <row r="42">
      <c r="A42" s="49"/>
      <c r="B42" s="46"/>
      <c r="C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>
      <c r="A43" s="49"/>
      <c r="B43" s="46"/>
      <c r="C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</row>
    <row r="44">
      <c r="A44" s="49"/>
      <c r="B44" s="46"/>
      <c r="C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>
      <c r="A45" s="49"/>
      <c r="B45" s="46"/>
      <c r="C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>
      <c r="A46" s="49"/>
      <c r="B46" s="46"/>
      <c r="C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>
      <c r="A47" s="49"/>
      <c r="B47" s="46"/>
      <c r="C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>
      <c r="A48" s="49"/>
      <c r="B48" s="46"/>
      <c r="C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49">
      <c r="A49" s="49"/>
      <c r="B49" s="40"/>
      <c r="C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</row>
    <row r="50">
      <c r="A50" s="49"/>
      <c r="B50" s="46"/>
      <c r="C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</row>
    <row r="51">
      <c r="A51" s="49"/>
      <c r="B51" s="46"/>
      <c r="C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</row>
    <row r="52">
      <c r="A52" s="49"/>
      <c r="B52" s="46"/>
      <c r="C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</row>
    <row r="53">
      <c r="A53" s="49"/>
      <c r="B53" s="46"/>
      <c r="C53" s="46"/>
      <c r="D53" s="40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</row>
    <row r="54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</row>
    <row r="986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</row>
    <row r="987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</row>
    <row r="988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</row>
    <row r="989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</row>
    <row r="990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</row>
    <row r="99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</row>
    <row r="992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</row>
    <row r="993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</row>
    <row r="994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</row>
    <row r="995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</row>
    <row r="996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</row>
    <row r="997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</row>
    <row r="998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</row>
    <row r="999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</row>
    <row r="1000">
      <c r="A1000" s="49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</row>
    <row r="1001">
      <c r="A1001" s="49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</row>
    <row r="1002">
      <c r="A1002" s="49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</row>
    <row r="1003">
      <c r="A1003" s="49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78" width="34.5"/>
  </cols>
  <sheetData>
    <row r="1">
      <c r="A1" s="37" t="s">
        <v>189</v>
      </c>
      <c r="B1" s="38" t="s">
        <v>22</v>
      </c>
      <c r="C1" s="38" t="s">
        <v>21</v>
      </c>
      <c r="D1" s="38" t="s">
        <v>30</v>
      </c>
      <c r="E1" s="38" t="s">
        <v>34</v>
      </c>
      <c r="F1" s="38" t="s">
        <v>38</v>
      </c>
      <c r="G1" s="38" t="s">
        <v>42</v>
      </c>
      <c r="H1" s="38" t="s">
        <v>46</v>
      </c>
      <c r="I1" s="38" t="s">
        <v>49</v>
      </c>
      <c r="J1" s="38" t="s">
        <v>52</v>
      </c>
      <c r="K1" s="38" t="s">
        <v>55</v>
      </c>
      <c r="L1" s="38" t="s">
        <v>58</v>
      </c>
      <c r="M1" s="38" t="s">
        <v>61</v>
      </c>
      <c r="N1" s="38" t="s">
        <v>64</v>
      </c>
      <c r="O1" s="38" t="s">
        <v>67</v>
      </c>
      <c r="P1" s="38" t="s">
        <v>70</v>
      </c>
      <c r="Q1" s="38" t="s">
        <v>73</v>
      </c>
      <c r="R1" s="38" t="s">
        <v>76</v>
      </c>
      <c r="S1" s="38" t="s">
        <v>79</v>
      </c>
      <c r="T1" s="38" t="s">
        <v>82</v>
      </c>
      <c r="U1" s="38" t="s">
        <v>85</v>
      </c>
      <c r="V1" s="38" t="s">
        <v>88</v>
      </c>
      <c r="W1" s="38" t="s">
        <v>91</v>
      </c>
      <c r="X1" s="38" t="s">
        <v>94</v>
      </c>
      <c r="Y1" s="38" t="s">
        <v>97</v>
      </c>
      <c r="Z1" s="38" t="s">
        <v>100</v>
      </c>
      <c r="AA1" s="38" t="s">
        <v>103</v>
      </c>
      <c r="AB1" s="38" t="s">
        <v>106</v>
      </c>
      <c r="AC1" s="38" t="s">
        <v>109</v>
      </c>
      <c r="AD1" s="38" t="s">
        <v>112</v>
      </c>
      <c r="AE1" s="38" t="s">
        <v>115</v>
      </c>
      <c r="AF1" s="38" t="s">
        <v>118</v>
      </c>
      <c r="AG1" s="38" t="s">
        <v>120</v>
      </c>
      <c r="AH1" s="38" t="s">
        <v>122</v>
      </c>
      <c r="AI1" s="38" t="s">
        <v>124</v>
      </c>
      <c r="AJ1" s="38" t="s">
        <v>126</v>
      </c>
      <c r="AK1" s="38" t="s">
        <v>128</v>
      </c>
      <c r="AL1" s="38" t="s">
        <v>130</v>
      </c>
      <c r="AM1" s="38" t="s">
        <v>132</v>
      </c>
      <c r="AN1" s="38" t="s">
        <v>134</v>
      </c>
      <c r="AO1" s="38" t="s">
        <v>136</v>
      </c>
      <c r="AP1" s="38" t="s">
        <v>138</v>
      </c>
      <c r="AQ1" s="38" t="s">
        <v>140</v>
      </c>
      <c r="AR1" s="38" t="s">
        <v>142</v>
      </c>
      <c r="AS1" s="38" t="s">
        <v>144</v>
      </c>
      <c r="AT1" s="38" t="s">
        <v>146</v>
      </c>
      <c r="AU1" s="38" t="s">
        <v>148</v>
      </c>
      <c r="AV1" s="38" t="s">
        <v>150</v>
      </c>
      <c r="AW1" s="38" t="s">
        <v>152</v>
      </c>
      <c r="AX1" s="38" t="s">
        <v>154</v>
      </c>
      <c r="AY1" s="38" t="s">
        <v>156</v>
      </c>
      <c r="AZ1" s="38" t="s">
        <v>158</v>
      </c>
      <c r="BA1" s="38" t="s">
        <v>160</v>
      </c>
      <c r="BB1" s="38" t="s">
        <v>162</v>
      </c>
      <c r="BC1" s="38" t="s">
        <v>164</v>
      </c>
      <c r="BD1" s="38" t="s">
        <v>166</v>
      </c>
      <c r="BE1" s="38" t="s">
        <v>167</v>
      </c>
      <c r="BF1" s="38" t="s">
        <v>168</v>
      </c>
      <c r="BG1" s="38" t="s">
        <v>169</v>
      </c>
      <c r="BH1" s="38" t="s">
        <v>170</v>
      </c>
      <c r="BI1" s="38" t="s">
        <v>171</v>
      </c>
      <c r="BJ1" s="38" t="s">
        <v>172</v>
      </c>
      <c r="BK1" s="38" t="s">
        <v>173</v>
      </c>
      <c r="BL1" s="38" t="s">
        <v>174</v>
      </c>
      <c r="BM1" s="38" t="s">
        <v>175</v>
      </c>
      <c r="BN1" s="38" t="s">
        <v>176</v>
      </c>
      <c r="BO1" s="38" t="s">
        <v>177</v>
      </c>
      <c r="BP1" s="38" t="s">
        <v>178</v>
      </c>
      <c r="BQ1" s="38" t="s">
        <v>179</v>
      </c>
      <c r="BR1" s="38" t="s">
        <v>180</v>
      </c>
      <c r="BS1" s="38" t="s">
        <v>181</v>
      </c>
      <c r="BT1" s="38" t="s">
        <v>182</v>
      </c>
      <c r="BU1" s="38" t="s">
        <v>183</v>
      </c>
      <c r="BV1" s="38" t="s">
        <v>184</v>
      </c>
      <c r="BW1" s="38" t="s">
        <v>185</v>
      </c>
      <c r="BX1" s="38" t="s">
        <v>186</v>
      </c>
      <c r="BY1" s="38" t="s">
        <v>187</v>
      </c>
      <c r="BZ1" s="38" t="s">
        <v>188</v>
      </c>
    </row>
    <row r="2">
      <c r="A2" s="37" t="s">
        <v>242</v>
      </c>
      <c r="B2" s="40" t="s">
        <v>430</v>
      </c>
      <c r="C2" s="40" t="s">
        <v>431</v>
      </c>
      <c r="D2" s="40" t="s">
        <v>432</v>
      </c>
      <c r="E2" s="40" t="s">
        <v>433</v>
      </c>
      <c r="F2" s="40" t="s">
        <v>434</v>
      </c>
      <c r="G2" s="40" t="s">
        <v>435</v>
      </c>
      <c r="H2" s="40" t="s">
        <v>436</v>
      </c>
      <c r="I2" s="40" t="s">
        <v>437</v>
      </c>
      <c r="J2" s="40" t="s">
        <v>438</v>
      </c>
      <c r="K2" s="40" t="s">
        <v>439</v>
      </c>
      <c r="L2" s="40" t="s">
        <v>440</v>
      </c>
      <c r="M2" s="40" t="s">
        <v>441</v>
      </c>
      <c r="N2" s="40" t="s">
        <v>442</v>
      </c>
      <c r="O2" s="40" t="s">
        <v>443</v>
      </c>
      <c r="P2" s="40" t="s">
        <v>444</v>
      </c>
      <c r="Q2" s="40" t="s">
        <v>445</v>
      </c>
      <c r="R2" s="40" t="s">
        <v>446</v>
      </c>
      <c r="S2" s="43" t="s">
        <v>447</v>
      </c>
      <c r="T2" s="40" t="s">
        <v>448</v>
      </c>
      <c r="U2" s="40" t="s">
        <v>449</v>
      </c>
      <c r="V2" s="40" t="s">
        <v>450</v>
      </c>
      <c r="W2" s="40" t="s">
        <v>451</v>
      </c>
      <c r="X2" s="40" t="s">
        <v>452</v>
      </c>
      <c r="Y2" s="40" t="s">
        <v>453</v>
      </c>
      <c r="Z2" s="40" t="s">
        <v>454</v>
      </c>
      <c r="AA2" s="40" t="s">
        <v>455</v>
      </c>
      <c r="AB2" s="40" t="s">
        <v>456</v>
      </c>
      <c r="AC2" s="40" t="s">
        <v>457</v>
      </c>
      <c r="AD2" s="40" t="s">
        <v>458</v>
      </c>
      <c r="AE2" s="40" t="s">
        <v>459</v>
      </c>
      <c r="AF2" s="40" t="s">
        <v>460</v>
      </c>
      <c r="AG2" s="40" t="s">
        <v>461</v>
      </c>
      <c r="AH2" s="40" t="s">
        <v>462</v>
      </c>
      <c r="AI2" s="40" t="s">
        <v>463</v>
      </c>
      <c r="AJ2" s="40" t="s">
        <v>464</v>
      </c>
      <c r="AK2" s="40" t="s">
        <v>465</v>
      </c>
      <c r="AL2" s="40" t="s">
        <v>466</v>
      </c>
      <c r="AM2" s="40" t="s">
        <v>467</v>
      </c>
      <c r="AN2" s="40" t="s">
        <v>468</v>
      </c>
      <c r="AO2" s="40" t="s">
        <v>469</v>
      </c>
      <c r="AP2" s="40" t="s">
        <v>470</v>
      </c>
      <c r="AQ2" s="40" t="s">
        <v>471</v>
      </c>
      <c r="AR2" s="40" t="s">
        <v>472</v>
      </c>
      <c r="AS2" s="40" t="s">
        <v>473</v>
      </c>
      <c r="AT2" s="40" t="s">
        <v>474</v>
      </c>
      <c r="AU2" s="40" t="s">
        <v>475</v>
      </c>
      <c r="AV2" s="40" t="s">
        <v>476</v>
      </c>
      <c r="AW2" s="40" t="s">
        <v>477</v>
      </c>
      <c r="AX2" s="40" t="s">
        <v>478</v>
      </c>
      <c r="AY2" s="40" t="s">
        <v>479</v>
      </c>
      <c r="AZ2" s="40" t="s">
        <v>480</v>
      </c>
      <c r="BA2" s="40" t="s">
        <v>481</v>
      </c>
      <c r="BB2" s="40" t="s">
        <v>482</v>
      </c>
      <c r="BC2" s="40" t="s">
        <v>483</v>
      </c>
      <c r="BD2" s="40" t="s">
        <v>484</v>
      </c>
      <c r="BE2" s="40" t="s">
        <v>485</v>
      </c>
      <c r="BF2" s="40" t="s">
        <v>486</v>
      </c>
      <c r="BG2" s="40" t="s">
        <v>487</v>
      </c>
      <c r="BH2" s="40" t="s">
        <v>488</v>
      </c>
      <c r="BI2" s="40" t="s">
        <v>489</v>
      </c>
      <c r="BJ2" s="40" t="s">
        <v>490</v>
      </c>
      <c r="BK2" s="40" t="s">
        <v>491</v>
      </c>
      <c r="BL2" s="40" t="s">
        <v>492</v>
      </c>
      <c r="BM2" s="40" t="s">
        <v>493</v>
      </c>
      <c r="BN2" s="40" t="s">
        <v>494</v>
      </c>
      <c r="BO2" s="40" t="s">
        <v>495</v>
      </c>
      <c r="BP2" s="40" t="s">
        <v>496</v>
      </c>
      <c r="BQ2" s="40" t="s">
        <v>497</v>
      </c>
      <c r="BR2" s="40" t="s">
        <v>498</v>
      </c>
      <c r="BS2" s="40" t="s">
        <v>499</v>
      </c>
      <c r="BT2" s="40" t="s">
        <v>500</v>
      </c>
      <c r="BU2" s="40" t="s">
        <v>501</v>
      </c>
      <c r="BV2" s="40" t="s">
        <v>502</v>
      </c>
      <c r="BW2" s="40" t="s">
        <v>503</v>
      </c>
      <c r="BX2" s="40" t="s">
        <v>504</v>
      </c>
      <c r="BY2" s="40" t="s">
        <v>505</v>
      </c>
      <c r="BZ2" s="40" t="s">
        <v>506</v>
      </c>
    </row>
    <row r="3">
      <c r="A3" s="37" t="s">
        <v>295</v>
      </c>
      <c r="B3" s="40" t="s">
        <v>305</v>
      </c>
      <c r="C3" s="40" t="s">
        <v>305</v>
      </c>
      <c r="D3" s="40" t="s">
        <v>305</v>
      </c>
      <c r="E3" s="40" t="s">
        <v>305</v>
      </c>
      <c r="F3" s="40" t="s">
        <v>305</v>
      </c>
      <c r="G3" s="40" t="s">
        <v>305</v>
      </c>
      <c r="H3" s="40" t="s">
        <v>305</v>
      </c>
      <c r="I3" s="40" t="s">
        <v>305</v>
      </c>
      <c r="J3" s="40" t="s">
        <v>305</v>
      </c>
      <c r="K3" s="40" t="s">
        <v>305</v>
      </c>
      <c r="L3" s="40" t="s">
        <v>305</v>
      </c>
      <c r="M3" s="40" t="s">
        <v>305</v>
      </c>
      <c r="N3" s="40" t="s">
        <v>305</v>
      </c>
      <c r="O3" s="40" t="s">
        <v>305</v>
      </c>
      <c r="P3" s="40" t="s">
        <v>305</v>
      </c>
      <c r="Q3" s="40" t="s">
        <v>307</v>
      </c>
      <c r="R3" s="40" t="s">
        <v>507</v>
      </c>
      <c r="S3" s="40" t="s">
        <v>507</v>
      </c>
      <c r="T3" s="40" t="s">
        <v>302</v>
      </c>
      <c r="U3" s="40" t="s">
        <v>302</v>
      </c>
      <c r="V3" s="40" t="s">
        <v>508</v>
      </c>
      <c r="W3" s="40" t="s">
        <v>306</v>
      </c>
      <c r="X3" s="40" t="s">
        <v>306</v>
      </c>
      <c r="Y3" s="40" t="s">
        <v>306</v>
      </c>
      <c r="Z3" s="40" t="s">
        <v>299</v>
      </c>
      <c r="AA3" s="40" t="s">
        <v>299</v>
      </c>
      <c r="AB3" s="40" t="s">
        <v>299</v>
      </c>
      <c r="AC3" s="40" t="s">
        <v>302</v>
      </c>
      <c r="AD3" s="40" t="s">
        <v>302</v>
      </c>
      <c r="AE3" s="40" t="s">
        <v>302</v>
      </c>
      <c r="AF3" s="40" t="s">
        <v>302</v>
      </c>
      <c r="AG3" s="40" t="s">
        <v>302</v>
      </c>
      <c r="AH3" s="40" t="s">
        <v>302</v>
      </c>
      <c r="AI3" s="40" t="s">
        <v>302</v>
      </c>
      <c r="AJ3" s="40" t="s">
        <v>297</v>
      </c>
      <c r="AK3" s="40" t="s">
        <v>297</v>
      </c>
      <c r="AL3" s="40" t="s">
        <v>302</v>
      </c>
      <c r="AM3" s="40" t="s">
        <v>302</v>
      </c>
      <c r="AN3" s="40" t="s">
        <v>509</v>
      </c>
      <c r="AO3" s="40" t="s">
        <v>302</v>
      </c>
      <c r="AP3" s="40" t="s">
        <v>510</v>
      </c>
      <c r="AQ3" s="40" t="s">
        <v>304</v>
      </c>
      <c r="AR3" s="40" t="s">
        <v>304</v>
      </c>
      <c r="AS3" s="40" t="s">
        <v>304</v>
      </c>
      <c r="AT3" s="40" t="s">
        <v>304</v>
      </c>
      <c r="AU3" s="40" t="s">
        <v>304</v>
      </c>
      <c r="AV3" s="40" t="s">
        <v>304</v>
      </c>
      <c r="AW3" s="40" t="s">
        <v>304</v>
      </c>
      <c r="AX3" s="40" t="s">
        <v>304</v>
      </c>
      <c r="AY3" s="40" t="s">
        <v>304</v>
      </c>
      <c r="AZ3" s="40" t="s">
        <v>304</v>
      </c>
      <c r="BA3" s="40" t="s">
        <v>304</v>
      </c>
      <c r="BB3" s="40" t="s">
        <v>304</v>
      </c>
      <c r="BC3" s="40" t="s">
        <v>511</v>
      </c>
      <c r="BD3" s="40" t="s">
        <v>301</v>
      </c>
      <c r="BE3" s="40" t="s">
        <v>301</v>
      </c>
      <c r="BF3" s="40" t="s">
        <v>310</v>
      </c>
      <c r="BG3" s="40" t="s">
        <v>301</v>
      </c>
      <c r="BH3" s="40" t="s">
        <v>301</v>
      </c>
      <c r="BI3" s="40" t="s">
        <v>301</v>
      </c>
      <c r="BJ3" s="40" t="s">
        <v>301</v>
      </c>
      <c r="BK3" s="40" t="s">
        <v>301</v>
      </c>
      <c r="BL3" s="40" t="s">
        <v>301</v>
      </c>
      <c r="BM3" s="40" t="s">
        <v>420</v>
      </c>
      <c r="BN3" s="40" t="s">
        <v>301</v>
      </c>
      <c r="BO3" s="40" t="s">
        <v>299</v>
      </c>
      <c r="BP3" s="40" t="s">
        <v>301</v>
      </c>
      <c r="BQ3" s="40" t="s">
        <v>299</v>
      </c>
      <c r="BR3" s="40" t="s">
        <v>512</v>
      </c>
      <c r="BS3" s="40" t="s">
        <v>512</v>
      </c>
      <c r="BT3" s="40" t="s">
        <v>301</v>
      </c>
      <c r="BU3" s="40" t="s">
        <v>417</v>
      </c>
      <c r="BV3" s="40" t="s">
        <v>417</v>
      </c>
      <c r="BW3" s="40" t="s">
        <v>299</v>
      </c>
      <c r="BX3" s="40" t="s">
        <v>513</v>
      </c>
      <c r="BY3" s="40" t="s">
        <v>299</v>
      </c>
      <c r="BZ3" s="40" t="s">
        <v>299</v>
      </c>
    </row>
    <row r="4">
      <c r="A4" s="37" t="s">
        <v>313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</row>
    <row r="5">
      <c r="A5" s="37" t="s">
        <v>314</v>
      </c>
      <c r="B5" s="46" t="str">
        <f t="shared" ref="B5:BZ5" si="1">ifs(B$4="Yes", 1, B$4="No", 0, B$4 = "", "", B4 = "Ambiguous", "")</f>
        <v/>
      </c>
      <c r="C5" s="46" t="str">
        <f t="shared" si="1"/>
        <v/>
      </c>
      <c r="D5" s="46" t="str">
        <f t="shared" si="1"/>
        <v/>
      </c>
      <c r="E5" s="46" t="str">
        <f t="shared" si="1"/>
        <v/>
      </c>
      <c r="F5" s="46" t="str">
        <f t="shared" si="1"/>
        <v/>
      </c>
      <c r="G5" s="46" t="str">
        <f t="shared" si="1"/>
        <v/>
      </c>
      <c r="H5" s="46" t="str">
        <f t="shared" si="1"/>
        <v/>
      </c>
      <c r="I5" s="46" t="str">
        <f t="shared" si="1"/>
        <v/>
      </c>
      <c r="J5" s="46" t="str">
        <f t="shared" si="1"/>
        <v/>
      </c>
      <c r="K5" s="46" t="str">
        <f t="shared" si="1"/>
        <v/>
      </c>
      <c r="L5" s="46" t="str">
        <f t="shared" si="1"/>
        <v/>
      </c>
      <c r="M5" s="46" t="str">
        <f t="shared" si="1"/>
        <v/>
      </c>
      <c r="N5" s="46" t="str">
        <f t="shared" si="1"/>
        <v/>
      </c>
      <c r="O5" s="46" t="str">
        <f t="shared" si="1"/>
        <v/>
      </c>
      <c r="P5" s="46" t="str">
        <f t="shared" si="1"/>
        <v/>
      </c>
      <c r="Q5" s="46" t="str">
        <f t="shared" si="1"/>
        <v/>
      </c>
      <c r="R5" s="46" t="str">
        <f t="shared" si="1"/>
        <v/>
      </c>
      <c r="S5" s="46" t="str">
        <f t="shared" si="1"/>
        <v/>
      </c>
      <c r="T5" s="46" t="str">
        <f t="shared" si="1"/>
        <v/>
      </c>
      <c r="U5" s="46" t="str">
        <f t="shared" si="1"/>
        <v/>
      </c>
      <c r="V5" s="46" t="str">
        <f t="shared" si="1"/>
        <v/>
      </c>
      <c r="W5" s="46" t="str">
        <f t="shared" si="1"/>
        <v/>
      </c>
      <c r="X5" s="46" t="str">
        <f t="shared" si="1"/>
        <v/>
      </c>
      <c r="Y5" s="46" t="str">
        <f t="shared" si="1"/>
        <v/>
      </c>
      <c r="Z5" s="46" t="str">
        <f t="shared" si="1"/>
        <v/>
      </c>
      <c r="AA5" s="46" t="str">
        <f t="shared" si="1"/>
        <v/>
      </c>
      <c r="AB5" s="46" t="str">
        <f t="shared" si="1"/>
        <v/>
      </c>
      <c r="AC5" s="46" t="str">
        <f t="shared" si="1"/>
        <v/>
      </c>
      <c r="AD5" s="46" t="str">
        <f t="shared" si="1"/>
        <v/>
      </c>
      <c r="AE5" s="46" t="str">
        <f t="shared" si="1"/>
        <v/>
      </c>
      <c r="AF5" s="46" t="str">
        <f t="shared" si="1"/>
        <v/>
      </c>
      <c r="AG5" s="46" t="str">
        <f t="shared" si="1"/>
        <v/>
      </c>
      <c r="AH5" s="46" t="str">
        <f t="shared" si="1"/>
        <v/>
      </c>
      <c r="AI5" s="46" t="str">
        <f t="shared" si="1"/>
        <v/>
      </c>
      <c r="AJ5" s="46" t="str">
        <f t="shared" si="1"/>
        <v/>
      </c>
      <c r="AK5" s="46" t="str">
        <f t="shared" si="1"/>
        <v/>
      </c>
      <c r="AL5" s="46" t="str">
        <f t="shared" si="1"/>
        <v/>
      </c>
      <c r="AM5" s="46" t="str">
        <f t="shared" si="1"/>
        <v/>
      </c>
      <c r="AN5" s="46" t="str">
        <f t="shared" si="1"/>
        <v/>
      </c>
      <c r="AO5" s="46" t="str">
        <f t="shared" si="1"/>
        <v/>
      </c>
      <c r="AP5" s="46" t="str">
        <f t="shared" si="1"/>
        <v/>
      </c>
      <c r="AQ5" s="46" t="str">
        <f t="shared" si="1"/>
        <v/>
      </c>
      <c r="AR5" s="46" t="str">
        <f t="shared" si="1"/>
        <v/>
      </c>
      <c r="AS5" s="46" t="str">
        <f t="shared" si="1"/>
        <v/>
      </c>
      <c r="AT5" s="46" t="str">
        <f t="shared" si="1"/>
        <v/>
      </c>
      <c r="AU5" s="46" t="str">
        <f t="shared" si="1"/>
        <v/>
      </c>
      <c r="AV5" s="46" t="str">
        <f t="shared" si="1"/>
        <v/>
      </c>
      <c r="AW5" s="46" t="str">
        <f t="shared" si="1"/>
        <v/>
      </c>
      <c r="AX5" s="46" t="str">
        <f t="shared" si="1"/>
        <v/>
      </c>
      <c r="AY5" s="46" t="str">
        <f t="shared" si="1"/>
        <v/>
      </c>
      <c r="AZ5" s="46" t="str">
        <f t="shared" si="1"/>
        <v/>
      </c>
      <c r="BA5" s="46" t="str">
        <f t="shared" si="1"/>
        <v/>
      </c>
      <c r="BB5" s="46" t="str">
        <f t="shared" si="1"/>
        <v/>
      </c>
      <c r="BC5" s="46" t="str">
        <f t="shared" si="1"/>
        <v/>
      </c>
      <c r="BD5" s="46" t="str">
        <f t="shared" si="1"/>
        <v/>
      </c>
      <c r="BE5" s="46" t="str">
        <f t="shared" si="1"/>
        <v/>
      </c>
      <c r="BF5" s="46" t="str">
        <f t="shared" si="1"/>
        <v/>
      </c>
      <c r="BG5" s="46" t="str">
        <f t="shared" si="1"/>
        <v/>
      </c>
      <c r="BH5" s="46" t="str">
        <f t="shared" si="1"/>
        <v/>
      </c>
      <c r="BI5" s="46" t="str">
        <f t="shared" si="1"/>
        <v/>
      </c>
      <c r="BJ5" s="46" t="str">
        <f t="shared" si="1"/>
        <v/>
      </c>
      <c r="BK5" s="46" t="str">
        <f t="shared" si="1"/>
        <v/>
      </c>
      <c r="BL5" s="46" t="str">
        <f t="shared" si="1"/>
        <v/>
      </c>
      <c r="BM5" s="46" t="str">
        <f t="shared" si="1"/>
        <v/>
      </c>
      <c r="BN5" s="46" t="str">
        <f t="shared" si="1"/>
        <v/>
      </c>
      <c r="BO5" s="46" t="str">
        <f t="shared" si="1"/>
        <v/>
      </c>
      <c r="BP5" s="46" t="str">
        <f t="shared" si="1"/>
        <v/>
      </c>
      <c r="BQ5" s="46" t="str">
        <f t="shared" si="1"/>
        <v/>
      </c>
      <c r="BR5" s="46" t="str">
        <f t="shared" si="1"/>
        <v/>
      </c>
      <c r="BS5" s="46" t="str">
        <f t="shared" si="1"/>
        <v/>
      </c>
      <c r="BT5" s="46" t="str">
        <f t="shared" si="1"/>
        <v/>
      </c>
      <c r="BU5" s="46" t="str">
        <f t="shared" si="1"/>
        <v/>
      </c>
      <c r="BV5" s="46" t="str">
        <f t="shared" si="1"/>
        <v/>
      </c>
      <c r="BW5" s="46" t="str">
        <f t="shared" si="1"/>
        <v/>
      </c>
      <c r="BX5" s="46" t="str">
        <f t="shared" si="1"/>
        <v/>
      </c>
      <c r="BY5" s="46" t="str">
        <f t="shared" si="1"/>
        <v/>
      </c>
      <c r="BZ5" s="46" t="str">
        <f t="shared" si="1"/>
        <v/>
      </c>
    </row>
    <row r="6">
      <c r="A6" s="37" t="s">
        <v>315</v>
      </c>
      <c r="B6" s="4">
        <v>0.5</v>
      </c>
      <c r="C6" s="4">
        <v>0.4</v>
      </c>
      <c r="D6" s="4">
        <v>0.85</v>
      </c>
      <c r="E6" s="4">
        <v>0.6</v>
      </c>
      <c r="F6" s="4">
        <v>0.6</v>
      </c>
      <c r="G6" s="4">
        <v>0.2</v>
      </c>
      <c r="H6" s="4">
        <v>0.65</v>
      </c>
      <c r="I6" s="4">
        <v>0.15</v>
      </c>
      <c r="J6" s="40">
        <v>0.6</v>
      </c>
      <c r="K6" s="40">
        <v>0.3</v>
      </c>
      <c r="L6" s="40">
        <v>0.01</v>
      </c>
      <c r="M6" s="40">
        <v>0.9</v>
      </c>
      <c r="N6" s="40">
        <v>0.65</v>
      </c>
      <c r="O6" s="40">
        <v>0.75</v>
      </c>
      <c r="P6" s="40">
        <v>0.65</v>
      </c>
      <c r="Q6" s="40">
        <v>0.6</v>
      </c>
      <c r="R6" s="40">
        <v>0.1</v>
      </c>
      <c r="S6" s="40">
        <v>0.05</v>
      </c>
      <c r="T6" s="40">
        <v>0.3</v>
      </c>
      <c r="U6" s="40">
        <v>0.12</v>
      </c>
      <c r="V6" s="40">
        <v>0.75</v>
      </c>
      <c r="W6" s="40">
        <v>0.3</v>
      </c>
      <c r="X6" s="40">
        <v>0.28</v>
      </c>
      <c r="Y6" s="40">
        <v>0.41</v>
      </c>
      <c r="Z6" s="40">
        <v>0.03</v>
      </c>
      <c r="AA6" s="40">
        <v>0.05</v>
      </c>
      <c r="AB6" s="40">
        <v>0.6</v>
      </c>
      <c r="AC6" s="40">
        <v>0.85</v>
      </c>
      <c r="AD6" s="40">
        <v>0.12</v>
      </c>
      <c r="AE6" s="40">
        <v>0.35</v>
      </c>
      <c r="AF6" s="40">
        <v>0.78</v>
      </c>
      <c r="AG6" s="40">
        <v>0.45</v>
      </c>
      <c r="AH6" s="40">
        <v>0.15</v>
      </c>
      <c r="AI6" s="40">
        <v>0.3</v>
      </c>
      <c r="AJ6" s="40">
        <v>0.06</v>
      </c>
      <c r="AK6" s="40">
        <v>0.03</v>
      </c>
      <c r="AL6" s="40">
        <v>0.09</v>
      </c>
      <c r="AM6" s="40">
        <v>0.65</v>
      </c>
      <c r="AN6" s="40">
        <v>0.25</v>
      </c>
      <c r="AO6" s="40">
        <v>0.1</v>
      </c>
      <c r="AP6" s="40">
        <v>0.65</v>
      </c>
      <c r="AQ6" s="40">
        <v>0.85</v>
      </c>
      <c r="AR6" s="40">
        <v>0.1</v>
      </c>
      <c r="AS6" s="40">
        <v>0.25</v>
      </c>
      <c r="AT6" s="40">
        <v>0.65</v>
      </c>
      <c r="AU6" s="40">
        <v>0.65</v>
      </c>
      <c r="AV6" s="40">
        <v>0.1</v>
      </c>
      <c r="AW6" s="40">
        <v>0.35</v>
      </c>
      <c r="AX6" s="40">
        <v>0.4</v>
      </c>
      <c r="AY6" s="40">
        <v>0.35</v>
      </c>
      <c r="AZ6" s="40">
        <v>0.02</v>
      </c>
      <c r="BA6" s="40">
        <v>0.65</v>
      </c>
      <c r="BB6" s="40">
        <v>0.35</v>
      </c>
      <c r="BC6" s="40">
        <v>0.73</v>
      </c>
      <c r="BD6" s="40">
        <v>0.45</v>
      </c>
      <c r="BE6" s="40">
        <v>0.65</v>
      </c>
      <c r="BF6" s="40">
        <v>0.76</v>
      </c>
      <c r="BG6" s="40">
        <v>0.6</v>
      </c>
      <c r="BH6" s="40">
        <v>0.04</v>
      </c>
      <c r="BI6" s="40">
        <v>0.6</v>
      </c>
      <c r="BJ6" s="40">
        <v>0.6</v>
      </c>
      <c r="BK6" s="40">
        <v>0.15</v>
      </c>
      <c r="BL6" s="40">
        <v>0.05</v>
      </c>
      <c r="BM6" s="40">
        <v>0.78</v>
      </c>
      <c r="BN6" s="40">
        <v>0.38</v>
      </c>
      <c r="BO6" s="40">
        <v>0.7</v>
      </c>
      <c r="BP6" s="40">
        <v>0.6</v>
      </c>
      <c r="BQ6" s="40">
        <v>0.8</v>
      </c>
      <c r="BR6" s="40">
        <v>0.4</v>
      </c>
      <c r="BS6" s="40">
        <v>0.35</v>
      </c>
      <c r="BT6" s="40">
        <v>0.25</v>
      </c>
      <c r="BU6" s="40">
        <v>0.15</v>
      </c>
      <c r="BV6" s="40">
        <v>0.2</v>
      </c>
      <c r="BW6" s="40">
        <v>0.08</v>
      </c>
      <c r="BX6" s="40">
        <v>0.15</v>
      </c>
      <c r="BY6" s="40">
        <v>0.4</v>
      </c>
      <c r="BZ6" s="40">
        <v>0.3</v>
      </c>
    </row>
    <row r="7">
      <c r="A7" s="37" t="s">
        <v>325</v>
      </c>
      <c r="B7" s="46" t="str">
        <f t="shared" ref="B7:BZ7" si="2">if(B5 = "", "",(B6-B$5)^2)</f>
        <v/>
      </c>
      <c r="C7" s="46" t="str">
        <f t="shared" si="2"/>
        <v/>
      </c>
      <c r="D7" s="46" t="str">
        <f t="shared" si="2"/>
        <v/>
      </c>
      <c r="E7" s="46" t="str">
        <f t="shared" si="2"/>
        <v/>
      </c>
      <c r="F7" s="46" t="str">
        <f t="shared" si="2"/>
        <v/>
      </c>
      <c r="G7" s="46" t="str">
        <f t="shared" si="2"/>
        <v/>
      </c>
      <c r="H7" s="46" t="str">
        <f t="shared" si="2"/>
        <v/>
      </c>
      <c r="I7" s="46" t="str">
        <f t="shared" si="2"/>
        <v/>
      </c>
      <c r="J7" s="46" t="str">
        <f t="shared" si="2"/>
        <v/>
      </c>
      <c r="K7" s="46" t="str">
        <f t="shared" si="2"/>
        <v/>
      </c>
      <c r="L7" s="46" t="str">
        <f t="shared" si="2"/>
        <v/>
      </c>
      <c r="M7" s="46" t="str">
        <f t="shared" si="2"/>
        <v/>
      </c>
      <c r="N7" s="46" t="str">
        <f t="shared" si="2"/>
        <v/>
      </c>
      <c r="O7" s="46" t="str">
        <f t="shared" si="2"/>
        <v/>
      </c>
      <c r="P7" s="46" t="str">
        <f t="shared" si="2"/>
        <v/>
      </c>
      <c r="Q7" s="46" t="str">
        <f t="shared" si="2"/>
        <v/>
      </c>
      <c r="R7" s="46" t="str">
        <f t="shared" si="2"/>
        <v/>
      </c>
      <c r="S7" s="46" t="str">
        <f t="shared" si="2"/>
        <v/>
      </c>
      <c r="T7" s="46" t="str">
        <f t="shared" si="2"/>
        <v/>
      </c>
      <c r="U7" s="46" t="str">
        <f t="shared" si="2"/>
        <v/>
      </c>
      <c r="V7" s="46" t="str">
        <f t="shared" si="2"/>
        <v/>
      </c>
      <c r="W7" s="46" t="str">
        <f t="shared" si="2"/>
        <v/>
      </c>
      <c r="X7" s="46" t="str">
        <f t="shared" si="2"/>
        <v/>
      </c>
      <c r="Y7" s="46" t="str">
        <f t="shared" si="2"/>
        <v/>
      </c>
      <c r="Z7" s="46" t="str">
        <f t="shared" si="2"/>
        <v/>
      </c>
      <c r="AA7" s="46" t="str">
        <f t="shared" si="2"/>
        <v/>
      </c>
      <c r="AB7" s="46" t="str">
        <f t="shared" si="2"/>
        <v/>
      </c>
      <c r="AC7" s="46" t="str">
        <f t="shared" si="2"/>
        <v/>
      </c>
      <c r="AD7" s="46" t="str">
        <f t="shared" si="2"/>
        <v/>
      </c>
      <c r="AE7" s="46" t="str">
        <f t="shared" si="2"/>
        <v/>
      </c>
      <c r="AF7" s="46" t="str">
        <f t="shared" si="2"/>
        <v/>
      </c>
      <c r="AG7" s="46" t="str">
        <f t="shared" si="2"/>
        <v/>
      </c>
      <c r="AH7" s="46" t="str">
        <f t="shared" si="2"/>
        <v/>
      </c>
      <c r="AI7" s="46" t="str">
        <f t="shared" si="2"/>
        <v/>
      </c>
      <c r="AJ7" s="46" t="str">
        <f t="shared" si="2"/>
        <v/>
      </c>
      <c r="AK7" s="46" t="str">
        <f t="shared" si="2"/>
        <v/>
      </c>
      <c r="AL7" s="46" t="str">
        <f t="shared" si="2"/>
        <v/>
      </c>
      <c r="AM7" s="46" t="str">
        <f t="shared" si="2"/>
        <v/>
      </c>
      <c r="AN7" s="46" t="str">
        <f t="shared" si="2"/>
        <v/>
      </c>
      <c r="AO7" s="46" t="str">
        <f t="shared" si="2"/>
        <v/>
      </c>
      <c r="AP7" s="46" t="str">
        <f t="shared" si="2"/>
        <v/>
      </c>
      <c r="AQ7" s="46" t="str">
        <f t="shared" si="2"/>
        <v/>
      </c>
      <c r="AR7" s="46" t="str">
        <f t="shared" si="2"/>
        <v/>
      </c>
      <c r="AS7" s="46" t="str">
        <f t="shared" si="2"/>
        <v/>
      </c>
      <c r="AT7" s="46" t="str">
        <f t="shared" si="2"/>
        <v/>
      </c>
      <c r="AU7" s="46" t="str">
        <f t="shared" si="2"/>
        <v/>
      </c>
      <c r="AV7" s="46" t="str">
        <f t="shared" si="2"/>
        <v/>
      </c>
      <c r="AW7" s="46" t="str">
        <f t="shared" si="2"/>
        <v/>
      </c>
      <c r="AX7" s="46" t="str">
        <f t="shared" si="2"/>
        <v/>
      </c>
      <c r="AY7" s="46" t="str">
        <f t="shared" si="2"/>
        <v/>
      </c>
      <c r="AZ7" s="46" t="str">
        <f t="shared" si="2"/>
        <v/>
      </c>
      <c r="BA7" s="46" t="str">
        <f t="shared" si="2"/>
        <v/>
      </c>
      <c r="BB7" s="46" t="str">
        <f t="shared" si="2"/>
        <v/>
      </c>
      <c r="BC7" s="46" t="str">
        <f t="shared" si="2"/>
        <v/>
      </c>
      <c r="BD7" s="46" t="str">
        <f t="shared" si="2"/>
        <v/>
      </c>
      <c r="BE7" s="46" t="str">
        <f t="shared" si="2"/>
        <v/>
      </c>
      <c r="BF7" s="46" t="str">
        <f t="shared" si="2"/>
        <v/>
      </c>
      <c r="BG7" s="46" t="str">
        <f t="shared" si="2"/>
        <v/>
      </c>
      <c r="BH7" s="46" t="str">
        <f t="shared" si="2"/>
        <v/>
      </c>
      <c r="BI7" s="46" t="str">
        <f t="shared" si="2"/>
        <v/>
      </c>
      <c r="BJ7" s="46" t="str">
        <f t="shared" si="2"/>
        <v/>
      </c>
      <c r="BK7" s="46" t="str">
        <f t="shared" si="2"/>
        <v/>
      </c>
      <c r="BL7" s="46" t="str">
        <f t="shared" si="2"/>
        <v/>
      </c>
      <c r="BM7" s="46" t="str">
        <f t="shared" si="2"/>
        <v/>
      </c>
      <c r="BN7" s="46" t="str">
        <f t="shared" si="2"/>
        <v/>
      </c>
      <c r="BO7" s="46" t="str">
        <f t="shared" si="2"/>
        <v/>
      </c>
      <c r="BP7" s="46" t="str">
        <f t="shared" si="2"/>
        <v/>
      </c>
      <c r="BQ7" s="46" t="str">
        <f t="shared" si="2"/>
        <v/>
      </c>
      <c r="BR7" s="46" t="str">
        <f t="shared" si="2"/>
        <v/>
      </c>
      <c r="BS7" s="46" t="str">
        <f t="shared" si="2"/>
        <v/>
      </c>
      <c r="BT7" s="46" t="str">
        <f t="shared" si="2"/>
        <v/>
      </c>
      <c r="BU7" s="46" t="str">
        <f t="shared" si="2"/>
        <v/>
      </c>
      <c r="BV7" s="46" t="str">
        <f t="shared" si="2"/>
        <v/>
      </c>
      <c r="BW7" s="46" t="str">
        <f t="shared" si="2"/>
        <v/>
      </c>
      <c r="BX7" s="46" t="str">
        <f t="shared" si="2"/>
        <v/>
      </c>
      <c r="BY7" s="46" t="str">
        <f t="shared" si="2"/>
        <v/>
      </c>
      <c r="BZ7" s="46" t="str">
        <f t="shared" si="2"/>
        <v/>
      </c>
    </row>
    <row r="8">
      <c r="A8" s="37" t="s">
        <v>334</v>
      </c>
      <c r="B8" s="48" t="str">
        <f t="shared" ref="B8:BZ8" si="3">if(B7 ="", "", sum(B7)/count(B7))</f>
        <v/>
      </c>
      <c r="C8" s="48" t="str">
        <f t="shared" si="3"/>
        <v/>
      </c>
      <c r="D8" s="48" t="str">
        <f t="shared" si="3"/>
        <v/>
      </c>
      <c r="E8" s="48" t="str">
        <f t="shared" si="3"/>
        <v/>
      </c>
      <c r="F8" s="48" t="str">
        <f t="shared" si="3"/>
        <v/>
      </c>
      <c r="G8" s="48" t="str">
        <f t="shared" si="3"/>
        <v/>
      </c>
      <c r="H8" s="48" t="str">
        <f t="shared" si="3"/>
        <v/>
      </c>
      <c r="I8" s="48" t="str">
        <f t="shared" si="3"/>
        <v/>
      </c>
      <c r="J8" s="48" t="str">
        <f t="shared" si="3"/>
        <v/>
      </c>
      <c r="K8" s="48" t="str">
        <f t="shared" si="3"/>
        <v/>
      </c>
      <c r="L8" s="48" t="str">
        <f t="shared" si="3"/>
        <v/>
      </c>
      <c r="M8" s="48" t="str">
        <f t="shared" si="3"/>
        <v/>
      </c>
      <c r="N8" s="48" t="str">
        <f t="shared" si="3"/>
        <v/>
      </c>
      <c r="O8" s="48" t="str">
        <f t="shared" si="3"/>
        <v/>
      </c>
      <c r="P8" s="48" t="str">
        <f t="shared" si="3"/>
        <v/>
      </c>
      <c r="Q8" s="48" t="str">
        <f t="shared" si="3"/>
        <v/>
      </c>
      <c r="R8" s="48" t="str">
        <f t="shared" si="3"/>
        <v/>
      </c>
      <c r="S8" s="48" t="str">
        <f t="shared" si="3"/>
        <v/>
      </c>
      <c r="T8" s="48" t="str">
        <f t="shared" si="3"/>
        <v/>
      </c>
      <c r="U8" s="48" t="str">
        <f t="shared" si="3"/>
        <v/>
      </c>
      <c r="V8" s="48" t="str">
        <f t="shared" si="3"/>
        <v/>
      </c>
      <c r="W8" s="48" t="str">
        <f t="shared" si="3"/>
        <v/>
      </c>
      <c r="X8" s="48" t="str">
        <f t="shared" si="3"/>
        <v/>
      </c>
      <c r="Y8" s="48" t="str">
        <f t="shared" si="3"/>
        <v/>
      </c>
      <c r="Z8" s="48" t="str">
        <f t="shared" si="3"/>
        <v/>
      </c>
      <c r="AA8" s="48" t="str">
        <f t="shared" si="3"/>
        <v/>
      </c>
      <c r="AB8" s="48" t="str">
        <f t="shared" si="3"/>
        <v/>
      </c>
      <c r="AC8" s="48" t="str">
        <f t="shared" si="3"/>
        <v/>
      </c>
      <c r="AD8" s="48" t="str">
        <f t="shared" si="3"/>
        <v/>
      </c>
      <c r="AE8" s="48" t="str">
        <f t="shared" si="3"/>
        <v/>
      </c>
      <c r="AF8" s="48" t="str">
        <f t="shared" si="3"/>
        <v/>
      </c>
      <c r="AG8" s="48" t="str">
        <f t="shared" si="3"/>
        <v/>
      </c>
      <c r="AH8" s="48" t="str">
        <f t="shared" si="3"/>
        <v/>
      </c>
      <c r="AI8" s="48" t="str">
        <f t="shared" si="3"/>
        <v/>
      </c>
      <c r="AJ8" s="48" t="str">
        <f t="shared" si="3"/>
        <v/>
      </c>
      <c r="AK8" s="48" t="str">
        <f t="shared" si="3"/>
        <v/>
      </c>
      <c r="AL8" s="48" t="str">
        <f t="shared" si="3"/>
        <v/>
      </c>
      <c r="AM8" s="48" t="str">
        <f t="shared" si="3"/>
        <v/>
      </c>
      <c r="AN8" s="48" t="str">
        <f t="shared" si="3"/>
        <v/>
      </c>
      <c r="AO8" s="48" t="str">
        <f t="shared" si="3"/>
        <v/>
      </c>
      <c r="AP8" s="48" t="str">
        <f t="shared" si="3"/>
        <v/>
      </c>
      <c r="AQ8" s="48" t="str">
        <f t="shared" si="3"/>
        <v/>
      </c>
      <c r="AR8" s="48" t="str">
        <f t="shared" si="3"/>
        <v/>
      </c>
      <c r="AS8" s="48" t="str">
        <f t="shared" si="3"/>
        <v/>
      </c>
      <c r="AT8" s="48" t="str">
        <f t="shared" si="3"/>
        <v/>
      </c>
      <c r="AU8" s="48" t="str">
        <f t="shared" si="3"/>
        <v/>
      </c>
      <c r="AV8" s="48" t="str">
        <f t="shared" si="3"/>
        <v/>
      </c>
      <c r="AW8" s="48" t="str">
        <f t="shared" si="3"/>
        <v/>
      </c>
      <c r="AX8" s="48" t="str">
        <f t="shared" si="3"/>
        <v/>
      </c>
      <c r="AY8" s="48" t="str">
        <f t="shared" si="3"/>
        <v/>
      </c>
      <c r="AZ8" s="48" t="str">
        <f t="shared" si="3"/>
        <v/>
      </c>
      <c r="BA8" s="48" t="str">
        <f t="shared" si="3"/>
        <v/>
      </c>
      <c r="BB8" s="48" t="str">
        <f t="shared" si="3"/>
        <v/>
      </c>
      <c r="BC8" s="48" t="str">
        <f t="shared" si="3"/>
        <v/>
      </c>
      <c r="BD8" s="48" t="str">
        <f t="shared" si="3"/>
        <v/>
      </c>
      <c r="BE8" s="48" t="str">
        <f t="shared" si="3"/>
        <v/>
      </c>
      <c r="BF8" s="48" t="str">
        <f t="shared" si="3"/>
        <v/>
      </c>
      <c r="BG8" s="48" t="str">
        <f t="shared" si="3"/>
        <v/>
      </c>
      <c r="BH8" s="48" t="str">
        <f t="shared" si="3"/>
        <v/>
      </c>
      <c r="BI8" s="48" t="str">
        <f t="shared" si="3"/>
        <v/>
      </c>
      <c r="BJ8" s="48" t="str">
        <f t="shared" si="3"/>
        <v/>
      </c>
      <c r="BK8" s="48" t="str">
        <f t="shared" si="3"/>
        <v/>
      </c>
      <c r="BL8" s="48" t="str">
        <f t="shared" si="3"/>
        <v/>
      </c>
      <c r="BM8" s="48" t="str">
        <f t="shared" si="3"/>
        <v/>
      </c>
      <c r="BN8" s="48" t="str">
        <f t="shared" si="3"/>
        <v/>
      </c>
      <c r="BO8" s="48" t="str">
        <f t="shared" si="3"/>
        <v/>
      </c>
      <c r="BP8" s="48" t="str">
        <f t="shared" si="3"/>
        <v/>
      </c>
      <c r="BQ8" s="48" t="str">
        <f t="shared" si="3"/>
        <v/>
      </c>
      <c r="BR8" s="48" t="str">
        <f t="shared" si="3"/>
        <v/>
      </c>
      <c r="BS8" s="48" t="str">
        <f t="shared" si="3"/>
        <v/>
      </c>
      <c r="BT8" s="48" t="str">
        <f t="shared" si="3"/>
        <v/>
      </c>
      <c r="BU8" s="48" t="str">
        <f t="shared" si="3"/>
        <v/>
      </c>
      <c r="BV8" s="48" t="str">
        <f t="shared" si="3"/>
        <v/>
      </c>
      <c r="BW8" s="48" t="str">
        <f t="shared" si="3"/>
        <v/>
      </c>
      <c r="BX8" s="48" t="str">
        <f t="shared" si="3"/>
        <v/>
      </c>
      <c r="BY8" s="48" t="str">
        <f t="shared" si="3"/>
        <v/>
      </c>
      <c r="BZ8" s="48" t="str">
        <f t="shared" si="3"/>
        <v/>
      </c>
    </row>
    <row r="9">
      <c r="A9" s="37" t="s">
        <v>514</v>
      </c>
      <c r="B9" s="46" t="str">
        <f t="shared" ref="B9:BZ9" si="4">if(B5="","", B5*ln(B6)+(1-B5)*ln(1-B6))</f>
        <v/>
      </c>
      <c r="C9" s="46" t="str">
        <f t="shared" si="4"/>
        <v/>
      </c>
      <c r="D9" s="46" t="str">
        <f t="shared" si="4"/>
        <v/>
      </c>
      <c r="E9" s="46" t="str">
        <f t="shared" si="4"/>
        <v/>
      </c>
      <c r="F9" s="46" t="str">
        <f t="shared" si="4"/>
        <v/>
      </c>
      <c r="G9" s="46" t="str">
        <f t="shared" si="4"/>
        <v/>
      </c>
      <c r="H9" s="46" t="str">
        <f t="shared" si="4"/>
        <v/>
      </c>
      <c r="I9" s="46" t="str">
        <f t="shared" si="4"/>
        <v/>
      </c>
      <c r="J9" s="46" t="str">
        <f t="shared" si="4"/>
        <v/>
      </c>
      <c r="K9" s="46" t="str">
        <f t="shared" si="4"/>
        <v/>
      </c>
      <c r="L9" s="46" t="str">
        <f t="shared" si="4"/>
        <v/>
      </c>
      <c r="M9" s="46" t="str">
        <f t="shared" si="4"/>
        <v/>
      </c>
      <c r="N9" s="46" t="str">
        <f t="shared" si="4"/>
        <v/>
      </c>
      <c r="O9" s="46" t="str">
        <f t="shared" si="4"/>
        <v/>
      </c>
      <c r="P9" s="46" t="str">
        <f t="shared" si="4"/>
        <v/>
      </c>
      <c r="Q9" s="46" t="str">
        <f t="shared" si="4"/>
        <v/>
      </c>
      <c r="R9" s="46" t="str">
        <f t="shared" si="4"/>
        <v/>
      </c>
      <c r="S9" s="46" t="str">
        <f t="shared" si="4"/>
        <v/>
      </c>
      <c r="T9" s="46" t="str">
        <f t="shared" si="4"/>
        <v/>
      </c>
      <c r="U9" s="46" t="str">
        <f t="shared" si="4"/>
        <v/>
      </c>
      <c r="V9" s="46" t="str">
        <f t="shared" si="4"/>
        <v/>
      </c>
      <c r="W9" s="46" t="str">
        <f t="shared" si="4"/>
        <v/>
      </c>
      <c r="X9" s="46" t="str">
        <f t="shared" si="4"/>
        <v/>
      </c>
      <c r="Y9" s="46" t="str">
        <f t="shared" si="4"/>
        <v/>
      </c>
      <c r="Z9" s="46" t="str">
        <f t="shared" si="4"/>
        <v/>
      </c>
      <c r="AA9" s="46" t="str">
        <f t="shared" si="4"/>
        <v/>
      </c>
      <c r="AB9" s="46" t="str">
        <f t="shared" si="4"/>
        <v/>
      </c>
      <c r="AC9" s="46" t="str">
        <f t="shared" si="4"/>
        <v/>
      </c>
      <c r="AD9" s="46" t="str">
        <f t="shared" si="4"/>
        <v/>
      </c>
      <c r="AE9" s="46" t="str">
        <f t="shared" si="4"/>
        <v/>
      </c>
      <c r="AF9" s="46" t="str">
        <f t="shared" si="4"/>
        <v/>
      </c>
      <c r="AG9" s="46" t="str">
        <f t="shared" si="4"/>
        <v/>
      </c>
      <c r="AH9" s="46" t="str">
        <f t="shared" si="4"/>
        <v/>
      </c>
      <c r="AI9" s="46" t="str">
        <f t="shared" si="4"/>
        <v/>
      </c>
      <c r="AJ9" s="46" t="str">
        <f t="shared" si="4"/>
        <v/>
      </c>
      <c r="AK9" s="46" t="str">
        <f t="shared" si="4"/>
        <v/>
      </c>
      <c r="AL9" s="46" t="str">
        <f t="shared" si="4"/>
        <v/>
      </c>
      <c r="AM9" s="46" t="str">
        <f t="shared" si="4"/>
        <v/>
      </c>
      <c r="AN9" s="46" t="str">
        <f t="shared" si="4"/>
        <v/>
      </c>
      <c r="AO9" s="46" t="str">
        <f t="shared" si="4"/>
        <v/>
      </c>
      <c r="AP9" s="46" t="str">
        <f t="shared" si="4"/>
        <v/>
      </c>
      <c r="AQ9" s="46" t="str">
        <f t="shared" si="4"/>
        <v/>
      </c>
      <c r="AR9" s="46" t="str">
        <f t="shared" si="4"/>
        <v/>
      </c>
      <c r="AS9" s="46" t="str">
        <f t="shared" si="4"/>
        <v/>
      </c>
      <c r="AT9" s="46" t="str">
        <f t="shared" si="4"/>
        <v/>
      </c>
      <c r="AU9" s="46" t="str">
        <f t="shared" si="4"/>
        <v/>
      </c>
      <c r="AV9" s="46" t="str">
        <f t="shared" si="4"/>
        <v/>
      </c>
      <c r="AW9" s="46" t="str">
        <f t="shared" si="4"/>
        <v/>
      </c>
      <c r="AX9" s="46" t="str">
        <f t="shared" si="4"/>
        <v/>
      </c>
      <c r="AY9" s="46" t="str">
        <f t="shared" si="4"/>
        <v/>
      </c>
      <c r="AZ9" s="46" t="str">
        <f t="shared" si="4"/>
        <v/>
      </c>
      <c r="BA9" s="46" t="str">
        <f t="shared" si="4"/>
        <v/>
      </c>
      <c r="BB9" s="46" t="str">
        <f t="shared" si="4"/>
        <v/>
      </c>
      <c r="BC9" s="46" t="str">
        <f t="shared" si="4"/>
        <v/>
      </c>
      <c r="BD9" s="46" t="str">
        <f t="shared" si="4"/>
        <v/>
      </c>
      <c r="BE9" s="46" t="str">
        <f t="shared" si="4"/>
        <v/>
      </c>
      <c r="BF9" s="46" t="str">
        <f t="shared" si="4"/>
        <v/>
      </c>
      <c r="BG9" s="46" t="str">
        <f t="shared" si="4"/>
        <v/>
      </c>
      <c r="BH9" s="46" t="str">
        <f t="shared" si="4"/>
        <v/>
      </c>
      <c r="BI9" s="46" t="str">
        <f t="shared" si="4"/>
        <v/>
      </c>
      <c r="BJ9" s="46" t="str">
        <f t="shared" si="4"/>
        <v/>
      </c>
      <c r="BK9" s="46" t="str">
        <f t="shared" si="4"/>
        <v/>
      </c>
      <c r="BL9" s="46" t="str">
        <f t="shared" si="4"/>
        <v/>
      </c>
      <c r="BM9" s="46" t="str">
        <f t="shared" si="4"/>
        <v/>
      </c>
      <c r="BN9" s="46" t="str">
        <f t="shared" si="4"/>
        <v/>
      </c>
      <c r="BO9" s="46" t="str">
        <f t="shared" si="4"/>
        <v/>
      </c>
      <c r="BP9" s="46" t="str">
        <f t="shared" si="4"/>
        <v/>
      </c>
      <c r="BQ9" s="46" t="str">
        <f t="shared" si="4"/>
        <v/>
      </c>
      <c r="BR9" s="46" t="str">
        <f t="shared" si="4"/>
        <v/>
      </c>
      <c r="BS9" s="46" t="str">
        <f t="shared" si="4"/>
        <v/>
      </c>
      <c r="BT9" s="46" t="str">
        <f t="shared" si="4"/>
        <v/>
      </c>
      <c r="BU9" s="46" t="str">
        <f t="shared" si="4"/>
        <v/>
      </c>
      <c r="BV9" s="46" t="str">
        <f t="shared" si="4"/>
        <v/>
      </c>
      <c r="BW9" s="46" t="str">
        <f t="shared" si="4"/>
        <v/>
      </c>
      <c r="BX9" s="46" t="str">
        <f t="shared" si="4"/>
        <v/>
      </c>
      <c r="BY9" s="46" t="str">
        <f t="shared" si="4"/>
        <v/>
      </c>
      <c r="BZ9" s="46" t="str">
        <f t="shared" si="4"/>
        <v/>
      </c>
    </row>
    <row r="10">
      <c r="A10" s="49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</row>
    <row r="11">
      <c r="A11" s="49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</row>
    <row r="12">
      <c r="A12" s="49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</row>
    <row r="13">
      <c r="A13" s="49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</row>
    <row r="14">
      <c r="A14" s="49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</row>
    <row r="15">
      <c r="A15" s="49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</row>
    <row r="16">
      <c r="A16" s="49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</row>
    <row r="17">
      <c r="A17" s="49"/>
      <c r="B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</row>
    <row r="18">
      <c r="A18" s="49"/>
      <c r="B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</row>
    <row r="19">
      <c r="A19" s="49"/>
      <c r="B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</row>
    <row r="20">
      <c r="A20" s="49"/>
      <c r="B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</row>
    <row r="21">
      <c r="A21" s="49"/>
      <c r="B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</row>
    <row r="22">
      <c r="A22" s="49"/>
      <c r="B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</row>
    <row r="23">
      <c r="A23" s="49"/>
      <c r="B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</row>
    <row r="24">
      <c r="A24" s="49"/>
      <c r="B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</row>
    <row r="25">
      <c r="A25" s="49"/>
      <c r="B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</row>
    <row r="26">
      <c r="A26" s="49"/>
      <c r="B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</row>
    <row r="27">
      <c r="A27" s="49"/>
      <c r="B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</row>
    <row r="28">
      <c r="A28" s="49"/>
      <c r="B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</row>
    <row r="29">
      <c r="A29" s="49"/>
      <c r="B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</row>
    <row r="30">
      <c r="A30" s="49"/>
      <c r="B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</row>
    <row r="31">
      <c r="A31" s="49"/>
      <c r="B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</row>
    <row r="32">
      <c r="A32" s="49"/>
      <c r="B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</row>
    <row r="33">
      <c r="A33" s="49"/>
      <c r="B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</row>
    <row r="34">
      <c r="A34" s="49"/>
      <c r="B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</row>
    <row r="35">
      <c r="A35" s="4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</row>
    <row r="36">
      <c r="A36" s="49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</row>
    <row r="37">
      <c r="A37" s="4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</row>
    <row r="38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</row>
    <row r="39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</row>
    <row r="40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</row>
    <row r="4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</row>
    <row r="42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</row>
    <row r="43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</row>
    <row r="44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</row>
    <row r="45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</row>
    <row r="46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</row>
    <row r="47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</row>
    <row r="48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</row>
    <row r="49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</row>
    <row r="50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</row>
    <row r="5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</row>
    <row r="52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</row>
    <row r="53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</row>
    <row r="54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</row>
  </sheetData>
  <hyperlinks>
    <hyperlink r:id="rId1" ref="S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61" width="34.5"/>
  </cols>
  <sheetData>
    <row r="1">
      <c r="A1" s="37" t="s">
        <v>189</v>
      </c>
      <c r="B1" s="38" t="s">
        <v>21</v>
      </c>
      <c r="C1" s="38" t="s">
        <v>26</v>
      </c>
      <c r="D1" s="38" t="s">
        <v>29</v>
      </c>
      <c r="E1" s="38" t="s">
        <v>33</v>
      </c>
      <c r="F1" s="38" t="s">
        <v>37</v>
      </c>
      <c r="G1" s="38" t="s">
        <v>41</v>
      </c>
      <c r="H1" s="38" t="s">
        <v>45</v>
      </c>
      <c r="I1" s="38" t="s">
        <v>48</v>
      </c>
      <c r="J1" s="38" t="s">
        <v>51</v>
      </c>
      <c r="K1" s="38" t="s">
        <v>54</v>
      </c>
      <c r="L1" s="38" t="s">
        <v>57</v>
      </c>
      <c r="M1" s="38" t="s">
        <v>60</v>
      </c>
      <c r="N1" s="38" t="s">
        <v>63</v>
      </c>
      <c r="O1" s="38" t="s">
        <v>66</v>
      </c>
      <c r="P1" s="38" t="s">
        <v>69</v>
      </c>
      <c r="Q1" s="38" t="s">
        <v>72</v>
      </c>
      <c r="R1" s="38" t="s">
        <v>75</v>
      </c>
      <c r="S1" s="38" t="s">
        <v>78</v>
      </c>
      <c r="T1" s="38" t="s">
        <v>81</v>
      </c>
      <c r="U1" s="38" t="s">
        <v>84</v>
      </c>
      <c r="V1" s="38" t="s">
        <v>87</v>
      </c>
      <c r="W1" s="38" t="s">
        <v>90</v>
      </c>
      <c r="X1" s="38" t="s">
        <v>93</v>
      </c>
      <c r="Y1" s="38" t="s">
        <v>96</v>
      </c>
      <c r="Z1" s="38" t="s">
        <v>99</v>
      </c>
      <c r="AA1" s="38" t="s">
        <v>102</v>
      </c>
      <c r="AB1" s="38" t="s">
        <v>105</v>
      </c>
      <c r="AC1" s="38" t="s">
        <v>108</v>
      </c>
      <c r="AD1" s="38" t="s">
        <v>111</v>
      </c>
      <c r="AE1" s="38" t="s">
        <v>114</v>
      </c>
      <c r="AF1" s="38" t="s">
        <v>117</v>
      </c>
      <c r="AG1" s="38" t="s">
        <v>119</v>
      </c>
      <c r="AH1" s="38" t="s">
        <v>121</v>
      </c>
      <c r="AI1" s="38" t="s">
        <v>123</v>
      </c>
      <c r="AJ1" s="38" t="s">
        <v>125</v>
      </c>
      <c r="AK1" s="38" t="s">
        <v>127</v>
      </c>
      <c r="AL1" s="38" t="s">
        <v>129</v>
      </c>
      <c r="AM1" s="38" t="s">
        <v>131</v>
      </c>
      <c r="AN1" s="38" t="s">
        <v>133</v>
      </c>
      <c r="AO1" s="38" t="s">
        <v>135</v>
      </c>
      <c r="AP1" s="38" t="s">
        <v>137</v>
      </c>
      <c r="AQ1" s="38" t="s">
        <v>139</v>
      </c>
      <c r="AR1" s="38" t="s">
        <v>141</v>
      </c>
      <c r="AS1" s="38" t="s">
        <v>143</v>
      </c>
      <c r="AT1" s="38" t="s">
        <v>145</v>
      </c>
      <c r="AU1" s="38" t="s">
        <v>147</v>
      </c>
      <c r="AV1" s="38" t="s">
        <v>149</v>
      </c>
      <c r="AW1" s="38" t="s">
        <v>151</v>
      </c>
      <c r="AX1" s="38" t="s">
        <v>153</v>
      </c>
      <c r="AY1" s="38" t="s">
        <v>155</v>
      </c>
      <c r="AZ1" s="38" t="s">
        <v>157</v>
      </c>
      <c r="BA1" s="38" t="s">
        <v>159</v>
      </c>
      <c r="BB1" s="38" t="s">
        <v>161</v>
      </c>
      <c r="BC1" s="38" t="s">
        <v>163</v>
      </c>
      <c r="BD1" s="38" t="s">
        <v>165</v>
      </c>
      <c r="BE1" s="38"/>
      <c r="BF1" s="51"/>
      <c r="BG1" s="51"/>
      <c r="BH1" s="51"/>
      <c r="BI1" s="51"/>
    </row>
    <row r="2">
      <c r="A2" s="37" t="s">
        <v>242</v>
      </c>
      <c r="B2" s="40" t="s">
        <v>515</v>
      </c>
      <c r="C2" s="40" t="s">
        <v>516</v>
      </c>
      <c r="D2" s="40" t="s">
        <v>517</v>
      </c>
      <c r="E2" s="40" t="s">
        <v>518</v>
      </c>
      <c r="F2" s="40" t="s">
        <v>519</v>
      </c>
      <c r="G2" s="40" t="s">
        <v>520</v>
      </c>
      <c r="H2" s="40" t="s">
        <v>521</v>
      </c>
      <c r="I2" s="40" t="s">
        <v>522</v>
      </c>
      <c r="J2" s="40" t="s">
        <v>523</v>
      </c>
      <c r="K2" s="40" t="s">
        <v>524</v>
      </c>
      <c r="L2" s="40" t="s">
        <v>525</v>
      </c>
      <c r="M2" s="40" t="s">
        <v>526</v>
      </c>
      <c r="N2" s="40" t="s">
        <v>527</v>
      </c>
      <c r="O2" s="40" t="s">
        <v>528</v>
      </c>
      <c r="P2" s="40" t="s">
        <v>529</v>
      </c>
      <c r="Q2" s="40" t="s">
        <v>530</v>
      </c>
      <c r="R2" s="40" t="s">
        <v>531</v>
      </c>
      <c r="S2" s="40" t="s">
        <v>532</v>
      </c>
      <c r="T2" s="40" t="s">
        <v>533</v>
      </c>
      <c r="U2" s="40" t="s">
        <v>534</v>
      </c>
      <c r="V2" s="40" t="s">
        <v>535</v>
      </c>
      <c r="W2" s="40" t="s">
        <v>536</v>
      </c>
      <c r="X2" s="40" t="s">
        <v>537</v>
      </c>
      <c r="Y2" s="40" t="s">
        <v>538</v>
      </c>
      <c r="Z2" s="40" t="s">
        <v>539</v>
      </c>
      <c r="AA2" s="40" t="s">
        <v>540</v>
      </c>
      <c r="AB2" s="40" t="s">
        <v>541</v>
      </c>
      <c r="AC2" s="40" t="s">
        <v>542</v>
      </c>
      <c r="AD2" s="40" t="s">
        <v>543</v>
      </c>
      <c r="AE2" s="40" t="s">
        <v>544</v>
      </c>
      <c r="AF2" s="40" t="s">
        <v>545</v>
      </c>
      <c r="AG2" s="40" t="s">
        <v>546</v>
      </c>
      <c r="AH2" s="40" t="s">
        <v>547</v>
      </c>
      <c r="AI2" s="40" t="s">
        <v>548</v>
      </c>
      <c r="AJ2" s="40" t="s">
        <v>549</v>
      </c>
      <c r="AK2" s="40" t="s">
        <v>550</v>
      </c>
      <c r="AL2" s="40" t="s">
        <v>551</v>
      </c>
      <c r="AM2" s="40" t="s">
        <v>552</v>
      </c>
      <c r="AN2" s="40" t="s">
        <v>553</v>
      </c>
      <c r="AO2" s="40" t="s">
        <v>554</v>
      </c>
      <c r="AP2" s="40" t="s">
        <v>555</v>
      </c>
      <c r="AQ2" s="40" t="s">
        <v>556</v>
      </c>
      <c r="AR2" s="40" t="s">
        <v>557</v>
      </c>
      <c r="AS2" s="40" t="s">
        <v>558</v>
      </c>
      <c r="AT2" s="40" t="s">
        <v>559</v>
      </c>
      <c r="AU2" s="40" t="s">
        <v>560</v>
      </c>
      <c r="AV2" s="40" t="s">
        <v>561</v>
      </c>
      <c r="AW2" s="40" t="s">
        <v>562</v>
      </c>
      <c r="AX2" s="40" t="s">
        <v>563</v>
      </c>
      <c r="AY2" s="40" t="s">
        <v>564</v>
      </c>
      <c r="AZ2" s="40" t="s">
        <v>565</v>
      </c>
      <c r="BA2" s="40" t="s">
        <v>566</v>
      </c>
      <c r="BB2" s="40" t="s">
        <v>567</v>
      </c>
      <c r="BC2" s="40" t="s">
        <v>568</v>
      </c>
      <c r="BD2" s="40" t="s">
        <v>569</v>
      </c>
      <c r="BE2" s="40"/>
      <c r="BF2" s="46"/>
      <c r="BG2" s="46"/>
      <c r="BH2" s="46"/>
      <c r="BI2" s="46"/>
    </row>
    <row r="3">
      <c r="A3" s="37" t="s">
        <v>295</v>
      </c>
      <c r="B3" s="40" t="s">
        <v>305</v>
      </c>
      <c r="C3" s="40" t="s">
        <v>305</v>
      </c>
      <c r="D3" s="40" t="s">
        <v>305</v>
      </c>
      <c r="E3" s="40" t="s">
        <v>305</v>
      </c>
      <c r="F3" s="40" t="s">
        <v>305</v>
      </c>
      <c r="G3" s="40" t="s">
        <v>305</v>
      </c>
      <c r="H3" s="40" t="s">
        <v>305</v>
      </c>
      <c r="I3" s="40" t="s">
        <v>305</v>
      </c>
      <c r="J3" s="40" t="s">
        <v>305</v>
      </c>
      <c r="K3" s="40" t="s">
        <v>305</v>
      </c>
      <c r="L3" s="40" t="s">
        <v>305</v>
      </c>
      <c r="M3" s="40" t="s">
        <v>301</v>
      </c>
      <c r="N3" s="40" t="s">
        <v>301</v>
      </c>
      <c r="O3" s="40" t="s">
        <v>301</v>
      </c>
      <c r="P3" s="40" t="s">
        <v>301</v>
      </c>
      <c r="Q3" s="40" t="s">
        <v>301</v>
      </c>
      <c r="R3" s="40" t="s">
        <v>301</v>
      </c>
      <c r="S3" s="40" t="s">
        <v>301</v>
      </c>
      <c r="T3" s="40" t="s">
        <v>301</v>
      </c>
      <c r="U3" s="40" t="s">
        <v>301</v>
      </c>
      <c r="V3" s="40" t="s">
        <v>307</v>
      </c>
      <c r="W3" s="40" t="s">
        <v>307</v>
      </c>
      <c r="X3" s="40" t="s">
        <v>307</v>
      </c>
      <c r="Y3" s="40" t="s">
        <v>307</v>
      </c>
      <c r="Z3" s="40" t="s">
        <v>307</v>
      </c>
      <c r="AA3" s="40" t="s">
        <v>307</v>
      </c>
      <c r="AB3" s="40" t="s">
        <v>507</v>
      </c>
      <c r="AC3" s="40" t="s">
        <v>296</v>
      </c>
      <c r="AD3" s="40" t="s">
        <v>304</v>
      </c>
      <c r="AE3" s="40" t="s">
        <v>570</v>
      </c>
      <c r="AF3" s="40" t="s">
        <v>297</v>
      </c>
      <c r="AG3" s="40" t="s">
        <v>306</v>
      </c>
      <c r="AH3" s="40" t="s">
        <v>306</v>
      </c>
      <c r="AI3" s="40" t="s">
        <v>306</v>
      </c>
      <c r="AJ3" s="40" t="s">
        <v>306</v>
      </c>
      <c r="AK3" s="40" t="s">
        <v>306</v>
      </c>
      <c r="AL3" s="40" t="s">
        <v>306</v>
      </c>
      <c r="AM3" s="40" t="s">
        <v>306</v>
      </c>
      <c r="AN3" s="40" t="s">
        <v>306</v>
      </c>
      <c r="AO3" s="40" t="s">
        <v>306</v>
      </c>
      <c r="AP3" s="40" t="s">
        <v>306</v>
      </c>
      <c r="AQ3" s="40" t="s">
        <v>306</v>
      </c>
      <c r="AR3" s="40" t="s">
        <v>306</v>
      </c>
      <c r="AS3" s="40" t="s">
        <v>305</v>
      </c>
      <c r="AT3" s="40" t="s">
        <v>507</v>
      </c>
      <c r="AU3" s="40" t="s">
        <v>512</v>
      </c>
      <c r="AV3" s="40" t="s">
        <v>571</v>
      </c>
      <c r="AW3" s="40" t="s">
        <v>309</v>
      </c>
      <c r="AX3" s="40" t="s">
        <v>305</v>
      </c>
      <c r="AY3" s="40" t="s">
        <v>301</v>
      </c>
      <c r="AZ3" s="40" t="s">
        <v>417</v>
      </c>
      <c r="BA3" s="40" t="s">
        <v>417</v>
      </c>
      <c r="BB3" s="40" t="s">
        <v>299</v>
      </c>
      <c r="BC3" s="40" t="s">
        <v>572</v>
      </c>
      <c r="BD3" s="40" t="s">
        <v>301</v>
      </c>
      <c r="BE3" s="40"/>
      <c r="BF3" s="46"/>
      <c r="BG3" s="46"/>
      <c r="BH3" s="46"/>
      <c r="BI3" s="46"/>
    </row>
    <row r="4">
      <c r="A4" s="37" t="s">
        <v>313</v>
      </c>
      <c r="B4" s="45" t="s">
        <v>421</v>
      </c>
      <c r="C4" s="45" t="s">
        <v>422</v>
      </c>
      <c r="D4" s="45" t="s">
        <v>422</v>
      </c>
      <c r="E4" s="45" t="s">
        <v>421</v>
      </c>
      <c r="F4" s="45" t="s">
        <v>421</v>
      </c>
      <c r="G4" s="45" t="s">
        <v>421</v>
      </c>
      <c r="H4" s="45" t="s">
        <v>421</v>
      </c>
      <c r="I4" s="45" t="s">
        <v>421</v>
      </c>
      <c r="J4" s="45" t="s">
        <v>422</v>
      </c>
      <c r="K4" s="45" t="s">
        <v>573</v>
      </c>
      <c r="L4" s="45" t="s">
        <v>422</v>
      </c>
      <c r="M4" s="45" t="s">
        <v>421</v>
      </c>
      <c r="N4" s="45" t="s">
        <v>421</v>
      </c>
      <c r="O4" s="45" t="s">
        <v>421</v>
      </c>
      <c r="P4" s="45" t="s">
        <v>421</v>
      </c>
      <c r="Q4" s="45" t="s">
        <v>421</v>
      </c>
      <c r="R4" s="45" t="s">
        <v>421</v>
      </c>
      <c r="S4" s="45" t="s">
        <v>421</v>
      </c>
      <c r="T4" s="45" t="s">
        <v>421</v>
      </c>
      <c r="U4" s="45" t="s">
        <v>422</v>
      </c>
      <c r="V4" s="45" t="s">
        <v>422</v>
      </c>
      <c r="W4" s="45" t="s">
        <v>421</v>
      </c>
      <c r="X4" s="45" t="s">
        <v>421</v>
      </c>
      <c r="Y4" s="45" t="s">
        <v>421</v>
      </c>
      <c r="Z4" s="45" t="s">
        <v>421</v>
      </c>
      <c r="AA4" s="45" t="s">
        <v>422</v>
      </c>
      <c r="AB4" s="45" t="s">
        <v>422</v>
      </c>
      <c r="AC4" s="45" t="s">
        <v>421</v>
      </c>
      <c r="AD4" s="45" t="s">
        <v>421</v>
      </c>
      <c r="AE4" s="45" t="s">
        <v>421</v>
      </c>
      <c r="AF4" s="45" t="s">
        <v>421</v>
      </c>
      <c r="AG4" s="45" t="s">
        <v>421</v>
      </c>
      <c r="AH4" s="45" t="s">
        <v>422</v>
      </c>
      <c r="AI4" s="45" t="s">
        <v>422</v>
      </c>
      <c r="AJ4" s="45" t="s">
        <v>422</v>
      </c>
      <c r="AK4" s="45" t="s">
        <v>421</v>
      </c>
      <c r="AL4" s="45" t="s">
        <v>421</v>
      </c>
      <c r="AM4" s="45" t="s">
        <v>422</v>
      </c>
      <c r="AN4" s="45" t="s">
        <v>422</v>
      </c>
      <c r="AO4" s="45" t="s">
        <v>421</v>
      </c>
      <c r="AP4" s="45" t="s">
        <v>573</v>
      </c>
      <c r="AQ4" s="45" t="s">
        <v>421</v>
      </c>
      <c r="AR4" s="45" t="s">
        <v>421</v>
      </c>
      <c r="AS4" s="45" t="s">
        <v>422</v>
      </c>
      <c r="AT4" s="45" t="s">
        <v>421</v>
      </c>
      <c r="AU4" s="45" t="s">
        <v>421</v>
      </c>
      <c r="AV4" s="45" t="s">
        <v>422</v>
      </c>
      <c r="AW4" s="45" t="s">
        <v>422</v>
      </c>
      <c r="AX4" s="45" t="s">
        <v>421</v>
      </c>
      <c r="AY4" s="45" t="s">
        <v>422</v>
      </c>
      <c r="AZ4" s="45" t="s">
        <v>421</v>
      </c>
      <c r="BA4" s="45" t="s">
        <v>421</v>
      </c>
      <c r="BB4" s="45" t="s">
        <v>421</v>
      </c>
      <c r="BC4" s="45" t="s">
        <v>421</v>
      </c>
      <c r="BD4" s="45" t="s">
        <v>421</v>
      </c>
      <c r="BE4" s="45"/>
      <c r="BF4" s="45"/>
      <c r="BG4" s="45"/>
      <c r="BH4" s="45"/>
      <c r="BI4" s="45"/>
    </row>
    <row r="5">
      <c r="A5" s="37" t="s">
        <v>314</v>
      </c>
      <c r="B5" s="46">
        <f t="shared" ref="B5:BI5" si="1">ifs(B$4="Yes", 1, B$4="No", 0, B$4 = "", "", B4 = "Ambiguous", "")</f>
        <v>0</v>
      </c>
      <c r="C5" s="46">
        <f t="shared" si="1"/>
        <v>1</v>
      </c>
      <c r="D5" s="46">
        <f t="shared" si="1"/>
        <v>1</v>
      </c>
      <c r="E5" s="46">
        <f t="shared" si="1"/>
        <v>0</v>
      </c>
      <c r="F5" s="46">
        <f t="shared" si="1"/>
        <v>0</v>
      </c>
      <c r="G5" s="46">
        <f t="shared" si="1"/>
        <v>0</v>
      </c>
      <c r="H5" s="46">
        <f t="shared" si="1"/>
        <v>0</v>
      </c>
      <c r="I5" s="46">
        <f t="shared" si="1"/>
        <v>0</v>
      </c>
      <c r="J5" s="46">
        <f t="shared" si="1"/>
        <v>1</v>
      </c>
      <c r="K5" s="46" t="str">
        <f t="shared" si="1"/>
        <v/>
      </c>
      <c r="L5" s="46">
        <f t="shared" si="1"/>
        <v>1</v>
      </c>
      <c r="M5" s="46">
        <f t="shared" si="1"/>
        <v>0</v>
      </c>
      <c r="N5" s="46">
        <f t="shared" si="1"/>
        <v>0</v>
      </c>
      <c r="O5" s="46">
        <f t="shared" si="1"/>
        <v>0</v>
      </c>
      <c r="P5" s="46">
        <f t="shared" si="1"/>
        <v>0</v>
      </c>
      <c r="Q5" s="46">
        <f t="shared" si="1"/>
        <v>0</v>
      </c>
      <c r="R5" s="46">
        <f t="shared" si="1"/>
        <v>0</v>
      </c>
      <c r="S5" s="46">
        <f t="shared" si="1"/>
        <v>0</v>
      </c>
      <c r="T5" s="46">
        <f t="shared" si="1"/>
        <v>0</v>
      </c>
      <c r="U5" s="46">
        <f t="shared" si="1"/>
        <v>1</v>
      </c>
      <c r="V5" s="46">
        <f t="shared" si="1"/>
        <v>1</v>
      </c>
      <c r="W5" s="46">
        <f t="shared" si="1"/>
        <v>0</v>
      </c>
      <c r="X5" s="46">
        <f t="shared" si="1"/>
        <v>0</v>
      </c>
      <c r="Y5" s="46">
        <f t="shared" si="1"/>
        <v>0</v>
      </c>
      <c r="Z5" s="46">
        <f t="shared" si="1"/>
        <v>0</v>
      </c>
      <c r="AA5" s="46">
        <f t="shared" si="1"/>
        <v>1</v>
      </c>
      <c r="AB5" s="46">
        <f t="shared" si="1"/>
        <v>1</v>
      </c>
      <c r="AC5" s="46">
        <f t="shared" si="1"/>
        <v>0</v>
      </c>
      <c r="AD5" s="46">
        <f t="shared" si="1"/>
        <v>0</v>
      </c>
      <c r="AE5" s="46">
        <f t="shared" si="1"/>
        <v>0</v>
      </c>
      <c r="AF5" s="46">
        <f t="shared" si="1"/>
        <v>0</v>
      </c>
      <c r="AG5" s="46">
        <f t="shared" si="1"/>
        <v>0</v>
      </c>
      <c r="AH5" s="46">
        <f t="shared" si="1"/>
        <v>1</v>
      </c>
      <c r="AI5" s="46">
        <f t="shared" si="1"/>
        <v>1</v>
      </c>
      <c r="AJ5" s="46">
        <f t="shared" si="1"/>
        <v>1</v>
      </c>
      <c r="AK5" s="46">
        <f t="shared" si="1"/>
        <v>0</v>
      </c>
      <c r="AL5" s="46">
        <f t="shared" si="1"/>
        <v>0</v>
      </c>
      <c r="AM5" s="46">
        <f t="shared" si="1"/>
        <v>1</v>
      </c>
      <c r="AN5" s="46">
        <f t="shared" si="1"/>
        <v>1</v>
      </c>
      <c r="AO5" s="46">
        <f t="shared" si="1"/>
        <v>0</v>
      </c>
      <c r="AP5" s="46" t="str">
        <f t="shared" si="1"/>
        <v/>
      </c>
      <c r="AQ5" s="46">
        <f t="shared" si="1"/>
        <v>0</v>
      </c>
      <c r="AR5" s="46">
        <f t="shared" si="1"/>
        <v>0</v>
      </c>
      <c r="AS5" s="46">
        <f t="shared" si="1"/>
        <v>1</v>
      </c>
      <c r="AT5" s="46">
        <f t="shared" si="1"/>
        <v>0</v>
      </c>
      <c r="AU5" s="46">
        <f t="shared" si="1"/>
        <v>0</v>
      </c>
      <c r="AV5" s="46">
        <f t="shared" si="1"/>
        <v>1</v>
      </c>
      <c r="AW5" s="46">
        <f t="shared" si="1"/>
        <v>1</v>
      </c>
      <c r="AX5" s="46">
        <f t="shared" si="1"/>
        <v>0</v>
      </c>
      <c r="AY5" s="46">
        <f t="shared" si="1"/>
        <v>1</v>
      </c>
      <c r="AZ5" s="46">
        <f t="shared" si="1"/>
        <v>0</v>
      </c>
      <c r="BA5" s="46">
        <f t="shared" si="1"/>
        <v>0</v>
      </c>
      <c r="BB5" s="46">
        <f t="shared" si="1"/>
        <v>0</v>
      </c>
      <c r="BC5" s="46">
        <f t="shared" si="1"/>
        <v>0</v>
      </c>
      <c r="BD5" s="46">
        <f t="shared" si="1"/>
        <v>0</v>
      </c>
      <c r="BE5" s="46" t="str">
        <f t="shared" si="1"/>
        <v/>
      </c>
      <c r="BF5" s="46" t="str">
        <f t="shared" si="1"/>
        <v/>
      </c>
      <c r="BG5" s="46" t="str">
        <f t="shared" si="1"/>
        <v/>
      </c>
      <c r="BH5" s="46" t="str">
        <f t="shared" si="1"/>
        <v/>
      </c>
      <c r="BI5" s="46" t="str">
        <f t="shared" si="1"/>
        <v/>
      </c>
    </row>
    <row r="6">
      <c r="A6" s="37" t="s">
        <v>315</v>
      </c>
      <c r="B6" s="4">
        <v>0.6</v>
      </c>
      <c r="C6" s="4">
        <v>0.85</v>
      </c>
      <c r="D6" s="4">
        <v>0.95</v>
      </c>
      <c r="E6" s="4">
        <v>0.15</v>
      </c>
      <c r="F6" s="4">
        <v>0.15</v>
      </c>
      <c r="G6" s="4">
        <v>0.6</v>
      </c>
      <c r="H6" s="4">
        <v>0.25</v>
      </c>
      <c r="I6" s="4">
        <v>0.02</v>
      </c>
      <c r="J6" s="40">
        <v>0.9</v>
      </c>
      <c r="K6" s="40">
        <v>0.65</v>
      </c>
      <c r="L6" s="40">
        <v>0.55</v>
      </c>
      <c r="M6" s="40">
        <v>0.3</v>
      </c>
      <c r="N6" s="40">
        <v>0.08</v>
      </c>
      <c r="O6" s="40">
        <v>0.05</v>
      </c>
      <c r="P6" s="40">
        <v>0.25</v>
      </c>
      <c r="Q6" s="40">
        <v>0.05</v>
      </c>
      <c r="R6" s="40">
        <v>0.65</v>
      </c>
      <c r="S6" s="40">
        <v>0.75</v>
      </c>
      <c r="T6" s="40">
        <v>0.25</v>
      </c>
      <c r="U6" s="40">
        <v>0.9</v>
      </c>
      <c r="V6" s="40">
        <v>0.87</v>
      </c>
      <c r="W6" s="40">
        <v>0.04</v>
      </c>
      <c r="X6" s="40">
        <v>0.54</v>
      </c>
      <c r="Y6" s="40">
        <v>0.05</v>
      </c>
      <c r="Z6" s="40">
        <v>0.35</v>
      </c>
      <c r="AA6" s="40">
        <v>0.44</v>
      </c>
      <c r="AB6" s="40">
        <v>0.2</v>
      </c>
      <c r="AC6" s="40">
        <v>0.15</v>
      </c>
      <c r="AD6" s="40">
        <v>0.08</v>
      </c>
      <c r="AE6" s="40">
        <v>0.09</v>
      </c>
      <c r="AF6" s="40">
        <v>0.012</v>
      </c>
      <c r="AG6" s="40">
        <v>0.15</v>
      </c>
      <c r="AH6" s="40">
        <v>0.72</v>
      </c>
      <c r="AI6" s="40">
        <v>0.35</v>
      </c>
      <c r="AJ6" s="40">
        <v>0.33</v>
      </c>
      <c r="AK6" s="40">
        <v>0.26</v>
      </c>
      <c r="AL6" s="40">
        <v>0.27</v>
      </c>
      <c r="AM6" s="40">
        <v>0.3</v>
      </c>
      <c r="AN6" s="40">
        <v>0.18</v>
      </c>
      <c r="AO6" s="40">
        <v>0.15</v>
      </c>
      <c r="AP6" s="40">
        <v>0.02</v>
      </c>
      <c r="AQ6" s="40">
        <v>0.22</v>
      </c>
      <c r="AR6" s="40">
        <v>0.23</v>
      </c>
      <c r="AS6" s="40">
        <v>0.45</v>
      </c>
      <c r="AT6" s="40">
        <v>0.3</v>
      </c>
      <c r="AU6" s="40">
        <v>0.7</v>
      </c>
      <c r="AV6" s="40">
        <v>0.15</v>
      </c>
      <c r="AW6" s="40">
        <v>0.65</v>
      </c>
      <c r="AX6" s="40">
        <v>0.1</v>
      </c>
      <c r="AY6" s="40">
        <v>0.75</v>
      </c>
      <c r="AZ6" s="40">
        <v>0.05</v>
      </c>
      <c r="BA6" s="40">
        <v>1.0E-6</v>
      </c>
      <c r="BB6" s="40">
        <v>0.02</v>
      </c>
      <c r="BC6" s="40">
        <v>0.65</v>
      </c>
      <c r="BD6" s="40">
        <v>0.6</v>
      </c>
      <c r="BE6" s="46"/>
      <c r="BF6" s="46"/>
      <c r="BG6" s="46"/>
      <c r="BH6" s="46"/>
      <c r="BI6" s="46"/>
    </row>
    <row r="7">
      <c r="A7" s="37" t="s">
        <v>325</v>
      </c>
      <c r="B7" s="46">
        <f t="shared" ref="B7:BI7" si="2">if(B5 = "", "",(B6-B$5)^2)</f>
        <v>0.36</v>
      </c>
      <c r="C7" s="46">
        <f t="shared" si="2"/>
        <v>0.0225</v>
      </c>
      <c r="D7" s="46">
        <f t="shared" si="2"/>
        <v>0.0025</v>
      </c>
      <c r="E7" s="46">
        <f t="shared" si="2"/>
        <v>0.0225</v>
      </c>
      <c r="F7" s="46">
        <f t="shared" si="2"/>
        <v>0.0225</v>
      </c>
      <c r="G7" s="46">
        <f t="shared" si="2"/>
        <v>0.36</v>
      </c>
      <c r="H7" s="46">
        <f t="shared" si="2"/>
        <v>0.0625</v>
      </c>
      <c r="I7" s="46">
        <f t="shared" si="2"/>
        <v>0.0004</v>
      </c>
      <c r="J7" s="46">
        <f t="shared" si="2"/>
        <v>0.01</v>
      </c>
      <c r="K7" s="46" t="str">
        <f t="shared" si="2"/>
        <v/>
      </c>
      <c r="L7" s="46">
        <f t="shared" si="2"/>
        <v>0.2025</v>
      </c>
      <c r="M7" s="46">
        <f t="shared" si="2"/>
        <v>0.09</v>
      </c>
      <c r="N7" s="46">
        <f t="shared" si="2"/>
        <v>0.0064</v>
      </c>
      <c r="O7" s="46">
        <f t="shared" si="2"/>
        <v>0.0025</v>
      </c>
      <c r="P7" s="46">
        <f t="shared" si="2"/>
        <v>0.0625</v>
      </c>
      <c r="Q7" s="46">
        <f t="shared" si="2"/>
        <v>0.0025</v>
      </c>
      <c r="R7" s="46">
        <f t="shared" si="2"/>
        <v>0.4225</v>
      </c>
      <c r="S7" s="46">
        <f t="shared" si="2"/>
        <v>0.5625</v>
      </c>
      <c r="T7" s="46">
        <f t="shared" si="2"/>
        <v>0.0625</v>
      </c>
      <c r="U7" s="46">
        <f t="shared" si="2"/>
        <v>0.01</v>
      </c>
      <c r="V7" s="46">
        <f t="shared" si="2"/>
        <v>0.0169</v>
      </c>
      <c r="W7" s="46">
        <f t="shared" si="2"/>
        <v>0.0016</v>
      </c>
      <c r="X7" s="46">
        <f t="shared" si="2"/>
        <v>0.2916</v>
      </c>
      <c r="Y7" s="46">
        <f t="shared" si="2"/>
        <v>0.0025</v>
      </c>
      <c r="Z7" s="46">
        <f t="shared" si="2"/>
        <v>0.1225</v>
      </c>
      <c r="AA7" s="46">
        <f t="shared" si="2"/>
        <v>0.3136</v>
      </c>
      <c r="AB7" s="46">
        <f t="shared" si="2"/>
        <v>0.64</v>
      </c>
      <c r="AC7" s="46">
        <f t="shared" si="2"/>
        <v>0.0225</v>
      </c>
      <c r="AD7" s="46">
        <f t="shared" si="2"/>
        <v>0.0064</v>
      </c>
      <c r="AE7" s="46">
        <f t="shared" si="2"/>
        <v>0.0081</v>
      </c>
      <c r="AF7" s="46">
        <f t="shared" si="2"/>
        <v>0.000144</v>
      </c>
      <c r="AG7" s="46">
        <f t="shared" si="2"/>
        <v>0.0225</v>
      </c>
      <c r="AH7" s="46">
        <f t="shared" si="2"/>
        <v>0.0784</v>
      </c>
      <c r="AI7" s="46">
        <f t="shared" si="2"/>
        <v>0.4225</v>
      </c>
      <c r="AJ7" s="46">
        <f t="shared" si="2"/>
        <v>0.4489</v>
      </c>
      <c r="AK7" s="46">
        <f t="shared" si="2"/>
        <v>0.0676</v>
      </c>
      <c r="AL7" s="46">
        <f t="shared" si="2"/>
        <v>0.0729</v>
      </c>
      <c r="AM7" s="46">
        <f t="shared" si="2"/>
        <v>0.49</v>
      </c>
      <c r="AN7" s="46">
        <f t="shared" si="2"/>
        <v>0.6724</v>
      </c>
      <c r="AO7" s="46">
        <f t="shared" si="2"/>
        <v>0.0225</v>
      </c>
      <c r="AP7" s="46" t="str">
        <f t="shared" si="2"/>
        <v/>
      </c>
      <c r="AQ7" s="46">
        <f t="shared" si="2"/>
        <v>0.0484</v>
      </c>
      <c r="AR7" s="46">
        <f t="shared" si="2"/>
        <v>0.0529</v>
      </c>
      <c r="AS7" s="46">
        <f t="shared" si="2"/>
        <v>0.3025</v>
      </c>
      <c r="AT7" s="46">
        <f t="shared" si="2"/>
        <v>0.09</v>
      </c>
      <c r="AU7" s="46">
        <f t="shared" si="2"/>
        <v>0.49</v>
      </c>
      <c r="AV7" s="46">
        <f t="shared" si="2"/>
        <v>0.7225</v>
      </c>
      <c r="AW7" s="46">
        <f t="shared" si="2"/>
        <v>0.1225</v>
      </c>
      <c r="AX7" s="46">
        <f t="shared" si="2"/>
        <v>0.01</v>
      </c>
      <c r="AY7" s="46">
        <f t="shared" si="2"/>
        <v>0.0625</v>
      </c>
      <c r="AZ7" s="46">
        <f t="shared" si="2"/>
        <v>0.0025</v>
      </c>
      <c r="BA7" s="46">
        <f t="shared" si="2"/>
        <v>0</v>
      </c>
      <c r="BB7" s="46">
        <f t="shared" si="2"/>
        <v>0.0004</v>
      </c>
      <c r="BC7" s="46">
        <f t="shared" si="2"/>
        <v>0.4225</v>
      </c>
      <c r="BD7" s="46">
        <f t="shared" si="2"/>
        <v>0.36</v>
      </c>
      <c r="BE7" s="46" t="str">
        <f t="shared" si="2"/>
        <v/>
      </c>
      <c r="BF7" s="46" t="str">
        <f t="shared" si="2"/>
        <v/>
      </c>
      <c r="BG7" s="46" t="str">
        <f t="shared" si="2"/>
        <v/>
      </c>
      <c r="BH7" s="46" t="str">
        <f t="shared" si="2"/>
        <v/>
      </c>
      <c r="BI7" s="46" t="str">
        <f t="shared" si="2"/>
        <v/>
      </c>
    </row>
    <row r="8">
      <c r="A8" s="37" t="s">
        <v>334</v>
      </c>
      <c r="B8" s="48">
        <f t="shared" ref="B8:BI8" si="3">if(B7 ="", "", sum(B7)/count(B7))</f>
        <v>0.36</v>
      </c>
      <c r="C8" s="48">
        <f t="shared" si="3"/>
        <v>0.0225</v>
      </c>
      <c r="D8" s="48">
        <f t="shared" si="3"/>
        <v>0.0025</v>
      </c>
      <c r="E8" s="48">
        <f t="shared" si="3"/>
        <v>0.0225</v>
      </c>
      <c r="F8" s="48">
        <f t="shared" si="3"/>
        <v>0.0225</v>
      </c>
      <c r="G8" s="48">
        <f t="shared" si="3"/>
        <v>0.36</v>
      </c>
      <c r="H8" s="48">
        <f t="shared" si="3"/>
        <v>0.0625</v>
      </c>
      <c r="I8" s="48">
        <f t="shared" si="3"/>
        <v>0.0004</v>
      </c>
      <c r="J8" s="48">
        <f t="shared" si="3"/>
        <v>0.01</v>
      </c>
      <c r="K8" s="48" t="str">
        <f t="shared" si="3"/>
        <v/>
      </c>
      <c r="L8" s="48">
        <f t="shared" si="3"/>
        <v>0.2025</v>
      </c>
      <c r="M8" s="48">
        <f t="shared" si="3"/>
        <v>0.09</v>
      </c>
      <c r="N8" s="48">
        <f t="shared" si="3"/>
        <v>0.0064</v>
      </c>
      <c r="O8" s="48">
        <f t="shared" si="3"/>
        <v>0.0025</v>
      </c>
      <c r="P8" s="48">
        <f t="shared" si="3"/>
        <v>0.0625</v>
      </c>
      <c r="Q8" s="48">
        <f t="shared" si="3"/>
        <v>0.0025</v>
      </c>
      <c r="R8" s="48">
        <f t="shared" si="3"/>
        <v>0.4225</v>
      </c>
      <c r="S8" s="48">
        <f t="shared" si="3"/>
        <v>0.5625</v>
      </c>
      <c r="T8" s="48">
        <f t="shared" si="3"/>
        <v>0.0625</v>
      </c>
      <c r="U8" s="48">
        <f t="shared" si="3"/>
        <v>0.01</v>
      </c>
      <c r="V8" s="48">
        <f t="shared" si="3"/>
        <v>0.0169</v>
      </c>
      <c r="W8" s="48">
        <f t="shared" si="3"/>
        <v>0.0016</v>
      </c>
      <c r="X8" s="48">
        <f t="shared" si="3"/>
        <v>0.2916</v>
      </c>
      <c r="Y8" s="48">
        <f t="shared" si="3"/>
        <v>0.0025</v>
      </c>
      <c r="Z8" s="48">
        <f t="shared" si="3"/>
        <v>0.1225</v>
      </c>
      <c r="AA8" s="48">
        <f t="shared" si="3"/>
        <v>0.3136</v>
      </c>
      <c r="AB8" s="48">
        <f t="shared" si="3"/>
        <v>0.64</v>
      </c>
      <c r="AC8" s="48">
        <f t="shared" si="3"/>
        <v>0.0225</v>
      </c>
      <c r="AD8" s="48">
        <f t="shared" si="3"/>
        <v>0.0064</v>
      </c>
      <c r="AE8" s="48">
        <f t="shared" si="3"/>
        <v>0.0081</v>
      </c>
      <c r="AF8" s="48">
        <f t="shared" si="3"/>
        <v>0.000144</v>
      </c>
      <c r="AG8" s="48">
        <f t="shared" si="3"/>
        <v>0.0225</v>
      </c>
      <c r="AH8" s="48">
        <f t="shared" si="3"/>
        <v>0.0784</v>
      </c>
      <c r="AI8" s="48">
        <f t="shared" si="3"/>
        <v>0.4225</v>
      </c>
      <c r="AJ8" s="48">
        <f t="shared" si="3"/>
        <v>0.4489</v>
      </c>
      <c r="AK8" s="48">
        <f t="shared" si="3"/>
        <v>0.0676</v>
      </c>
      <c r="AL8" s="48">
        <f t="shared" si="3"/>
        <v>0.0729</v>
      </c>
      <c r="AM8" s="48">
        <f t="shared" si="3"/>
        <v>0.49</v>
      </c>
      <c r="AN8" s="48">
        <f t="shared" si="3"/>
        <v>0.6724</v>
      </c>
      <c r="AO8" s="48">
        <f t="shared" si="3"/>
        <v>0.0225</v>
      </c>
      <c r="AP8" s="48" t="str">
        <f t="shared" si="3"/>
        <v/>
      </c>
      <c r="AQ8" s="48">
        <f t="shared" si="3"/>
        <v>0.0484</v>
      </c>
      <c r="AR8" s="48">
        <f t="shared" si="3"/>
        <v>0.0529</v>
      </c>
      <c r="AS8" s="48">
        <f t="shared" si="3"/>
        <v>0.3025</v>
      </c>
      <c r="AT8" s="48">
        <f t="shared" si="3"/>
        <v>0.09</v>
      </c>
      <c r="AU8" s="48">
        <f t="shared" si="3"/>
        <v>0.49</v>
      </c>
      <c r="AV8" s="48">
        <f t="shared" si="3"/>
        <v>0.7225</v>
      </c>
      <c r="AW8" s="48">
        <f t="shared" si="3"/>
        <v>0.1225</v>
      </c>
      <c r="AX8" s="48">
        <f t="shared" si="3"/>
        <v>0.01</v>
      </c>
      <c r="AY8" s="48">
        <f t="shared" si="3"/>
        <v>0.0625</v>
      </c>
      <c r="AZ8" s="48">
        <f t="shared" si="3"/>
        <v>0.0025</v>
      </c>
      <c r="BA8" s="48">
        <f t="shared" si="3"/>
        <v>0</v>
      </c>
      <c r="BB8" s="48">
        <f t="shared" si="3"/>
        <v>0.0004</v>
      </c>
      <c r="BC8" s="48">
        <f t="shared" si="3"/>
        <v>0.4225</v>
      </c>
      <c r="BD8" s="48">
        <f t="shared" si="3"/>
        <v>0.36</v>
      </c>
      <c r="BE8" s="48" t="str">
        <f t="shared" si="3"/>
        <v/>
      </c>
      <c r="BF8" s="48" t="str">
        <f t="shared" si="3"/>
        <v/>
      </c>
      <c r="BG8" s="48" t="str">
        <f t="shared" si="3"/>
        <v/>
      </c>
      <c r="BH8" s="48" t="str">
        <f t="shared" si="3"/>
        <v/>
      </c>
      <c r="BI8" s="48" t="str">
        <f t="shared" si="3"/>
        <v/>
      </c>
    </row>
    <row r="9">
      <c r="A9" s="37" t="s">
        <v>514</v>
      </c>
      <c r="B9" s="48">
        <f t="shared" ref="B9:BD9" si="4">if(B5="","", B5*ln(B6)+(1-B5)*ln(1-B6))</f>
        <v>-0.9162907319</v>
      </c>
      <c r="C9" s="48">
        <f t="shared" si="4"/>
        <v>-0.1625189295</v>
      </c>
      <c r="D9" s="48">
        <f t="shared" si="4"/>
        <v>-0.05129329439</v>
      </c>
      <c r="E9" s="48">
        <f t="shared" si="4"/>
        <v>-0.1625189295</v>
      </c>
      <c r="F9" s="48">
        <f t="shared" si="4"/>
        <v>-0.1625189295</v>
      </c>
      <c r="G9" s="48">
        <f t="shared" si="4"/>
        <v>-0.9162907319</v>
      </c>
      <c r="H9" s="48">
        <f t="shared" si="4"/>
        <v>-0.2876820725</v>
      </c>
      <c r="I9" s="48">
        <f t="shared" si="4"/>
        <v>-0.02020270732</v>
      </c>
      <c r="J9" s="48">
        <f t="shared" si="4"/>
        <v>-0.1053605157</v>
      </c>
      <c r="K9" s="48" t="str">
        <f t="shared" si="4"/>
        <v/>
      </c>
      <c r="L9" s="48">
        <f t="shared" si="4"/>
        <v>-0.5978370008</v>
      </c>
      <c r="M9" s="48">
        <f t="shared" si="4"/>
        <v>-0.3566749439</v>
      </c>
      <c r="N9" s="48">
        <f t="shared" si="4"/>
        <v>-0.08338160894</v>
      </c>
      <c r="O9" s="48">
        <f t="shared" si="4"/>
        <v>-0.05129329439</v>
      </c>
      <c r="P9" s="48">
        <f t="shared" si="4"/>
        <v>-0.2876820725</v>
      </c>
      <c r="Q9" s="48">
        <f t="shared" si="4"/>
        <v>-0.05129329439</v>
      </c>
      <c r="R9" s="48">
        <f t="shared" si="4"/>
        <v>-1.049822124</v>
      </c>
      <c r="S9" s="48">
        <f t="shared" si="4"/>
        <v>-1.386294361</v>
      </c>
      <c r="T9" s="48">
        <f t="shared" si="4"/>
        <v>-0.2876820725</v>
      </c>
      <c r="U9" s="48">
        <f t="shared" si="4"/>
        <v>-0.1053605157</v>
      </c>
      <c r="V9" s="48">
        <f t="shared" si="4"/>
        <v>-0.1392620673</v>
      </c>
      <c r="W9" s="48">
        <f t="shared" si="4"/>
        <v>-0.04082199452</v>
      </c>
      <c r="X9" s="48">
        <f t="shared" si="4"/>
        <v>-0.7765287895</v>
      </c>
      <c r="Y9" s="48">
        <f t="shared" si="4"/>
        <v>-0.05129329439</v>
      </c>
      <c r="Z9" s="48">
        <f t="shared" si="4"/>
        <v>-0.4307829161</v>
      </c>
      <c r="AA9" s="48">
        <f t="shared" si="4"/>
        <v>-0.8209805521</v>
      </c>
      <c r="AB9" s="48">
        <f t="shared" si="4"/>
        <v>-1.609437912</v>
      </c>
      <c r="AC9" s="48">
        <f t="shared" si="4"/>
        <v>-0.1625189295</v>
      </c>
      <c r="AD9" s="48">
        <f t="shared" si="4"/>
        <v>-0.08338160894</v>
      </c>
      <c r="AE9" s="48">
        <f t="shared" si="4"/>
        <v>-0.09431067947</v>
      </c>
      <c r="AF9" s="48">
        <f t="shared" si="4"/>
        <v>-0.01207258123</v>
      </c>
      <c r="AG9" s="48">
        <f t="shared" si="4"/>
        <v>-0.1625189295</v>
      </c>
      <c r="AH9" s="48">
        <f t="shared" si="4"/>
        <v>-0.328504067</v>
      </c>
      <c r="AI9" s="48">
        <f t="shared" si="4"/>
        <v>-1.049822124</v>
      </c>
      <c r="AJ9" s="48">
        <f t="shared" si="4"/>
        <v>-1.108662625</v>
      </c>
      <c r="AK9" s="48">
        <f t="shared" si="4"/>
        <v>-0.3011050928</v>
      </c>
      <c r="AL9" s="48">
        <f t="shared" si="4"/>
        <v>-0.3147107448</v>
      </c>
      <c r="AM9" s="48">
        <f t="shared" si="4"/>
        <v>-1.203972804</v>
      </c>
      <c r="AN9" s="48">
        <f t="shared" si="4"/>
        <v>-1.714798428</v>
      </c>
      <c r="AO9" s="48">
        <f t="shared" si="4"/>
        <v>-0.1625189295</v>
      </c>
      <c r="AP9" s="48" t="str">
        <f t="shared" si="4"/>
        <v/>
      </c>
      <c r="AQ9" s="48">
        <f t="shared" si="4"/>
        <v>-0.2484613593</v>
      </c>
      <c r="AR9" s="48">
        <f t="shared" si="4"/>
        <v>-0.2613647641</v>
      </c>
      <c r="AS9" s="48">
        <f t="shared" si="4"/>
        <v>-0.7985076962</v>
      </c>
      <c r="AT9" s="48">
        <f t="shared" si="4"/>
        <v>-0.3566749439</v>
      </c>
      <c r="AU9" s="48">
        <f t="shared" si="4"/>
        <v>-1.203972804</v>
      </c>
      <c r="AV9" s="48">
        <f t="shared" si="4"/>
        <v>-1.897119985</v>
      </c>
      <c r="AW9" s="48">
        <f t="shared" si="4"/>
        <v>-0.4307829161</v>
      </c>
      <c r="AX9" s="48">
        <f t="shared" si="4"/>
        <v>-0.1053605157</v>
      </c>
      <c r="AY9" s="48">
        <f t="shared" si="4"/>
        <v>-0.2876820725</v>
      </c>
      <c r="AZ9" s="48">
        <f t="shared" si="4"/>
        <v>-0.05129329439</v>
      </c>
      <c r="BA9" s="48">
        <f t="shared" si="4"/>
        <v>-0.0000010000005</v>
      </c>
      <c r="BB9" s="48">
        <f t="shared" si="4"/>
        <v>-0.02020270732</v>
      </c>
      <c r="BC9" s="48">
        <f t="shared" si="4"/>
        <v>-1.049822124</v>
      </c>
      <c r="BD9" s="48">
        <f t="shared" si="4"/>
        <v>-0.9162907319</v>
      </c>
      <c r="BE9" s="46"/>
      <c r="BF9" s="46"/>
      <c r="BG9" s="46"/>
      <c r="BH9" s="46"/>
      <c r="BI9" s="46"/>
    </row>
    <row r="10">
      <c r="A10" s="49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>
      <c r="A11" s="49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>
      <c r="A12" s="49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>
      <c r="A13" s="49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>
      <c r="A14" s="49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>
      <c r="A15" s="49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>
      <c r="A16" s="49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>
      <c r="A17" s="49"/>
      <c r="B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>
      <c r="A18" s="49"/>
      <c r="B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>
      <c r="A19" s="49"/>
      <c r="B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</row>
    <row r="20">
      <c r="A20" s="49"/>
      <c r="B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>
      <c r="A21" s="49"/>
      <c r="B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>
      <c r="A22" s="49"/>
      <c r="B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>
      <c r="A23" s="49"/>
      <c r="B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>
      <c r="A24" s="49"/>
      <c r="B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>
      <c r="A25" s="49"/>
      <c r="B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>
      <c r="A26" s="49"/>
      <c r="B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>
      <c r="A27" s="49"/>
      <c r="B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>
      <c r="A28" s="49"/>
      <c r="B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>
      <c r="A29" s="49"/>
      <c r="B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>
      <c r="A30" s="49"/>
      <c r="B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>
      <c r="A31" s="49"/>
      <c r="B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>
      <c r="A32" s="49"/>
      <c r="B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>
      <c r="A33" s="49"/>
      <c r="B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>
      <c r="A34" s="49"/>
      <c r="B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>
      <c r="A35" s="4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>
      <c r="A36" s="49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>
      <c r="A37" s="4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</row>
    <row r="48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25"/>
    <col customWidth="1" min="2" max="2" width="18.0"/>
    <col customWidth="1" min="11" max="11" width="14.25"/>
  </cols>
  <sheetData>
    <row r="1">
      <c r="A1" s="3" t="s">
        <v>11</v>
      </c>
      <c r="B1" s="3" t="s">
        <v>574</v>
      </c>
      <c r="C1" s="3" t="s">
        <v>575</v>
      </c>
      <c r="D1" s="3" t="s">
        <v>576</v>
      </c>
      <c r="E1" s="4" t="s">
        <v>577</v>
      </c>
    </row>
    <row r="2">
      <c r="A2" s="35" t="str">
        <f t="array" ref="A2:A56">TRANSPOSE('Predictions 2022'!B2:BD2)</f>
        <v>Will I post more than 12 blogposts during 2022?</v>
      </c>
      <c r="B2" s="35">
        <f t="array" ref="B2:B56">transpose('Predictions 2022'!B6:BD6)</f>
        <v>0.6</v>
      </c>
      <c r="C2" s="35">
        <f t="shared" ref="C2:C55" si="1">if(B2&lt;0.5, 1-B2, B2)</f>
        <v>0.6</v>
      </c>
      <c r="D2" s="35">
        <f t="shared" ref="D2:D55" si="2">ifs(C2&lt;=0.55, 50%, C2&lt;=0.65, 60%, C2&lt;=0.75, 70%, C2&lt;=0.85, 80%, C2&lt;=0.95, 90%, C2&gt;0.95, 99%)</f>
        <v>0.6</v>
      </c>
      <c r="E2" s="4">
        <f t="array" ref="E2:E56">TRANSPOSE('Predictions 2022'!B5:BD5)</f>
        <v>0</v>
      </c>
      <c r="F2" s="4" t="s">
        <v>578</v>
      </c>
      <c r="G2" s="4" t="s">
        <v>576</v>
      </c>
      <c r="H2" s="4" t="s">
        <v>579</v>
      </c>
      <c r="I2" s="4" t="s">
        <v>580</v>
      </c>
      <c r="J2" s="4"/>
      <c r="K2" s="4" t="s">
        <v>581</v>
      </c>
    </row>
    <row r="3">
      <c r="A3" s="35" t="s">
        <v>516</v>
      </c>
      <c r="B3" s="35">
        <v>0.85</v>
      </c>
      <c r="C3" s="35">
        <f t="shared" si="1"/>
        <v>0.85</v>
      </c>
      <c r="D3" s="35">
        <f t="shared" si="2"/>
        <v>0.8</v>
      </c>
      <c r="E3" s="35">
        <v>1.0</v>
      </c>
      <c r="F3" s="4" t="s">
        <v>582</v>
      </c>
      <c r="G3" s="4">
        <v>0.5</v>
      </c>
      <c r="H3" s="35">
        <f>COUNTIF($D$2:$D$55, 0.5)</f>
        <v>3</v>
      </c>
      <c r="I3" s="4">
        <v>1.0</v>
      </c>
      <c r="J3" s="61">
        <f t="shared" ref="J3:J8" si="3">I3/H3</f>
        <v>0.3333333333</v>
      </c>
      <c r="K3" s="4">
        <v>0.5</v>
      </c>
    </row>
    <row r="4">
      <c r="A4" s="35" t="s">
        <v>517</v>
      </c>
      <c r="B4" s="35">
        <v>0.95</v>
      </c>
      <c r="C4" s="35">
        <f t="shared" si="1"/>
        <v>0.95</v>
      </c>
      <c r="D4" s="35">
        <f t="shared" si="2"/>
        <v>0.9</v>
      </c>
      <c r="E4" s="35">
        <v>1.0</v>
      </c>
      <c r="F4" s="4" t="s">
        <v>582</v>
      </c>
      <c r="G4" s="4">
        <v>0.6</v>
      </c>
      <c r="H4" s="35">
        <f>COUNTIF($D$2:$D$55, 0.6)-1</f>
        <v>8</v>
      </c>
      <c r="I4" s="4">
        <v>2.0</v>
      </c>
      <c r="J4" s="61">
        <f t="shared" si="3"/>
        <v>0.25</v>
      </c>
      <c r="K4" s="4">
        <v>0.6</v>
      </c>
    </row>
    <row r="5">
      <c r="A5" s="35" t="s">
        <v>518</v>
      </c>
      <c r="B5" s="35">
        <v>0.15</v>
      </c>
      <c r="C5" s="35">
        <f t="shared" si="1"/>
        <v>0.85</v>
      </c>
      <c r="D5" s="35">
        <f t="shared" si="2"/>
        <v>0.8</v>
      </c>
      <c r="E5" s="35">
        <v>0.0</v>
      </c>
      <c r="F5" s="4" t="s">
        <v>582</v>
      </c>
      <c r="G5" s="4">
        <v>0.7</v>
      </c>
      <c r="H5" s="35">
        <f>COUNTIF($D$2:$D$55, 0.7)</f>
        <v>13</v>
      </c>
      <c r="I5" s="4">
        <v>10.0</v>
      </c>
      <c r="J5" s="61">
        <f t="shared" si="3"/>
        <v>0.7692307692</v>
      </c>
      <c r="K5" s="4">
        <v>0.7</v>
      </c>
    </row>
    <row r="6">
      <c r="A6" s="35" t="s">
        <v>519</v>
      </c>
      <c r="B6" s="35">
        <v>0.15</v>
      </c>
      <c r="C6" s="35">
        <f t="shared" si="1"/>
        <v>0.85</v>
      </c>
      <c r="D6" s="35">
        <f t="shared" si="2"/>
        <v>0.8</v>
      </c>
      <c r="E6" s="35">
        <v>0.0</v>
      </c>
      <c r="F6" s="4" t="s">
        <v>582</v>
      </c>
      <c r="G6" s="4">
        <v>0.8</v>
      </c>
      <c r="H6" s="35">
        <f>COUNTIF($D$2:$D$55, 0.8)</f>
        <v>11</v>
      </c>
      <c r="I6" s="4">
        <v>8.0</v>
      </c>
      <c r="J6" s="61">
        <f t="shared" si="3"/>
        <v>0.7272727273</v>
      </c>
      <c r="K6" s="4">
        <v>0.8</v>
      </c>
    </row>
    <row r="7">
      <c r="A7" s="35" t="s">
        <v>520</v>
      </c>
      <c r="B7" s="35">
        <v>0.6</v>
      </c>
      <c r="C7" s="35">
        <f t="shared" si="1"/>
        <v>0.6</v>
      </c>
      <c r="D7" s="35">
        <f t="shared" si="2"/>
        <v>0.6</v>
      </c>
      <c r="E7" s="35">
        <v>0.0</v>
      </c>
      <c r="F7" s="4" t="s">
        <v>578</v>
      </c>
      <c r="G7" s="4">
        <v>0.9</v>
      </c>
      <c r="H7" s="35">
        <f>COUNTIF($D$2:$D$55, 0.9)</f>
        <v>12</v>
      </c>
      <c r="I7" s="4">
        <v>12.0</v>
      </c>
      <c r="J7" s="61">
        <f t="shared" si="3"/>
        <v>1</v>
      </c>
      <c r="K7" s="4">
        <v>0.9</v>
      </c>
    </row>
    <row r="8">
      <c r="A8" s="35" t="s">
        <v>521</v>
      </c>
      <c r="B8" s="35">
        <v>0.25</v>
      </c>
      <c r="C8" s="35">
        <f t="shared" si="1"/>
        <v>0.75</v>
      </c>
      <c r="D8" s="35">
        <f t="shared" si="2"/>
        <v>0.7</v>
      </c>
      <c r="E8" s="35">
        <v>0.0</v>
      </c>
      <c r="F8" s="4" t="s">
        <v>582</v>
      </c>
      <c r="G8" s="4">
        <v>0.99</v>
      </c>
      <c r="H8" s="35">
        <f>COUNTIF($D$2:$D$55, 0.99)-1</f>
        <v>5</v>
      </c>
      <c r="I8" s="4">
        <v>5.0</v>
      </c>
      <c r="J8" s="61">
        <f t="shared" si="3"/>
        <v>1</v>
      </c>
      <c r="K8" s="4">
        <v>1.0</v>
      </c>
    </row>
    <row r="9">
      <c r="A9" s="35" t="s">
        <v>522</v>
      </c>
      <c r="B9" s="35">
        <v>0.02</v>
      </c>
      <c r="C9" s="35">
        <f t="shared" si="1"/>
        <v>0.98</v>
      </c>
      <c r="D9" s="35">
        <f t="shared" si="2"/>
        <v>0.99</v>
      </c>
      <c r="E9" s="35">
        <v>0.0</v>
      </c>
      <c r="F9" s="4" t="s">
        <v>582</v>
      </c>
    </row>
    <row r="10">
      <c r="A10" s="35" t="s">
        <v>523</v>
      </c>
      <c r="B10" s="35">
        <v>0.9</v>
      </c>
      <c r="C10" s="35">
        <f t="shared" si="1"/>
        <v>0.9</v>
      </c>
      <c r="D10" s="35">
        <f t="shared" si="2"/>
        <v>0.9</v>
      </c>
      <c r="E10" s="35">
        <v>1.0</v>
      </c>
      <c r="F10" s="4" t="s">
        <v>582</v>
      </c>
    </row>
    <row r="11">
      <c r="A11" s="35" t="s">
        <v>524</v>
      </c>
      <c r="B11" s="35">
        <v>0.65</v>
      </c>
      <c r="C11" s="35">
        <f t="shared" si="1"/>
        <v>0.65</v>
      </c>
      <c r="D11" s="35">
        <f t="shared" si="2"/>
        <v>0.6</v>
      </c>
      <c r="E11" s="35" t="s">
        <v>23</v>
      </c>
    </row>
    <row r="12">
      <c r="A12" s="35" t="s">
        <v>525</v>
      </c>
      <c r="B12" s="35">
        <v>0.55</v>
      </c>
      <c r="C12" s="35">
        <f t="shared" si="1"/>
        <v>0.55</v>
      </c>
      <c r="D12" s="35">
        <f t="shared" si="2"/>
        <v>0.5</v>
      </c>
      <c r="E12" s="35">
        <v>1.0</v>
      </c>
      <c r="F12" s="4" t="s">
        <v>582</v>
      </c>
    </row>
    <row r="13">
      <c r="A13" s="35" t="s">
        <v>526</v>
      </c>
      <c r="B13" s="35">
        <v>0.3</v>
      </c>
      <c r="C13" s="35">
        <f t="shared" si="1"/>
        <v>0.7</v>
      </c>
      <c r="D13" s="35">
        <f t="shared" si="2"/>
        <v>0.7</v>
      </c>
      <c r="E13" s="35">
        <v>0.0</v>
      </c>
      <c r="F13" s="4" t="s">
        <v>582</v>
      </c>
    </row>
    <row r="14">
      <c r="A14" s="35" t="s">
        <v>527</v>
      </c>
      <c r="B14" s="35">
        <v>0.08</v>
      </c>
      <c r="C14" s="35">
        <f t="shared" si="1"/>
        <v>0.92</v>
      </c>
      <c r="D14" s="35">
        <f t="shared" si="2"/>
        <v>0.9</v>
      </c>
      <c r="E14" s="35">
        <v>0.0</v>
      </c>
      <c r="F14" s="4" t="s">
        <v>582</v>
      </c>
    </row>
    <row r="15">
      <c r="A15" s="35" t="s">
        <v>528</v>
      </c>
      <c r="B15" s="35">
        <v>0.05</v>
      </c>
      <c r="C15" s="35">
        <f t="shared" si="1"/>
        <v>0.95</v>
      </c>
      <c r="D15" s="35">
        <f t="shared" si="2"/>
        <v>0.9</v>
      </c>
      <c r="E15" s="35">
        <v>0.0</v>
      </c>
      <c r="F15" s="4" t="s">
        <v>582</v>
      </c>
    </row>
    <row r="16">
      <c r="A16" s="35" t="s">
        <v>529</v>
      </c>
      <c r="B16" s="35">
        <v>0.25</v>
      </c>
      <c r="C16" s="35">
        <f t="shared" si="1"/>
        <v>0.75</v>
      </c>
      <c r="D16" s="35">
        <f t="shared" si="2"/>
        <v>0.7</v>
      </c>
      <c r="E16" s="35">
        <v>0.0</v>
      </c>
      <c r="F16" s="4" t="s">
        <v>582</v>
      </c>
    </row>
    <row r="17">
      <c r="A17" s="35" t="s">
        <v>530</v>
      </c>
      <c r="B17" s="35">
        <v>0.05</v>
      </c>
      <c r="C17" s="35">
        <f t="shared" si="1"/>
        <v>0.95</v>
      </c>
      <c r="D17" s="35">
        <f t="shared" si="2"/>
        <v>0.9</v>
      </c>
      <c r="E17" s="35">
        <v>0.0</v>
      </c>
      <c r="F17" s="4" t="s">
        <v>582</v>
      </c>
    </row>
    <row r="18">
      <c r="A18" s="35" t="s">
        <v>531</v>
      </c>
      <c r="B18" s="35">
        <v>0.65</v>
      </c>
      <c r="C18" s="35">
        <f t="shared" si="1"/>
        <v>0.65</v>
      </c>
      <c r="D18" s="35">
        <f t="shared" si="2"/>
        <v>0.6</v>
      </c>
      <c r="E18" s="35">
        <v>0.0</v>
      </c>
      <c r="F18" s="4" t="s">
        <v>578</v>
      </c>
    </row>
    <row r="19">
      <c r="A19" s="35" t="s">
        <v>532</v>
      </c>
      <c r="B19" s="35">
        <v>0.75</v>
      </c>
      <c r="C19" s="35">
        <f t="shared" si="1"/>
        <v>0.75</v>
      </c>
      <c r="D19" s="35">
        <f t="shared" si="2"/>
        <v>0.7</v>
      </c>
      <c r="E19" s="35">
        <v>0.0</v>
      </c>
      <c r="F19" s="4" t="s">
        <v>578</v>
      </c>
    </row>
    <row r="20">
      <c r="A20" s="35" t="s">
        <v>533</v>
      </c>
      <c r="B20" s="35">
        <v>0.25</v>
      </c>
      <c r="C20" s="35">
        <f t="shared" si="1"/>
        <v>0.75</v>
      </c>
      <c r="D20" s="35">
        <f t="shared" si="2"/>
        <v>0.7</v>
      </c>
      <c r="E20" s="35">
        <v>0.0</v>
      </c>
      <c r="F20" s="4" t="s">
        <v>582</v>
      </c>
    </row>
    <row r="21">
      <c r="A21" s="35" t="s">
        <v>534</v>
      </c>
      <c r="B21" s="35">
        <v>0.9</v>
      </c>
      <c r="C21" s="35">
        <f t="shared" si="1"/>
        <v>0.9</v>
      </c>
      <c r="D21" s="35">
        <f t="shared" si="2"/>
        <v>0.9</v>
      </c>
      <c r="E21" s="35">
        <v>1.0</v>
      </c>
      <c r="F21" s="4" t="s">
        <v>582</v>
      </c>
    </row>
    <row r="22">
      <c r="A22" s="35" t="s">
        <v>535</v>
      </c>
      <c r="B22" s="35">
        <v>0.87</v>
      </c>
      <c r="C22" s="35">
        <f t="shared" si="1"/>
        <v>0.87</v>
      </c>
      <c r="D22" s="35">
        <f t="shared" si="2"/>
        <v>0.9</v>
      </c>
      <c r="E22" s="35">
        <v>1.0</v>
      </c>
      <c r="F22" s="4" t="s">
        <v>582</v>
      </c>
    </row>
    <row r="23">
      <c r="A23" s="35" t="s">
        <v>536</v>
      </c>
      <c r="B23" s="35">
        <v>0.04</v>
      </c>
      <c r="C23" s="35">
        <f t="shared" si="1"/>
        <v>0.96</v>
      </c>
      <c r="D23" s="35">
        <f t="shared" si="2"/>
        <v>0.99</v>
      </c>
      <c r="E23" s="35">
        <v>0.0</v>
      </c>
      <c r="F23" s="4" t="s">
        <v>582</v>
      </c>
    </row>
    <row r="24">
      <c r="A24" s="35" t="s">
        <v>537</v>
      </c>
      <c r="B24" s="35">
        <v>0.54</v>
      </c>
      <c r="C24" s="35">
        <f t="shared" si="1"/>
        <v>0.54</v>
      </c>
      <c r="D24" s="35">
        <f t="shared" si="2"/>
        <v>0.5</v>
      </c>
      <c r="E24" s="35">
        <v>0.0</v>
      </c>
      <c r="F24" s="4" t="s">
        <v>578</v>
      </c>
    </row>
    <row r="25">
      <c r="A25" s="35" t="s">
        <v>538</v>
      </c>
      <c r="B25" s="35">
        <v>0.05</v>
      </c>
      <c r="C25" s="35">
        <f t="shared" si="1"/>
        <v>0.95</v>
      </c>
      <c r="D25" s="35">
        <f t="shared" si="2"/>
        <v>0.9</v>
      </c>
      <c r="E25" s="35">
        <v>0.0</v>
      </c>
      <c r="F25" s="4" t="s">
        <v>582</v>
      </c>
    </row>
    <row r="26">
      <c r="A26" s="35" t="s">
        <v>539</v>
      </c>
      <c r="B26" s="35">
        <v>0.35</v>
      </c>
      <c r="C26" s="35">
        <f t="shared" si="1"/>
        <v>0.65</v>
      </c>
      <c r="D26" s="35">
        <f t="shared" si="2"/>
        <v>0.6</v>
      </c>
      <c r="E26" s="35">
        <v>0.0</v>
      </c>
      <c r="F26" s="4" t="s">
        <v>582</v>
      </c>
    </row>
    <row r="27">
      <c r="A27" s="35" t="s">
        <v>540</v>
      </c>
      <c r="B27" s="35">
        <v>0.44</v>
      </c>
      <c r="C27" s="35">
        <f t="shared" si="1"/>
        <v>0.56</v>
      </c>
      <c r="D27" s="35">
        <f t="shared" si="2"/>
        <v>0.6</v>
      </c>
      <c r="E27" s="35">
        <v>1.0</v>
      </c>
      <c r="F27" s="4" t="s">
        <v>578</v>
      </c>
    </row>
    <row r="28">
      <c r="A28" s="35" t="s">
        <v>541</v>
      </c>
      <c r="B28" s="35">
        <v>0.2</v>
      </c>
      <c r="C28" s="35">
        <f t="shared" si="1"/>
        <v>0.8</v>
      </c>
      <c r="D28" s="35">
        <f t="shared" si="2"/>
        <v>0.8</v>
      </c>
      <c r="E28" s="35">
        <v>1.0</v>
      </c>
      <c r="F28" s="4" t="s">
        <v>578</v>
      </c>
    </row>
    <row r="29">
      <c r="A29" s="35" t="s">
        <v>542</v>
      </c>
      <c r="B29" s="35">
        <v>0.15</v>
      </c>
      <c r="C29" s="35">
        <f t="shared" si="1"/>
        <v>0.85</v>
      </c>
      <c r="D29" s="35">
        <f t="shared" si="2"/>
        <v>0.8</v>
      </c>
      <c r="E29" s="35">
        <v>0.0</v>
      </c>
      <c r="F29" s="4" t="s">
        <v>582</v>
      </c>
    </row>
    <row r="30">
      <c r="A30" s="35" t="s">
        <v>543</v>
      </c>
      <c r="B30" s="35">
        <v>0.08</v>
      </c>
      <c r="C30" s="35">
        <f t="shared" si="1"/>
        <v>0.92</v>
      </c>
      <c r="D30" s="35">
        <f t="shared" si="2"/>
        <v>0.9</v>
      </c>
      <c r="E30" s="35">
        <v>0.0</v>
      </c>
      <c r="F30" s="4" t="s">
        <v>583</v>
      </c>
    </row>
    <row r="31">
      <c r="A31" s="35" t="s">
        <v>544</v>
      </c>
      <c r="B31" s="35">
        <v>0.09</v>
      </c>
      <c r="C31" s="35">
        <f t="shared" si="1"/>
        <v>0.91</v>
      </c>
      <c r="D31" s="35">
        <f t="shared" si="2"/>
        <v>0.9</v>
      </c>
      <c r="E31" s="35">
        <v>0.0</v>
      </c>
      <c r="F31" s="4" t="s">
        <v>582</v>
      </c>
    </row>
    <row r="32">
      <c r="A32" s="35" t="s">
        <v>545</v>
      </c>
      <c r="B32" s="35">
        <v>0.012</v>
      </c>
      <c r="C32" s="35">
        <f t="shared" si="1"/>
        <v>0.988</v>
      </c>
      <c r="D32" s="35">
        <f t="shared" si="2"/>
        <v>0.99</v>
      </c>
      <c r="E32" s="35">
        <v>0.0</v>
      </c>
      <c r="F32" s="4" t="s">
        <v>582</v>
      </c>
    </row>
    <row r="33">
      <c r="A33" s="35" t="s">
        <v>546</v>
      </c>
      <c r="B33" s="35">
        <v>0.15</v>
      </c>
      <c r="C33" s="35">
        <f t="shared" si="1"/>
        <v>0.85</v>
      </c>
      <c r="D33" s="35">
        <f t="shared" si="2"/>
        <v>0.8</v>
      </c>
      <c r="E33" s="35">
        <v>0.0</v>
      </c>
      <c r="F33" s="4" t="s">
        <v>582</v>
      </c>
    </row>
    <row r="34">
      <c r="A34" s="35" t="s">
        <v>547</v>
      </c>
      <c r="B34" s="35">
        <v>0.72</v>
      </c>
      <c r="C34" s="35">
        <f t="shared" si="1"/>
        <v>0.72</v>
      </c>
      <c r="D34" s="35">
        <f t="shared" si="2"/>
        <v>0.7</v>
      </c>
      <c r="E34" s="35">
        <v>1.0</v>
      </c>
      <c r="F34" s="4" t="s">
        <v>582</v>
      </c>
    </row>
    <row r="35">
      <c r="A35" s="35" t="s">
        <v>548</v>
      </c>
      <c r="B35" s="35">
        <v>0.35</v>
      </c>
      <c r="C35" s="35">
        <f t="shared" si="1"/>
        <v>0.65</v>
      </c>
      <c r="D35" s="35">
        <f t="shared" si="2"/>
        <v>0.6</v>
      </c>
      <c r="E35" s="35">
        <v>1.0</v>
      </c>
      <c r="F35" s="4" t="s">
        <v>578</v>
      </c>
    </row>
    <row r="36">
      <c r="A36" s="35" t="s">
        <v>549</v>
      </c>
      <c r="B36" s="35">
        <v>0.33</v>
      </c>
      <c r="C36" s="35">
        <f t="shared" si="1"/>
        <v>0.67</v>
      </c>
      <c r="D36" s="35">
        <f t="shared" si="2"/>
        <v>0.7</v>
      </c>
      <c r="E36" s="35">
        <v>1.0</v>
      </c>
      <c r="F36" s="4" t="s">
        <v>578</v>
      </c>
    </row>
    <row r="37">
      <c r="A37" s="35" t="s">
        <v>550</v>
      </c>
      <c r="B37" s="35">
        <v>0.26</v>
      </c>
      <c r="C37" s="35">
        <f t="shared" si="1"/>
        <v>0.74</v>
      </c>
      <c r="D37" s="35">
        <f t="shared" si="2"/>
        <v>0.7</v>
      </c>
      <c r="E37" s="35">
        <v>0.0</v>
      </c>
      <c r="F37" s="4" t="s">
        <v>582</v>
      </c>
    </row>
    <row r="38">
      <c r="A38" s="35" t="s">
        <v>551</v>
      </c>
      <c r="B38" s="35">
        <v>0.27</v>
      </c>
      <c r="C38" s="35">
        <f t="shared" si="1"/>
        <v>0.73</v>
      </c>
      <c r="D38" s="35">
        <f t="shared" si="2"/>
        <v>0.7</v>
      </c>
      <c r="E38" s="35">
        <v>0.0</v>
      </c>
      <c r="F38" s="4" t="s">
        <v>582</v>
      </c>
    </row>
    <row r="39">
      <c r="A39" s="35" t="s">
        <v>552</v>
      </c>
      <c r="B39" s="35">
        <v>0.3</v>
      </c>
      <c r="C39" s="35">
        <f t="shared" si="1"/>
        <v>0.7</v>
      </c>
      <c r="D39" s="35">
        <f t="shared" si="2"/>
        <v>0.7</v>
      </c>
      <c r="E39" s="35">
        <v>1.0</v>
      </c>
      <c r="F39" s="4" t="s">
        <v>578</v>
      </c>
    </row>
    <row r="40">
      <c r="A40" s="35" t="s">
        <v>553</v>
      </c>
      <c r="B40" s="35">
        <v>0.18</v>
      </c>
      <c r="C40" s="35">
        <f t="shared" si="1"/>
        <v>0.82</v>
      </c>
      <c r="D40" s="35">
        <f t="shared" si="2"/>
        <v>0.8</v>
      </c>
      <c r="E40" s="35">
        <v>1.0</v>
      </c>
      <c r="F40" s="4" t="s">
        <v>578</v>
      </c>
    </row>
    <row r="41">
      <c r="A41" s="35" t="s">
        <v>554</v>
      </c>
      <c r="B41" s="35">
        <v>0.15</v>
      </c>
      <c r="C41" s="35">
        <f t="shared" si="1"/>
        <v>0.85</v>
      </c>
      <c r="D41" s="35">
        <f t="shared" si="2"/>
        <v>0.8</v>
      </c>
      <c r="E41" s="35">
        <v>0.0</v>
      </c>
      <c r="F41" s="4" t="s">
        <v>584</v>
      </c>
    </row>
    <row r="42">
      <c r="A42" s="35" t="s">
        <v>555</v>
      </c>
      <c r="B42" s="35">
        <v>0.02</v>
      </c>
      <c r="C42" s="35">
        <f t="shared" si="1"/>
        <v>0.98</v>
      </c>
      <c r="D42" s="35">
        <f t="shared" si="2"/>
        <v>0.99</v>
      </c>
      <c r="E42" s="35" t="s">
        <v>23</v>
      </c>
    </row>
    <row r="43">
      <c r="A43" s="35" t="s">
        <v>556</v>
      </c>
      <c r="B43" s="35">
        <v>0.22</v>
      </c>
      <c r="C43" s="35">
        <f t="shared" si="1"/>
        <v>0.78</v>
      </c>
      <c r="D43" s="35">
        <f t="shared" si="2"/>
        <v>0.8</v>
      </c>
      <c r="E43" s="35">
        <v>0.0</v>
      </c>
      <c r="F43" s="4" t="s">
        <v>582</v>
      </c>
    </row>
    <row r="44">
      <c r="A44" s="35" t="s">
        <v>557</v>
      </c>
      <c r="B44" s="35">
        <v>0.23</v>
      </c>
      <c r="C44" s="35">
        <f t="shared" si="1"/>
        <v>0.77</v>
      </c>
      <c r="D44" s="35">
        <f t="shared" si="2"/>
        <v>0.8</v>
      </c>
      <c r="E44" s="35">
        <v>0.0</v>
      </c>
      <c r="F44" s="4" t="s">
        <v>582</v>
      </c>
    </row>
    <row r="45">
      <c r="A45" s="35" t="s">
        <v>558</v>
      </c>
      <c r="B45" s="35">
        <v>0.45</v>
      </c>
      <c r="C45" s="35">
        <f t="shared" si="1"/>
        <v>0.55</v>
      </c>
      <c r="D45" s="35">
        <f t="shared" si="2"/>
        <v>0.5</v>
      </c>
      <c r="E45" s="35">
        <v>1.0</v>
      </c>
      <c r="F45" s="4" t="s">
        <v>578</v>
      </c>
    </row>
    <row r="46">
      <c r="A46" s="35" t="s">
        <v>559</v>
      </c>
      <c r="B46" s="35">
        <v>0.3</v>
      </c>
      <c r="C46" s="35">
        <f t="shared" si="1"/>
        <v>0.7</v>
      </c>
      <c r="D46" s="35">
        <f t="shared" si="2"/>
        <v>0.7</v>
      </c>
      <c r="E46" s="35">
        <v>0.0</v>
      </c>
      <c r="F46" s="4" t="s">
        <v>582</v>
      </c>
    </row>
    <row r="47">
      <c r="A47" s="35" t="s">
        <v>560</v>
      </c>
      <c r="B47" s="35">
        <v>0.7</v>
      </c>
      <c r="C47" s="35">
        <f t="shared" si="1"/>
        <v>0.7</v>
      </c>
      <c r="D47" s="35">
        <f t="shared" si="2"/>
        <v>0.7</v>
      </c>
      <c r="E47" s="35">
        <v>0.0</v>
      </c>
      <c r="F47" s="4" t="s">
        <v>582</v>
      </c>
    </row>
    <row r="48">
      <c r="A48" s="35" t="s">
        <v>561</v>
      </c>
      <c r="B48" s="35">
        <v>0.15</v>
      </c>
      <c r="C48" s="35">
        <f t="shared" si="1"/>
        <v>0.85</v>
      </c>
      <c r="D48" s="35">
        <f t="shared" si="2"/>
        <v>0.8</v>
      </c>
      <c r="E48" s="35">
        <v>1.0</v>
      </c>
      <c r="F48" s="4" t="s">
        <v>578</v>
      </c>
    </row>
    <row r="49">
      <c r="A49" s="35" t="s">
        <v>562</v>
      </c>
      <c r="B49" s="35">
        <v>0.65</v>
      </c>
      <c r="C49" s="35">
        <f t="shared" si="1"/>
        <v>0.65</v>
      </c>
      <c r="D49" s="35">
        <f t="shared" si="2"/>
        <v>0.6</v>
      </c>
      <c r="E49" s="35">
        <v>1.0</v>
      </c>
      <c r="F49" s="4" t="s">
        <v>585</v>
      </c>
    </row>
    <row r="50">
      <c r="A50" s="35" t="s">
        <v>563</v>
      </c>
      <c r="B50" s="35">
        <v>0.1</v>
      </c>
      <c r="C50" s="35">
        <f t="shared" si="1"/>
        <v>0.9</v>
      </c>
      <c r="D50" s="35">
        <f t="shared" si="2"/>
        <v>0.9</v>
      </c>
      <c r="E50" s="35">
        <v>0.0</v>
      </c>
      <c r="F50" s="4" t="s">
        <v>582</v>
      </c>
    </row>
    <row r="51">
      <c r="A51" s="35" t="s">
        <v>564</v>
      </c>
      <c r="B51" s="35">
        <v>0.75</v>
      </c>
      <c r="C51" s="35">
        <f t="shared" si="1"/>
        <v>0.75</v>
      </c>
      <c r="D51" s="35">
        <f t="shared" si="2"/>
        <v>0.7</v>
      </c>
      <c r="E51" s="35">
        <v>1.0</v>
      </c>
      <c r="F51" s="4" t="s">
        <v>582</v>
      </c>
    </row>
    <row r="52">
      <c r="A52" s="35" t="s">
        <v>565</v>
      </c>
      <c r="B52" s="35">
        <v>0.05</v>
      </c>
      <c r="C52" s="35">
        <f t="shared" si="1"/>
        <v>0.95</v>
      </c>
      <c r="D52" s="35">
        <f t="shared" si="2"/>
        <v>0.9</v>
      </c>
      <c r="E52" s="35">
        <v>0.0</v>
      </c>
      <c r="F52" s="4" t="s">
        <v>582</v>
      </c>
    </row>
    <row r="53">
      <c r="A53" s="35" t="s">
        <v>566</v>
      </c>
      <c r="B53" s="35">
        <v>1.0E-6</v>
      </c>
      <c r="C53" s="35">
        <f t="shared" si="1"/>
        <v>0.999999</v>
      </c>
      <c r="D53" s="35">
        <f t="shared" si="2"/>
        <v>0.99</v>
      </c>
      <c r="E53" s="35">
        <v>0.0</v>
      </c>
      <c r="F53" s="4" t="s">
        <v>582</v>
      </c>
    </row>
    <row r="54">
      <c r="A54" s="35" t="s">
        <v>567</v>
      </c>
      <c r="B54" s="35">
        <v>0.02</v>
      </c>
      <c r="C54" s="35">
        <f t="shared" si="1"/>
        <v>0.98</v>
      </c>
      <c r="D54" s="35">
        <f t="shared" si="2"/>
        <v>0.99</v>
      </c>
      <c r="E54" s="35">
        <v>0.0</v>
      </c>
      <c r="F54" s="4" t="s">
        <v>582</v>
      </c>
    </row>
    <row r="55">
      <c r="A55" s="35" t="s">
        <v>568</v>
      </c>
      <c r="B55" s="35">
        <v>0.65</v>
      </c>
      <c r="C55" s="35">
        <f t="shared" si="1"/>
        <v>0.65</v>
      </c>
      <c r="D55" s="35">
        <f t="shared" si="2"/>
        <v>0.6</v>
      </c>
      <c r="E55" s="35">
        <v>0.0</v>
      </c>
      <c r="F55" s="4" t="s">
        <v>578</v>
      </c>
    </row>
    <row r="56">
      <c r="A56" s="35" t="s">
        <v>569</v>
      </c>
      <c r="B56" s="35">
        <v>0.6</v>
      </c>
      <c r="E56" s="35">
        <v>0.0</v>
      </c>
      <c r="F56" s="4" t="s">
        <v>578</v>
      </c>
    </row>
  </sheetData>
  <drawing r:id="rId1"/>
</worksheet>
</file>