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muelsvensson/Documents/forecasting_project/"/>
    </mc:Choice>
  </mc:AlternateContent>
  <xr:revisionPtr revIDLastSave="0" documentId="13_ncr:1_{4C8B2D74-023C-B243-BB17-9BBB0973239E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Scores" sheetId="1" r:id="rId1"/>
    <sheet name="Summary" sheetId="2" r:id="rId2"/>
    <sheet name="Open Full" sheetId="3" r:id="rId3"/>
    <sheet name="Open Metaculus" sheetId="4" r:id="rId4"/>
    <sheet name="Finished Full" sheetId="5" r:id="rId5"/>
    <sheet name="Finished Metaculus" sheetId="6" r:id="rId6"/>
    <sheet name="Predictions 2023" sheetId="7" r:id="rId7"/>
    <sheet name="Predictions 2022" sheetId="8" r:id="rId8"/>
    <sheet name="Calibration 2022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5" i="3" l="1"/>
  <c r="AU5" i="3"/>
  <c r="AV5" i="3"/>
  <c r="AW5" i="3"/>
  <c r="AX5" i="3"/>
  <c r="AY5" i="3"/>
  <c r="AZ5" i="3"/>
  <c r="BA5" i="3"/>
  <c r="AQ5" i="3"/>
  <c r="AS5" i="3"/>
  <c r="AR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B5" i="3"/>
  <c r="AC5" i="3"/>
  <c r="AA5" i="3"/>
  <c r="Z5" i="3"/>
  <c r="Y5" i="3"/>
  <c r="X5" i="3"/>
  <c r="W5" i="3"/>
  <c r="V5" i="3"/>
  <c r="U5" i="3"/>
  <c r="T5" i="3"/>
  <c r="S5" i="3"/>
  <c r="Q5" i="3"/>
  <c r="R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2" i="9" a="1"/>
  <c r="B56" i="9" s="1"/>
  <c r="A10" i="9"/>
  <c r="A2" i="9" a="1"/>
  <c r="BI5" i="8"/>
  <c r="BI7" i="8" s="1"/>
  <c r="BI8" i="8" s="1"/>
  <c r="BH5" i="8"/>
  <c r="BH7" i="8" s="1"/>
  <c r="BH8" i="8" s="1"/>
  <c r="BG5" i="8"/>
  <c r="BG7" i="8" s="1"/>
  <c r="BG8" i="8" s="1"/>
  <c r="BF5" i="8"/>
  <c r="BF7" i="8" s="1"/>
  <c r="BF8" i="8" s="1"/>
  <c r="BE5" i="8"/>
  <c r="BE7" i="8" s="1"/>
  <c r="BE8" i="8" s="1"/>
  <c r="BD5" i="8"/>
  <c r="BD9" i="8" s="1"/>
  <c r="BC5" i="8"/>
  <c r="BC9" i="8" s="1"/>
  <c r="BB5" i="8"/>
  <c r="BA5" i="8"/>
  <c r="BA9" i="8" s="1"/>
  <c r="AZ5" i="8"/>
  <c r="AZ9" i="8" s="1"/>
  <c r="AY5" i="8"/>
  <c r="AY9" i="8" s="1"/>
  <c r="AX5" i="8"/>
  <c r="AX9" i="8" s="1"/>
  <c r="AW5" i="8"/>
  <c r="AW9" i="8" s="1"/>
  <c r="AV5" i="8"/>
  <c r="AU5" i="8"/>
  <c r="AU9" i="8" s="1"/>
  <c r="AT5" i="8"/>
  <c r="AS5" i="8"/>
  <c r="AS9" i="8" s="1"/>
  <c r="AR5" i="8"/>
  <c r="AR9" i="8" s="1"/>
  <c r="AQ5" i="8"/>
  <c r="AQ9" i="8" s="1"/>
  <c r="AP5" i="8"/>
  <c r="AP7" i="8" s="1"/>
  <c r="AP8" i="8" s="1"/>
  <c r="AO5" i="8"/>
  <c r="AO9" i="8" s="1"/>
  <c r="AN5" i="8"/>
  <c r="AM5" i="8"/>
  <c r="AM9" i="8" s="1"/>
  <c r="AL5" i="8"/>
  <c r="AK5" i="8"/>
  <c r="AK9" i="8" s="1"/>
  <c r="AJ5" i="8"/>
  <c r="AJ9" i="8" s="1"/>
  <c r="AI5" i="8"/>
  <c r="AI9" i="8" s="1"/>
  <c r="AH5" i="8"/>
  <c r="AH7" i="8" s="1"/>
  <c r="AH8" i="8" s="1"/>
  <c r="AG5" i="8"/>
  <c r="AG9" i="8" s="1"/>
  <c r="AF5" i="8"/>
  <c r="AE5" i="8"/>
  <c r="AE9" i="8" s="1"/>
  <c r="AD5" i="8"/>
  <c r="AC5" i="8"/>
  <c r="AC9" i="8" s="1"/>
  <c r="AB5" i="8"/>
  <c r="AB9" i="8" s="1"/>
  <c r="AA5" i="8"/>
  <c r="AA9" i="8" s="1"/>
  <c r="Z5" i="8"/>
  <c r="Z7" i="8" s="1"/>
  <c r="Z8" i="8" s="1"/>
  <c r="Y5" i="8"/>
  <c r="Y9" i="8" s="1"/>
  <c r="X5" i="8"/>
  <c r="W5" i="8"/>
  <c r="W9" i="8" s="1"/>
  <c r="V5" i="8"/>
  <c r="U5" i="8"/>
  <c r="U9" i="8" s="1"/>
  <c r="T5" i="8"/>
  <c r="T9" i="8" s="1"/>
  <c r="S5" i="8"/>
  <c r="R5" i="8"/>
  <c r="R7" i="8" s="1"/>
  <c r="R8" i="8" s="1"/>
  <c r="Q5" i="8"/>
  <c r="Q9" i="8" s="1"/>
  <c r="P5" i="8"/>
  <c r="O5" i="8"/>
  <c r="O9" i="8" s="1"/>
  <c r="N5" i="8"/>
  <c r="M5" i="8"/>
  <c r="M9" i="8" s="1"/>
  <c r="C16" i="1" s="1"/>
  <c r="L5" i="8"/>
  <c r="L9" i="8" s="1"/>
  <c r="K5" i="8"/>
  <c r="J5" i="8"/>
  <c r="J7" i="8" s="1"/>
  <c r="J8" i="8" s="1"/>
  <c r="I5" i="8"/>
  <c r="I9" i="8" s="1"/>
  <c r="H5" i="8"/>
  <c r="G5" i="8"/>
  <c r="G9" i="8" s="1"/>
  <c r="F5" i="8"/>
  <c r="E5" i="8"/>
  <c r="E9" i="8" s="1"/>
  <c r="D5" i="8"/>
  <c r="C5" i="8"/>
  <c r="B5" i="8"/>
  <c r="B7" i="8" s="1"/>
  <c r="B8" i="8" s="1"/>
  <c r="BZ5" i="7"/>
  <c r="BY5" i="7"/>
  <c r="BX5" i="7"/>
  <c r="BW5" i="7"/>
  <c r="BW7" i="7" s="1"/>
  <c r="BW8" i="7" s="1"/>
  <c r="BV5" i="7"/>
  <c r="BU5" i="7"/>
  <c r="BU7" i="7" s="1"/>
  <c r="BU8" i="7" s="1"/>
  <c r="BT5" i="7"/>
  <c r="BT7" i="7" s="1"/>
  <c r="BT8" i="7" s="1"/>
  <c r="BS5" i="7"/>
  <c r="BS9" i="7" s="1"/>
  <c r="BR5" i="7"/>
  <c r="BR7" i="7" s="1"/>
  <c r="BR8" i="7" s="1"/>
  <c r="BQ5" i="7"/>
  <c r="BQ9" i="7" s="1"/>
  <c r="BP5" i="7"/>
  <c r="BO5" i="7"/>
  <c r="BN5" i="7"/>
  <c r="BM5" i="7"/>
  <c r="BL5" i="7"/>
  <c r="BK5" i="7"/>
  <c r="BK9" i="7" s="1"/>
  <c r="BJ5" i="7"/>
  <c r="BJ7" i="7" s="1"/>
  <c r="BJ8" i="7" s="1"/>
  <c r="BI5" i="7"/>
  <c r="BI9" i="7" s="1"/>
  <c r="BH5" i="7"/>
  <c r="BH9" i="7" s="1"/>
  <c r="BG5" i="7"/>
  <c r="BF5" i="7"/>
  <c r="BF9" i="7" s="1"/>
  <c r="BE5" i="7"/>
  <c r="BE7" i="7" s="1"/>
  <c r="BE8" i="7" s="1"/>
  <c r="BD5" i="7"/>
  <c r="BD9" i="7" s="1"/>
  <c r="BC5" i="7"/>
  <c r="BC7" i="7" s="1"/>
  <c r="BC8" i="7" s="1"/>
  <c r="BB5" i="7"/>
  <c r="BB7" i="7" s="1"/>
  <c r="BB8" i="7" s="1"/>
  <c r="BA5" i="7"/>
  <c r="BA7" i="7" s="1"/>
  <c r="BA8" i="7" s="1"/>
  <c r="AZ5" i="7"/>
  <c r="AZ9" i="7" s="1"/>
  <c r="AY5" i="7"/>
  <c r="AY9" i="7" s="1"/>
  <c r="AX5" i="7"/>
  <c r="AW5" i="7"/>
  <c r="AW9" i="7" s="1"/>
  <c r="AV5" i="7"/>
  <c r="AU5" i="7"/>
  <c r="AU9" i="7" s="1"/>
  <c r="AT5" i="7"/>
  <c r="AS5" i="7"/>
  <c r="AS7" i="7" s="1"/>
  <c r="AS8" i="7" s="1"/>
  <c r="AR5" i="7"/>
  <c r="AQ5" i="7"/>
  <c r="AQ7" i="7" s="1"/>
  <c r="AQ8" i="7" s="1"/>
  <c r="AP5" i="7"/>
  <c r="AO5" i="7"/>
  <c r="AO7" i="7" s="1"/>
  <c r="AO8" i="7" s="1"/>
  <c r="AN5" i="7"/>
  <c r="AM5" i="7"/>
  <c r="AM7" i="7" s="1"/>
  <c r="AM8" i="7" s="1"/>
  <c r="AL5" i="7"/>
  <c r="AK5" i="7"/>
  <c r="AK9" i="7" s="1"/>
  <c r="AJ5" i="7"/>
  <c r="AI5" i="7"/>
  <c r="AI9" i="7" s="1"/>
  <c r="AH5" i="7"/>
  <c r="AH9" i="7" s="1"/>
  <c r="AG5" i="7"/>
  <c r="AG9" i="7" s="1"/>
  <c r="AF5" i="7"/>
  <c r="AE5" i="7"/>
  <c r="AE9" i="7" s="1"/>
  <c r="AD5" i="7"/>
  <c r="AC5" i="7"/>
  <c r="AB5" i="7"/>
  <c r="AB9" i="7" s="1"/>
  <c r="AA5" i="7"/>
  <c r="AA7" i="7" s="1"/>
  <c r="AA8" i="7" s="1"/>
  <c r="Z5" i="7"/>
  <c r="Z7" i="7" s="1"/>
  <c r="Z8" i="7" s="1"/>
  <c r="Y5" i="7"/>
  <c r="Y9" i="7" s="1"/>
  <c r="X5" i="7"/>
  <c r="W5" i="7"/>
  <c r="W7" i="7" s="1"/>
  <c r="W8" i="7" s="1"/>
  <c r="V5" i="7"/>
  <c r="U5" i="7"/>
  <c r="U9" i="7" s="1"/>
  <c r="T5" i="7"/>
  <c r="S5" i="7"/>
  <c r="R5" i="7"/>
  <c r="Q5" i="7"/>
  <c r="Q7" i="7" s="1"/>
  <c r="Q8" i="7" s="1"/>
  <c r="P5" i="7"/>
  <c r="O5" i="7"/>
  <c r="O9" i="7" s="1"/>
  <c r="N5" i="7"/>
  <c r="M5" i="7"/>
  <c r="M9" i="7" s="1"/>
  <c r="L5" i="7"/>
  <c r="K5" i="7"/>
  <c r="K9" i="7" s="1"/>
  <c r="J5" i="7"/>
  <c r="I5" i="7"/>
  <c r="I9" i="7" s="1"/>
  <c r="H5" i="7"/>
  <c r="H7" i="7" s="1"/>
  <c r="H8" i="7" s="1"/>
  <c r="G5" i="7"/>
  <c r="G9" i="7" s="1"/>
  <c r="F5" i="7"/>
  <c r="E5" i="7"/>
  <c r="E9" i="7" s="1"/>
  <c r="D5" i="7"/>
  <c r="C5" i="7"/>
  <c r="B5" i="7"/>
  <c r="AM5" i="6"/>
  <c r="AM16" i="6" s="1"/>
  <c r="AM26" i="6" s="1"/>
  <c r="AL5" i="6"/>
  <c r="AL21" i="6" s="1"/>
  <c r="AK5" i="6"/>
  <c r="AJ5" i="6"/>
  <c r="AJ19" i="6" s="1"/>
  <c r="AI5" i="6"/>
  <c r="AI27" i="6" s="1"/>
  <c r="AH5" i="6"/>
  <c r="AH22" i="6" s="1"/>
  <c r="AG5" i="6"/>
  <c r="AG20" i="6" s="1"/>
  <c r="AF5" i="6"/>
  <c r="AF20" i="6" s="1"/>
  <c r="AE5" i="6"/>
  <c r="AD5" i="6"/>
  <c r="AD19" i="6" s="1"/>
  <c r="AC5" i="6"/>
  <c r="AC25" i="6" s="1"/>
  <c r="AB5" i="6"/>
  <c r="AB22" i="6" s="1"/>
  <c r="AA5" i="6"/>
  <c r="AA24" i="6" s="1"/>
  <c r="Z5" i="6"/>
  <c r="Y5" i="6"/>
  <c r="X5" i="6"/>
  <c r="W5" i="6"/>
  <c r="V5" i="6"/>
  <c r="V16" i="6" s="1"/>
  <c r="V26" i="6" s="1"/>
  <c r="U5" i="6"/>
  <c r="U17" i="6" s="1"/>
  <c r="T5" i="6"/>
  <c r="T16" i="6" s="1"/>
  <c r="T26" i="6" s="1"/>
  <c r="S5" i="6"/>
  <c r="S23" i="6" s="1"/>
  <c r="R5" i="6"/>
  <c r="R20" i="6" s="1"/>
  <c r="Q5" i="6"/>
  <c r="P5" i="6"/>
  <c r="O5" i="6"/>
  <c r="N5" i="6"/>
  <c r="N21" i="6" s="1"/>
  <c r="M5" i="6"/>
  <c r="M23" i="6" s="1"/>
  <c r="L5" i="6"/>
  <c r="L25" i="6" s="1"/>
  <c r="K5" i="6"/>
  <c r="K16" i="6" s="1"/>
  <c r="K26" i="6" s="1"/>
  <c r="J5" i="6"/>
  <c r="J18" i="6" s="1"/>
  <c r="I5" i="6"/>
  <c r="I17" i="6" s="1"/>
  <c r="H5" i="6"/>
  <c r="H17" i="6" s="1"/>
  <c r="G5" i="6"/>
  <c r="F5" i="6"/>
  <c r="F18" i="6" s="1"/>
  <c r="E5" i="6"/>
  <c r="E28" i="6" s="1"/>
  <c r="D5" i="6"/>
  <c r="D27" i="6" s="1"/>
  <c r="C5" i="6"/>
  <c r="C37" i="6" s="1"/>
  <c r="B5" i="6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2" i="5"/>
  <c r="H22" i="5"/>
  <c r="G22" i="5"/>
  <c r="F22" i="5"/>
  <c r="E22" i="5"/>
  <c r="D22" i="5"/>
  <c r="C22" i="5"/>
  <c r="B22" i="5"/>
  <c r="I21" i="5"/>
  <c r="H21" i="5"/>
  <c r="G21" i="5"/>
  <c r="F21" i="5"/>
  <c r="E21" i="5"/>
  <c r="D21" i="5"/>
  <c r="C21" i="5"/>
  <c r="B21" i="5"/>
  <c r="I20" i="5"/>
  <c r="G20" i="5"/>
  <c r="F20" i="5"/>
  <c r="E20" i="5"/>
  <c r="D20" i="5"/>
  <c r="C20" i="5"/>
  <c r="B20" i="5"/>
  <c r="F19" i="5"/>
  <c r="E19" i="5"/>
  <c r="D19" i="5"/>
  <c r="C19" i="5"/>
  <c r="B19" i="5"/>
  <c r="F18" i="5"/>
  <c r="E18" i="5"/>
  <c r="D18" i="5"/>
  <c r="B18" i="5"/>
  <c r="F17" i="5"/>
  <c r="B17" i="5"/>
  <c r="R9" i="5"/>
  <c r="AF5" i="5"/>
  <c r="AF32" i="5" s="1"/>
  <c r="AE5" i="5"/>
  <c r="AE29" i="5" s="1"/>
  <c r="AD5" i="5"/>
  <c r="AD29" i="5" s="1"/>
  <c r="AC5" i="5"/>
  <c r="AC20" i="5" s="1"/>
  <c r="AB5" i="5"/>
  <c r="AB28" i="5" s="1"/>
  <c r="AA5" i="5"/>
  <c r="AA16" i="5" s="1"/>
  <c r="AA26" i="5" s="1"/>
  <c r="Z5" i="5"/>
  <c r="Y5" i="5"/>
  <c r="Y16" i="5" s="1"/>
  <c r="Y26" i="5" s="1"/>
  <c r="X5" i="5"/>
  <c r="W5" i="5"/>
  <c r="W19" i="5" s="1"/>
  <c r="V5" i="5"/>
  <c r="V31" i="5" s="1"/>
  <c r="U5" i="5"/>
  <c r="U37" i="5" s="1"/>
  <c r="T5" i="5"/>
  <c r="T37" i="5" s="1"/>
  <c r="S5" i="5"/>
  <c r="S17" i="5" s="1"/>
  <c r="R5" i="5"/>
  <c r="R27" i="5" s="1"/>
  <c r="Q5" i="5"/>
  <c r="Q37" i="5" s="1"/>
  <c r="P5" i="5"/>
  <c r="P21" i="5" s="1"/>
  <c r="O5" i="5"/>
  <c r="O21" i="5" s="1"/>
  <c r="N5" i="5"/>
  <c r="M5" i="5"/>
  <c r="M30" i="5" s="1"/>
  <c r="L5" i="5"/>
  <c r="L30" i="5" s="1"/>
  <c r="K5" i="5"/>
  <c r="K30" i="5" s="1"/>
  <c r="J5" i="5"/>
  <c r="I5" i="5"/>
  <c r="H5" i="5"/>
  <c r="G5" i="5"/>
  <c r="G16" i="5" s="1"/>
  <c r="G26" i="5" s="1"/>
  <c r="F5" i="5"/>
  <c r="E5" i="5"/>
  <c r="E28" i="5" s="1"/>
  <c r="D5" i="5"/>
  <c r="D37" i="5" s="1"/>
  <c r="C5" i="5"/>
  <c r="C28" i="5" s="1"/>
  <c r="B5" i="5"/>
  <c r="C54" i="4"/>
  <c r="AT5" i="4"/>
  <c r="AT19" i="4" s="1"/>
  <c r="AS5" i="4"/>
  <c r="AS32" i="4" s="1"/>
  <c r="AR5" i="4"/>
  <c r="AR23" i="4" s="1"/>
  <c r="AQ5" i="4"/>
  <c r="AQ22" i="4" s="1"/>
  <c r="AP5" i="4"/>
  <c r="AP21" i="4" s="1"/>
  <c r="AO5" i="4"/>
  <c r="AO36" i="4" s="1"/>
  <c r="AN5" i="4"/>
  <c r="AM5" i="4"/>
  <c r="AM30" i="4" s="1"/>
  <c r="AL5" i="4"/>
  <c r="AL19" i="4" s="1"/>
  <c r="AK5" i="4"/>
  <c r="AK36" i="4" s="1"/>
  <c r="AJ5" i="4"/>
  <c r="AJ33" i="4" s="1"/>
  <c r="AI5" i="4"/>
  <c r="AH5" i="4"/>
  <c r="AH19" i="4" s="1"/>
  <c r="AG5" i="4"/>
  <c r="AG29" i="4" s="1"/>
  <c r="AF5" i="4"/>
  <c r="AF22" i="4" s="1"/>
  <c r="AE5" i="4"/>
  <c r="AE37" i="4" s="1"/>
  <c r="AD5" i="4"/>
  <c r="AD31" i="4" s="1"/>
  <c r="AC5" i="4"/>
  <c r="AC20" i="4" s="1"/>
  <c r="AB5" i="4"/>
  <c r="AB31" i="4" s="1"/>
  <c r="AA5" i="4"/>
  <c r="Z5" i="4"/>
  <c r="Z33" i="4" s="1"/>
  <c r="Y5" i="4"/>
  <c r="X5" i="4"/>
  <c r="X27" i="4" s="1"/>
  <c r="W5" i="4"/>
  <c r="W34" i="4" s="1"/>
  <c r="V5" i="4"/>
  <c r="V25" i="4" s="1"/>
  <c r="U5" i="4"/>
  <c r="T5" i="4"/>
  <c r="T29" i="4" s="1"/>
  <c r="S5" i="4"/>
  <c r="R5" i="4"/>
  <c r="R24" i="4" s="1"/>
  <c r="Q5" i="4"/>
  <c r="P5" i="4"/>
  <c r="P23" i="4" s="1"/>
  <c r="O5" i="4"/>
  <c r="N5" i="4"/>
  <c r="N16" i="4" s="1"/>
  <c r="N26" i="4" s="1"/>
  <c r="M5" i="4"/>
  <c r="M36" i="4" s="1"/>
  <c r="L5" i="4"/>
  <c r="L25" i="4" s="1"/>
  <c r="K5" i="4"/>
  <c r="K30" i="4" s="1"/>
  <c r="J5" i="4"/>
  <c r="J31" i="4" s="1"/>
  <c r="I5" i="4"/>
  <c r="H5" i="4"/>
  <c r="G5" i="4"/>
  <c r="F5" i="4"/>
  <c r="F37" i="4" s="1"/>
  <c r="E5" i="4"/>
  <c r="E17" i="4" s="1"/>
  <c r="D5" i="4"/>
  <c r="D29" i="4" s="1"/>
  <c r="C5" i="4"/>
  <c r="B5" i="4"/>
  <c r="AQ37" i="3"/>
  <c r="AQ36" i="3"/>
  <c r="AQ35" i="3"/>
  <c r="AQ34" i="3"/>
  <c r="AQ33" i="3"/>
  <c r="AQ32" i="3"/>
  <c r="AQ31" i="3"/>
  <c r="AQ30" i="3"/>
  <c r="B30" i="3"/>
  <c r="AQ29" i="3"/>
  <c r="AQ28" i="3"/>
  <c r="AQ27" i="3"/>
  <c r="AQ25" i="3"/>
  <c r="AQ24" i="3"/>
  <c r="AQ23" i="3"/>
  <c r="AQ22" i="3"/>
  <c r="AQ21" i="3"/>
  <c r="AQ20" i="3"/>
  <c r="AQ19" i="3"/>
  <c r="AQ18" i="3"/>
  <c r="AQ17" i="3"/>
  <c r="AQ16" i="3"/>
  <c r="AQ26" i="3" s="1"/>
  <c r="AS27" i="3"/>
  <c r="AR24" i="3"/>
  <c r="AP25" i="3"/>
  <c r="AO36" i="3"/>
  <c r="AN28" i="3"/>
  <c r="AM16" i="3"/>
  <c r="AM26" i="3" s="1"/>
  <c r="AK34" i="3"/>
  <c r="AJ25" i="3"/>
  <c r="AI35" i="3"/>
  <c r="AH35" i="3"/>
  <c r="AG34" i="3"/>
  <c r="AF19" i="3"/>
  <c r="AE23" i="3"/>
  <c r="AC32" i="3"/>
  <c r="AB27" i="3"/>
  <c r="AA24" i="3"/>
  <c r="Y34" i="3"/>
  <c r="X28" i="3"/>
  <c r="W16" i="3"/>
  <c r="W26" i="3" s="1"/>
  <c r="V28" i="3"/>
  <c r="U16" i="3"/>
  <c r="U26" i="3" s="1"/>
  <c r="T18" i="3"/>
  <c r="S28" i="3"/>
  <c r="Q32" i="3"/>
  <c r="P23" i="3"/>
  <c r="O24" i="3"/>
  <c r="M24" i="3"/>
  <c r="L23" i="3"/>
  <c r="K17" i="3"/>
  <c r="I37" i="3"/>
  <c r="H17" i="3"/>
  <c r="G17" i="3"/>
  <c r="E37" i="3"/>
  <c r="D24" i="3"/>
  <c r="C16" i="3"/>
  <c r="C26" i="3" s="1"/>
  <c r="N76" i="2"/>
  <c r="N66" i="2"/>
  <c r="N55" i="2"/>
  <c r="N44" i="2"/>
  <c r="N34" i="2"/>
  <c r="N23" i="2"/>
  <c r="N12" i="2"/>
  <c r="N3" i="2" a="1"/>
  <c r="N3" i="2"/>
  <c r="J63" i="2"/>
  <c r="J57" i="2"/>
  <c r="J56" i="2"/>
  <c r="J55" i="2"/>
  <c r="J49" i="2"/>
  <c r="J48" i="2"/>
  <c r="J47" i="2"/>
  <c r="J41" i="2"/>
  <c r="J40" i="2"/>
  <c r="J39" i="2"/>
  <c r="J33" i="2"/>
  <c r="J32" i="2"/>
  <c r="J31" i="2"/>
  <c r="J25" i="2"/>
  <c r="J24" i="2"/>
  <c r="J23" i="2"/>
  <c r="J17" i="2"/>
  <c r="J16" i="2"/>
  <c r="J15" i="2"/>
  <c r="J9" i="2"/>
  <c r="J8" i="2"/>
  <c r="J7" i="2"/>
  <c r="J3" i="2" a="1"/>
  <c r="J62" i="2" s="1"/>
  <c r="F39" i="2"/>
  <c r="F31" i="2"/>
  <c r="F23" i="2"/>
  <c r="F15" i="2"/>
  <c r="F7" i="2"/>
  <c r="F3" i="2" a="1"/>
  <c r="F38" i="2" s="1"/>
  <c r="B33" i="2"/>
  <c r="B25" i="2"/>
  <c r="B17" i="2"/>
  <c r="B9" i="2"/>
  <c r="B3" i="2" a="1"/>
  <c r="B32" i="2" s="1"/>
  <c r="C20" i="1" l="1"/>
  <c r="C13" i="1"/>
  <c r="AX7" i="8"/>
  <c r="AX8" i="8" s="1"/>
  <c r="D22" i="1"/>
  <c r="D23" i="1" s="1"/>
  <c r="AA17" i="6"/>
  <c r="K24" i="6"/>
  <c r="BS7" i="7"/>
  <c r="BS8" i="7" s="1"/>
  <c r="L23" i="5"/>
  <c r="D18" i="1"/>
  <c r="D19" i="1" s="1"/>
  <c r="D20" i="1"/>
  <c r="D21" i="1" s="1"/>
  <c r="S25" i="6"/>
  <c r="W9" i="7"/>
  <c r="E17" i="5"/>
  <c r="D20" i="6"/>
  <c r="AJ25" i="6"/>
  <c r="BC9" i="7"/>
  <c r="B9" i="8"/>
  <c r="C14" i="1" s="1"/>
  <c r="C27" i="6"/>
  <c r="M19" i="5"/>
  <c r="M20" i="5"/>
  <c r="D21" i="6"/>
  <c r="E27" i="6"/>
  <c r="G7" i="7"/>
  <c r="G8" i="7" s="1"/>
  <c r="Q16" i="5"/>
  <c r="Q26" i="5" s="1"/>
  <c r="L21" i="6"/>
  <c r="AI37" i="6"/>
  <c r="O7" i="7"/>
  <c r="O8" i="7" s="1"/>
  <c r="AC16" i="5"/>
  <c r="AC26" i="5" s="1"/>
  <c r="AC18" i="5"/>
  <c r="AC29" i="5"/>
  <c r="D16" i="6"/>
  <c r="D26" i="6" s="1"/>
  <c r="AJ37" i="6"/>
  <c r="AE7" i="7"/>
  <c r="AE8" i="7" s="1"/>
  <c r="M37" i="5"/>
  <c r="L17" i="6"/>
  <c r="AC23" i="6"/>
  <c r="BK7" i="7"/>
  <c r="BK8" i="7" s="1"/>
  <c r="D16" i="3"/>
  <c r="D26" i="3" s="1"/>
  <c r="Q17" i="3"/>
  <c r="AC18" i="3"/>
  <c r="S19" i="3"/>
  <c r="AB20" i="3"/>
  <c r="K21" i="3"/>
  <c r="AJ21" i="3"/>
  <c r="AI22" i="3"/>
  <c r="Q23" i="3"/>
  <c r="AN23" i="3"/>
  <c r="AB24" i="3"/>
  <c r="K25" i="3"/>
  <c r="M27" i="3"/>
  <c r="U28" i="3"/>
  <c r="AO29" i="3"/>
  <c r="I31" i="3"/>
  <c r="AC34" i="3"/>
  <c r="S37" i="3"/>
  <c r="AD16" i="4"/>
  <c r="AD26" i="4" s="1"/>
  <c r="AG17" i="4"/>
  <c r="AT18" i="4"/>
  <c r="J20" i="4"/>
  <c r="AT20" i="4"/>
  <c r="T22" i="4"/>
  <c r="F24" i="4"/>
  <c r="AH25" i="4"/>
  <c r="AR28" i="4"/>
  <c r="AL31" i="4"/>
  <c r="AB16" i="5"/>
  <c r="AB26" i="5" s="1"/>
  <c r="L21" i="5"/>
  <c r="K29" i="5"/>
  <c r="AF33" i="5"/>
  <c r="E16" i="3"/>
  <c r="E26" i="3" s="1"/>
  <c r="AR16" i="3"/>
  <c r="AR26" i="3" s="1"/>
  <c r="T17" i="3"/>
  <c r="D18" i="3"/>
  <c r="AJ18" i="3"/>
  <c r="T19" i="3"/>
  <c r="C20" i="3"/>
  <c r="AI20" i="3"/>
  <c r="L21" i="3"/>
  <c r="AJ22" i="3"/>
  <c r="S23" i="3"/>
  <c r="AC24" i="3"/>
  <c r="L25" i="3"/>
  <c r="T27" i="3"/>
  <c r="AC28" i="3"/>
  <c r="S31" i="3"/>
  <c r="C33" i="3"/>
  <c r="AI34" i="3"/>
  <c r="AS35" i="3"/>
  <c r="AG37" i="3"/>
  <c r="D16" i="4"/>
  <c r="D26" i="4" s="1"/>
  <c r="AK16" i="4"/>
  <c r="AK26" i="4" s="1"/>
  <c r="AR17" i="4"/>
  <c r="F19" i="4"/>
  <c r="L20" i="4"/>
  <c r="L21" i="4"/>
  <c r="AC22" i="4"/>
  <c r="L24" i="4"/>
  <c r="AJ25" i="4"/>
  <c r="L29" i="4"/>
  <c r="Z35" i="4"/>
  <c r="AR37" i="4"/>
  <c r="BE9" i="7"/>
  <c r="L16" i="3"/>
  <c r="L26" i="3" s="1"/>
  <c r="AS16" i="3"/>
  <c r="AS26" i="3" s="1"/>
  <c r="AA17" i="3"/>
  <c r="K18" i="3"/>
  <c r="Y19" i="3"/>
  <c r="D20" i="3"/>
  <c r="AJ20" i="3"/>
  <c r="Q21" i="3"/>
  <c r="D22" i="3"/>
  <c r="T23" i="3"/>
  <c r="E24" i="3"/>
  <c r="AJ24" i="3"/>
  <c r="S25" i="3"/>
  <c r="AR25" i="3"/>
  <c r="AJ27" i="3"/>
  <c r="AG28" i="3"/>
  <c r="AC31" i="3"/>
  <c r="I33" i="3"/>
  <c r="M36" i="3"/>
  <c r="AO37" i="3"/>
  <c r="E16" i="4"/>
  <c r="E26" i="4" s="1"/>
  <c r="AL16" i="4"/>
  <c r="AL26" i="4" s="1"/>
  <c r="D18" i="4"/>
  <c r="R19" i="4"/>
  <c r="R20" i="4"/>
  <c r="T21" i="4"/>
  <c r="F23" i="4"/>
  <c r="AH24" i="4"/>
  <c r="AK25" i="4"/>
  <c r="N29" i="4"/>
  <c r="D33" i="4"/>
  <c r="D36" i="4"/>
  <c r="S24" i="5"/>
  <c r="AC30" i="5"/>
  <c r="AB37" i="5"/>
  <c r="AM23" i="6"/>
  <c r="Y7" i="7"/>
  <c r="Y8" i="7" s="1"/>
  <c r="Q9" i="7"/>
  <c r="C21" i="1" s="1"/>
  <c r="T16" i="3"/>
  <c r="T26" i="3" s="1"/>
  <c r="C17" i="3"/>
  <c r="AB17" i="3"/>
  <c r="L18" i="3"/>
  <c r="AR18" i="3"/>
  <c r="AA19" i="3"/>
  <c r="E20" i="3"/>
  <c r="T21" i="3"/>
  <c r="E22" i="3"/>
  <c r="AR22" i="3"/>
  <c r="AA23" i="3"/>
  <c r="K24" i="3"/>
  <c r="T25" i="3"/>
  <c r="AS25" i="3"/>
  <c r="AK27" i="3"/>
  <c r="I30" i="3"/>
  <c r="AG31" i="3"/>
  <c r="Q33" i="3"/>
  <c r="M35" i="3"/>
  <c r="U36" i="3"/>
  <c r="M16" i="4"/>
  <c r="M26" i="4" s="1"/>
  <c r="AR16" i="4"/>
  <c r="AR26" i="4" s="1"/>
  <c r="F18" i="4"/>
  <c r="T19" i="4"/>
  <c r="Z20" i="4"/>
  <c r="AB21" i="4"/>
  <c r="L23" i="4"/>
  <c r="AJ24" i="4"/>
  <c r="AJ29" i="4"/>
  <c r="L33" i="4"/>
  <c r="AD36" i="4"/>
  <c r="C17" i="5"/>
  <c r="M18" i="5"/>
  <c r="L19" i="5"/>
  <c r="U27" i="5"/>
  <c r="AF30" i="5"/>
  <c r="AC37" i="5"/>
  <c r="H16" i="6"/>
  <c r="H26" i="6" s="1"/>
  <c r="BU9" i="7"/>
  <c r="AA16" i="3"/>
  <c r="AA26" i="3" s="1"/>
  <c r="D17" i="3"/>
  <c r="AF17" i="3"/>
  <c r="M18" i="3"/>
  <c r="AS18" i="3"/>
  <c r="AB19" i="3"/>
  <c r="M20" i="3"/>
  <c r="AR20" i="3"/>
  <c r="Y21" i="3"/>
  <c r="L22" i="3"/>
  <c r="AS22" i="3"/>
  <c r="AB23" i="3"/>
  <c r="L24" i="3"/>
  <c r="Y25" i="3"/>
  <c r="AO27" i="3"/>
  <c r="D29" i="3"/>
  <c r="M30" i="3"/>
  <c r="AO31" i="3"/>
  <c r="AC33" i="3"/>
  <c r="Q35" i="3"/>
  <c r="AK36" i="3"/>
  <c r="R16" i="4"/>
  <c r="R26" i="4" s="1"/>
  <c r="T18" i="4"/>
  <c r="V19" i="4"/>
  <c r="AB20" i="4"/>
  <c r="AC21" i="4"/>
  <c r="Z23" i="4"/>
  <c r="AO24" i="4"/>
  <c r="R27" i="4"/>
  <c r="AR29" i="4"/>
  <c r="T33" i="4"/>
  <c r="AB18" i="5"/>
  <c r="AF27" i="5"/>
  <c r="S31" i="5"/>
  <c r="U18" i="6"/>
  <c r="T24" i="6"/>
  <c r="K27" i="6"/>
  <c r="AG7" i="7"/>
  <c r="AG8" i="7" s="1"/>
  <c r="BW9" i="7"/>
  <c r="AB16" i="3"/>
  <c r="AB26" i="3" s="1"/>
  <c r="I17" i="3"/>
  <c r="AG17" i="3"/>
  <c r="U18" i="3"/>
  <c r="C19" i="3"/>
  <c r="AG19" i="3"/>
  <c r="S20" i="3"/>
  <c r="AS20" i="3"/>
  <c r="AA21" i="3"/>
  <c r="T22" i="3"/>
  <c r="C23" i="3"/>
  <c r="AG23" i="3"/>
  <c r="S24" i="3"/>
  <c r="AS24" i="3"/>
  <c r="AB25" i="3"/>
  <c r="D27" i="3"/>
  <c r="L29" i="3"/>
  <c r="S30" i="3"/>
  <c r="AK33" i="3"/>
  <c r="Y35" i="3"/>
  <c r="Z16" i="4"/>
  <c r="Z26" i="4" s="1"/>
  <c r="L17" i="4"/>
  <c r="V18" i="4"/>
  <c r="AJ19" i="4"/>
  <c r="AD20" i="4"/>
  <c r="AH21" i="4"/>
  <c r="AB23" i="4"/>
  <c r="AR24" i="4"/>
  <c r="T27" i="4"/>
  <c r="AR30" i="4"/>
  <c r="AH33" i="4"/>
  <c r="S16" i="5"/>
  <c r="S26" i="5" s="1"/>
  <c r="AB19" i="5"/>
  <c r="T31" i="5"/>
  <c r="AB16" i="6"/>
  <c r="AB26" i="6" s="1"/>
  <c r="AA18" i="6"/>
  <c r="AB21" i="6"/>
  <c r="AI24" i="6"/>
  <c r="AC27" i="6"/>
  <c r="AH7" i="7"/>
  <c r="AH8" i="7" s="1"/>
  <c r="AA9" i="7"/>
  <c r="AC16" i="3"/>
  <c r="AC26" i="3" s="1"/>
  <c r="AJ17" i="3"/>
  <c r="AA18" i="3"/>
  <c r="D19" i="3"/>
  <c r="AJ19" i="3"/>
  <c r="T20" i="3"/>
  <c r="D21" i="3"/>
  <c r="AB21" i="3"/>
  <c r="U22" i="3"/>
  <c r="D23" i="3"/>
  <c r="AI23" i="3"/>
  <c r="T24" i="3"/>
  <c r="C25" i="3"/>
  <c r="AG25" i="3"/>
  <c r="E27" i="3"/>
  <c r="C28" i="3"/>
  <c r="M29" i="3"/>
  <c r="AG35" i="3"/>
  <c r="C37" i="3"/>
  <c r="AB16" i="4"/>
  <c r="AB26" i="4" s="1"/>
  <c r="AB17" i="4"/>
  <c r="AB18" i="4"/>
  <c r="AP20" i="4"/>
  <c r="AR21" i="4"/>
  <c r="AH23" i="4"/>
  <c r="N25" i="4"/>
  <c r="AB27" i="4"/>
  <c r="D31" i="4"/>
  <c r="AP33" i="4"/>
  <c r="AT36" i="4"/>
  <c r="T16" i="5"/>
  <c r="T26" i="5" s="1"/>
  <c r="AF17" i="5"/>
  <c r="S20" i="5"/>
  <c r="D28" i="5"/>
  <c r="AC31" i="5"/>
  <c r="D17" i="6"/>
  <c r="AC18" i="6"/>
  <c r="AJ24" i="6"/>
  <c r="AI7" i="7"/>
  <c r="AI8" i="7" s="1"/>
  <c r="AQ9" i="7"/>
  <c r="AK16" i="3"/>
  <c r="AK26" i="3" s="1"/>
  <c r="L17" i="3"/>
  <c r="AO17" i="3"/>
  <c r="AB18" i="3"/>
  <c r="L19" i="3"/>
  <c r="AO19" i="3"/>
  <c r="AA20" i="3"/>
  <c r="I21" i="3"/>
  <c r="AI21" i="3"/>
  <c r="AB22" i="3"/>
  <c r="I23" i="3"/>
  <c r="AJ23" i="3"/>
  <c r="D25" i="3"/>
  <c r="AK25" i="3"/>
  <c r="L27" i="3"/>
  <c r="AG29" i="3"/>
  <c r="AS30" i="3"/>
  <c r="AC16" i="4"/>
  <c r="AC26" i="4" s="1"/>
  <c r="AF17" i="4"/>
  <c r="AR18" i="4"/>
  <c r="AR19" i="4"/>
  <c r="AR20" i="4"/>
  <c r="L22" i="4"/>
  <c r="D24" i="4"/>
  <c r="T28" i="4"/>
  <c r="AJ31" i="4"/>
  <c r="AR33" i="4"/>
  <c r="D37" i="4"/>
  <c r="U16" i="5"/>
  <c r="U26" i="5" s="1"/>
  <c r="AF20" i="5"/>
  <c r="K17" i="6"/>
  <c r="T19" i="6"/>
  <c r="D22" i="6"/>
  <c r="K25" i="6"/>
  <c r="K37" i="6"/>
  <c r="E7" i="7"/>
  <c r="E8" i="7" s="1"/>
  <c r="BF7" i="7"/>
  <c r="BF8" i="7" s="1"/>
  <c r="BB9" i="7"/>
  <c r="J18" i="5"/>
  <c r="J36" i="5"/>
  <c r="J16" i="5"/>
  <c r="J26" i="5" s="1"/>
  <c r="J35" i="5"/>
  <c r="J23" i="5"/>
  <c r="J19" i="5"/>
  <c r="J33" i="5"/>
  <c r="J29" i="5"/>
  <c r="J25" i="5"/>
  <c r="Z32" i="5"/>
  <c r="Z19" i="5"/>
  <c r="Z16" i="5"/>
  <c r="Z26" i="5" s="1"/>
  <c r="Z34" i="5"/>
  <c r="Z18" i="5"/>
  <c r="B37" i="5"/>
  <c r="B27" i="5"/>
  <c r="G16" i="3"/>
  <c r="G26" i="3" s="1"/>
  <c r="G21" i="3"/>
  <c r="H35" i="4"/>
  <c r="H25" i="4"/>
  <c r="H21" i="4"/>
  <c r="H27" i="4"/>
  <c r="H18" i="4"/>
  <c r="H16" i="4"/>
  <c r="H26" i="4" s="1"/>
  <c r="H29" i="4"/>
  <c r="AN32" i="4"/>
  <c r="AN17" i="4"/>
  <c r="AN23" i="4"/>
  <c r="AN30" i="4"/>
  <c r="AN20" i="4"/>
  <c r="AN16" i="4"/>
  <c r="AN26" i="4" s="1"/>
  <c r="AN35" i="4"/>
  <c r="AN18" i="4"/>
  <c r="AN29" i="4"/>
  <c r="AN25" i="4"/>
  <c r="I23" i="4"/>
  <c r="I20" i="4"/>
  <c r="I16" i="4"/>
  <c r="I26" i="4" s="1"/>
  <c r="I36" i="4"/>
  <c r="I19" i="4"/>
  <c r="I30" i="4"/>
  <c r="I25" i="4"/>
  <c r="I24" i="4"/>
  <c r="I21" i="4"/>
  <c r="I17" i="4"/>
  <c r="AO18" i="4"/>
  <c r="AO21" i="4"/>
  <c r="AO22" i="4"/>
  <c r="AO20" i="4"/>
  <c r="AO16" i="4"/>
  <c r="AO26" i="4" s="1"/>
  <c r="AO17" i="4"/>
  <c r="Y17" i="6"/>
  <c r="Y23" i="6"/>
  <c r="Y25" i="6"/>
  <c r="Y19" i="6"/>
  <c r="Y21" i="6"/>
  <c r="Y16" i="6"/>
  <c r="Y26" i="6" s="1"/>
  <c r="Y18" i="6"/>
  <c r="D4" i="1"/>
  <c r="D5" i="1" s="1"/>
  <c r="Q35" i="4"/>
  <c r="Q37" i="4"/>
  <c r="Q17" i="4"/>
  <c r="Q32" i="4"/>
  <c r="Q20" i="4"/>
  <c r="Q25" i="4"/>
  <c r="Q21" i="4"/>
  <c r="Q24" i="4"/>
  <c r="Q16" i="4"/>
  <c r="Q26" i="4" s="1"/>
  <c r="Q23" i="4"/>
  <c r="Q28" i="4"/>
  <c r="AF21" i="4"/>
  <c r="H34" i="4"/>
  <c r="Z32" i="3"/>
  <c r="Z25" i="3"/>
  <c r="AP32" i="3"/>
  <c r="AP28" i="3"/>
  <c r="AP29" i="3"/>
  <c r="AP36" i="3"/>
  <c r="B33" i="4"/>
  <c r="B27" i="4"/>
  <c r="B28" i="4"/>
  <c r="B16" i="4"/>
  <c r="B26" i="4" s="1"/>
  <c r="P16" i="4"/>
  <c r="P26" i="4" s="1"/>
  <c r="B19" i="4"/>
  <c r="AO19" i="4"/>
  <c r="H23" i="4"/>
  <c r="Q21" i="6"/>
  <c r="Q16" i="6"/>
  <c r="Q26" i="6" s="1"/>
  <c r="Q22" i="6"/>
  <c r="Q18" i="6"/>
  <c r="Q27" i="6"/>
  <c r="Q23" i="6"/>
  <c r="Q20" i="6"/>
  <c r="Q17" i="6"/>
  <c r="Q25" i="6"/>
  <c r="X23" i="4"/>
  <c r="X29" i="4"/>
  <c r="X21" i="4"/>
  <c r="X16" i="4"/>
  <c r="X26" i="4" s="1"/>
  <c r="X30" i="4"/>
  <c r="X22" i="4"/>
  <c r="X17" i="4"/>
  <c r="X18" i="4"/>
  <c r="AE24" i="3"/>
  <c r="AG18" i="4"/>
  <c r="AG30" i="4"/>
  <c r="AG32" i="4"/>
  <c r="AG19" i="4"/>
  <c r="AG16" i="4"/>
  <c r="AG26" i="4" s="1"/>
  <c r="AG23" i="4"/>
  <c r="AG20" i="4"/>
  <c r="AG22" i="4"/>
  <c r="AG21" i="4"/>
  <c r="AE19" i="3"/>
  <c r="D7" i="1"/>
  <c r="D8" i="1" s="1"/>
  <c r="C32" i="3"/>
  <c r="C34" i="3"/>
  <c r="C21" i="3"/>
  <c r="C24" i="3"/>
  <c r="K34" i="3"/>
  <c r="K27" i="3"/>
  <c r="K35" i="3"/>
  <c r="K20" i="3"/>
  <c r="K28" i="3"/>
  <c r="K23" i="3"/>
  <c r="K22" i="3"/>
  <c r="K16" i="3"/>
  <c r="K26" i="3" s="1"/>
  <c r="S36" i="3"/>
  <c r="S33" i="3"/>
  <c r="S22" i="3"/>
  <c r="S21" i="3"/>
  <c r="S16" i="3"/>
  <c r="S26" i="3" s="1"/>
  <c r="S18" i="3"/>
  <c r="S27" i="3"/>
  <c r="S17" i="3"/>
  <c r="AA30" i="3"/>
  <c r="AA35" i="3"/>
  <c r="AA31" i="3"/>
  <c r="AA27" i="3"/>
  <c r="AI32" i="3"/>
  <c r="AI37" i="3"/>
  <c r="AI19" i="3"/>
  <c r="AI25" i="3"/>
  <c r="AI16" i="3"/>
  <c r="AI26" i="3" s="1"/>
  <c r="AI29" i="3"/>
  <c r="AI24" i="3"/>
  <c r="AI18" i="3"/>
  <c r="AI17" i="3"/>
  <c r="C18" i="3"/>
  <c r="K19" i="3"/>
  <c r="O20" i="3"/>
  <c r="AK20" i="3"/>
  <c r="AA22" i="3"/>
  <c r="AK29" i="3"/>
  <c r="O32" i="3"/>
  <c r="AA33" i="3"/>
  <c r="AG27" i="6"/>
  <c r="AG16" i="6"/>
  <c r="AG26" i="6" s="1"/>
  <c r="AG17" i="6"/>
  <c r="AG22" i="6"/>
  <c r="AG21" i="6"/>
  <c r="AF33" i="4"/>
  <c r="AF25" i="4"/>
  <c r="AF30" i="4"/>
  <c r="AF27" i="4"/>
  <c r="AF18" i="4"/>
  <c r="AF16" i="4"/>
  <c r="AF26" i="4" s="1"/>
  <c r="Y18" i="4"/>
  <c r="Y36" i="4"/>
  <c r="Y24" i="4"/>
  <c r="Y21" i="4"/>
  <c r="Y20" i="4"/>
  <c r="Y16" i="4"/>
  <c r="Y26" i="4" s="1"/>
  <c r="Y22" i="4"/>
  <c r="Y33" i="4"/>
  <c r="Y25" i="4"/>
  <c r="Y17" i="4"/>
  <c r="Y19" i="4"/>
  <c r="J30" i="3"/>
  <c r="J36" i="3"/>
  <c r="J28" i="3"/>
  <c r="P21" i="3"/>
  <c r="H17" i="4"/>
  <c r="P18" i="4"/>
  <c r="Q19" i="4"/>
  <c r="I28" i="4"/>
  <c r="AG35" i="4"/>
  <c r="Q19" i="6"/>
  <c r="R21" i="5"/>
  <c r="R24" i="5"/>
  <c r="R16" i="5"/>
  <c r="R26" i="5" s="1"/>
  <c r="W30" i="3"/>
  <c r="W17" i="3"/>
  <c r="I22" i="6"/>
  <c r="I19" i="6"/>
  <c r="I23" i="6"/>
  <c r="I20" i="6"/>
  <c r="I21" i="6"/>
  <c r="I16" i="6"/>
  <c r="I26" i="6" s="1"/>
  <c r="I18" i="6"/>
  <c r="AE20" i="3"/>
  <c r="P17" i="4"/>
  <c r="P25" i="4"/>
  <c r="P21" i="4"/>
  <c r="P33" i="4"/>
  <c r="P35" i="4"/>
  <c r="AE29" i="3"/>
  <c r="R31" i="3"/>
  <c r="R34" i="3"/>
  <c r="R30" i="3"/>
  <c r="D10" i="1"/>
  <c r="D11" i="1" s="1"/>
  <c r="E31" i="3"/>
  <c r="E34" i="3"/>
  <c r="E36" i="3"/>
  <c r="E28" i="3"/>
  <c r="E29" i="3"/>
  <c r="E35" i="3"/>
  <c r="E33" i="3"/>
  <c r="E32" i="3"/>
  <c r="M33" i="3"/>
  <c r="M28" i="3"/>
  <c r="M16" i="3"/>
  <c r="M26" i="3" s="1"/>
  <c r="M34" i="3"/>
  <c r="M22" i="3"/>
  <c r="M37" i="3"/>
  <c r="M31" i="3"/>
  <c r="U35" i="3"/>
  <c r="U29" i="3"/>
  <c r="U37" i="3"/>
  <c r="U33" i="3"/>
  <c r="U32" i="3"/>
  <c r="U24" i="3"/>
  <c r="U31" i="3"/>
  <c r="U30" i="3"/>
  <c r="U27" i="3"/>
  <c r="U20" i="3"/>
  <c r="AC37" i="3"/>
  <c r="AC35" i="3"/>
  <c r="AC30" i="3"/>
  <c r="AC27" i="3"/>
  <c r="AC20" i="3"/>
  <c r="AC25" i="3"/>
  <c r="AC22" i="3"/>
  <c r="AK31" i="3"/>
  <c r="AK32" i="3"/>
  <c r="AK37" i="3"/>
  <c r="AK22" i="3"/>
  <c r="AK35" i="3"/>
  <c r="AK18" i="3"/>
  <c r="AK24" i="3"/>
  <c r="E18" i="3"/>
  <c r="C22" i="3"/>
  <c r="O23" i="3"/>
  <c r="C29" i="3"/>
  <c r="K31" i="3"/>
  <c r="AA32" i="3"/>
  <c r="AI33" i="3"/>
  <c r="C35" i="3"/>
  <c r="K36" i="3"/>
  <c r="J37" i="3"/>
  <c r="P22" i="4"/>
  <c r="Y23" i="4"/>
  <c r="AO25" i="4"/>
  <c r="P28" i="4"/>
  <c r="AO30" i="4"/>
  <c r="D13" i="1"/>
  <c r="D14" i="1" s="1"/>
  <c r="P16" i="6"/>
  <c r="P26" i="6" s="1"/>
  <c r="P21" i="6"/>
  <c r="P18" i="6"/>
  <c r="X37" i="6"/>
  <c r="X27" i="6"/>
  <c r="X21" i="6"/>
  <c r="X24" i="6"/>
  <c r="P19" i="6"/>
  <c r="AF27" i="6"/>
  <c r="H28" i="6"/>
  <c r="I36" i="3"/>
  <c r="I27" i="3"/>
  <c r="Q30" i="3"/>
  <c r="Q31" i="3"/>
  <c r="Q29" i="3"/>
  <c r="Y32" i="3"/>
  <c r="Y37" i="3"/>
  <c r="Y33" i="3"/>
  <c r="I19" i="3"/>
  <c r="AG21" i="3"/>
  <c r="Y23" i="3"/>
  <c r="AO23" i="3"/>
  <c r="I25" i="3"/>
  <c r="AO33" i="3"/>
  <c r="AG36" i="3"/>
  <c r="AD22" i="4"/>
  <c r="W18" i="5"/>
  <c r="X19" i="6"/>
  <c r="AF22" i="6"/>
  <c r="P24" i="6"/>
  <c r="AP9" i="8"/>
  <c r="AE17" i="5"/>
  <c r="W34" i="5"/>
  <c r="X16" i="6"/>
  <c r="X26" i="6" s="1"/>
  <c r="P9" i="7"/>
  <c r="P7" i="7"/>
  <c r="P8" i="7" s="1"/>
  <c r="AO9" i="7"/>
  <c r="AC34" i="4"/>
  <c r="AC32" i="4"/>
  <c r="AS34" i="4"/>
  <c r="AS24" i="4"/>
  <c r="AS16" i="4"/>
  <c r="AS26" i="4" s="1"/>
  <c r="M17" i="4"/>
  <c r="E32" i="4"/>
  <c r="E21" i="4"/>
  <c r="E20" i="4"/>
  <c r="U24" i="4"/>
  <c r="U21" i="4"/>
  <c r="AK37" i="4"/>
  <c r="AK28" i="4"/>
  <c r="AK20" i="4"/>
  <c r="AK17" i="4"/>
  <c r="AS17" i="4"/>
  <c r="AS28" i="4"/>
  <c r="BM9" i="7"/>
  <c r="BM7" i="7"/>
  <c r="BM8" i="7" s="1"/>
  <c r="I7" i="7"/>
  <c r="I8" i="7" s="1"/>
  <c r="AW7" i="7"/>
  <c r="AW8" i="7" s="1"/>
  <c r="AS37" i="3"/>
  <c r="AS36" i="3"/>
  <c r="AS34" i="3"/>
  <c r="AS31" i="3"/>
  <c r="AS29" i="3"/>
  <c r="AJ16" i="3"/>
  <c r="AJ26" i="3" s="1"/>
  <c r="Y17" i="3"/>
  <c r="Q19" i="3"/>
  <c r="L20" i="3"/>
  <c r="AO21" i="3"/>
  <c r="Q25" i="3"/>
  <c r="AO30" i="3"/>
  <c r="N22" i="4"/>
  <c r="N27" i="4"/>
  <c r="N19" i="4"/>
  <c r="N18" i="4"/>
  <c r="V34" i="4"/>
  <c r="V24" i="4"/>
  <c r="V23" i="4"/>
  <c r="V20" i="4"/>
  <c r="V29" i="4"/>
  <c r="AD23" i="4"/>
  <c r="AD29" i="4"/>
  <c r="AL27" i="4"/>
  <c r="AL28" i="4"/>
  <c r="AL20" i="4"/>
  <c r="AL18" i="4"/>
  <c r="AT25" i="4"/>
  <c r="AT16" i="4"/>
  <c r="AT26" i="4" s="1"/>
  <c r="M20" i="4"/>
  <c r="AT21" i="4"/>
  <c r="AL22" i="4"/>
  <c r="AD24" i="4"/>
  <c r="AC27" i="4"/>
  <c r="AT31" i="4"/>
  <c r="AS37" i="4"/>
  <c r="AF21" i="5"/>
  <c r="AF22" i="5"/>
  <c r="AF31" i="5"/>
  <c r="F29" i="6"/>
  <c r="F19" i="6"/>
  <c r="V37" i="6"/>
  <c r="V20" i="6"/>
  <c r="V24" i="6"/>
  <c r="AL37" i="6"/>
  <c r="AL16" i="6"/>
  <c r="AL26" i="6" s="1"/>
  <c r="AF18" i="6"/>
  <c r="P20" i="6"/>
  <c r="P27" i="6"/>
  <c r="AP9" i="7"/>
  <c r="AP7" i="7"/>
  <c r="AP8" i="7" s="1"/>
  <c r="K7" i="7"/>
  <c r="K8" i="7" s="1"/>
  <c r="AY7" i="7"/>
  <c r="AY8" i="7" s="1"/>
  <c r="I18" i="5"/>
  <c r="I16" i="5"/>
  <c r="I26" i="5" s="1"/>
  <c r="I29" i="5"/>
  <c r="AF16" i="6"/>
  <c r="AF26" i="6" s="1"/>
  <c r="C9" i="7"/>
  <c r="C7" i="7"/>
  <c r="C8" i="7" s="1"/>
  <c r="S9" i="7"/>
  <c r="S7" i="7"/>
  <c r="S8" i="7" s="1"/>
  <c r="BG7" i="7"/>
  <c r="BG8" i="7" s="1"/>
  <c r="BG9" i="7"/>
  <c r="BO9" i="7"/>
  <c r="BO7" i="7"/>
  <c r="BO8" i="7" s="1"/>
  <c r="AZ7" i="7"/>
  <c r="AZ8" i="7" s="1"/>
  <c r="T16" i="4"/>
  <c r="T26" i="4" s="1"/>
  <c r="AJ17" i="4"/>
  <c r="AB19" i="4"/>
  <c r="D20" i="4"/>
  <c r="T20" i="4"/>
  <c r="AJ20" i="4"/>
  <c r="D21" i="4"/>
  <c r="AJ21" i="4"/>
  <c r="T23" i="4"/>
  <c r="T24" i="4"/>
  <c r="AR25" i="4"/>
  <c r="Z28" i="4"/>
  <c r="AJ34" i="4"/>
  <c r="L37" i="4"/>
  <c r="S19" i="5"/>
  <c r="S28" i="5"/>
  <c r="L16" i="6"/>
  <c r="L26" i="6" s="1"/>
  <c r="S17" i="6"/>
  <c r="AI18" i="6"/>
  <c r="T20" i="6"/>
  <c r="L37" i="6"/>
  <c r="AH16" i="4"/>
  <c r="AH26" i="4" s="1"/>
  <c r="L18" i="4"/>
  <c r="AJ18" i="4"/>
  <c r="L19" i="4"/>
  <c r="AP23" i="4"/>
  <c r="D25" i="4"/>
  <c r="AB25" i="4"/>
  <c r="AH27" i="4"/>
  <c r="R31" i="4"/>
  <c r="AR34" i="4"/>
  <c r="R36" i="4"/>
  <c r="T28" i="5"/>
  <c r="AJ16" i="6"/>
  <c r="AJ26" i="6" s="1"/>
  <c r="T17" i="6"/>
  <c r="D19" i="6"/>
  <c r="AB19" i="6"/>
  <c r="T21" i="6"/>
  <c r="AB25" i="6"/>
  <c r="S27" i="6"/>
  <c r="BJ9" i="7"/>
  <c r="L16" i="4"/>
  <c r="L26" i="4" s="1"/>
  <c r="AJ16" i="4"/>
  <c r="AJ26" i="4" s="1"/>
  <c r="D17" i="4"/>
  <c r="T17" i="4"/>
  <c r="AB22" i="4"/>
  <c r="AR22" i="4"/>
  <c r="AJ27" i="4"/>
  <c r="T31" i="4"/>
  <c r="AB37" i="4"/>
  <c r="L16" i="5"/>
  <c r="L26" i="5" s="1"/>
  <c r="U17" i="5"/>
  <c r="E27" i="5"/>
  <c r="U28" i="5"/>
  <c r="T30" i="5"/>
  <c r="L37" i="5"/>
  <c r="S18" i="6"/>
  <c r="T22" i="6"/>
  <c r="AA23" i="6"/>
  <c r="AB24" i="6"/>
  <c r="AU7" i="7"/>
  <c r="AU8" i="7" s="1"/>
  <c r="BQ7" i="7"/>
  <c r="BQ8" i="7" s="1"/>
  <c r="AM9" i="7"/>
  <c r="F30" i="3"/>
  <c r="F25" i="3"/>
  <c r="F23" i="3"/>
  <c r="F21" i="3"/>
  <c r="F19" i="3"/>
  <c r="F17" i="3"/>
  <c r="F37" i="3"/>
  <c r="F27" i="3"/>
  <c r="F36" i="3"/>
  <c r="F34" i="3"/>
  <c r="F29" i="3"/>
  <c r="F24" i="3"/>
  <c r="F22" i="3"/>
  <c r="F20" i="3"/>
  <c r="F18" i="3"/>
  <c r="F16" i="3"/>
  <c r="F26" i="3" s="1"/>
  <c r="F33" i="3"/>
  <c r="N32" i="3"/>
  <c r="N25" i="3"/>
  <c r="N23" i="3"/>
  <c r="N21" i="3"/>
  <c r="N19" i="3"/>
  <c r="N17" i="3"/>
  <c r="N31" i="3"/>
  <c r="N30" i="3"/>
  <c r="N27" i="3"/>
  <c r="N36" i="3"/>
  <c r="N28" i="3"/>
  <c r="N24" i="3"/>
  <c r="N22" i="3"/>
  <c r="N20" i="3"/>
  <c r="N18" i="3"/>
  <c r="N16" i="3"/>
  <c r="N26" i="3" s="1"/>
  <c r="N35" i="3"/>
  <c r="AD36" i="3"/>
  <c r="AD23" i="3"/>
  <c r="AD21" i="3"/>
  <c r="AD19" i="3"/>
  <c r="AD17" i="3"/>
  <c r="AD35" i="3"/>
  <c r="AD25" i="3"/>
  <c r="AD34" i="3"/>
  <c r="AD32" i="3"/>
  <c r="AD27" i="3"/>
  <c r="AD24" i="3"/>
  <c r="AD22" i="3"/>
  <c r="AD20" i="3"/>
  <c r="AD18" i="3"/>
  <c r="AD16" i="3"/>
  <c r="AD26" i="3" s="1"/>
  <c r="AL30" i="3"/>
  <c r="AL23" i="3"/>
  <c r="AL21" i="3"/>
  <c r="AL19" i="3"/>
  <c r="AL17" i="3"/>
  <c r="AL37" i="3"/>
  <c r="AL29" i="3"/>
  <c r="AL36" i="3"/>
  <c r="AL25" i="3"/>
  <c r="AL34" i="3"/>
  <c r="AL24" i="3"/>
  <c r="AL22" i="3"/>
  <c r="AL20" i="3"/>
  <c r="AL18" i="3"/>
  <c r="AL16" i="3"/>
  <c r="AL26" i="3" s="1"/>
  <c r="AL33" i="3"/>
  <c r="AL31" i="3"/>
  <c r="AL32" i="3"/>
  <c r="V34" i="3"/>
  <c r="V25" i="3"/>
  <c r="V23" i="3"/>
  <c r="V21" i="3"/>
  <c r="V19" i="3"/>
  <c r="V17" i="3"/>
  <c r="V33" i="3"/>
  <c r="V32" i="3"/>
  <c r="V30" i="3"/>
  <c r="V24" i="3"/>
  <c r="V22" i="3"/>
  <c r="V20" i="3"/>
  <c r="V18" i="3"/>
  <c r="V16" i="3"/>
  <c r="V26" i="3" s="1"/>
  <c r="V37" i="3"/>
  <c r="B3" i="2"/>
  <c r="B10" i="2"/>
  <c r="B18" i="2"/>
  <c r="B26" i="2"/>
  <c r="B34" i="2"/>
  <c r="F8" i="2"/>
  <c r="F16" i="2"/>
  <c r="F24" i="2"/>
  <c r="F32" i="2"/>
  <c r="F40" i="2"/>
  <c r="N80" i="2"/>
  <c r="N72" i="2"/>
  <c r="N64" i="2"/>
  <c r="N56" i="2"/>
  <c r="N48" i="2"/>
  <c r="N40" i="2"/>
  <c r="N32" i="2"/>
  <c r="N24" i="2"/>
  <c r="N16" i="2"/>
  <c r="N8" i="2"/>
  <c r="N78" i="2"/>
  <c r="N70" i="2"/>
  <c r="N62" i="2"/>
  <c r="N54" i="2"/>
  <c r="N46" i="2"/>
  <c r="N38" i="2"/>
  <c r="N30" i="2"/>
  <c r="N22" i="2"/>
  <c r="N14" i="2"/>
  <c r="N6" i="2"/>
  <c r="N13" i="2"/>
  <c r="N25" i="2"/>
  <c r="N35" i="2"/>
  <c r="N45" i="2"/>
  <c r="N57" i="2"/>
  <c r="N67" i="2"/>
  <c r="N77" i="2"/>
  <c r="G37" i="3"/>
  <c r="G27" i="3"/>
  <c r="G36" i="3"/>
  <c r="G35" i="3"/>
  <c r="G28" i="3"/>
  <c r="G33" i="3"/>
  <c r="G32" i="3"/>
  <c r="O31" i="3"/>
  <c r="O30" i="3"/>
  <c r="O27" i="3"/>
  <c r="O37" i="3"/>
  <c r="O35" i="3"/>
  <c r="O29" i="3"/>
  <c r="O34" i="3"/>
  <c r="W33" i="3"/>
  <c r="W32" i="3"/>
  <c r="W31" i="3"/>
  <c r="W27" i="3"/>
  <c r="W37" i="3"/>
  <c r="W28" i="3"/>
  <c r="W36" i="3"/>
  <c r="AE35" i="3"/>
  <c r="AE25" i="3"/>
  <c r="AE34" i="3"/>
  <c r="AE33" i="3"/>
  <c r="AE31" i="3"/>
  <c r="AM37" i="3"/>
  <c r="AM29" i="3"/>
  <c r="AM36" i="3"/>
  <c r="AM25" i="3"/>
  <c r="AM35" i="3"/>
  <c r="AM33" i="3"/>
  <c r="AM27" i="3"/>
  <c r="AM32" i="3"/>
  <c r="G19" i="3"/>
  <c r="AE21" i="3"/>
  <c r="O22" i="3"/>
  <c r="AE22" i="3"/>
  <c r="O25" i="3"/>
  <c r="F28" i="3"/>
  <c r="N29" i="3"/>
  <c r="G30" i="3"/>
  <c r="AM31" i="3"/>
  <c r="N34" i="3"/>
  <c r="AM34" i="3"/>
  <c r="N4" i="2"/>
  <c r="N15" i="2"/>
  <c r="N26" i="2"/>
  <c r="N36" i="2"/>
  <c r="N47" i="2"/>
  <c r="N58" i="2"/>
  <c r="N68" i="2"/>
  <c r="N79" i="2"/>
  <c r="H37" i="3"/>
  <c r="H35" i="3"/>
  <c r="H33" i="3"/>
  <c r="H31" i="3"/>
  <c r="H29" i="3"/>
  <c r="H27" i="3"/>
  <c r="H36" i="3"/>
  <c r="H34" i="3"/>
  <c r="H32" i="3"/>
  <c r="H30" i="3"/>
  <c r="H28" i="3"/>
  <c r="H24" i="3"/>
  <c r="H22" i="3"/>
  <c r="H20" i="3"/>
  <c r="H18" i="3"/>
  <c r="H16" i="3"/>
  <c r="H26" i="3" s="1"/>
  <c r="P37" i="3"/>
  <c r="P35" i="3"/>
  <c r="P33" i="3"/>
  <c r="P31" i="3"/>
  <c r="P29" i="3"/>
  <c r="P27" i="3"/>
  <c r="P36" i="3"/>
  <c r="P34" i="3"/>
  <c r="P32" i="3"/>
  <c r="P30" i="3"/>
  <c r="P28" i="3"/>
  <c r="P24" i="3"/>
  <c r="P22" i="3"/>
  <c r="P20" i="3"/>
  <c r="P18" i="3"/>
  <c r="P16" i="3"/>
  <c r="P26" i="3" s="1"/>
  <c r="X37" i="3"/>
  <c r="X35" i="3"/>
  <c r="X33" i="3"/>
  <c r="X31" i="3"/>
  <c r="X29" i="3"/>
  <c r="X27" i="3"/>
  <c r="X25" i="3"/>
  <c r="X36" i="3"/>
  <c r="X34" i="3"/>
  <c r="X32" i="3"/>
  <c r="X30" i="3"/>
  <c r="X24" i="3"/>
  <c r="X22" i="3"/>
  <c r="X20" i="3"/>
  <c r="X18" i="3"/>
  <c r="X16" i="3"/>
  <c r="X26" i="3" s="1"/>
  <c r="AF37" i="3"/>
  <c r="AF35" i="3"/>
  <c r="AF33" i="3"/>
  <c r="AF31" i="3"/>
  <c r="AF29" i="3"/>
  <c r="AF27" i="3"/>
  <c r="AF25" i="3"/>
  <c r="AF36" i="3"/>
  <c r="AF34" i="3"/>
  <c r="AF32" i="3"/>
  <c r="AF30" i="3"/>
  <c r="AF24" i="3"/>
  <c r="AF22" i="3"/>
  <c r="AF20" i="3"/>
  <c r="AF18" i="3"/>
  <c r="AF16" i="3"/>
  <c r="AF26" i="3" s="1"/>
  <c r="AF28" i="3"/>
  <c r="AN37" i="3"/>
  <c r="AN35" i="3"/>
  <c r="AN33" i="3"/>
  <c r="AN31" i="3"/>
  <c r="AN29" i="3"/>
  <c r="AN27" i="3"/>
  <c r="AN25" i="3"/>
  <c r="AN36" i="3"/>
  <c r="AN34" i="3"/>
  <c r="AN32" i="3"/>
  <c r="AN30" i="3"/>
  <c r="AN24" i="3"/>
  <c r="AN22" i="3"/>
  <c r="AN20" i="3"/>
  <c r="AN18" i="3"/>
  <c r="AN16" i="3"/>
  <c r="AN26" i="3" s="1"/>
  <c r="H19" i="3"/>
  <c r="AF21" i="3"/>
  <c r="P25" i="3"/>
  <c r="AL27" i="3"/>
  <c r="AD30" i="3"/>
  <c r="F31" i="3"/>
  <c r="N37" i="3"/>
  <c r="G33" i="4"/>
  <c r="G36" i="4"/>
  <c r="G29" i="4"/>
  <c r="G27" i="4"/>
  <c r="G16" i="4"/>
  <c r="G26" i="4" s="1"/>
  <c r="G34" i="4"/>
  <c r="G17" i="4"/>
  <c r="G20" i="4"/>
  <c r="G37" i="4"/>
  <c r="G31" i="4"/>
  <c r="G32" i="4"/>
  <c r="G19" i="4"/>
  <c r="G24" i="4"/>
  <c r="G21" i="4"/>
  <c r="G30" i="4"/>
  <c r="G23" i="4"/>
  <c r="G18" i="4"/>
  <c r="G22" i="4"/>
  <c r="O33" i="4"/>
  <c r="O36" i="4"/>
  <c r="O28" i="4"/>
  <c r="O35" i="4"/>
  <c r="O34" i="4"/>
  <c r="O30" i="4"/>
  <c r="O25" i="4"/>
  <c r="O16" i="4"/>
  <c r="O26" i="4" s="1"/>
  <c r="O17" i="4"/>
  <c r="O29" i="4"/>
  <c r="O20" i="4"/>
  <c r="O24" i="4"/>
  <c r="O18" i="4"/>
  <c r="O23" i="4"/>
  <c r="O31" i="4"/>
  <c r="O27" i="4"/>
  <c r="O19" i="4"/>
  <c r="O37" i="4"/>
  <c r="O32" i="4"/>
  <c r="O21" i="4"/>
  <c r="G25" i="4"/>
  <c r="B4" i="2"/>
  <c r="B12" i="2"/>
  <c r="B20" i="2"/>
  <c r="B28" i="2"/>
  <c r="B36" i="2"/>
  <c r="F3" i="2"/>
  <c r="F10" i="2"/>
  <c r="F18" i="2"/>
  <c r="F26" i="2"/>
  <c r="F34" i="2"/>
  <c r="J3" i="2"/>
  <c r="J10" i="2"/>
  <c r="J18" i="2"/>
  <c r="J26" i="2"/>
  <c r="J34" i="2"/>
  <c r="J42" i="2"/>
  <c r="J50" i="2"/>
  <c r="J58" i="2"/>
  <c r="N5" i="2"/>
  <c r="N17" i="2"/>
  <c r="N27" i="2"/>
  <c r="N37" i="2"/>
  <c r="N49" i="2"/>
  <c r="N59" i="2"/>
  <c r="N69" i="2"/>
  <c r="X17" i="3"/>
  <c r="G18" i="3"/>
  <c r="W18" i="3"/>
  <c r="AM18" i="3"/>
  <c r="W19" i="3"/>
  <c r="H21" i="3"/>
  <c r="G23" i="3"/>
  <c r="AF23" i="3"/>
  <c r="J27" i="3"/>
  <c r="V27" i="3"/>
  <c r="AD28" i="3"/>
  <c r="AE30" i="3"/>
  <c r="G31" i="3"/>
  <c r="V31" i="3"/>
  <c r="W34" i="3"/>
  <c r="V35" i="3"/>
  <c r="O36" i="3"/>
  <c r="F11" i="2"/>
  <c r="F19" i="2"/>
  <c r="F27" i="2"/>
  <c r="F35" i="2"/>
  <c r="J11" i="2"/>
  <c r="J19" i="2"/>
  <c r="J27" i="2"/>
  <c r="J35" i="2"/>
  <c r="J43" i="2"/>
  <c r="J51" i="2"/>
  <c r="J59" i="2"/>
  <c r="N7" i="2"/>
  <c r="N18" i="2"/>
  <c r="N28" i="2"/>
  <c r="N39" i="2"/>
  <c r="N50" i="2"/>
  <c r="N60" i="2"/>
  <c r="N71" i="2"/>
  <c r="B33" i="3"/>
  <c r="B29" i="3"/>
  <c r="B24" i="3"/>
  <c r="B22" i="3"/>
  <c r="B20" i="3"/>
  <c r="B18" i="3"/>
  <c r="B16" i="3"/>
  <c r="B26" i="3" s="1"/>
  <c r="B32" i="3"/>
  <c r="B31" i="3"/>
  <c r="B37" i="3"/>
  <c r="B25" i="3"/>
  <c r="B23" i="3"/>
  <c r="B21" i="3"/>
  <c r="B19" i="3"/>
  <c r="B17" i="3"/>
  <c r="B36" i="3"/>
  <c r="J35" i="3"/>
  <c r="J24" i="3"/>
  <c r="J22" i="3"/>
  <c r="J20" i="3"/>
  <c r="J18" i="3"/>
  <c r="J16" i="3"/>
  <c r="J26" i="3" s="1"/>
  <c r="J34" i="3"/>
  <c r="J29" i="3"/>
  <c r="J33" i="3"/>
  <c r="J31" i="3"/>
  <c r="J25" i="3"/>
  <c r="J23" i="3"/>
  <c r="J21" i="3"/>
  <c r="J19" i="3"/>
  <c r="J17" i="3"/>
  <c r="R37" i="3"/>
  <c r="R28" i="3"/>
  <c r="R24" i="3"/>
  <c r="R22" i="3"/>
  <c r="R20" i="3"/>
  <c r="R18" i="3"/>
  <c r="R16" i="3"/>
  <c r="R26" i="3" s="1"/>
  <c r="R36" i="3"/>
  <c r="R35" i="3"/>
  <c r="R29" i="3"/>
  <c r="R33" i="3"/>
  <c r="R25" i="3"/>
  <c r="R23" i="3"/>
  <c r="R21" i="3"/>
  <c r="R19" i="3"/>
  <c r="R17" i="3"/>
  <c r="R32" i="3"/>
  <c r="Z31" i="3"/>
  <c r="Z27" i="3"/>
  <c r="Z24" i="3"/>
  <c r="Z22" i="3"/>
  <c r="Z20" i="3"/>
  <c r="Z18" i="3"/>
  <c r="Z16" i="3"/>
  <c r="Z26" i="3" s="1"/>
  <c r="Z30" i="3"/>
  <c r="Z28" i="3"/>
  <c r="Z37" i="3"/>
  <c r="Z35" i="3"/>
  <c r="Z23" i="3"/>
  <c r="Z21" i="3"/>
  <c r="Z19" i="3"/>
  <c r="Z17" i="3"/>
  <c r="Z34" i="3"/>
  <c r="AH33" i="3"/>
  <c r="AH24" i="3"/>
  <c r="AH22" i="3"/>
  <c r="AH20" i="3"/>
  <c r="AH18" i="3"/>
  <c r="AH16" i="3"/>
  <c r="AH26" i="3" s="1"/>
  <c r="AH32" i="3"/>
  <c r="AH27" i="3"/>
  <c r="AH31" i="3"/>
  <c r="AH28" i="3"/>
  <c r="AH37" i="3"/>
  <c r="AH29" i="3"/>
  <c r="AH23" i="3"/>
  <c r="AH21" i="3"/>
  <c r="AH19" i="3"/>
  <c r="AH17" i="3"/>
  <c r="AH36" i="3"/>
  <c r="AP35" i="3"/>
  <c r="AP24" i="3"/>
  <c r="AP22" i="3"/>
  <c r="AP20" i="3"/>
  <c r="AP18" i="3"/>
  <c r="AP16" i="3"/>
  <c r="AP26" i="3" s="1"/>
  <c r="AP34" i="3"/>
  <c r="AP33" i="3"/>
  <c r="AP27" i="3"/>
  <c r="AP31" i="3"/>
  <c r="AP23" i="3"/>
  <c r="AP21" i="3"/>
  <c r="AP19" i="3"/>
  <c r="AP17" i="3"/>
  <c r="AP37" i="3"/>
  <c r="AM17" i="3"/>
  <c r="X19" i="3"/>
  <c r="G20" i="3"/>
  <c r="W20" i="3"/>
  <c r="AM20" i="3"/>
  <c r="W21" i="3"/>
  <c r="H23" i="3"/>
  <c r="G25" i="3"/>
  <c r="AH25" i="3"/>
  <c r="AE28" i="3"/>
  <c r="V29" i="3"/>
  <c r="AH30" i="3"/>
  <c r="Z33" i="3"/>
  <c r="B34" i="3"/>
  <c r="B35" i="3"/>
  <c r="W35" i="3"/>
  <c r="AL35" i="3"/>
  <c r="B11" i="2"/>
  <c r="B19" i="2"/>
  <c r="B27" i="2"/>
  <c r="B35" i="2"/>
  <c r="F9" i="2"/>
  <c r="F17" i="2"/>
  <c r="F25" i="2"/>
  <c r="F33" i="2"/>
  <c r="F41" i="2"/>
  <c r="B5" i="2"/>
  <c r="B13" i="2"/>
  <c r="B21" i="2"/>
  <c r="B29" i="2"/>
  <c r="B37" i="2"/>
  <c r="B6" i="2"/>
  <c r="B14" i="2"/>
  <c r="B22" i="2"/>
  <c r="B30" i="2"/>
  <c r="B38" i="2"/>
  <c r="F4" i="2"/>
  <c r="F12" i="2"/>
  <c r="F20" i="2"/>
  <c r="F28" i="2"/>
  <c r="F36" i="2"/>
  <c r="J4" i="2"/>
  <c r="J12" i="2"/>
  <c r="J20" i="2"/>
  <c r="J28" i="2"/>
  <c r="J36" i="2"/>
  <c r="J44" i="2"/>
  <c r="J52" i="2"/>
  <c r="J60" i="2"/>
  <c r="N9" i="2"/>
  <c r="N19" i="2"/>
  <c r="N29" i="2"/>
  <c r="N41" i="2"/>
  <c r="N51" i="2"/>
  <c r="N61" i="2"/>
  <c r="N73" i="2"/>
  <c r="O17" i="3"/>
  <c r="AN17" i="3"/>
  <c r="AM19" i="3"/>
  <c r="X21" i="3"/>
  <c r="G22" i="3"/>
  <c r="W22" i="3"/>
  <c r="AM22" i="3"/>
  <c r="W23" i="3"/>
  <c r="H25" i="3"/>
  <c r="O28" i="3"/>
  <c r="W29" i="3"/>
  <c r="AM30" i="3"/>
  <c r="V36" i="3"/>
  <c r="O22" i="4"/>
  <c r="F5" i="2"/>
  <c r="F13" i="2"/>
  <c r="F21" i="2"/>
  <c r="F29" i="2"/>
  <c r="F37" i="2"/>
  <c r="J5" i="2"/>
  <c r="J13" i="2"/>
  <c r="J21" i="2"/>
  <c r="J29" i="2"/>
  <c r="J37" i="2"/>
  <c r="J45" i="2"/>
  <c r="J53" i="2"/>
  <c r="J61" i="2"/>
  <c r="N10" i="2"/>
  <c r="N20" i="2"/>
  <c r="N31" i="2"/>
  <c r="N42" i="2"/>
  <c r="N52" i="2"/>
  <c r="N63" i="2"/>
  <c r="N74" i="2"/>
  <c r="O16" i="3"/>
  <c r="O26" i="3" s="1"/>
  <c r="AE16" i="3"/>
  <c r="AE26" i="3" s="1"/>
  <c r="P17" i="3"/>
  <c r="O19" i="3"/>
  <c r="AN19" i="3"/>
  <c r="AM21" i="3"/>
  <c r="X23" i="3"/>
  <c r="G24" i="3"/>
  <c r="W24" i="3"/>
  <c r="AM24" i="3"/>
  <c r="W25" i="3"/>
  <c r="B28" i="3"/>
  <c r="AL28" i="3"/>
  <c r="G29" i="3"/>
  <c r="Z29" i="3"/>
  <c r="AD31" i="3"/>
  <c r="F32" i="3"/>
  <c r="AE32" i="3"/>
  <c r="N33" i="3"/>
  <c r="AH34" i="3"/>
  <c r="Z36" i="3"/>
  <c r="AD37" i="3"/>
  <c r="C37" i="4"/>
  <c r="C29" i="4"/>
  <c r="C32" i="4"/>
  <c r="C35" i="4"/>
  <c r="C31" i="4"/>
  <c r="C25" i="4"/>
  <c r="C30" i="4"/>
  <c r="C20" i="4"/>
  <c r="C36" i="4"/>
  <c r="C21" i="4"/>
  <c r="C28" i="4"/>
  <c r="C27" i="4"/>
  <c r="C16" i="4"/>
  <c r="C26" i="4" s="1"/>
  <c r="C33" i="4"/>
  <c r="C23" i="4"/>
  <c r="C34" i="4"/>
  <c r="C18" i="4"/>
  <c r="C22" i="4"/>
  <c r="C19" i="4"/>
  <c r="C17" i="4"/>
  <c r="C24" i="4"/>
  <c r="K37" i="4"/>
  <c r="K29" i="4"/>
  <c r="K32" i="4"/>
  <c r="K25" i="4"/>
  <c r="K36" i="4"/>
  <c r="K20" i="4"/>
  <c r="K24" i="4"/>
  <c r="K21" i="4"/>
  <c r="K31" i="4"/>
  <c r="K16" i="4"/>
  <c r="K26" i="4" s="1"/>
  <c r="K35" i="4"/>
  <c r="K17" i="4"/>
  <c r="K28" i="4"/>
  <c r="K33" i="4"/>
  <c r="K23" i="4"/>
  <c r="K18" i="4"/>
  <c r="K27" i="4"/>
  <c r="K22" i="4"/>
  <c r="K34" i="4"/>
  <c r="K19" i="4"/>
  <c r="S37" i="4"/>
  <c r="S29" i="4"/>
  <c r="S32" i="4"/>
  <c r="S33" i="4"/>
  <c r="S25" i="4"/>
  <c r="S31" i="4"/>
  <c r="S20" i="4"/>
  <c r="S23" i="4"/>
  <c r="S22" i="4"/>
  <c r="S21" i="4"/>
  <c r="S24" i="4"/>
  <c r="S16" i="4"/>
  <c r="S26" i="4" s="1"/>
  <c r="S27" i="4"/>
  <c r="S30" i="4"/>
  <c r="S19" i="4"/>
  <c r="S36" i="4"/>
  <c r="S34" i="4"/>
  <c r="S28" i="4"/>
  <c r="S35" i="4"/>
  <c r="S18" i="4"/>
  <c r="AA37" i="4"/>
  <c r="AA29" i="4"/>
  <c r="AA32" i="4"/>
  <c r="AA25" i="4"/>
  <c r="AA34" i="4"/>
  <c r="AA33" i="4"/>
  <c r="AA20" i="4"/>
  <c r="AA21" i="4"/>
  <c r="AA31" i="4"/>
  <c r="AA23" i="4"/>
  <c r="AA22" i="4"/>
  <c r="AA16" i="4"/>
  <c r="AA26" i="4" s="1"/>
  <c r="AA35" i="4"/>
  <c r="AA36" i="4"/>
  <c r="AA24" i="4"/>
  <c r="AA28" i="4"/>
  <c r="AA18" i="4"/>
  <c r="AA30" i="4"/>
  <c r="AA17" i="4"/>
  <c r="AA27" i="4"/>
  <c r="AI37" i="4"/>
  <c r="AI29" i="4"/>
  <c r="AI32" i="4"/>
  <c r="AI35" i="4"/>
  <c r="AI31" i="4"/>
  <c r="AI25" i="4"/>
  <c r="AI30" i="4"/>
  <c r="AI27" i="4"/>
  <c r="AI20" i="4"/>
  <c r="AI34" i="4"/>
  <c r="AI33" i="4"/>
  <c r="AI28" i="4"/>
  <c r="AI21" i="4"/>
  <c r="AI16" i="4"/>
  <c r="AI26" i="4" s="1"/>
  <c r="AI17" i="4"/>
  <c r="AI24" i="4"/>
  <c r="AI23" i="4"/>
  <c r="AI19" i="4"/>
  <c r="AI18" i="4"/>
  <c r="AI36" i="4"/>
  <c r="AI22" i="4"/>
  <c r="AQ37" i="4"/>
  <c r="AQ29" i="4"/>
  <c r="AQ32" i="4"/>
  <c r="AQ25" i="4"/>
  <c r="AQ36" i="4"/>
  <c r="AQ33" i="4"/>
  <c r="AQ20" i="4"/>
  <c r="AQ30" i="4"/>
  <c r="AQ35" i="4"/>
  <c r="AQ16" i="4"/>
  <c r="AQ26" i="4" s="1"/>
  <c r="AQ24" i="4"/>
  <c r="AQ18" i="4"/>
  <c r="AQ23" i="4"/>
  <c r="AQ31" i="4"/>
  <c r="AQ17" i="4"/>
  <c r="AQ28" i="4"/>
  <c r="AQ21" i="4"/>
  <c r="AQ34" i="4"/>
  <c r="AQ27" i="4"/>
  <c r="AQ19" i="4"/>
  <c r="AA19" i="4"/>
  <c r="G28" i="4"/>
  <c r="G35" i="4"/>
  <c r="B7" i="2"/>
  <c r="B15" i="2"/>
  <c r="B23" i="2"/>
  <c r="B31" i="2"/>
  <c r="B39" i="2"/>
  <c r="B8" i="2"/>
  <c r="B16" i="2"/>
  <c r="B24" i="2"/>
  <c r="F6" i="2"/>
  <c r="F14" i="2"/>
  <c r="F22" i="2"/>
  <c r="F30" i="2"/>
  <c r="J6" i="2"/>
  <c r="J14" i="2"/>
  <c r="J22" i="2"/>
  <c r="J30" i="2"/>
  <c r="J38" i="2"/>
  <c r="J46" i="2"/>
  <c r="J54" i="2"/>
  <c r="N11" i="2"/>
  <c r="N21" i="2"/>
  <c r="N33" i="2"/>
  <c r="N43" i="2"/>
  <c r="N53" i="2"/>
  <c r="N65" i="2"/>
  <c r="N75" i="2"/>
  <c r="AE17" i="3"/>
  <c r="O18" i="3"/>
  <c r="AE18" i="3"/>
  <c r="P19" i="3"/>
  <c r="O21" i="3"/>
  <c r="AN21" i="3"/>
  <c r="AM23" i="3"/>
  <c r="B27" i="3"/>
  <c r="R27" i="3"/>
  <c r="AE27" i="3"/>
  <c r="AM28" i="3"/>
  <c r="AD29" i="3"/>
  <c r="AP30" i="3"/>
  <c r="J32" i="3"/>
  <c r="O33" i="3"/>
  <c r="AD33" i="3"/>
  <c r="G34" i="3"/>
  <c r="F35" i="3"/>
  <c r="AE36" i="3"/>
  <c r="AE37" i="3"/>
  <c r="S17" i="4"/>
  <c r="W33" i="4"/>
  <c r="W36" i="4"/>
  <c r="W28" i="4"/>
  <c r="W31" i="4"/>
  <c r="W35" i="4"/>
  <c r="W29" i="4"/>
  <c r="W24" i="4"/>
  <c r="W23" i="4"/>
  <c r="W16" i="4"/>
  <c r="W26" i="4" s="1"/>
  <c r="W17" i="4"/>
  <c r="W20" i="4"/>
  <c r="AE33" i="4"/>
  <c r="AE36" i="4"/>
  <c r="AE28" i="4"/>
  <c r="AE21" i="4"/>
  <c r="AE32" i="4"/>
  <c r="AE31" i="4"/>
  <c r="AE22" i="4"/>
  <c r="AE16" i="4"/>
  <c r="AE26" i="4" s="1"/>
  <c r="AE30" i="4"/>
  <c r="AE27" i="4"/>
  <c r="AE17" i="4"/>
  <c r="AE35" i="4"/>
  <c r="AE29" i="4"/>
  <c r="AE20" i="4"/>
  <c r="AM33" i="4"/>
  <c r="AM36" i="4"/>
  <c r="AM28" i="4"/>
  <c r="AM29" i="4"/>
  <c r="AM21" i="4"/>
  <c r="AM35" i="4"/>
  <c r="AM16" i="4"/>
  <c r="AM26" i="4" s="1"/>
  <c r="AM32" i="4"/>
  <c r="AM25" i="4"/>
  <c r="AM17" i="4"/>
  <c r="AM31" i="4"/>
  <c r="AM27" i="4"/>
  <c r="AM20" i="4"/>
  <c r="AE18" i="4"/>
  <c r="W22" i="4"/>
  <c r="AE25" i="4"/>
  <c r="AM34" i="4"/>
  <c r="W19" i="4"/>
  <c r="AE24" i="4"/>
  <c r="AS27" i="4"/>
  <c r="U29" i="4"/>
  <c r="B30" i="4"/>
  <c r="F31" i="4"/>
  <c r="M34" i="4"/>
  <c r="V35" i="4"/>
  <c r="E36" i="4"/>
  <c r="K37" i="3"/>
  <c r="AM22" i="4"/>
  <c r="W32" i="4"/>
  <c r="W37" i="4"/>
  <c r="AA25" i="3"/>
  <c r="C27" i="3"/>
  <c r="AO28" i="3"/>
  <c r="Y29" i="3"/>
  <c r="K30" i="3"/>
  <c r="AG30" i="3"/>
  <c r="I32" i="3"/>
  <c r="S32" i="3"/>
  <c r="AO32" i="3"/>
  <c r="Q34" i="3"/>
  <c r="AA34" i="3"/>
  <c r="C36" i="3"/>
  <c r="Y36" i="3"/>
  <c r="AI36" i="3"/>
  <c r="B34" i="4"/>
  <c r="B37" i="4"/>
  <c r="B29" i="4"/>
  <c r="B36" i="4"/>
  <c r="B22" i="4"/>
  <c r="B35" i="4"/>
  <c r="B31" i="4"/>
  <c r="B32" i="4"/>
  <c r="B17" i="4"/>
  <c r="B25" i="4"/>
  <c r="B24" i="4"/>
  <c r="B18" i="4"/>
  <c r="B21" i="4"/>
  <c r="J34" i="4"/>
  <c r="J37" i="4"/>
  <c r="J29" i="4"/>
  <c r="J32" i="4"/>
  <c r="J22" i="4"/>
  <c r="J17" i="4"/>
  <c r="J33" i="4"/>
  <c r="J23" i="4"/>
  <c r="J18" i="4"/>
  <c r="J25" i="4"/>
  <c r="J24" i="4"/>
  <c r="J21" i="4"/>
  <c r="J36" i="4"/>
  <c r="J30" i="4"/>
  <c r="J28" i="4"/>
  <c r="J27" i="4"/>
  <c r="R34" i="4"/>
  <c r="R37" i="4"/>
  <c r="R29" i="4"/>
  <c r="R22" i="4"/>
  <c r="R33" i="4"/>
  <c r="R28" i="4"/>
  <c r="R17" i="4"/>
  <c r="R35" i="4"/>
  <c r="R18" i="4"/>
  <c r="R23" i="4"/>
  <c r="R21" i="4"/>
  <c r="R32" i="4"/>
  <c r="Z34" i="4"/>
  <c r="Z37" i="4"/>
  <c r="Z29" i="4"/>
  <c r="Z30" i="4"/>
  <c r="Z22" i="4"/>
  <c r="Z27" i="4"/>
  <c r="Z17" i="4"/>
  <c r="Z18" i="4"/>
  <c r="Z21" i="4"/>
  <c r="Z36" i="4"/>
  <c r="Z25" i="4"/>
  <c r="AH34" i="4"/>
  <c r="AH37" i="4"/>
  <c r="AH29" i="4"/>
  <c r="AH36" i="4"/>
  <c r="AH22" i="4"/>
  <c r="AH35" i="4"/>
  <c r="AH31" i="4"/>
  <c r="AH30" i="4"/>
  <c r="AH17" i="4"/>
  <c r="AH18" i="4"/>
  <c r="AH32" i="4"/>
  <c r="AP34" i="4"/>
  <c r="AP37" i="4"/>
  <c r="AP29" i="4"/>
  <c r="AP32" i="4"/>
  <c r="AP28" i="4"/>
  <c r="AP22" i="4"/>
  <c r="AP25" i="4"/>
  <c r="AP24" i="4"/>
  <c r="AP17" i="4"/>
  <c r="AP31" i="4"/>
  <c r="AP18" i="4"/>
  <c r="AP36" i="4"/>
  <c r="AP30" i="4"/>
  <c r="F16" i="4"/>
  <c r="F26" i="4" s="1"/>
  <c r="AC17" i="4"/>
  <c r="W18" i="4"/>
  <c r="Z19" i="4"/>
  <c r="B20" i="4"/>
  <c r="N20" i="4"/>
  <c r="AM23" i="4"/>
  <c r="E25" i="4"/>
  <c r="R25" i="4"/>
  <c r="F28" i="4"/>
  <c r="V28" i="4"/>
  <c r="Z32" i="4"/>
  <c r="AK33" i="4"/>
  <c r="AD35" i="4"/>
  <c r="AR36" i="3"/>
  <c r="AR34" i="3"/>
  <c r="AR32" i="3"/>
  <c r="AR30" i="3"/>
  <c r="AR28" i="3"/>
  <c r="AR37" i="3"/>
  <c r="AR35" i="3"/>
  <c r="AR33" i="3"/>
  <c r="AR31" i="3"/>
  <c r="AR29" i="3"/>
  <c r="AR17" i="3"/>
  <c r="AR19" i="3"/>
  <c r="AR21" i="3"/>
  <c r="AR23" i="3"/>
  <c r="AG27" i="3"/>
  <c r="Y28" i="3"/>
  <c r="I29" i="3"/>
  <c r="AA29" i="3"/>
  <c r="C30" i="3"/>
  <c r="Y30" i="3"/>
  <c r="AI30" i="3"/>
  <c r="K32" i="3"/>
  <c r="AG32" i="3"/>
  <c r="I34" i="3"/>
  <c r="S34" i="3"/>
  <c r="AO34" i="3"/>
  <c r="Q36" i="3"/>
  <c r="AA36" i="3"/>
  <c r="AM18" i="4"/>
  <c r="AM19" i="4"/>
  <c r="W21" i="4"/>
  <c r="AM24" i="4"/>
  <c r="W25" i="4"/>
  <c r="E29" i="4"/>
  <c r="R30" i="4"/>
  <c r="AL35" i="4"/>
  <c r="D36" i="3"/>
  <c r="D34" i="3"/>
  <c r="D32" i="3"/>
  <c r="D30" i="3"/>
  <c r="D28" i="3"/>
  <c r="D37" i="3"/>
  <c r="D35" i="3"/>
  <c r="D33" i="3"/>
  <c r="D31" i="3"/>
  <c r="L36" i="3"/>
  <c r="L34" i="3"/>
  <c r="L32" i="3"/>
  <c r="L30" i="3"/>
  <c r="L28" i="3"/>
  <c r="L37" i="3"/>
  <c r="L35" i="3"/>
  <c r="L33" i="3"/>
  <c r="L31" i="3"/>
  <c r="T36" i="3"/>
  <c r="T34" i="3"/>
  <c r="T32" i="3"/>
  <c r="T30" i="3"/>
  <c r="T28" i="3"/>
  <c r="T37" i="3"/>
  <c r="T35" i="3"/>
  <c r="T33" i="3"/>
  <c r="T31" i="3"/>
  <c r="AB36" i="3"/>
  <c r="AB34" i="3"/>
  <c r="AB32" i="3"/>
  <c r="AB30" i="3"/>
  <c r="AB28" i="3"/>
  <c r="AB37" i="3"/>
  <c r="AB35" i="3"/>
  <c r="AB33" i="3"/>
  <c r="AB31" i="3"/>
  <c r="AJ36" i="3"/>
  <c r="AJ34" i="3"/>
  <c r="AJ32" i="3"/>
  <c r="AJ30" i="3"/>
  <c r="AJ28" i="3"/>
  <c r="AJ37" i="3"/>
  <c r="AJ35" i="3"/>
  <c r="AJ33" i="3"/>
  <c r="AJ31" i="3"/>
  <c r="AJ29" i="3"/>
  <c r="I16" i="3"/>
  <c r="I26" i="3" s="1"/>
  <c r="Q16" i="3"/>
  <c r="Q26" i="3" s="1"/>
  <c r="Y16" i="3"/>
  <c r="Y26" i="3" s="1"/>
  <c r="AG16" i="3"/>
  <c r="AG26" i="3" s="1"/>
  <c r="AO16" i="3"/>
  <c r="AO26" i="3" s="1"/>
  <c r="E17" i="3"/>
  <c r="M17" i="3"/>
  <c r="U17" i="3"/>
  <c r="AC17" i="3"/>
  <c r="AK17" i="3"/>
  <c r="AS17" i="3"/>
  <c r="I18" i="3"/>
  <c r="Q18" i="3"/>
  <c r="Y18" i="3"/>
  <c r="AG18" i="3"/>
  <c r="AO18" i="3"/>
  <c r="E19" i="3"/>
  <c r="M19" i="3"/>
  <c r="U19" i="3"/>
  <c r="AC19" i="3"/>
  <c r="AK19" i="3"/>
  <c r="AS19" i="3"/>
  <c r="I20" i="3"/>
  <c r="Q20" i="3"/>
  <c r="Y20" i="3"/>
  <c r="AG20" i="3"/>
  <c r="AO20" i="3"/>
  <c r="E21" i="3"/>
  <c r="M21" i="3"/>
  <c r="U21" i="3"/>
  <c r="AC21" i="3"/>
  <c r="AK21" i="3"/>
  <c r="AS21" i="3"/>
  <c r="I22" i="3"/>
  <c r="Q22" i="3"/>
  <c r="Y22" i="3"/>
  <c r="AG22" i="3"/>
  <c r="AO22" i="3"/>
  <c r="E23" i="3"/>
  <c r="M23" i="3"/>
  <c r="U23" i="3"/>
  <c r="AC23" i="3"/>
  <c r="AK23" i="3"/>
  <c r="AS23" i="3"/>
  <c r="I24" i="3"/>
  <c r="Q24" i="3"/>
  <c r="Y24" i="3"/>
  <c r="AG24" i="3"/>
  <c r="AO24" i="3"/>
  <c r="E25" i="3"/>
  <c r="M25" i="3"/>
  <c r="U25" i="3"/>
  <c r="Y27" i="3"/>
  <c r="Q28" i="3"/>
  <c r="AI28" i="3"/>
  <c r="AS28" i="3"/>
  <c r="S29" i="3"/>
  <c r="AB29" i="3"/>
  <c r="E30" i="3"/>
  <c r="AK30" i="3"/>
  <c r="C31" i="3"/>
  <c r="Y31" i="3"/>
  <c r="AI31" i="3"/>
  <c r="M32" i="3"/>
  <c r="AS32" i="3"/>
  <c r="K33" i="3"/>
  <c r="AG33" i="3"/>
  <c r="U34" i="3"/>
  <c r="I35" i="3"/>
  <c r="S35" i="3"/>
  <c r="AO35" i="3"/>
  <c r="AC36" i="3"/>
  <c r="Q37" i="3"/>
  <c r="AA37" i="3"/>
  <c r="E35" i="4"/>
  <c r="E30" i="4"/>
  <c r="E23" i="4"/>
  <c r="E34" i="4"/>
  <c r="E37" i="4"/>
  <c r="E31" i="4"/>
  <c r="E24" i="4"/>
  <c r="E18" i="4"/>
  <c r="E28" i="4"/>
  <c r="E19" i="4"/>
  <c r="E33" i="4"/>
  <c r="M35" i="4"/>
  <c r="M30" i="4"/>
  <c r="M31" i="4"/>
  <c r="M23" i="4"/>
  <c r="M33" i="4"/>
  <c r="M22" i="4"/>
  <c r="M18" i="4"/>
  <c r="M32" i="4"/>
  <c r="M27" i="4"/>
  <c r="M19" i="4"/>
  <c r="M37" i="4"/>
  <c r="M28" i="4"/>
  <c r="M29" i="4"/>
  <c r="U35" i="4"/>
  <c r="U30" i="4"/>
  <c r="U28" i="4"/>
  <c r="U23" i="4"/>
  <c r="U37" i="4"/>
  <c r="U36" i="4"/>
  <c r="U32" i="4"/>
  <c r="U18" i="4"/>
  <c r="U34" i="4"/>
  <c r="U25" i="4"/>
  <c r="U19" i="4"/>
  <c r="U33" i="4"/>
  <c r="U27" i="4"/>
  <c r="U31" i="4"/>
  <c r="AC35" i="4"/>
  <c r="AC30" i="4"/>
  <c r="AC33" i="4"/>
  <c r="AC29" i="4"/>
  <c r="AC23" i="4"/>
  <c r="AC18" i="4"/>
  <c r="AC36" i="4"/>
  <c r="AC24" i="4"/>
  <c r="AC19" i="4"/>
  <c r="AC37" i="4"/>
  <c r="AC25" i="4"/>
  <c r="AK35" i="4"/>
  <c r="AK30" i="4"/>
  <c r="AK23" i="4"/>
  <c r="AK34" i="4"/>
  <c r="AK29" i="4"/>
  <c r="AK18" i="4"/>
  <c r="AK22" i="4"/>
  <c r="AK19" i="4"/>
  <c r="AK24" i="4"/>
  <c r="AK31" i="4"/>
  <c r="AK27" i="4"/>
  <c r="AS35" i="4"/>
  <c r="AS30" i="4"/>
  <c r="AS31" i="4"/>
  <c r="AS23" i="4"/>
  <c r="AS18" i="4"/>
  <c r="AS36" i="4"/>
  <c r="AS21" i="4"/>
  <c r="AS19" i="4"/>
  <c r="AS29" i="4"/>
  <c r="AS22" i="4"/>
  <c r="AS33" i="4"/>
  <c r="AS25" i="4"/>
  <c r="J16" i="4"/>
  <c r="J26" i="4" s="1"/>
  <c r="U16" i="4"/>
  <c r="U26" i="4" s="1"/>
  <c r="AP16" i="4"/>
  <c r="AP26" i="4" s="1"/>
  <c r="U17" i="4"/>
  <c r="AD19" i="4"/>
  <c r="F20" i="4"/>
  <c r="AK21" i="4"/>
  <c r="E22" i="4"/>
  <c r="B23" i="4"/>
  <c r="M24" i="4"/>
  <c r="Z24" i="4"/>
  <c r="E27" i="4"/>
  <c r="W27" i="4"/>
  <c r="AC28" i="4"/>
  <c r="Z31" i="4"/>
  <c r="AK32" i="4"/>
  <c r="AE34" i="4"/>
  <c r="J35" i="4"/>
  <c r="AM37" i="4"/>
  <c r="AO25" i="3"/>
  <c r="Q27" i="3"/>
  <c r="AI27" i="3"/>
  <c r="AR27" i="3"/>
  <c r="I28" i="3"/>
  <c r="AA28" i="3"/>
  <c r="AK28" i="3"/>
  <c r="K29" i="3"/>
  <c r="T29" i="3"/>
  <c r="AC29" i="3"/>
  <c r="AS33" i="3"/>
  <c r="F30" i="4"/>
  <c r="F33" i="4"/>
  <c r="F34" i="4"/>
  <c r="F29" i="4"/>
  <c r="F36" i="4"/>
  <c r="F25" i="4"/>
  <c r="F21" i="4"/>
  <c r="F35" i="4"/>
  <c r="F17" i="4"/>
  <c r="F32" i="4"/>
  <c r="N30" i="4"/>
  <c r="N33" i="4"/>
  <c r="N35" i="4"/>
  <c r="N24" i="4"/>
  <c r="N23" i="4"/>
  <c r="N21" i="4"/>
  <c r="N37" i="4"/>
  <c r="N31" i="4"/>
  <c r="N28" i="4"/>
  <c r="N36" i="4"/>
  <c r="N17" i="4"/>
  <c r="N34" i="4"/>
  <c r="V30" i="4"/>
  <c r="V33" i="4"/>
  <c r="V37" i="4"/>
  <c r="V36" i="4"/>
  <c r="V32" i="4"/>
  <c r="V31" i="4"/>
  <c r="V22" i="4"/>
  <c r="V21" i="4"/>
  <c r="V27" i="4"/>
  <c r="V17" i="4"/>
  <c r="AD30" i="4"/>
  <c r="AD33" i="4"/>
  <c r="AD28" i="4"/>
  <c r="AD32" i="4"/>
  <c r="AD21" i="4"/>
  <c r="AD37" i="4"/>
  <c r="AD25" i="4"/>
  <c r="AD27" i="4"/>
  <c r="AD17" i="4"/>
  <c r="AD34" i="4"/>
  <c r="AL30" i="4"/>
  <c r="AL33" i="4"/>
  <c r="AL34" i="4"/>
  <c r="AL29" i="4"/>
  <c r="AL37" i="4"/>
  <c r="AL24" i="4"/>
  <c r="AL23" i="4"/>
  <c r="AL32" i="4"/>
  <c r="AL25" i="4"/>
  <c r="AL17" i="4"/>
  <c r="AL36" i="4"/>
  <c r="AT30" i="4"/>
  <c r="AT33" i="4"/>
  <c r="AT35" i="4"/>
  <c r="AT32" i="4"/>
  <c r="AT29" i="4"/>
  <c r="AT22" i="4"/>
  <c r="AT37" i="4"/>
  <c r="AT34" i="4"/>
  <c r="AT28" i="4"/>
  <c r="AT24" i="4"/>
  <c r="AT23" i="4"/>
  <c r="AT17" i="4"/>
  <c r="AT27" i="4"/>
  <c r="V16" i="4"/>
  <c r="V26" i="4" s="1"/>
  <c r="AD18" i="4"/>
  <c r="J19" i="4"/>
  <c r="AE19" i="4"/>
  <c r="AP19" i="4"/>
  <c r="U20" i="4"/>
  <c r="AH20" i="4"/>
  <c r="AS20" i="4"/>
  <c r="M21" i="4"/>
  <c r="AL21" i="4"/>
  <c r="F22" i="4"/>
  <c r="U22" i="4"/>
  <c r="AE23" i="4"/>
  <c r="M25" i="4"/>
  <c r="F27" i="4"/>
  <c r="AP27" i="4"/>
  <c r="AH28" i="4"/>
  <c r="W30" i="4"/>
  <c r="AC31" i="4"/>
  <c r="N32" i="4"/>
  <c r="AP35" i="4"/>
  <c r="AG28" i="4"/>
  <c r="Y29" i="4"/>
  <c r="AO29" i="4"/>
  <c r="Q33" i="4"/>
  <c r="AG33" i="4"/>
  <c r="AO35" i="4"/>
  <c r="Y37" i="4"/>
  <c r="F27" i="5"/>
  <c r="F37" i="5"/>
  <c r="F16" i="5"/>
  <c r="F26" i="5" s="1"/>
  <c r="N27" i="5"/>
  <c r="N28" i="5"/>
  <c r="N17" i="5"/>
  <c r="N16" i="5"/>
  <c r="N26" i="5" s="1"/>
  <c r="V27" i="5"/>
  <c r="V18" i="5"/>
  <c r="V29" i="5"/>
  <c r="V28" i="5"/>
  <c r="V37" i="5"/>
  <c r="V16" i="5"/>
  <c r="V26" i="5" s="1"/>
  <c r="V17" i="5"/>
  <c r="V20" i="5"/>
  <c r="V30" i="5"/>
  <c r="AD31" i="5"/>
  <c r="AD30" i="5"/>
  <c r="AD27" i="5"/>
  <c r="AD19" i="5"/>
  <c r="AD20" i="5"/>
  <c r="AD28" i="5"/>
  <c r="AD16" i="5"/>
  <c r="AD26" i="5" s="1"/>
  <c r="AD18" i="5"/>
  <c r="AD37" i="5"/>
  <c r="V19" i="5"/>
  <c r="G27" i="5"/>
  <c r="G29" i="5"/>
  <c r="G30" i="5"/>
  <c r="G28" i="5"/>
  <c r="G37" i="5"/>
  <c r="G18" i="5"/>
  <c r="G19" i="5"/>
  <c r="O27" i="5"/>
  <c r="O18" i="5"/>
  <c r="O33" i="5"/>
  <c r="O28" i="5"/>
  <c r="O37" i="5"/>
  <c r="O32" i="5"/>
  <c r="O30" i="5"/>
  <c r="O34" i="5"/>
  <c r="O31" i="5"/>
  <c r="O22" i="5"/>
  <c r="O19" i="5"/>
  <c r="O23" i="5"/>
  <c r="O29" i="5"/>
  <c r="O20" i="5"/>
  <c r="O17" i="5"/>
  <c r="O16" i="5"/>
  <c r="O26" i="5" s="1"/>
  <c r="AD17" i="5"/>
  <c r="H36" i="4"/>
  <c r="H31" i="4"/>
  <c r="H24" i="4"/>
  <c r="H37" i="4"/>
  <c r="H33" i="4"/>
  <c r="P36" i="4"/>
  <c r="P31" i="4"/>
  <c r="P37" i="4"/>
  <c r="P34" i="4"/>
  <c r="P30" i="4"/>
  <c r="P24" i="4"/>
  <c r="P29" i="4"/>
  <c r="X36" i="4"/>
  <c r="X31" i="4"/>
  <c r="X37" i="4"/>
  <c r="X24" i="4"/>
  <c r="X35" i="4"/>
  <c r="AF36" i="4"/>
  <c r="AF28" i="4"/>
  <c r="AF31" i="4"/>
  <c r="AF37" i="4"/>
  <c r="AF32" i="4"/>
  <c r="AF24" i="4"/>
  <c r="AN36" i="4"/>
  <c r="AN28" i="4"/>
  <c r="AN31" i="4"/>
  <c r="AN37" i="4"/>
  <c r="AN24" i="4"/>
  <c r="AN33" i="4"/>
  <c r="I18" i="4"/>
  <c r="Q18" i="4"/>
  <c r="D19" i="4"/>
  <c r="H22" i="4"/>
  <c r="Q22" i="4"/>
  <c r="AJ22" i="4"/>
  <c r="AJ23" i="4"/>
  <c r="AB24" i="4"/>
  <c r="T25" i="4"/>
  <c r="L27" i="4"/>
  <c r="X28" i="4"/>
  <c r="L30" i="4"/>
  <c r="AB30" i="4"/>
  <c r="H32" i="4"/>
  <c r="X32" i="4"/>
  <c r="D34" i="4"/>
  <c r="T34" i="4"/>
  <c r="AF34" i="4"/>
  <c r="AB36" i="4"/>
  <c r="H29" i="5"/>
  <c r="H37" i="5"/>
  <c r="H19" i="5"/>
  <c r="H16" i="5"/>
  <c r="H26" i="5" s="1"/>
  <c r="H31" i="5"/>
  <c r="H27" i="5"/>
  <c r="H20" i="5"/>
  <c r="H17" i="5"/>
  <c r="H18" i="5"/>
  <c r="H28" i="5"/>
  <c r="P31" i="5"/>
  <c r="P29" i="5"/>
  <c r="P37" i="5"/>
  <c r="P32" i="5"/>
  <c r="P30" i="5"/>
  <c r="P20" i="5"/>
  <c r="P16" i="5"/>
  <c r="P26" i="5" s="1"/>
  <c r="P28" i="5"/>
  <c r="P19" i="5"/>
  <c r="P18" i="5"/>
  <c r="P27" i="5"/>
  <c r="P22" i="5"/>
  <c r="P17" i="5"/>
  <c r="X37" i="5"/>
  <c r="X16" i="5"/>
  <c r="X26" i="5" s="1"/>
  <c r="X17" i="5"/>
  <c r="X27" i="5"/>
  <c r="P33" i="5"/>
  <c r="N37" i="5"/>
  <c r="I31" i="4"/>
  <c r="I34" i="4"/>
  <c r="I37" i="4"/>
  <c r="I33" i="4"/>
  <c r="I27" i="4"/>
  <c r="I32" i="4"/>
  <c r="Q31" i="4"/>
  <c r="Q34" i="4"/>
  <c r="Q29" i="4"/>
  <c r="Q27" i="4"/>
  <c r="Y31" i="4"/>
  <c r="Y34" i="4"/>
  <c r="Y35" i="4"/>
  <c r="Y27" i="4"/>
  <c r="Y30" i="4"/>
  <c r="AG31" i="4"/>
  <c r="AG34" i="4"/>
  <c r="AG27" i="4"/>
  <c r="AG37" i="4"/>
  <c r="AG36" i="4"/>
  <c r="AO31" i="4"/>
  <c r="AO34" i="4"/>
  <c r="AO37" i="4"/>
  <c r="AO33" i="4"/>
  <c r="AO27" i="4"/>
  <c r="AO32" i="4"/>
  <c r="H20" i="4"/>
  <c r="P20" i="4"/>
  <c r="X20" i="4"/>
  <c r="AF20" i="4"/>
  <c r="I22" i="4"/>
  <c r="D27" i="4"/>
  <c r="AN27" i="4"/>
  <c r="Y28" i="4"/>
  <c r="AJ28" i="4"/>
  <c r="AF29" i="4"/>
  <c r="Q30" i="4"/>
  <c r="Y32" i="4"/>
  <c r="X33" i="4"/>
  <c r="AF35" i="4"/>
  <c r="Q36" i="4"/>
  <c r="G37" i="6"/>
  <c r="G27" i="6"/>
  <c r="G16" i="6"/>
  <c r="G26" i="6" s="1"/>
  <c r="O22" i="6"/>
  <c r="O21" i="6"/>
  <c r="O20" i="6"/>
  <c r="O37" i="6"/>
  <c r="O24" i="6"/>
  <c r="O27" i="6"/>
  <c r="O19" i="6"/>
  <c r="O18" i="6"/>
  <c r="O17" i="6"/>
  <c r="O25" i="6"/>
  <c r="O16" i="6"/>
  <c r="O26" i="6" s="1"/>
  <c r="O23" i="6"/>
  <c r="W22" i="6"/>
  <c r="W21" i="6"/>
  <c r="W20" i="6"/>
  <c r="W37" i="6"/>
  <c r="W24" i="6"/>
  <c r="W23" i="6"/>
  <c r="W16" i="6"/>
  <c r="W26" i="6" s="1"/>
  <c r="W25" i="6"/>
  <c r="W27" i="6"/>
  <c r="W19" i="6"/>
  <c r="W18" i="6"/>
  <c r="W17" i="6"/>
  <c r="AE22" i="6"/>
  <c r="AE21" i="6"/>
  <c r="AE20" i="6"/>
  <c r="AE37" i="6"/>
  <c r="AE24" i="6"/>
  <c r="AE16" i="6"/>
  <c r="AE26" i="6" s="1"/>
  <c r="AE23" i="6"/>
  <c r="AE17" i="6"/>
  <c r="AE25" i="6"/>
  <c r="AE18" i="6"/>
  <c r="AE27" i="6"/>
  <c r="AE19" i="6"/>
  <c r="AM22" i="6"/>
  <c r="AM21" i="6"/>
  <c r="AM20" i="6"/>
  <c r="AM37" i="6"/>
  <c r="AM24" i="6"/>
  <c r="AM25" i="6"/>
  <c r="AM18" i="6"/>
  <c r="AM27" i="6"/>
  <c r="AM17" i="6"/>
  <c r="AM19" i="6"/>
  <c r="D32" i="4"/>
  <c r="D35" i="4"/>
  <c r="D30" i="4"/>
  <c r="D28" i="4"/>
  <c r="L32" i="4"/>
  <c r="L35" i="4"/>
  <c r="L36" i="4"/>
  <c r="L28" i="4"/>
  <c r="L31" i="4"/>
  <c r="T32" i="4"/>
  <c r="T35" i="4"/>
  <c r="AB32" i="4"/>
  <c r="AB35" i="4"/>
  <c r="AB34" i="4"/>
  <c r="AB33" i="4"/>
  <c r="AB29" i="4"/>
  <c r="AJ32" i="4"/>
  <c r="AJ35" i="4"/>
  <c r="AJ37" i="4"/>
  <c r="AJ30" i="4"/>
  <c r="AR32" i="4"/>
  <c r="AR35" i="4"/>
  <c r="AR36" i="4"/>
  <c r="AR31" i="4"/>
  <c r="H19" i="4"/>
  <c r="P19" i="4"/>
  <c r="X19" i="4"/>
  <c r="AF19" i="4"/>
  <c r="AN19" i="4"/>
  <c r="AN21" i="4"/>
  <c r="D22" i="4"/>
  <c r="AN22" i="4"/>
  <c r="D23" i="4"/>
  <c r="AF23" i="4"/>
  <c r="AO23" i="4"/>
  <c r="AG24" i="4"/>
  <c r="X25" i="4"/>
  <c r="AG25" i="4"/>
  <c r="P27" i="4"/>
  <c r="AR27" i="4"/>
  <c r="H28" i="4"/>
  <c r="AB28" i="4"/>
  <c r="AO28" i="4"/>
  <c r="I29" i="4"/>
  <c r="H30" i="4"/>
  <c r="T30" i="4"/>
  <c r="P32" i="4"/>
  <c r="L34" i="4"/>
  <c r="X34" i="4"/>
  <c r="AN34" i="4"/>
  <c r="I35" i="4"/>
  <c r="T36" i="4"/>
  <c r="AJ36" i="4"/>
  <c r="T37" i="4"/>
  <c r="G17" i="5"/>
  <c r="X28" i="5"/>
  <c r="H30" i="5"/>
  <c r="W32" i="5"/>
  <c r="W27" i="5"/>
  <c r="W29" i="5"/>
  <c r="W28" i="5"/>
  <c r="W21" i="5"/>
  <c r="W37" i="5"/>
  <c r="W31" i="5"/>
  <c r="W16" i="5"/>
  <c r="W26" i="5" s="1"/>
  <c r="W23" i="5"/>
  <c r="W17" i="5"/>
  <c r="W33" i="5"/>
  <c r="W20" i="5"/>
  <c r="AE31" i="5"/>
  <c r="AE30" i="5"/>
  <c r="AE27" i="5"/>
  <c r="AE20" i="5"/>
  <c r="AE37" i="5"/>
  <c r="AE28" i="5"/>
  <c r="AE18" i="5"/>
  <c r="AE16" i="5"/>
  <c r="AE26" i="5" s="1"/>
  <c r="AE19" i="5"/>
  <c r="W30" i="5"/>
  <c r="B27" i="6"/>
  <c r="B37" i="6"/>
  <c r="B17" i="6"/>
  <c r="B16" i="6"/>
  <c r="B26" i="6" s="1"/>
  <c r="J25" i="6"/>
  <c r="J27" i="6"/>
  <c r="J21" i="6"/>
  <c r="J23" i="6"/>
  <c r="J22" i="6"/>
  <c r="J20" i="6"/>
  <c r="J19" i="6"/>
  <c r="J16" i="6"/>
  <c r="J26" i="6" s="1"/>
  <c r="J37" i="6"/>
  <c r="J17" i="6"/>
  <c r="J24" i="6"/>
  <c r="R25" i="6"/>
  <c r="R27" i="6"/>
  <c r="R24" i="6"/>
  <c r="R17" i="6"/>
  <c r="R37" i="6"/>
  <c r="R21" i="6"/>
  <c r="R23" i="6"/>
  <c r="R16" i="6"/>
  <c r="R26" i="6" s="1"/>
  <c r="R18" i="6"/>
  <c r="R22" i="6"/>
  <c r="R19" i="6"/>
  <c r="Z25" i="6"/>
  <c r="Z27" i="6"/>
  <c r="Z19" i="6"/>
  <c r="Z18" i="6"/>
  <c r="Z22" i="6"/>
  <c r="Z20" i="6"/>
  <c r="Z17" i="6"/>
  <c r="Z24" i="6"/>
  <c r="Z21" i="6"/>
  <c r="Z16" i="6"/>
  <c r="Z26" i="6" s="1"/>
  <c r="AH25" i="6"/>
  <c r="AH27" i="6"/>
  <c r="AH37" i="6"/>
  <c r="AH16" i="6"/>
  <c r="AH26" i="6" s="1"/>
  <c r="AH21" i="6"/>
  <c r="AH23" i="6"/>
  <c r="AH19" i="6"/>
  <c r="AH18" i="6"/>
  <c r="AH20" i="6"/>
  <c r="AH17" i="6"/>
  <c r="Z23" i="6"/>
  <c r="I30" i="5"/>
  <c r="I28" i="5"/>
  <c r="I19" i="5"/>
  <c r="I17" i="5"/>
  <c r="I37" i="5"/>
  <c r="I27" i="5"/>
  <c r="Q29" i="5"/>
  <c r="Q28" i="5"/>
  <c r="Q19" i="5"/>
  <c r="Q17" i="5"/>
  <c r="Q30" i="5"/>
  <c r="Q18" i="5"/>
  <c r="Y28" i="5"/>
  <c r="Y18" i="5"/>
  <c r="Y17" i="5"/>
  <c r="Y37" i="5"/>
  <c r="Y29" i="5"/>
  <c r="Y27" i="5"/>
  <c r="W22" i="5"/>
  <c r="Z37" i="6"/>
  <c r="Q27" i="5"/>
  <c r="AH24" i="6"/>
  <c r="J30" i="5"/>
  <c r="J28" i="5"/>
  <c r="J37" i="5"/>
  <c r="J21" i="5"/>
  <c r="J17" i="5"/>
  <c r="J34" i="5"/>
  <c r="R31" i="5"/>
  <c r="R28" i="5"/>
  <c r="R37" i="5"/>
  <c r="R34" i="5"/>
  <c r="R33" i="5"/>
  <c r="R30" i="5"/>
  <c r="R20" i="5"/>
  <c r="R19" i="5"/>
  <c r="R17" i="5"/>
  <c r="R35" i="5"/>
  <c r="R23" i="5"/>
  <c r="R22" i="5"/>
  <c r="Z28" i="5"/>
  <c r="Z37" i="5"/>
  <c r="Z29" i="5"/>
  <c r="Z23" i="5"/>
  <c r="Z22" i="5"/>
  <c r="Z31" i="5"/>
  <c r="Z17" i="5"/>
  <c r="Z30" i="5"/>
  <c r="B16" i="5"/>
  <c r="B26" i="5" s="1"/>
  <c r="K16" i="5"/>
  <c r="K26" i="5" s="1"/>
  <c r="Z21" i="5"/>
  <c r="K28" i="5"/>
  <c r="R29" i="5"/>
  <c r="C37" i="5"/>
  <c r="C27" i="5"/>
  <c r="C18" i="5"/>
  <c r="K37" i="5"/>
  <c r="K19" i="5"/>
  <c r="K27" i="5"/>
  <c r="K18" i="5"/>
  <c r="S37" i="5"/>
  <c r="S34" i="5"/>
  <c r="S33" i="5"/>
  <c r="S30" i="5"/>
  <c r="S32" i="5"/>
  <c r="S35" i="5"/>
  <c r="S23" i="5"/>
  <c r="S22" i="5"/>
  <c r="S27" i="5"/>
  <c r="S21" i="5"/>
  <c r="AA37" i="5"/>
  <c r="AA27" i="5"/>
  <c r="C16" i="5"/>
  <c r="C26" i="5" s="1"/>
  <c r="K17" i="5"/>
  <c r="Z20" i="5"/>
  <c r="J22" i="5"/>
  <c r="L28" i="5"/>
  <c r="AC28" i="5"/>
  <c r="S29" i="5"/>
  <c r="J32" i="5"/>
  <c r="Z33" i="5"/>
  <c r="E37" i="5"/>
  <c r="X9" i="7"/>
  <c r="X7" i="7"/>
  <c r="X8" i="7" s="1"/>
  <c r="AF7" i="7"/>
  <c r="AF8" i="7" s="1"/>
  <c r="AF9" i="7"/>
  <c r="AN9" i="7"/>
  <c r="AN7" i="7"/>
  <c r="AN8" i="7" s="1"/>
  <c r="AV7" i="7"/>
  <c r="AV8" i="7" s="1"/>
  <c r="AV9" i="7"/>
  <c r="D17" i="5"/>
  <c r="D27" i="5"/>
  <c r="L17" i="5"/>
  <c r="L34" i="5"/>
  <c r="L27" i="5"/>
  <c r="L18" i="5"/>
  <c r="L33" i="5"/>
  <c r="L31" i="5"/>
  <c r="L29" i="5"/>
  <c r="T20" i="5"/>
  <c r="T19" i="5"/>
  <c r="T17" i="5"/>
  <c r="T27" i="5"/>
  <c r="T18" i="5"/>
  <c r="AB29" i="5"/>
  <c r="AB30" i="5"/>
  <c r="AB27" i="5"/>
  <c r="D16" i="5"/>
  <c r="D26" i="5" s="1"/>
  <c r="M16" i="5"/>
  <c r="M26" i="5" s="1"/>
  <c r="M17" i="5"/>
  <c r="R18" i="5"/>
  <c r="J20" i="5"/>
  <c r="L22" i="5"/>
  <c r="J27" i="5"/>
  <c r="Z27" i="5"/>
  <c r="M28" i="5"/>
  <c r="T29" i="5"/>
  <c r="J31" i="5"/>
  <c r="L32" i="5"/>
  <c r="E37" i="6"/>
  <c r="E17" i="6"/>
  <c r="E16" i="6"/>
  <c r="E26" i="6" s="1"/>
  <c r="M22" i="6"/>
  <c r="M21" i="6"/>
  <c r="M20" i="6"/>
  <c r="M19" i="6"/>
  <c r="M37" i="6"/>
  <c r="M24" i="6"/>
  <c r="M25" i="6"/>
  <c r="M27" i="6"/>
  <c r="M16" i="6"/>
  <c r="M26" i="6" s="1"/>
  <c r="M18" i="6"/>
  <c r="M17" i="6"/>
  <c r="U22" i="6"/>
  <c r="U21" i="6"/>
  <c r="U20" i="6"/>
  <c r="U19" i="6"/>
  <c r="U16" i="6"/>
  <c r="U26" i="6" s="1"/>
  <c r="U37" i="6"/>
  <c r="U24" i="6"/>
  <c r="U23" i="6"/>
  <c r="U25" i="6"/>
  <c r="U27" i="6"/>
  <c r="AC22" i="6"/>
  <c r="AC21" i="6"/>
  <c r="AC20" i="6"/>
  <c r="AC19" i="6"/>
  <c r="AC16" i="6"/>
  <c r="AC26" i="6" s="1"/>
  <c r="AC37" i="6"/>
  <c r="AC24" i="6"/>
  <c r="AC17" i="6"/>
  <c r="AK22" i="6"/>
  <c r="AK21" i="6"/>
  <c r="AK20" i="6"/>
  <c r="AK19" i="6"/>
  <c r="AK16" i="6"/>
  <c r="AK26" i="6" s="1"/>
  <c r="AK37" i="6"/>
  <c r="AK24" i="6"/>
  <c r="AK23" i="6"/>
  <c r="AK25" i="6"/>
  <c r="AK18" i="6"/>
  <c r="AK27" i="6"/>
  <c r="AK17" i="6"/>
  <c r="M31" i="5"/>
  <c r="M29" i="5"/>
  <c r="AC17" i="5"/>
  <c r="AC19" i="5"/>
  <c r="E16" i="5"/>
  <c r="E26" i="5" s="1"/>
  <c r="AB17" i="5"/>
  <c r="S18" i="5"/>
  <c r="L20" i="5"/>
  <c r="J24" i="5"/>
  <c r="M27" i="5"/>
  <c r="AC27" i="5"/>
  <c r="C29" i="5"/>
  <c r="R32" i="5"/>
  <c r="F30" i="6"/>
  <c r="F27" i="6"/>
  <c r="F28" i="6"/>
  <c r="F16" i="6"/>
  <c r="F26" i="6" s="1"/>
  <c r="F37" i="6"/>
  <c r="F17" i="6"/>
  <c r="N27" i="6"/>
  <c r="N23" i="6"/>
  <c r="N18" i="6"/>
  <c r="N25" i="6"/>
  <c r="N17" i="6"/>
  <c r="N16" i="6"/>
  <c r="N26" i="6" s="1"/>
  <c r="N22" i="6"/>
  <c r="N20" i="6"/>
  <c r="N19" i="6"/>
  <c r="N24" i="6"/>
  <c r="N37" i="6"/>
  <c r="V27" i="6"/>
  <c r="V23" i="6"/>
  <c r="V18" i="6"/>
  <c r="V25" i="6"/>
  <c r="V17" i="6"/>
  <c r="V21" i="6"/>
  <c r="V19" i="6"/>
  <c r="AD27" i="6"/>
  <c r="AD23" i="6"/>
  <c r="AD18" i="6"/>
  <c r="AD25" i="6"/>
  <c r="AD17" i="6"/>
  <c r="AD22" i="6"/>
  <c r="AD20" i="6"/>
  <c r="AD24" i="6"/>
  <c r="AD37" i="6"/>
  <c r="AD21" i="6"/>
  <c r="AD16" i="6"/>
  <c r="AD26" i="6" s="1"/>
  <c r="AL27" i="6"/>
  <c r="AL23" i="6"/>
  <c r="AL18" i="6"/>
  <c r="AL25" i="6"/>
  <c r="AL17" i="6"/>
  <c r="AL19" i="6"/>
  <c r="AL22" i="6"/>
  <c r="AL20" i="6"/>
  <c r="AL24" i="6"/>
  <c r="V22" i="6"/>
  <c r="H9" i="7"/>
  <c r="BL7" i="7"/>
  <c r="BL8" i="7" s="1"/>
  <c r="BL9" i="7"/>
  <c r="AF16" i="5"/>
  <c r="AF26" i="5" s="1"/>
  <c r="AF29" i="5"/>
  <c r="P23" i="6"/>
  <c r="P25" i="6"/>
  <c r="P17" i="6"/>
  <c r="X23" i="6"/>
  <c r="X25" i="6"/>
  <c r="X17" i="6"/>
  <c r="AF23" i="6"/>
  <c r="AF25" i="6"/>
  <c r="AF17" i="6"/>
  <c r="AI17" i="6"/>
  <c r="K18" i="6"/>
  <c r="AG18" i="6"/>
  <c r="AF19" i="6"/>
  <c r="X20" i="6"/>
  <c r="AJ20" i="6"/>
  <c r="X22" i="6"/>
  <c r="AJ22" i="6"/>
  <c r="L24" i="6"/>
  <c r="T25" i="6"/>
  <c r="AG25" i="6"/>
  <c r="H27" i="6"/>
  <c r="AA37" i="6"/>
  <c r="B9" i="7"/>
  <c r="B7" i="7"/>
  <c r="J9" i="7"/>
  <c r="J7" i="7"/>
  <c r="J8" i="7" s="1"/>
  <c r="R7" i="7"/>
  <c r="R8" i="7" s="1"/>
  <c r="R9" i="7"/>
  <c r="AX7" i="7"/>
  <c r="AX8" i="7" s="1"/>
  <c r="AX9" i="7"/>
  <c r="BN7" i="7"/>
  <c r="BN8" i="7" s="1"/>
  <c r="BN9" i="7"/>
  <c r="BV7" i="7"/>
  <c r="BV8" i="7" s="1"/>
  <c r="BV9" i="7"/>
  <c r="U7" i="7"/>
  <c r="U8" i="7" s="1"/>
  <c r="AK7" i="7"/>
  <c r="AK8" i="7" s="1"/>
  <c r="BD7" i="7"/>
  <c r="BD8" i="7" s="1"/>
  <c r="AF18" i="5"/>
  <c r="AF28" i="5"/>
  <c r="AF37" i="5"/>
  <c r="I37" i="6"/>
  <c r="I24" i="6"/>
  <c r="Q37" i="6"/>
  <c r="Q24" i="6"/>
  <c r="Y37" i="6"/>
  <c r="Y24" i="6"/>
  <c r="AG37" i="6"/>
  <c r="AG24" i="6"/>
  <c r="C16" i="6"/>
  <c r="C26" i="6" s="1"/>
  <c r="C17" i="6"/>
  <c r="AJ17" i="6"/>
  <c r="X18" i="6"/>
  <c r="L19" i="6"/>
  <c r="AG19" i="6"/>
  <c r="L20" i="6"/>
  <c r="Y20" i="6"/>
  <c r="AF21" i="6"/>
  <c r="L22" i="6"/>
  <c r="Y22" i="6"/>
  <c r="AG23" i="6"/>
  <c r="I25" i="6"/>
  <c r="AI25" i="6"/>
  <c r="I27" i="6"/>
  <c r="P37" i="6"/>
  <c r="AB37" i="6"/>
  <c r="D9" i="8"/>
  <c r="D7" i="8"/>
  <c r="D8" i="8" s="1"/>
  <c r="D37" i="6"/>
  <c r="D9" i="7"/>
  <c r="D7" i="7"/>
  <c r="D8" i="7" s="1"/>
  <c r="L9" i="7"/>
  <c r="L7" i="7"/>
  <c r="L8" i="7" s="1"/>
  <c r="T9" i="7"/>
  <c r="T7" i="7"/>
  <c r="T8" i="7" s="1"/>
  <c r="AJ9" i="7"/>
  <c r="AJ7" i="7"/>
  <c r="AJ8" i="7" s="1"/>
  <c r="AR9" i="7"/>
  <c r="AR7" i="7"/>
  <c r="AR8" i="7" s="1"/>
  <c r="BP9" i="7"/>
  <c r="BP7" i="7"/>
  <c r="BP8" i="7" s="1"/>
  <c r="BX9" i="7"/>
  <c r="BX7" i="7"/>
  <c r="BX8" i="7" s="1"/>
  <c r="BH7" i="7"/>
  <c r="BH8" i="7" s="1"/>
  <c r="AF19" i="5"/>
  <c r="C29" i="6"/>
  <c r="C18" i="6"/>
  <c r="K22" i="6"/>
  <c r="K21" i="6"/>
  <c r="K20" i="6"/>
  <c r="K19" i="6"/>
  <c r="S22" i="6"/>
  <c r="S21" i="6"/>
  <c r="S20" i="6"/>
  <c r="S19" i="6"/>
  <c r="S16" i="6"/>
  <c r="S26" i="6" s="1"/>
  <c r="AA22" i="6"/>
  <c r="AA21" i="6"/>
  <c r="AA20" i="6"/>
  <c r="AA19" i="6"/>
  <c r="AA16" i="6"/>
  <c r="AA26" i="6" s="1"/>
  <c r="AI22" i="6"/>
  <c r="AI21" i="6"/>
  <c r="AI20" i="6"/>
  <c r="AI19" i="6"/>
  <c r="AI16" i="6"/>
  <c r="AI26" i="6" s="1"/>
  <c r="AB17" i="6"/>
  <c r="AB20" i="6"/>
  <c r="P22" i="6"/>
  <c r="AI23" i="6"/>
  <c r="Y27" i="6"/>
  <c r="S37" i="6"/>
  <c r="AF37" i="6"/>
  <c r="AC7" i="7"/>
  <c r="AC9" i="7"/>
  <c r="C23" i="1" s="1"/>
  <c r="BY7" i="7"/>
  <c r="BY8" i="7" s="1"/>
  <c r="BY9" i="7"/>
  <c r="M7" i="7"/>
  <c r="M8" i="7" s="1"/>
  <c r="AB7" i="7"/>
  <c r="AB8" i="7" s="1"/>
  <c r="BI7" i="7"/>
  <c r="BI8" i="7" s="1"/>
  <c r="AS9" i="7"/>
  <c r="L27" i="6"/>
  <c r="L23" i="6"/>
  <c r="L18" i="6"/>
  <c r="T27" i="6"/>
  <c r="T23" i="6"/>
  <c r="T18" i="6"/>
  <c r="AB27" i="6"/>
  <c r="AB23" i="6"/>
  <c r="AB18" i="6"/>
  <c r="AJ27" i="6"/>
  <c r="AJ23" i="6"/>
  <c r="AJ18" i="6"/>
  <c r="D18" i="6"/>
  <c r="AJ21" i="6"/>
  <c r="K23" i="6"/>
  <c r="S24" i="6"/>
  <c r="AF24" i="6"/>
  <c r="AA25" i="6"/>
  <c r="AA27" i="6"/>
  <c r="C28" i="6"/>
  <c r="H37" i="6"/>
  <c r="T37" i="6"/>
  <c r="F9" i="7"/>
  <c r="F7" i="7"/>
  <c r="F8" i="7" s="1"/>
  <c r="N7" i="7"/>
  <c r="N8" i="7" s="1"/>
  <c r="N9" i="7"/>
  <c r="V7" i="7"/>
  <c r="V8" i="7" s="1"/>
  <c r="V9" i="7"/>
  <c r="AD7" i="7"/>
  <c r="AD8" i="7" s="1"/>
  <c r="AD9" i="7"/>
  <c r="AL7" i="7"/>
  <c r="AL8" i="7" s="1"/>
  <c r="AL9" i="7"/>
  <c r="AT7" i="7"/>
  <c r="AT8" i="7" s="1"/>
  <c r="AT9" i="7"/>
  <c r="Z9" i="7"/>
  <c r="BA9" i="7"/>
  <c r="BT9" i="7"/>
  <c r="A56" i="9"/>
  <c r="A48" i="9"/>
  <c r="A40" i="9"/>
  <c r="A32" i="9"/>
  <c r="A24" i="9"/>
  <c r="A16" i="9"/>
  <c r="A8" i="9"/>
  <c r="A55" i="9"/>
  <c r="A47" i="9"/>
  <c r="A39" i="9"/>
  <c r="A31" i="9"/>
  <c r="A23" i="9"/>
  <c r="A15" i="9"/>
  <c r="A7" i="9"/>
  <c r="A54" i="9"/>
  <c r="A46" i="9"/>
  <c r="A38" i="9"/>
  <c r="A30" i="9"/>
  <c r="A22" i="9"/>
  <c r="A14" i="9"/>
  <c r="A6" i="9"/>
  <c r="A53" i="9"/>
  <c r="A45" i="9"/>
  <c r="A37" i="9"/>
  <c r="A29" i="9"/>
  <c r="A21" i="9"/>
  <c r="A13" i="9"/>
  <c r="A5" i="9"/>
  <c r="A52" i="9"/>
  <c r="A44" i="9"/>
  <c r="A36" i="9"/>
  <c r="A28" i="9"/>
  <c r="A20" i="9"/>
  <c r="A12" i="9"/>
  <c r="A4" i="9"/>
  <c r="A51" i="9"/>
  <c r="A43" i="9"/>
  <c r="A35" i="9"/>
  <c r="A27" i="9"/>
  <c r="A19" i="9"/>
  <c r="A11" i="9"/>
  <c r="A3" i="9"/>
  <c r="A49" i="9"/>
  <c r="A41" i="9"/>
  <c r="A33" i="9"/>
  <c r="A25" i="9"/>
  <c r="A17" i="9"/>
  <c r="A9" i="9"/>
  <c r="A2" i="9"/>
  <c r="BZ9" i="7"/>
  <c r="BZ7" i="7"/>
  <c r="BZ8" i="7" s="1"/>
  <c r="F9" i="8"/>
  <c r="F7" i="8"/>
  <c r="F8" i="8" s="1"/>
  <c r="N9" i="8"/>
  <c r="N7" i="8"/>
  <c r="N8" i="8" s="1"/>
  <c r="V9" i="8"/>
  <c r="V7" i="8"/>
  <c r="V8" i="8" s="1"/>
  <c r="AD9" i="8"/>
  <c r="AD7" i="8"/>
  <c r="AD8" i="8" s="1"/>
  <c r="AL9" i="8"/>
  <c r="AL7" i="8"/>
  <c r="AL8" i="8" s="1"/>
  <c r="AT9" i="8"/>
  <c r="AT7" i="8"/>
  <c r="AT8" i="8" s="1"/>
  <c r="BB9" i="8"/>
  <c r="BB7" i="8"/>
  <c r="BB8" i="8" s="1"/>
  <c r="J9" i="8"/>
  <c r="A18" i="9"/>
  <c r="R9" i="8"/>
  <c r="A26" i="9"/>
  <c r="H9" i="8"/>
  <c r="H7" i="8"/>
  <c r="H8" i="8" s="1"/>
  <c r="P9" i="8"/>
  <c r="P7" i="8"/>
  <c r="P8" i="8" s="1"/>
  <c r="X9" i="8"/>
  <c r="X7" i="8"/>
  <c r="X8" i="8" s="1"/>
  <c r="AF9" i="8"/>
  <c r="AF7" i="8"/>
  <c r="AF8" i="8" s="1"/>
  <c r="AN9" i="8"/>
  <c r="AN7" i="8"/>
  <c r="AN8" i="8" s="1"/>
  <c r="AV9" i="8"/>
  <c r="AV7" i="8"/>
  <c r="AV8" i="8" s="1"/>
  <c r="Z9" i="8"/>
  <c r="A34" i="9"/>
  <c r="AH9" i="8"/>
  <c r="A42" i="9"/>
  <c r="E2" i="9" a="1"/>
  <c r="A50" i="9"/>
  <c r="BR9" i="7"/>
  <c r="C9" i="8"/>
  <c r="C7" i="8"/>
  <c r="K9" i="8"/>
  <c r="K7" i="8"/>
  <c r="K8" i="8" s="1"/>
  <c r="S9" i="8"/>
  <c r="S7" i="8"/>
  <c r="S8" i="8" s="1"/>
  <c r="I7" i="8"/>
  <c r="I8" i="8" s="1"/>
  <c r="Q7" i="8"/>
  <c r="Q8" i="8" s="1"/>
  <c r="Y7" i="8"/>
  <c r="Y8" i="8" s="1"/>
  <c r="AG7" i="8"/>
  <c r="AG8" i="8" s="1"/>
  <c r="AO7" i="8"/>
  <c r="AO8" i="8" s="1"/>
  <c r="AW7" i="8"/>
  <c r="AW8" i="8" s="1"/>
  <c r="B2" i="9"/>
  <c r="C2" i="9" s="1"/>
  <c r="D2" i="9" s="1"/>
  <c r="B9" i="9"/>
  <c r="C9" i="9" s="1"/>
  <c r="D9" i="9" s="1"/>
  <c r="B17" i="9"/>
  <c r="C17" i="9" s="1"/>
  <c r="D17" i="9" s="1"/>
  <c r="B25" i="9"/>
  <c r="C25" i="9" s="1"/>
  <c r="D25" i="9" s="1"/>
  <c r="B33" i="9"/>
  <c r="C33" i="9" s="1"/>
  <c r="D33" i="9" s="1"/>
  <c r="B41" i="9"/>
  <c r="C41" i="9" s="1"/>
  <c r="D41" i="9" s="1"/>
  <c r="B49" i="9"/>
  <c r="C49" i="9" s="1"/>
  <c r="D49" i="9" s="1"/>
  <c r="B10" i="9"/>
  <c r="C10" i="9" s="1"/>
  <c r="D10" i="9" s="1"/>
  <c r="B18" i="9"/>
  <c r="C18" i="9" s="1"/>
  <c r="D18" i="9" s="1"/>
  <c r="B26" i="9"/>
  <c r="C26" i="9" s="1"/>
  <c r="D26" i="9" s="1"/>
  <c r="B34" i="9"/>
  <c r="C34" i="9" s="1"/>
  <c r="D34" i="9" s="1"/>
  <c r="B42" i="9"/>
  <c r="C42" i="9" s="1"/>
  <c r="D42" i="9" s="1"/>
  <c r="B50" i="9"/>
  <c r="C50" i="9" s="1"/>
  <c r="D50" i="9" s="1"/>
  <c r="AA7" i="8"/>
  <c r="AA8" i="8" s="1"/>
  <c r="AI7" i="8"/>
  <c r="AI8" i="8" s="1"/>
  <c r="AQ7" i="8"/>
  <c r="AQ8" i="8" s="1"/>
  <c r="AY7" i="8"/>
  <c r="AY8" i="8" s="1"/>
  <c r="B3" i="9"/>
  <c r="C3" i="9" s="1"/>
  <c r="D3" i="9" s="1"/>
  <c r="B11" i="9"/>
  <c r="C11" i="9" s="1"/>
  <c r="D11" i="9" s="1"/>
  <c r="B19" i="9"/>
  <c r="C19" i="9" s="1"/>
  <c r="D19" i="9" s="1"/>
  <c r="B27" i="9"/>
  <c r="C27" i="9" s="1"/>
  <c r="D27" i="9" s="1"/>
  <c r="B35" i="9"/>
  <c r="C35" i="9" s="1"/>
  <c r="D35" i="9" s="1"/>
  <c r="B43" i="9"/>
  <c r="C43" i="9" s="1"/>
  <c r="D43" i="9" s="1"/>
  <c r="B51" i="9"/>
  <c r="C51" i="9" s="1"/>
  <c r="D51" i="9" s="1"/>
  <c r="L7" i="8"/>
  <c r="L8" i="8" s="1"/>
  <c r="T7" i="8"/>
  <c r="T8" i="8" s="1"/>
  <c r="AB7" i="8"/>
  <c r="AB8" i="8" s="1"/>
  <c r="AJ7" i="8"/>
  <c r="AJ8" i="8" s="1"/>
  <c r="AR7" i="8"/>
  <c r="AR8" i="8" s="1"/>
  <c r="AZ7" i="8"/>
  <c r="AZ8" i="8" s="1"/>
  <c r="B4" i="9"/>
  <c r="C4" i="9" s="1"/>
  <c r="D4" i="9" s="1"/>
  <c r="B12" i="9"/>
  <c r="C12" i="9" s="1"/>
  <c r="D12" i="9" s="1"/>
  <c r="B20" i="9"/>
  <c r="C20" i="9" s="1"/>
  <c r="D20" i="9" s="1"/>
  <c r="B28" i="9"/>
  <c r="C28" i="9" s="1"/>
  <c r="D28" i="9" s="1"/>
  <c r="B36" i="9"/>
  <c r="C36" i="9" s="1"/>
  <c r="D36" i="9" s="1"/>
  <c r="B44" i="9"/>
  <c r="C44" i="9" s="1"/>
  <c r="D44" i="9" s="1"/>
  <c r="B52" i="9"/>
  <c r="C52" i="9" s="1"/>
  <c r="D52" i="9" s="1"/>
  <c r="E7" i="8"/>
  <c r="E8" i="8" s="1"/>
  <c r="M7" i="8"/>
  <c r="U7" i="8"/>
  <c r="U8" i="8" s="1"/>
  <c r="AC7" i="8"/>
  <c r="AC8" i="8" s="1"/>
  <c r="AK7" i="8"/>
  <c r="AK8" i="8" s="1"/>
  <c r="AS7" i="8"/>
  <c r="AS8" i="8" s="1"/>
  <c r="BA7" i="8"/>
  <c r="BA8" i="8" s="1"/>
  <c r="B5" i="9"/>
  <c r="C5" i="9" s="1"/>
  <c r="D5" i="9" s="1"/>
  <c r="B13" i="9"/>
  <c r="C13" i="9" s="1"/>
  <c r="D13" i="9" s="1"/>
  <c r="B21" i="9"/>
  <c r="C21" i="9" s="1"/>
  <c r="D21" i="9" s="1"/>
  <c r="B29" i="9"/>
  <c r="C29" i="9" s="1"/>
  <c r="D29" i="9" s="1"/>
  <c r="B37" i="9"/>
  <c r="C37" i="9" s="1"/>
  <c r="D37" i="9" s="1"/>
  <c r="B45" i="9"/>
  <c r="C45" i="9" s="1"/>
  <c r="D45" i="9" s="1"/>
  <c r="B53" i="9"/>
  <c r="C53" i="9" s="1"/>
  <c r="D53" i="9" s="1"/>
  <c r="B6" i="9"/>
  <c r="C6" i="9" s="1"/>
  <c r="D6" i="9" s="1"/>
  <c r="B14" i="9"/>
  <c r="C14" i="9" s="1"/>
  <c r="D14" i="9" s="1"/>
  <c r="B22" i="9"/>
  <c r="C22" i="9" s="1"/>
  <c r="D22" i="9" s="1"/>
  <c r="B30" i="9"/>
  <c r="C30" i="9" s="1"/>
  <c r="D30" i="9" s="1"/>
  <c r="B38" i="9"/>
  <c r="C38" i="9" s="1"/>
  <c r="D38" i="9" s="1"/>
  <c r="B46" i="9"/>
  <c r="C46" i="9" s="1"/>
  <c r="D46" i="9" s="1"/>
  <c r="B54" i="9"/>
  <c r="C54" i="9" s="1"/>
  <c r="D54" i="9" s="1"/>
  <c r="G7" i="8"/>
  <c r="G8" i="8" s="1"/>
  <c r="O7" i="8"/>
  <c r="O8" i="8" s="1"/>
  <c r="W7" i="8"/>
  <c r="W8" i="8" s="1"/>
  <c r="AE7" i="8"/>
  <c r="AE8" i="8" s="1"/>
  <c r="AM7" i="8"/>
  <c r="AM8" i="8" s="1"/>
  <c r="AU7" i="8"/>
  <c r="AU8" i="8" s="1"/>
  <c r="BC7" i="8"/>
  <c r="BC8" i="8" s="1"/>
  <c r="B7" i="9"/>
  <c r="C7" i="9" s="1"/>
  <c r="D7" i="9" s="1"/>
  <c r="B15" i="9"/>
  <c r="C15" i="9" s="1"/>
  <c r="D15" i="9" s="1"/>
  <c r="B23" i="9"/>
  <c r="C23" i="9" s="1"/>
  <c r="D23" i="9" s="1"/>
  <c r="B31" i="9"/>
  <c r="C31" i="9" s="1"/>
  <c r="D31" i="9" s="1"/>
  <c r="B39" i="9"/>
  <c r="C39" i="9" s="1"/>
  <c r="D39" i="9" s="1"/>
  <c r="B47" i="9"/>
  <c r="C47" i="9" s="1"/>
  <c r="D47" i="9" s="1"/>
  <c r="B55" i="9"/>
  <c r="C55" i="9" s="1"/>
  <c r="D55" i="9" s="1"/>
  <c r="BD7" i="8"/>
  <c r="BD8" i="8" s="1"/>
  <c r="B8" i="9"/>
  <c r="C8" i="9" s="1"/>
  <c r="D8" i="9" s="1"/>
  <c r="B16" i="9"/>
  <c r="C16" i="9" s="1"/>
  <c r="D16" i="9" s="1"/>
  <c r="B24" i="9"/>
  <c r="C24" i="9" s="1"/>
  <c r="D24" i="9" s="1"/>
  <c r="B32" i="9"/>
  <c r="C32" i="9" s="1"/>
  <c r="D32" i="9" s="1"/>
  <c r="B40" i="9"/>
  <c r="C40" i="9" s="1"/>
  <c r="D40" i="9" s="1"/>
  <c r="B48" i="9"/>
  <c r="C48" i="9" s="1"/>
  <c r="D48" i="9" s="1"/>
  <c r="C5" i="1" l="1"/>
  <c r="C8" i="1"/>
  <c r="D3" i="2" a="1"/>
  <c r="E54" i="9"/>
  <c r="E46" i="9"/>
  <c r="E38" i="9"/>
  <c r="E30" i="9"/>
  <c r="E22" i="9"/>
  <c r="E14" i="9"/>
  <c r="E6" i="9"/>
  <c r="E53" i="9"/>
  <c r="E45" i="9"/>
  <c r="E37" i="9"/>
  <c r="E29" i="9"/>
  <c r="E21" i="9"/>
  <c r="E13" i="9"/>
  <c r="E5" i="9"/>
  <c r="E52" i="9"/>
  <c r="E44" i="9"/>
  <c r="E36" i="9"/>
  <c r="E28" i="9"/>
  <c r="E20" i="9"/>
  <c r="E12" i="9"/>
  <c r="E4" i="9"/>
  <c r="E51" i="9"/>
  <c r="E43" i="9"/>
  <c r="E35" i="9"/>
  <c r="E27" i="9"/>
  <c r="E19" i="9"/>
  <c r="E11" i="9"/>
  <c r="E3" i="9"/>
  <c r="E50" i="9"/>
  <c r="E42" i="9"/>
  <c r="E34" i="9"/>
  <c r="E26" i="9"/>
  <c r="E18" i="9"/>
  <c r="E10" i="9"/>
  <c r="E49" i="9"/>
  <c r="E41" i="9"/>
  <c r="E33" i="9"/>
  <c r="E25" i="9"/>
  <c r="E17" i="9"/>
  <c r="E9" i="9"/>
  <c r="E2" i="9"/>
  <c r="E56" i="9"/>
  <c r="E48" i="9"/>
  <c r="E40" i="9"/>
  <c r="E32" i="9"/>
  <c r="E24" i="9"/>
  <c r="E16" i="9"/>
  <c r="E8" i="9"/>
  <c r="E55" i="9"/>
  <c r="E47" i="9"/>
  <c r="E39" i="9"/>
  <c r="E31" i="9"/>
  <c r="E23" i="9"/>
  <c r="E15" i="9"/>
  <c r="E7" i="9"/>
  <c r="G3" i="2" a="1"/>
  <c r="C10" i="1"/>
  <c r="H7" i="9"/>
  <c r="J7" i="9" s="1"/>
  <c r="H5" i="9"/>
  <c r="J5" i="9" s="1"/>
  <c r="H3" i="9"/>
  <c r="J3" i="9" s="1"/>
  <c r="H8" i="9"/>
  <c r="J8" i="9" s="1"/>
  <c r="H6" i="9"/>
  <c r="J6" i="9" s="1"/>
  <c r="H4" i="9"/>
  <c r="J4" i="9" s="1"/>
  <c r="H3" i="2" a="1"/>
  <c r="C11" i="1"/>
  <c r="M8" i="8"/>
  <c r="D15" i="1"/>
  <c r="D16" i="1" s="1"/>
  <c r="C15" i="1"/>
  <c r="B8" i="7"/>
  <c r="O3" i="2" a="1"/>
  <c r="C18" i="1"/>
  <c r="AC8" i="7"/>
  <c r="C22" i="1"/>
  <c r="C8" i="8"/>
  <c r="K3" i="2" a="1"/>
  <c r="P3" i="2" a="1"/>
  <c r="C19" i="1"/>
  <c r="C7" i="1"/>
  <c r="C4" i="1"/>
  <c r="C3" i="2" a="1"/>
  <c r="L3" i="2" a="1"/>
  <c r="C34" i="2" l="1"/>
  <c r="C26" i="2"/>
  <c r="C18" i="2"/>
  <c r="C10" i="2"/>
  <c r="C3" i="2"/>
  <c r="C33" i="2"/>
  <c r="C25" i="2"/>
  <c r="C17" i="2"/>
  <c r="C9" i="2"/>
  <c r="C32" i="2"/>
  <c r="C24" i="2"/>
  <c r="C16" i="2"/>
  <c r="C8" i="2"/>
  <c r="C39" i="2"/>
  <c r="C31" i="2"/>
  <c r="C23" i="2"/>
  <c r="C15" i="2"/>
  <c r="C7" i="2"/>
  <c r="C37" i="2"/>
  <c r="C29" i="2"/>
  <c r="C21" i="2"/>
  <c r="C13" i="2"/>
  <c r="C5" i="2"/>
  <c r="C38" i="2"/>
  <c r="C30" i="2"/>
  <c r="C22" i="2"/>
  <c r="C14" i="2"/>
  <c r="C6" i="2"/>
  <c r="C36" i="2"/>
  <c r="C28" i="2"/>
  <c r="C20" i="2"/>
  <c r="C12" i="2"/>
  <c r="C4" i="2"/>
  <c r="C35" i="2"/>
  <c r="C27" i="2"/>
  <c r="C19" i="2"/>
  <c r="C11" i="2"/>
  <c r="O75" i="2"/>
  <c r="O67" i="2"/>
  <c r="O59" i="2"/>
  <c r="O51" i="2"/>
  <c r="O43" i="2"/>
  <c r="O35" i="2"/>
  <c r="O27" i="2"/>
  <c r="O19" i="2"/>
  <c r="O11" i="2"/>
  <c r="O73" i="2"/>
  <c r="O65" i="2"/>
  <c r="O57" i="2"/>
  <c r="O49" i="2"/>
  <c r="O41" i="2"/>
  <c r="O33" i="2"/>
  <c r="O25" i="2"/>
  <c r="O17" i="2"/>
  <c r="O9" i="2"/>
  <c r="O79" i="2"/>
  <c r="O71" i="2"/>
  <c r="O63" i="2"/>
  <c r="O55" i="2"/>
  <c r="O47" i="2"/>
  <c r="O39" i="2"/>
  <c r="O31" i="2"/>
  <c r="O23" i="2"/>
  <c r="O15" i="2"/>
  <c r="O7" i="2"/>
  <c r="O72" i="2"/>
  <c r="O60" i="2"/>
  <c r="O46" i="2"/>
  <c r="O34" i="2"/>
  <c r="O21" i="2"/>
  <c r="O8" i="2"/>
  <c r="O70" i="2"/>
  <c r="O58" i="2"/>
  <c r="O45" i="2"/>
  <c r="O32" i="2"/>
  <c r="O20" i="2"/>
  <c r="O6" i="2"/>
  <c r="O69" i="2"/>
  <c r="O56" i="2"/>
  <c r="O44" i="2"/>
  <c r="O30" i="2"/>
  <c r="O18" i="2"/>
  <c r="O5" i="2"/>
  <c r="O80" i="2"/>
  <c r="O68" i="2"/>
  <c r="O54" i="2"/>
  <c r="O42" i="2"/>
  <c r="O29" i="2"/>
  <c r="O16" i="2"/>
  <c r="O4" i="2"/>
  <c r="O78" i="2"/>
  <c r="O66" i="2"/>
  <c r="O53" i="2"/>
  <c r="O40" i="2"/>
  <c r="O28" i="2"/>
  <c r="O14" i="2"/>
  <c r="O3" i="2"/>
  <c r="O77" i="2"/>
  <c r="O64" i="2"/>
  <c r="O52" i="2"/>
  <c r="O38" i="2"/>
  <c r="O26" i="2"/>
  <c r="O13" i="2"/>
  <c r="O76" i="2"/>
  <c r="O62" i="2"/>
  <c r="O50" i="2"/>
  <c r="O37" i="2"/>
  <c r="O24" i="2"/>
  <c r="O12" i="2"/>
  <c r="O22" i="2"/>
  <c r="O74" i="2"/>
  <c r="O61" i="2"/>
  <c r="O48" i="2"/>
  <c r="O10" i="2"/>
  <c r="O36" i="2"/>
  <c r="H38" i="2"/>
  <c r="H30" i="2"/>
  <c r="H22" i="2"/>
  <c r="H14" i="2"/>
  <c r="H6" i="2"/>
  <c r="H37" i="2"/>
  <c r="H29" i="2"/>
  <c r="H21" i="2"/>
  <c r="H13" i="2"/>
  <c r="H5" i="2"/>
  <c r="H36" i="2"/>
  <c r="H28" i="2"/>
  <c r="H20" i="2"/>
  <c r="H12" i="2"/>
  <c r="H4" i="2"/>
  <c r="H35" i="2"/>
  <c r="H27" i="2"/>
  <c r="H19" i="2"/>
  <c r="H11" i="2"/>
  <c r="H41" i="2"/>
  <c r="H33" i="2"/>
  <c r="H25" i="2"/>
  <c r="H17" i="2"/>
  <c r="H9" i="2"/>
  <c r="H34" i="2"/>
  <c r="H26" i="2"/>
  <c r="H18" i="2"/>
  <c r="H10" i="2"/>
  <c r="H3" i="2"/>
  <c r="H40" i="2"/>
  <c r="H32" i="2"/>
  <c r="H24" i="2"/>
  <c r="H16" i="2"/>
  <c r="H8" i="2"/>
  <c r="H7" i="2"/>
  <c r="H23" i="2"/>
  <c r="H39" i="2"/>
  <c r="H15" i="2"/>
  <c r="H31" i="2"/>
  <c r="P76" i="2"/>
  <c r="P68" i="2"/>
  <c r="P60" i="2"/>
  <c r="P52" i="2"/>
  <c r="P44" i="2"/>
  <c r="P36" i="2"/>
  <c r="P28" i="2"/>
  <c r="P20" i="2"/>
  <c r="P12" i="2"/>
  <c r="P4" i="2"/>
  <c r="P75" i="2"/>
  <c r="P67" i="2"/>
  <c r="P59" i="2"/>
  <c r="P51" i="2"/>
  <c r="P43" i="2"/>
  <c r="P35" i="2"/>
  <c r="P27" i="2"/>
  <c r="P19" i="2"/>
  <c r="P11" i="2"/>
  <c r="P74" i="2"/>
  <c r="P66" i="2"/>
  <c r="P58" i="2"/>
  <c r="P50" i="2"/>
  <c r="P42" i="2"/>
  <c r="P34" i="2"/>
  <c r="P26" i="2"/>
  <c r="P18" i="2"/>
  <c r="P10" i="2"/>
  <c r="P3" i="2"/>
  <c r="P80" i="2"/>
  <c r="P72" i="2"/>
  <c r="P64" i="2"/>
  <c r="P56" i="2"/>
  <c r="P48" i="2"/>
  <c r="P40" i="2"/>
  <c r="P32" i="2"/>
  <c r="P24" i="2"/>
  <c r="P16" i="2"/>
  <c r="P8" i="2"/>
  <c r="P71" i="2"/>
  <c r="P55" i="2"/>
  <c r="P39" i="2"/>
  <c r="P23" i="2"/>
  <c r="P7" i="2"/>
  <c r="P70" i="2"/>
  <c r="P54" i="2"/>
  <c r="P38" i="2"/>
  <c r="P22" i="2"/>
  <c r="P6" i="2"/>
  <c r="P69" i="2"/>
  <c r="P53" i="2"/>
  <c r="P37" i="2"/>
  <c r="P21" i="2"/>
  <c r="P5" i="2"/>
  <c r="P65" i="2"/>
  <c r="P49" i="2"/>
  <c r="P33" i="2"/>
  <c r="P17" i="2"/>
  <c r="P79" i="2"/>
  <c r="P63" i="2"/>
  <c r="P47" i="2"/>
  <c r="P31" i="2"/>
  <c r="P15" i="2"/>
  <c r="P78" i="2"/>
  <c r="P62" i="2"/>
  <c r="P46" i="2"/>
  <c r="P30" i="2"/>
  <c r="P14" i="2"/>
  <c r="P77" i="2"/>
  <c r="P61" i="2"/>
  <c r="P45" i="2"/>
  <c r="P29" i="2"/>
  <c r="P13" i="2"/>
  <c r="P73" i="2"/>
  <c r="P41" i="2"/>
  <c r="P57" i="2"/>
  <c r="P25" i="2"/>
  <c r="P9" i="2"/>
  <c r="K60" i="2"/>
  <c r="K52" i="2"/>
  <c r="K44" i="2"/>
  <c r="K58" i="2"/>
  <c r="K50" i="2"/>
  <c r="K61" i="2"/>
  <c r="K49" i="2"/>
  <c r="K40" i="2"/>
  <c r="K32" i="2"/>
  <c r="K24" i="2"/>
  <c r="K16" i="2"/>
  <c r="K8" i="2"/>
  <c r="K59" i="2"/>
  <c r="K48" i="2"/>
  <c r="K39" i="2"/>
  <c r="K31" i="2"/>
  <c r="K23" i="2"/>
  <c r="K15" i="2"/>
  <c r="K7" i="2"/>
  <c r="K57" i="2"/>
  <c r="K47" i="2"/>
  <c r="K38" i="2"/>
  <c r="K30" i="2"/>
  <c r="K22" i="2"/>
  <c r="K14" i="2"/>
  <c r="K6" i="2"/>
  <c r="K56" i="2"/>
  <c r="K46" i="2"/>
  <c r="K37" i="2"/>
  <c r="K29" i="2"/>
  <c r="K21" i="2"/>
  <c r="K13" i="2"/>
  <c r="K5" i="2"/>
  <c r="K55" i="2"/>
  <c r="K45" i="2"/>
  <c r="K36" i="2"/>
  <c r="K28" i="2"/>
  <c r="K20" i="2"/>
  <c r="K12" i="2"/>
  <c r="K4" i="2"/>
  <c r="K54" i="2"/>
  <c r="K43" i="2"/>
  <c r="K35" i="2"/>
  <c r="K27" i="2"/>
  <c r="K19" i="2"/>
  <c r="K11" i="2"/>
  <c r="K63" i="2"/>
  <c r="K53" i="2"/>
  <c r="K42" i="2"/>
  <c r="K34" i="2"/>
  <c r="K26" i="2"/>
  <c r="K18" i="2"/>
  <c r="K10" i="2"/>
  <c r="K3" i="2"/>
  <c r="K41" i="2"/>
  <c r="K33" i="2"/>
  <c r="K9" i="2"/>
  <c r="K25" i="2"/>
  <c r="K17" i="2"/>
  <c r="K51" i="2"/>
  <c r="K62" i="2"/>
  <c r="L62" i="2"/>
  <c r="L54" i="2"/>
  <c r="L46" i="2"/>
  <c r="L38" i="2"/>
  <c r="L30" i="2"/>
  <c r="L22" i="2"/>
  <c r="L14" i="2"/>
  <c r="L6" i="2"/>
  <c r="L60" i="2"/>
  <c r="L52" i="2"/>
  <c r="L44" i="2"/>
  <c r="L36" i="2"/>
  <c r="L28" i="2"/>
  <c r="L20" i="2"/>
  <c r="L12" i="2"/>
  <c r="L4" i="2"/>
  <c r="L63" i="2"/>
  <c r="L51" i="2"/>
  <c r="L41" i="2"/>
  <c r="L31" i="2"/>
  <c r="L19" i="2"/>
  <c r="L9" i="2"/>
  <c r="L61" i="2"/>
  <c r="L50" i="2"/>
  <c r="L40" i="2"/>
  <c r="L29" i="2"/>
  <c r="L18" i="2"/>
  <c r="L8" i="2"/>
  <c r="L59" i="2"/>
  <c r="L49" i="2"/>
  <c r="L39" i="2"/>
  <c r="L27" i="2"/>
  <c r="L17" i="2"/>
  <c r="L7" i="2"/>
  <c r="L58" i="2"/>
  <c r="L48" i="2"/>
  <c r="L37" i="2"/>
  <c r="L26" i="2"/>
  <c r="L16" i="2"/>
  <c r="L5" i="2"/>
  <c r="L57" i="2"/>
  <c r="L47" i="2"/>
  <c r="L35" i="2"/>
  <c r="L25" i="2"/>
  <c r="L15" i="2"/>
  <c r="L56" i="2"/>
  <c r="L45" i="2"/>
  <c r="L34" i="2"/>
  <c r="L24" i="2"/>
  <c r="L13" i="2"/>
  <c r="L3" i="2"/>
  <c r="L55" i="2"/>
  <c r="L43" i="2"/>
  <c r="L33" i="2"/>
  <c r="L23" i="2"/>
  <c r="L11" i="2"/>
  <c r="L53" i="2"/>
  <c r="L42" i="2"/>
  <c r="L32" i="2"/>
  <c r="L21" i="2"/>
  <c r="L10" i="2"/>
  <c r="G38" i="2"/>
  <c r="G30" i="2"/>
  <c r="G22" i="2"/>
  <c r="G14" i="2"/>
  <c r="G6" i="2"/>
  <c r="G35" i="2"/>
  <c r="G27" i="2"/>
  <c r="G19" i="2"/>
  <c r="G11" i="2"/>
  <c r="G37" i="2"/>
  <c r="G29" i="2"/>
  <c r="G21" i="2"/>
  <c r="G13" i="2"/>
  <c r="G5" i="2"/>
  <c r="G36" i="2"/>
  <c r="G28" i="2"/>
  <c r="G20" i="2"/>
  <c r="G12" i="2"/>
  <c r="G4" i="2"/>
  <c r="G41" i="2"/>
  <c r="G33" i="2"/>
  <c r="G25" i="2"/>
  <c r="G17" i="2"/>
  <c r="G9" i="2"/>
  <c r="G34" i="2"/>
  <c r="G26" i="2"/>
  <c r="G18" i="2"/>
  <c r="G10" i="2"/>
  <c r="G3" i="2"/>
  <c r="G40" i="2"/>
  <c r="G32" i="2"/>
  <c r="G24" i="2"/>
  <c r="G16" i="2"/>
  <c r="G8" i="2"/>
  <c r="G39" i="2"/>
  <c r="G31" i="2"/>
  <c r="G23" i="2"/>
  <c r="G15" i="2"/>
  <c r="G7" i="2"/>
  <c r="D36" i="2"/>
  <c r="D28" i="2"/>
  <c r="D20" i="2"/>
  <c r="D12" i="2"/>
  <c r="D4" i="2"/>
  <c r="D35" i="2"/>
  <c r="D27" i="2"/>
  <c r="D19" i="2"/>
  <c r="D11" i="2"/>
  <c r="D34" i="2"/>
  <c r="D26" i="2"/>
  <c r="D18" i="2"/>
  <c r="D10" i="2"/>
  <c r="D3" i="2"/>
  <c r="D33" i="2"/>
  <c r="D25" i="2"/>
  <c r="D17" i="2"/>
  <c r="D9" i="2"/>
  <c r="D39" i="2"/>
  <c r="D31" i="2"/>
  <c r="D23" i="2"/>
  <c r="D15" i="2"/>
  <c r="D7" i="2"/>
  <c r="D32" i="2"/>
  <c r="D24" i="2"/>
  <c r="D16" i="2"/>
  <c r="D8" i="2"/>
  <c r="D38" i="2"/>
  <c r="D30" i="2"/>
  <c r="D22" i="2"/>
  <c r="D14" i="2"/>
  <c r="D6" i="2"/>
  <c r="D5" i="2"/>
  <c r="D21" i="2"/>
  <c r="D37" i="2"/>
  <c r="D13" i="2"/>
  <c r="D29" i="2"/>
</calcChain>
</file>

<file path=xl/sharedStrings.xml><?xml version="1.0" encoding="utf-8"?>
<sst xmlns="http://schemas.openxmlformats.org/spreadsheetml/2006/main" count="1005" uniqueCount="585">
  <si>
    <t>Method</t>
  </si>
  <si>
    <t>Score</t>
  </si>
  <si>
    <t>N</t>
  </si>
  <si>
    <t>Comment</t>
  </si>
  <si>
    <t>Total</t>
  </si>
  <si>
    <t>Brier</t>
  </si>
  <si>
    <t>All predictions across all categories</t>
  </si>
  <si>
    <t>Log</t>
  </si>
  <si>
    <t>Full Predictions</t>
  </si>
  <si>
    <t>Average of question scores</t>
  </si>
  <si>
    <t>Metaculus Random</t>
  </si>
  <si>
    <t>Predictions 2022</t>
  </si>
  <si>
    <t xml:space="preserve">Brier </t>
  </si>
  <si>
    <t>Exluding personal questions</t>
  </si>
  <si>
    <t>Predictions 2023</t>
  </si>
  <si>
    <t xml:space="preserve">Log </t>
  </si>
  <si>
    <t>ACX Prediction contest</t>
  </si>
  <si>
    <t>Full predictions</t>
  </si>
  <si>
    <t>Random Metaculus Predictions</t>
  </si>
  <si>
    <t>Vaccine Distribution</t>
  </si>
  <si>
    <t>Xi speaking to Zelensky</t>
  </si>
  <si>
    <t>&gt;12 blogposts</t>
  </si>
  <si>
    <t>Happier</t>
  </si>
  <si>
    <t>Covid-cases in Sweden</t>
  </si>
  <si>
    <t>Kakhovka Dam breach before May 2023</t>
  </si>
  <si>
    <t>More posts 2022 than 2021?</t>
  </si>
  <si>
    <t xml:space="preserve">BTC Price </t>
  </si>
  <si>
    <t>MSFT acquire Activision</t>
  </si>
  <si>
    <t>Post list before Jan 10th?</t>
  </si>
  <si>
    <t>Finish LADR before april</t>
  </si>
  <si>
    <t xml:space="preserve">Blogpost </t>
  </si>
  <si>
    <t>Vacate US House speaker before July 1</t>
  </si>
  <si>
    <t>Mid-year update on predictions</t>
  </si>
  <si>
    <t>Finish Proofs before april</t>
  </si>
  <si>
    <t>Delaying second dose</t>
  </si>
  <si>
    <t>&gt;4 deaths Russia &amp; NATO before July</t>
  </si>
  <si>
    <t>At least 2 posts/month</t>
  </si>
  <si>
    <t>Weightlifting regularly</t>
  </si>
  <si>
    <t>Refugees Ukraine</t>
  </si>
  <si>
    <t>Replication of LK-99 before Aug 4, 2023</t>
  </si>
  <si>
    <t>Running 350km</t>
  </si>
  <si>
    <t>Finish all courses in Tokyo</t>
  </si>
  <si>
    <t>2022 Election, Liberalerna</t>
  </si>
  <si>
    <t>Trump in first Repubican debate</t>
  </si>
  <si>
    <t>Running 10km faster than 45 min</t>
  </si>
  <si>
    <t>Covid again</t>
  </si>
  <si>
    <t>2022 Election, Miljöpartiet</t>
  </si>
  <si>
    <t>Going to bed before 22</t>
  </si>
  <si>
    <t>End the year as a vegan</t>
  </si>
  <si>
    <t>FWV running after 2022?</t>
  </si>
  <si>
    <t>Read &gt;40 books</t>
  </si>
  <si>
    <t>Football in Japan</t>
  </si>
  <si>
    <t>Kristersson forming a government</t>
  </si>
  <si>
    <t xml:space="preserve">&gt;=4 excellent </t>
  </si>
  <si>
    <t>Job in EA-funded org</t>
  </si>
  <si>
    <t>LH winning a F1 race</t>
  </si>
  <si>
    <t xml:space="preserve">Happier </t>
  </si>
  <si>
    <t>Earning money from AI alignment work</t>
  </si>
  <si>
    <t>Putin pres on Feb 1 2023</t>
  </si>
  <si>
    <t>BTC &gt;$70k</t>
  </si>
  <si>
    <t>Live in Sweden EOY</t>
  </si>
  <si>
    <t>Trump running 2024</t>
  </si>
  <si>
    <t>BTC &lt;$10k</t>
  </si>
  <si>
    <t>Live in Sthlm EOY</t>
  </si>
  <si>
    <t>&gt;=1 nuclear weapons used 2022</t>
  </si>
  <si>
    <t>ETH &lt;$1k</t>
  </si>
  <si>
    <t>Full-time work EOY</t>
  </si>
  <si>
    <t>&gt;=1 nuclear weapons test in 2022</t>
  </si>
  <si>
    <t>ETH &gt;$7.5k</t>
  </si>
  <si>
    <t>Better on questions chosen by me</t>
  </si>
  <si>
    <t>Finland join NATO before 2024</t>
  </si>
  <si>
    <t>ETH mkt cap &gt; BTC mkt cap</t>
  </si>
  <si>
    <t>Fewer deadly shootings</t>
  </si>
  <si>
    <t>Arsenal win PL 22/23</t>
  </si>
  <si>
    <t>Market cap of crypto &gt;$3tr</t>
  </si>
  <si>
    <t>Daily electricity spot &gt;500 öre/kwh</t>
  </si>
  <si>
    <t>Man City win PL 22/23</t>
  </si>
  <si>
    <t xml:space="preserve">BTC dominance &lt;30% </t>
  </si>
  <si>
    <t>Monthly electricity spot &gt;400 öre/kwh</t>
  </si>
  <si>
    <t>Man Utd win PL 22/23</t>
  </si>
  <si>
    <t>BAYC &gt;80ETH</t>
  </si>
  <si>
    <t>NK missile toward Japan</t>
  </si>
  <si>
    <t>Finish intro to IT before end of JP</t>
  </si>
  <si>
    <t>Volume on OpenSea</t>
  </si>
  <si>
    <t>NK missile toward JP while I'm there</t>
  </si>
  <si>
    <t>Finish LADR before end of JP</t>
  </si>
  <si>
    <t>Socialdemokraterna largest party</t>
  </si>
  <si>
    <t>Global life expectancy improving</t>
  </si>
  <si>
    <t>&gt;7 day streak on Anki in 2023</t>
  </si>
  <si>
    <t>Sverigedemokraterna largest party</t>
  </si>
  <si>
    <t>Arsenal winning the Premier League</t>
  </si>
  <si>
    <t>FOMC rate hike next meeting</t>
  </si>
  <si>
    <t>Moderaterna &gt; Sverigedemokraterna</t>
  </si>
  <si>
    <t>Man City winning the Premier League</t>
  </si>
  <si>
    <t>Run without pain before June 18</t>
  </si>
  <si>
    <t>Party outside Riksdagen &gt;2%</t>
  </si>
  <si>
    <t>Other top 6 team winning PL</t>
  </si>
  <si>
    <t xml:space="preserve">&gt;=1 more country ban ChatGPT </t>
  </si>
  <si>
    <t>Magdalena Andersson being PM</t>
  </si>
  <si>
    <t>GPT-4 &gt;90 trillion params</t>
  </si>
  <si>
    <t>Swe CPI for June above 9%</t>
  </si>
  <si>
    <t>Shootings 2022 &gt; 2021</t>
  </si>
  <si>
    <t>Algo not using backprop outperforming SoTA</t>
  </si>
  <si>
    <t>US rate hike in July</t>
  </si>
  <si>
    <t>Unemployment rate &lt; 8%</t>
  </si>
  <si>
    <t>Nellie scared by AI result</t>
  </si>
  <si>
    <t>USD/SEK above 11 on Aug 1</t>
  </si>
  <si>
    <t>US Drone assassination</t>
  </si>
  <si>
    <t>Putin president</t>
  </si>
  <si>
    <t>Weight &lt;75 kg after Japan</t>
  </si>
  <si>
    <t>Joe Biden dying</t>
  </si>
  <si>
    <t>Ukraine control Sevastopol</t>
  </si>
  <si>
    <t>Finish RL intro before end of JP</t>
  </si>
  <si>
    <t>China attacking Taiwan</t>
  </si>
  <si>
    <t>Ukraine control Luhansk</t>
  </si>
  <si>
    <t>Non-RB team win a GP</t>
  </si>
  <si>
    <t>Nuclear war</t>
  </si>
  <si>
    <t>Ukraine control Zaporizhzhia</t>
  </si>
  <si>
    <t>Winter olympics cancelled</t>
  </si>
  <si>
    <t>Cease-fire between RU and Ukr</t>
  </si>
  <si>
    <t>Sweden &gt;10 medals</t>
  </si>
  <si>
    <t>Kerch Bridge destroyed</t>
  </si>
  <si>
    <t>Sweden &gt;15 medals</t>
  </si>
  <si>
    <t>Ukraine power plant issue</t>
  </si>
  <si>
    <t>Norway most medals</t>
  </si>
  <si>
    <t>Nuclear weapon detonated</t>
  </si>
  <si>
    <t>Liverpool win PL</t>
  </si>
  <si>
    <t>Nuclear weapon killing &gt;10 people</t>
  </si>
  <si>
    <t>Chelsea win PL</t>
  </si>
  <si>
    <t>China invade Taiwan</t>
  </si>
  <si>
    <t>Man City win PL</t>
  </si>
  <si>
    <t>New country in NATO</t>
  </si>
  <si>
    <t>Max Verstappen win F1</t>
  </si>
  <si>
    <t>Ali Khameini Supreme Leader of Iran</t>
  </si>
  <si>
    <t>Lewis Hamilton win F1</t>
  </si>
  <si>
    <t>Other war more dead than RU/UKR</t>
  </si>
  <si>
    <t>nikita Mazepin win F1</t>
  </si>
  <si>
    <t>&gt;25 million cases in China</t>
  </si>
  <si>
    <t>Winner not from RB, Merc, Ferrari</t>
  </si>
  <si>
    <t>Biden most likely D nominee for pres</t>
  </si>
  <si>
    <t>Merc winning WCC</t>
  </si>
  <si>
    <t>Gavin Newsom most likely D nominee for pres</t>
  </si>
  <si>
    <t>Catching covid</t>
  </si>
  <si>
    <t>Donald Trump most likely R nominee for pres</t>
  </si>
  <si>
    <t>&gt;6.6k dead from covid</t>
  </si>
  <si>
    <t>Ron DeSantis most likely R nominee for pres</t>
  </si>
  <si>
    <t>New variant</t>
  </si>
  <si>
    <t>SC against affirmative action</t>
  </si>
  <si>
    <t xml:space="preserve">Queen of England dying </t>
  </si>
  <si>
    <t>Change in composition of SC</t>
  </si>
  <si>
    <t>Kendrick Lamar new album</t>
  </si>
  <si>
    <t>Trump tweeting</t>
  </si>
  <si>
    <t>Online teaching SSE</t>
  </si>
  <si>
    <t>Biden positive approval rating</t>
  </si>
  <si>
    <t>&gt;$400M moved by GiveWell</t>
  </si>
  <si>
    <t>Trump indicted on criminal charges</t>
  </si>
  <si>
    <t>James Webb finding something</t>
  </si>
  <si>
    <t>US pol figure killed or wounded in assassination attempt?</t>
  </si>
  <si>
    <t>Evidence for life outside of Earth</t>
  </si>
  <si>
    <t>Sunak PM of the UK</t>
  </si>
  <si>
    <t>AI solving hard math or science problems</t>
  </si>
  <si>
    <t>UK general election</t>
  </si>
  <si>
    <t>&gt;$2bn funding for fusion</t>
  </si>
  <si>
    <t>Elon Musk owns Twitter</t>
  </si>
  <si>
    <t>Elon Musk announce mission to Mars</t>
  </si>
  <si>
    <t>Twitter net income increase?</t>
  </si>
  <si>
    <t>Twitter avg MDU higher?</t>
  </si>
  <si>
    <t>US CPI Inflation &gt;4% for 2023</t>
  </si>
  <si>
    <t>S&amp;P500 higher</t>
  </si>
  <si>
    <t>S&amp;P500 ATH</t>
  </si>
  <si>
    <t>Shanghai index higher</t>
  </si>
  <si>
    <t>BTC higher</t>
  </si>
  <si>
    <t>BTC &gt;$30 000</t>
  </si>
  <si>
    <t>Tether de-peg</t>
  </si>
  <si>
    <t>US unemployment rate &gt;4%</t>
  </si>
  <si>
    <t>FAANG/Musk company accept crypto as payment</t>
  </si>
  <si>
    <t>GPT-4 released</t>
  </si>
  <si>
    <t>Starship reach orbit</t>
  </si>
  <si>
    <t>Image model capacity bet</t>
  </si>
  <si>
    <t>COVID kill &gt;= 50% of 2022</t>
  </si>
  <si>
    <t>COVID variant escaping vaccines</t>
  </si>
  <si>
    <t>AR headset release</t>
  </si>
  <si>
    <t>Self-driving taxi Oakand --&gt; SF</t>
  </si>
  <si>
    <t>Cultured meat &lt;$30 in US</t>
  </si>
  <si>
    <t>Deepfake causing damage</t>
  </si>
  <si>
    <t>Global health emergency</t>
  </si>
  <si>
    <t>AI win programming comp</t>
  </si>
  <si>
    <t>DALL-E for videos</t>
  </si>
  <si>
    <t>Question</t>
  </si>
  <si>
    <t>Drone Assassination</t>
  </si>
  <si>
    <t>China TFR &gt;1.7 in 2031</t>
  </si>
  <si>
    <t>&gt;1 nuclear detonation in war by 2050</t>
  </si>
  <si>
    <t>&gt;=1 nuclear weapons used 2023</t>
  </si>
  <si>
    <t>Putin out of office, does the war end?</t>
  </si>
  <si>
    <t>Russian nuclear weapons, US respond</t>
  </si>
  <si>
    <t>AGI from Deep Learning</t>
  </si>
  <si>
    <t xml:space="preserve">Deadly violence in 4 years </t>
  </si>
  <si>
    <t>Death from shootings in 4 years</t>
  </si>
  <si>
    <t>BTC above $100k 2025</t>
  </si>
  <si>
    <t>Large scale conflict in Russia 2030</t>
  </si>
  <si>
    <t>Sweden join NATO before 2024</t>
  </si>
  <si>
    <t>Trump GOP nominee</t>
  </si>
  <si>
    <t>DeSantis GOP nominee</t>
  </si>
  <si>
    <t>Other GOP nominee</t>
  </si>
  <si>
    <t>Investment in AI in 2023 &gt;= $300bn</t>
  </si>
  <si>
    <t>DeepMind release Gato 2.0 in 2023</t>
  </si>
  <si>
    <t>Eating lion/tiger meat before 2030</t>
  </si>
  <si>
    <t>H5N1 &gt;10k cases before 2024</t>
  </si>
  <si>
    <t>H5N1 &gt;10k deaths before 2024</t>
  </si>
  <si>
    <t>Sweden terrorist attack &gt;5 dead 2025</t>
  </si>
  <si>
    <t>Cease-fire or peace Ru-Ukr 2024</t>
  </si>
  <si>
    <t>Lewis Hamilton winning a GP in 2023</t>
  </si>
  <si>
    <t>Aston Martin finishing above Merc</t>
  </si>
  <si>
    <t>TikTok banned in US</t>
  </si>
  <si>
    <t>Mercedes &gt; Ferrari in WCC 2023</t>
  </si>
  <si>
    <t>School reform in Sweden before 2026</t>
  </si>
  <si>
    <t>Swedish 2023 GDP growth &lt;0</t>
  </si>
  <si>
    <t>Lower rates from Swedish CB before 2024</t>
  </si>
  <si>
    <t>Trump v Biden in 2024, Trump win</t>
  </si>
  <si>
    <t>Apple Watch measure blood pressure 2025</t>
  </si>
  <si>
    <t>Run &gt;= 520km during 2023?</t>
  </si>
  <si>
    <t>&gt;14 day streak on Anki in 2023</t>
  </si>
  <si>
    <t>Kennedy getting &gt;10% chance of winning Dem nom</t>
  </si>
  <si>
    <t>US default on debt</t>
  </si>
  <si>
    <t>Non-top 4 team winning a GP in 2023</t>
  </si>
  <si>
    <t>Volvo cars sell &gt;1.2M cars 2025</t>
  </si>
  <si>
    <t>Russia attacking Sweden before 2024</t>
  </si>
  <si>
    <t>Zuck v Musk cage fight, Zuck win</t>
  </si>
  <si>
    <t>Putin pres Jan 1, 2024</t>
  </si>
  <si>
    <t>Gröna Lund visitors down by 50%</t>
  </si>
  <si>
    <t>HK blaming Gröna Lund</t>
  </si>
  <si>
    <t>OpenAI solving alignment</t>
  </si>
  <si>
    <t>Biden +approval rating 2024</t>
  </si>
  <si>
    <t>Running &gt;1000km 2023</t>
  </si>
  <si>
    <t>Zone 2 km faster than 6min 2023</t>
  </si>
  <si>
    <t>Swedish CPI below 3% EOY</t>
  </si>
  <si>
    <t>Return offer from Amazon</t>
  </si>
  <si>
    <t>Swedish CPI below 7% next month</t>
  </si>
  <si>
    <t>Handelskamraterna winning div 5</t>
  </si>
  <si>
    <t>Finish the forecasting app before EOY</t>
  </si>
  <si>
    <t>Reading Deep Learning before EOY</t>
  </si>
  <si>
    <t>Full-text question</t>
  </si>
  <si>
    <t>Will the first public assassination by a drone happen in the US within the coming 5 years? i.e before 2027</t>
  </si>
  <si>
    <t xml:space="preserve">Will China's total fertility rate be above 1.7 in 2031? </t>
  </si>
  <si>
    <t>Will there be at least one nuclear detonation in war by 2050?</t>
  </si>
  <si>
    <t>At least one offensive nuclear weapon used offensively before January 1, 2024?</t>
  </si>
  <si>
    <t>Conditional on Putin dying or otherwise being removed from office, will the Ukraine-Russia conflict end within two months?</t>
  </si>
  <si>
    <t>Conditional on a Russian nuclear weapon used offensively, will the US/NATO respond with offensive use of a nuclear weapon before January 1, 2024?</t>
  </si>
  <si>
    <t>Conditional on humanity creating AGI, what is the likelihood that it arises from current deep learning approaches? i.e adding more layers</t>
  </si>
  <si>
    <t>Will the 4 year average of shootings in Sweden 2026 be lower than the current 4 year average? (28/10/22: 373)</t>
  </si>
  <si>
    <t>Will the 4 year average of deaths from shootings in Sweden 2026 be lower than the current 4 year average? (28/10/22: 68)</t>
  </si>
  <si>
    <t xml:space="preserve">Will the price of BTC be higher than $100k at the end of 2025? </t>
  </si>
  <si>
    <t>Will there be a large scale armed conflict in Russia before 2030?</t>
  </si>
  <si>
    <t>Will Sweden join NATO before Jan 1st 2024?</t>
  </si>
  <si>
    <t>Will Donald Trump win the GOP nomination for the 2024 election?</t>
  </si>
  <si>
    <t>Will DeSantis win the GOP nomination for the 2024 election?</t>
  </si>
  <si>
    <t>Will someone other than Donald Trump or DeSantis win the GOP nomination for the 2024 election?</t>
  </si>
  <si>
    <t>Will total global corporate investment in AI in 2023 reach or exceed $300 billion, according to the Artificial Intelligence Index?</t>
  </si>
  <si>
    <t>Will DeepMind release GATO 2.0 before Jan 1st 2024? (This includes any type of successor to the original Gato model, no matter the name.)</t>
  </si>
  <si>
    <t>Will I eat lab grown lion or tiger meat before 2030?</t>
  </si>
  <si>
    <t>Will there be more than 10k confirmed human cases of H5N1 globally before Jan 1st 2024?</t>
  </si>
  <si>
    <t>Will there be more than 10k confirmed human deaths of H5N1 globally before Jan 1st 2024?</t>
  </si>
  <si>
    <t>Will there be a terrorist attack, labeled as such by the Swedish government, with more than 5 dead in Sweden before 2025?</t>
  </si>
  <si>
    <t>Will there be a bilateral cease-fire or peace agreement between Russia and Ukraine before 2024?</t>
  </si>
  <si>
    <t>Will Lewis Hamilton win any GP in Formula 1 in the 2023 season?</t>
  </si>
  <si>
    <t>Will Aston Martin finish above Mercedes in the Formula 1 Constructor's championship in 2023?</t>
  </si>
  <si>
    <t>Will TikTok be banned in the US before Jan 1st 2024?</t>
  </si>
  <si>
    <t>Will Mercedes win over Ferrari in the World Constructors Championship in Formula 1 2023?</t>
  </si>
  <si>
    <t>Will there be a large scale school reform, impacting the financing or control of private schools, before the end of the current government?</t>
  </si>
  <si>
    <t>Will Swedish GDP growth in 2023 be less than 0?</t>
  </si>
  <si>
    <t>Will the Swedish central bank lower the interest rate before Jan 1st 2024?</t>
  </si>
  <si>
    <t>If the Election in 2024 is between Trump and Biden, will Trump win?</t>
  </si>
  <si>
    <t>Will Apple Watch feature a blood pressure monitor before 2025?</t>
  </si>
  <si>
    <t>Will I be able to run at least 520 km during the full 2023 year?</t>
  </si>
  <si>
    <t>Will I have a streak of more than 14 days of using Anki during 2023?</t>
  </si>
  <si>
    <r>
      <t xml:space="preserve">Will Kennedy get &gt;10% chance of winning the Democrat nomination for the 2024 election, as gauged by </t>
    </r>
    <r>
      <rPr>
        <u/>
        <sz val="10"/>
        <color rgb="FF1155CC"/>
        <rFont val="Arial"/>
      </rPr>
      <t>electionbettingodds.com?</t>
    </r>
  </si>
  <si>
    <t>Will the US default on its debt before 2024?</t>
  </si>
  <si>
    <t>Will a team currently not in the top 4 of the constructor's champtionship win a GP? (RB, Merc, AM, Ferrari)</t>
  </si>
  <si>
    <t>Will Volvo Cars sell more than 1.2 million cas during the full year 2025?</t>
  </si>
  <si>
    <t>Will Russian military attack Sweden before Jan 1st 2024?</t>
  </si>
  <si>
    <t>Conditional on a cage fight between Mark Zuckerberg and Elon Musk happening, will Zuckerberg win?</t>
  </si>
  <si>
    <t>Will Putin be the president of the Russian Federation on January 1st, 2024?</t>
  </si>
  <si>
    <t>Will Gröna Lund's visitor count in 2023 be lower than 50% of last year's count? (1059577 in 2022)</t>
  </si>
  <si>
    <t>Will Haverikommisionen's report of the incident at Gröna Lund say that Gröna Lund was at fault? Compared to the alternative: the incident was not due to security deficiencies</t>
  </si>
  <si>
    <t>Will OpenAI announce that they have solved alignment before 2027?</t>
  </si>
  <si>
    <t>On January 1, 2024, will Joe Biden have a positive (approval minus disapproval) rating?</t>
  </si>
  <si>
    <t>Will I run more than 1000km during 2023?</t>
  </si>
  <si>
    <t>Will I run one kilometer in zone 2 heart rate faster than 6 minutes before the end of 2023? (currently running a zone 2 kilometer at approx 8 minutes/km)</t>
  </si>
  <si>
    <t>Will Swedish CPI come in below 3% before the end of 2023?</t>
  </si>
  <si>
    <t>Will I get a return offer from Amazon after I finish my internship?</t>
  </si>
  <si>
    <t>Will Swedish CPI come in at below 7% next month? (October)</t>
  </si>
  <si>
    <t>Will Handelskamraterna win div 5?</t>
  </si>
  <si>
    <t>Will I be able to finish the forecasting app project before the end of the year (2023)?</t>
  </si>
  <si>
    <t>Will I finish reading the book Deep Learning by Bengio et al. before the end of 2023?</t>
  </si>
  <si>
    <t>Category</t>
  </si>
  <si>
    <t>World</t>
  </si>
  <si>
    <t>Nuclear</t>
  </si>
  <si>
    <t>Conflicts</t>
  </si>
  <si>
    <t>AI</t>
  </si>
  <si>
    <t>Sweden, Politics</t>
  </si>
  <si>
    <t>Finance</t>
  </si>
  <si>
    <t>Conflict</t>
  </si>
  <si>
    <t>Conflict, Politics</t>
  </si>
  <si>
    <t>Politics</t>
  </si>
  <si>
    <t>Personal</t>
  </si>
  <si>
    <t>Sports</t>
  </si>
  <si>
    <t>Politics, Sweden</t>
  </si>
  <si>
    <t>Economy, Finance, Sweden</t>
  </si>
  <si>
    <t>Other</t>
  </si>
  <si>
    <t>Economy, Finance</t>
  </si>
  <si>
    <t>Sweden</t>
  </si>
  <si>
    <t>Sports, Personal</t>
  </si>
  <si>
    <t>Outcome</t>
  </si>
  <si>
    <t>Binary Outcome</t>
  </si>
  <si>
    <t>Predictions</t>
  </si>
  <si>
    <t>Predictions2</t>
  </si>
  <si>
    <t>Predictions3</t>
  </si>
  <si>
    <t>Predictions4</t>
  </si>
  <si>
    <t>Predictions5</t>
  </si>
  <si>
    <t>Predictions6</t>
  </si>
  <si>
    <t>Predictions7</t>
  </si>
  <si>
    <t>Predictions8</t>
  </si>
  <si>
    <t>Predictions9</t>
  </si>
  <si>
    <t>Predictions10</t>
  </si>
  <si>
    <t xml:space="preserve">Brier Score </t>
  </si>
  <si>
    <t>Brier Score 2</t>
  </si>
  <si>
    <t>Brier Score 3</t>
  </si>
  <si>
    <t>Brier Score 4</t>
  </si>
  <si>
    <t>Brier Score 5</t>
  </si>
  <si>
    <t>Brier Score 6</t>
  </si>
  <si>
    <t>Brier Score 7</t>
  </si>
  <si>
    <t>Brier Score 8</t>
  </si>
  <si>
    <t>Brier Score 9</t>
  </si>
  <si>
    <t>Question Brier Score</t>
  </si>
  <si>
    <t>Log  Score</t>
  </si>
  <si>
    <t>Log  Score2</t>
  </si>
  <si>
    <t>Log  Score3</t>
  </si>
  <si>
    <t>Log  Score4</t>
  </si>
  <si>
    <t>Log  Score5</t>
  </si>
  <si>
    <t>Log  Score6</t>
  </si>
  <si>
    <t>Log  Score7</t>
  </si>
  <si>
    <t>Log  Score8</t>
  </si>
  <si>
    <t>Log  Score9</t>
  </si>
  <si>
    <t>Log  Score10</t>
  </si>
  <si>
    <t>Question Log Score</t>
  </si>
  <si>
    <t>Israel-Hezbollah war by 2030</t>
  </si>
  <si>
    <t>Russia incorporate Belarus before 2030</t>
  </si>
  <si>
    <t>AGI developed by government</t>
  </si>
  <si>
    <t>Withdrawn FDA/EMA approval Semaglutide by 2027</t>
  </si>
  <si>
    <t>MDMA for PTSD before 2025</t>
  </si>
  <si>
    <t>Iowa caucus first before 2029</t>
  </si>
  <si>
    <t>Crimea-Russia bridge severed by 2024</t>
  </si>
  <si>
    <t>China next person on the moon</t>
  </si>
  <si>
    <t>Deadly clash India-China border 2024</t>
  </si>
  <si>
    <t>Coup/regime change in Russia 2023</t>
  </si>
  <si>
    <t>Hillary Clinton candidacy 2024</t>
  </si>
  <si>
    <t>Ukraine pledge to not join EU</t>
  </si>
  <si>
    <t>Nuclear accident before 2030</t>
  </si>
  <si>
    <t>Trump rep nom according to mkts 2024</t>
  </si>
  <si>
    <t>Musk v Zuckerberg cage match before 2024</t>
  </si>
  <si>
    <t>S&amp;P500 all-time high 2023</t>
  </si>
  <si>
    <t>Global oil consumption 2020-2025</t>
  </si>
  <si>
    <t>Humna extinction before 2100</t>
  </si>
  <si>
    <t>Will there be an Israel-Hezbollah war by 2030? (&gt;100 deaths in total in weapon fire before 2030)</t>
  </si>
  <si>
    <t>Will Russia incorporate Belarus into the Union State by 2030?</t>
  </si>
  <si>
    <t>Will the research group that is responsible for developing the first AGI be part of a government project?</t>
  </si>
  <si>
    <t>Will the FDA or EMA withdraw approval of Semaglutide for the treatment of obesity by 2027?</t>
  </si>
  <si>
    <t>Will the FDA approve MDMA for use against PTSD before 2025?</t>
  </si>
  <si>
    <t>Will Iowa host another "first in the nation" Democratic caucus before 2029?</t>
  </si>
  <si>
    <t>Will Ukraine sever the land bridge between Crimea and Russia before 2024?</t>
  </si>
  <si>
    <t>Will China land the next person on the moon?</t>
  </si>
  <si>
    <t>Will there be a deadly clash between Indian and Chinese armed forces over the India-China border before 2024?</t>
  </si>
  <si>
    <t>Will there be a coup or regime change in Russia in 2023?</t>
  </si>
  <si>
    <t>Will Hillary Clinton be a candidate for president of the United States in 2024?</t>
  </si>
  <si>
    <t>Will Ukraine formally pledge to not join the EU before 2024?</t>
  </si>
  <si>
    <t>Will there be a major nuclear accident before Jan 1st 2030? According to the INES</t>
  </si>
  <si>
    <t>On January 1, 2024, will prediction markets say Donald Trump is the most likely Republican nominee for President in 2024?</t>
  </si>
  <si>
    <t>Will Elon Musk and Mark Zuckerberg engage in a cage fight at any point before 2024?</t>
  </si>
  <si>
    <t>Will the S&amp;P500 reach an all time high in 2023?</t>
  </si>
  <si>
    <t>Will global oil consumption be lower in the period 2020-2025 than in 2019?</t>
  </si>
  <si>
    <t>Will humans go extinct before 2100?</t>
  </si>
  <si>
    <t>Economy, Other</t>
  </si>
  <si>
    <t>Politics, Conflict</t>
  </si>
  <si>
    <t>Economy, Finance, World</t>
  </si>
  <si>
    <t>World, Economy, X-risk</t>
  </si>
  <si>
    <t>Will all adults above 18 be vaccinated by midsummer 2021?</t>
  </si>
  <si>
    <t>Will the number of covid-19 cases in Sweden rise above 200 cases per million before the end of 2021?</t>
  </si>
  <si>
    <t xml:space="preserve">Will the price of BTC drop below 10k USD at any point during 2021? </t>
  </si>
  <si>
    <t>Have I finished the post about Predictions 2022 before the 1st of Jan 2022?</t>
  </si>
  <si>
    <t xml:space="preserve">Will scientists conclude that delaying the second dose of vaccine for Sars-Cov2 did or would save lives? </t>
  </si>
  <si>
    <t xml:space="preserve">Will there be more than 5M refugees leaving Ukraine before the end of 2022? </t>
  </si>
  <si>
    <t>Will Liberalerna reach the required 4% to stay in the Swedish Riksdag in the 2022 election?</t>
  </si>
  <si>
    <t>Will Miljöpartiet reach the required 4% to stay in the Swedish Riksdag in the 2022 election?</t>
  </si>
  <si>
    <t xml:space="preserve">Will FWV be an active company at the end of 2022? </t>
  </si>
  <si>
    <t>Will Ulf Kristersson from Moderaterna be able to form a government in the first round?</t>
  </si>
  <si>
    <t>Will Lewis Hamilton win at least one F1 race of the remaining 6 races?</t>
  </si>
  <si>
    <t>Will Vladimir Putin be the president of the Russian Federation on February 1, 2023?</t>
  </si>
  <si>
    <t xml:space="preserve">Will Donald J. Trump run for the office of President of the United States in 2024? </t>
  </si>
  <si>
    <t>At least one nuclear weapon used offensively before January 1, 2023?</t>
  </si>
  <si>
    <t>At least one Russian or US nuclear weapons test before January 1, 2023?</t>
  </si>
  <si>
    <t>Will Finland join NATO before Jan 1st 2024?</t>
  </si>
  <si>
    <t>Will Arsenal will the Premier League for the season 2022-2023?</t>
  </si>
  <si>
    <t>Will Manchester City win the Premier League for the season 2022-2023?</t>
  </si>
  <si>
    <t>Will Manchester United win the Premier League for the season 2022-2023?</t>
  </si>
  <si>
    <t>Will I finish the book An Introduction to Information Theory before leaving Japan in the beginning of August 2023?</t>
  </si>
  <si>
    <t>Will I finish the book Linear Algebra Done Right before leaving Japan in the beginning of August 2023?</t>
  </si>
  <si>
    <t>Will I have a streak of more than 7 days of using Anki during 2023?</t>
  </si>
  <si>
    <t xml:space="preserve">Will FOMC announce a rate hike on their next meeting on June 13th-14th? </t>
  </si>
  <si>
    <t>Will I be able to run at least 100 meters without any limiting pain before June 18th?</t>
  </si>
  <si>
    <t>Will any more country ban ChatGPT before July 1, 2023?</t>
  </si>
  <si>
    <t>Will Swedish CPI be higher than 9% in June, according to the Statistics Sweden announcement on the 14th of July?</t>
  </si>
  <si>
    <t>Will the Fed raise US rates in July?</t>
  </si>
  <si>
    <t>Will the USD/SEK exchange rate be above 11 on August 1?</t>
  </si>
  <si>
    <t>Will I weigh less than 75 kilograms when returning to Sweden from Japan?</t>
  </si>
  <si>
    <t>Will I finish reading the book Reinforcement Learning An Introduction before leaving Japan?</t>
  </si>
  <si>
    <t>Will a team other than Red Bull win a Grand Prix during the 2023 season?</t>
  </si>
  <si>
    <t>Science</t>
  </si>
  <si>
    <t>Economy, AI</t>
  </si>
  <si>
    <t>Sweden, Economy, Finance</t>
  </si>
  <si>
    <t>Finance, Economy</t>
  </si>
  <si>
    <t>No</t>
  </si>
  <si>
    <t>Yes</t>
  </si>
  <si>
    <t>Will Xi Jingping speak to Volodymyr Zelensky before April 1st 2023?</t>
  </si>
  <si>
    <t>Will the Kakhovka dam be breached before 1 May 2023?</t>
  </si>
  <si>
    <t>Will Microsoft acquire Activision Blizzard by June 30, 2023?</t>
  </si>
  <si>
    <t>Will a vote on a Republican-introduced resolution to vacate the Speaker of the House be held before July 1, 2023?</t>
  </si>
  <si>
    <t>Will there be more than 4 deaths between Russia and NATO forces outside of Ukraine before July 1, 2023?</t>
  </si>
  <si>
    <t>Will an attempted replication of LK-99 superconductivity be published before August 4, 2023?</t>
  </si>
  <si>
    <t>Will Donald Trump participate in the first Republican presidential debate?</t>
  </si>
  <si>
    <t>Will I be happier in 2023 than in 2022?</t>
  </si>
  <si>
    <t>Will I post more than 12 blogposts in 2023?</t>
  </si>
  <si>
    <t>Will I finish Linear Algebra Done Right before April 2023?</t>
  </si>
  <si>
    <t>Will I finish Proofs: A Long-Form Mathematics Textbook before April 2023?</t>
  </si>
  <si>
    <t>Will I start weightlifting regularly? i.e going to the gym more than 1x per week on average</t>
  </si>
  <si>
    <t>Will I finish all of the courses I have signed up for at Tokyo University?</t>
  </si>
  <si>
    <t>Will I catch COVID again?</t>
  </si>
  <si>
    <t>Will I finish the year on a fully vegan diet, i.e more than the full duration of December on a vegan diet?</t>
  </si>
  <si>
    <t>Will I find a team to play football with in Japan?</t>
  </si>
  <si>
    <t>Will I get a job in an EA-funded organization?</t>
  </si>
  <si>
    <t>Will I earn money from working with AI alignment at the end of 2023?</t>
  </si>
  <si>
    <t>Will I still live in Sweden at the end of 2023?</t>
  </si>
  <si>
    <t>Will I live in Stockholm at the end of 2023?</t>
  </si>
  <si>
    <t>Will I be working full-time by the end of 2023?</t>
  </si>
  <si>
    <t>Will I perform better on the questions chosen by me in this list than on the questions chosen by Scott Alexander?</t>
  </si>
  <si>
    <t>Will there be fewer shootings with a deadly outcome in Sweden in 2023 than in 2022?</t>
  </si>
  <si>
    <t>Will the electricity spot price climb above 500 öre/kwh in any day according to elbruk.se? In any of the 4 Swedish zones</t>
  </si>
  <si>
    <r>
      <t xml:space="preserve">Will the average monthly electricity spot price be above 400 öre/kwh in any month according to </t>
    </r>
    <r>
      <rPr>
        <u/>
        <sz val="10"/>
        <color rgb="FF1155CC"/>
        <rFont val="Arial"/>
      </rPr>
      <t>elbruk.se?</t>
    </r>
  </si>
  <si>
    <t>Will North Korea fire at least 1 ballistic missile towards Japan? (According to at least 3 reputable news sources: with explicit mention of firing _towards_ Japan)</t>
  </si>
  <si>
    <t>Will North Korea fire at least 1 ballistic missile towards Japan while I'm there on exchange?</t>
  </si>
  <si>
    <t>Will any report say that global life expectancy in 2022 improved compared to 2021, when global life expectancy was 71.0 years?</t>
  </si>
  <si>
    <t>Arsenal winning the Premier League?</t>
  </si>
  <si>
    <t>Man City winning the Premier League?</t>
  </si>
  <si>
    <t>Any team that is not Arsenal or Man City, that is also in the top 6 currently, winning the Premier League?</t>
  </si>
  <si>
    <t>Conditional on GPT-4 being released in 2023, will it have more than 90 trillion parameters?</t>
  </si>
  <si>
    <t>Will the development of algorithms that do not make use of backpropagation lead to a model that beats SoTA on any widely used benchmark?</t>
  </si>
  <si>
    <t>Will Nellie, my girlfriend who’s not following AI development at all, be scared by any advances in AI in 2023?</t>
  </si>
  <si>
    <t>Will Vladimir Putin be President of Russia?</t>
  </si>
  <si>
    <t>Will Ukraine control the city of Sevastopol?</t>
  </si>
  <si>
    <t>Will Ukraine control the city of Luhansk?</t>
  </si>
  <si>
    <t>Will Ukraine control the city of Zaporizhzhia?</t>
  </si>
  <si>
    <t>Will there be a lasting cease-fire in the Russia-Ukraine war?</t>
  </si>
  <si>
    <t>Will the Kerch Bridge be destroyed, such that no vehicle can pass over it?</t>
  </si>
  <si>
    <t>Will an issue involving a nuclear power plant in Ukraine require evacuation of a populated area?</t>
  </si>
  <si>
    <t>Will a nuclear weapon be detonated (including tests and accidents)?</t>
  </si>
  <si>
    <t>Will a nuclear weapon be used in war (ie not a test or accident) and kill at least 10 people?</t>
  </si>
  <si>
    <t>Will China launch a full-scale invasion of Taiwan?</t>
  </si>
  <si>
    <t>Will any new country join NATO?</t>
  </si>
  <si>
    <t>Will Ali Khameini cease to be Supreme Leader of Iran?</t>
  </si>
  <si>
    <t>Will any other war have more casualties than Russia-Ukraine?</t>
  </si>
  <si>
    <t>Will there be more than 25 million confirmed COVID cases in China?</t>
  </si>
  <si>
    <t>Will prediction markets say Joe Biden is the most likely Democratic nominee for President in 2024?</t>
  </si>
  <si>
    <t>Will prediction markets say Gavin Newsom is the most likely Democratic nominee for President in 2024?</t>
  </si>
  <si>
    <t>Will prediction markets say Donald Trump is the most likely Republican nominee for President in 2024?</t>
  </si>
  <si>
    <t>Will prediction markets say Ron DeSantis is the most likely Republican nominee for President in 2024?</t>
  </si>
  <si>
    <t>Will the Supreme Court rule against affirmative action?</t>
  </si>
  <si>
    <t>Will there be any change in the composition of the Supreme Court?</t>
  </si>
  <si>
    <t>Will Donald Trump make at least one tweet?</t>
  </si>
  <si>
    <t>Will Joe Biden have a positive (approval minus dispproval) rating?</t>
  </si>
  <si>
    <t>Will Donald Trump get indicted on criminal charges?</t>
  </si>
  <si>
    <t>Will a major US political figure be killed or wounded in an assassination attempt?</t>
  </si>
  <si>
    <t>Will Rishi Sunak be Prime Minister of the UK?</t>
  </si>
  <si>
    <t>Will the UK hold a general election?</t>
  </si>
  <si>
    <t>Will Elon Musk remain owner of Twitter?</t>
  </si>
  <si>
    <t>Will Twitter's net income be higher in 2023 than in 2022?</t>
  </si>
  <si>
    <t>Will Twitter's average monetizable daily users be higher in 2023 than in 2022?</t>
  </si>
  <si>
    <t>Will US CPI inflation for 2023 average above 4%?</t>
  </si>
  <si>
    <t>Will the S&amp;P 500 index go up over 2023?</t>
  </si>
  <si>
    <t>Will the S&amp;P 500 index reach a new all-time high?</t>
  </si>
  <si>
    <t>Will the Shanghai index of Chinese stocks go up over 2023?</t>
  </si>
  <si>
    <t>Will Bitcoin go up over 2023?</t>
  </si>
  <si>
    <t>Will Bitcoin end 2023 above $30,000?</t>
  </si>
  <si>
    <t>Will Tether de-peg?</t>
  </si>
  <si>
    <t>Will the US unemployment rate (now 3.7%) be above 4% in November 2023?</t>
  </si>
  <si>
    <t>Will any FAANG or Musk company accept crypto as a payment?</t>
  </si>
  <si>
    <t>Will OpenAI release GPT-4?</t>
  </si>
  <si>
    <t>Will SpaceX's Starship reach orbit?</t>
  </si>
  <si>
    <t>Will an image model win Scott Alexander’s bet on compositionality, to Edwin Chen’s satisfaction?</t>
  </si>
  <si>
    <t>Will COVID kill at least 50% as many people in 2023 as it did in 2022?</t>
  </si>
  <si>
    <t>Will a new version of COVID be substantially able to escape Omicron vaccines?</t>
  </si>
  <si>
    <t>Will Google, Meta, Amazon, or Apple  release an AR headset?</t>
  </si>
  <si>
    <t>Will an ordinary person be able to take a self-driving taxi from Oakland → SF during rush hour?</t>
  </si>
  <si>
    <t>Will a cultured meat product be available in at least one US store or restaurant for less than $30?</t>
  </si>
  <si>
    <t>Will a successful deepfake attempt causing real damage make the front page of a major news source?</t>
  </si>
  <si>
    <t>Will WHO declare a new Global Health Emergency?</t>
  </si>
  <si>
    <t>Will AI win a programming competition?</t>
  </si>
  <si>
    <t>Will someone release "DALL-E, but for videos"?</t>
  </si>
  <si>
    <t>Economy, Sweden</t>
  </si>
  <si>
    <t>Science, Economy, World</t>
  </si>
  <si>
    <t>World, Politics</t>
  </si>
  <si>
    <t>World, Economy</t>
  </si>
  <si>
    <t>Other, Finance</t>
  </si>
  <si>
    <t>Economy, World</t>
  </si>
  <si>
    <t>Economy</t>
  </si>
  <si>
    <t>Log-score</t>
  </si>
  <si>
    <t>Will I post more than 12 blogposts during 2022?</t>
  </si>
  <si>
    <t xml:space="preserve">Will I post more blogposts in 2022 than I did in 2021? </t>
  </si>
  <si>
    <t>Will I post this list of predictions before Jan 10 2022?</t>
  </si>
  <si>
    <t xml:space="preserve">Will I post a mid-year update on this list of predictions? </t>
  </si>
  <si>
    <t xml:space="preserve">Will I post at least two blogposts per month in 2022? </t>
  </si>
  <si>
    <t>Will I run more than 350km during 2022?</t>
  </si>
  <si>
    <t>Will I run a 10k in under 45 minutes in 2022?</t>
  </si>
  <si>
    <t>Will I go to bed before 22:00 for 10 or more nights in a row?</t>
  </si>
  <si>
    <t xml:space="preserve">Will I read more than 40 books in 2022? </t>
  </si>
  <si>
    <t xml:space="preserve">Will I get at least 4 excellent in the 8 courses I will take in 2022? </t>
  </si>
  <si>
    <t>Will I be happier in 2022 than in 2021?</t>
  </si>
  <si>
    <t>Will the price of BTC be over $70k by the end of 2022?</t>
  </si>
  <si>
    <t>Will the price of BTC be under $10k by the end of 2022?</t>
  </si>
  <si>
    <t>Will the price of ETH be under $1k by the end of 2022?</t>
  </si>
  <si>
    <t>Will the price of ETH be over $7.5k by the end of 2022?</t>
  </si>
  <si>
    <t>Will ETH overtake BTC in market cap anytime during 2022?</t>
  </si>
  <si>
    <t>Will the market cap of the entire crypto market spend an entire week above $3tr in 2022?</t>
  </si>
  <si>
    <t>Will BTC dominance be below 30% anytime during 2022</t>
  </si>
  <si>
    <t>Will the floor price of BAYC be above 80ETH at the end of 2022?</t>
  </si>
  <si>
    <t>Will there be higher volume on OpenSea in 2022 than in 2021?</t>
  </si>
  <si>
    <t>Will Socialdemokraterna be the largest party after the 2022 election?</t>
  </si>
  <si>
    <t>Will Sverigedemokraterna be the largest party after the 2022 election?</t>
  </si>
  <si>
    <t>Will Moderaterna get more votes than Sverigedemokraterna in the 2022 election?</t>
  </si>
  <si>
    <t>Will any party currently outside of the Riksdag get more than 2% of the votes in the 2022 election?</t>
  </si>
  <si>
    <t>Will Magdalena Andersson be the Swedish PM after the 2022 election? (resolves at the end of 2022)</t>
  </si>
  <si>
    <t xml:space="preserve">Will there be more shootings in Sweden in 2022 than in 2021? </t>
  </si>
  <si>
    <t>Will the unemployment rate in Sweden be less than 8% after 2022?</t>
  </si>
  <si>
    <t>Will anyone in the US be killed by a drone in 2022?</t>
  </si>
  <si>
    <t xml:space="preserve">Will Joe Biden die during 2022? </t>
  </si>
  <si>
    <t xml:space="preserve">Will China attack Taiwan in 2022? </t>
  </si>
  <si>
    <t>Will there be a nuclear war (&gt;=2 used nuclear weapons) in 2022?</t>
  </si>
  <si>
    <t>Will the winter olympics 2022 be cancelled?</t>
  </si>
  <si>
    <t xml:space="preserve">Will Sweden win more than 10 medals in the 2022 winter olympics? </t>
  </si>
  <si>
    <t xml:space="preserve">Will Sweden win more than 15 medals in the 2022 winter olympics? </t>
  </si>
  <si>
    <t>Will Norway win the most medals of any country in the 2022 winter olympics?</t>
  </si>
  <si>
    <t>Will Liverpool win the PL?</t>
  </si>
  <si>
    <t>Will Chelsea win the PL?</t>
  </si>
  <si>
    <t>Will Man City win PL?</t>
  </si>
  <si>
    <t xml:space="preserve">Will Max Verstappen win the WDC in F1 2022? </t>
  </si>
  <si>
    <t xml:space="preserve">Will Lewis Hamilton win the WDC in F1 2022? </t>
  </si>
  <si>
    <t xml:space="preserve">Will Nikita Mazepin win the WDC in F1 2022? </t>
  </si>
  <si>
    <t>A winner of the WDC in F1 2022 that is not from Red Bull, ferrari, or Mercedes?</t>
  </si>
  <si>
    <t>Will Mercedes win the WCC in f1 2022?</t>
  </si>
  <si>
    <t xml:space="preserve">Will I catch any variant of covid-19 during 2022? </t>
  </si>
  <si>
    <t>Will more than 6.6k die from covid in 2022?</t>
  </si>
  <si>
    <t>Will a new variant of covid-19 appear that leads to a significant amount of cases?</t>
  </si>
  <si>
    <t>Will the Queen of England die in 2022?</t>
  </si>
  <si>
    <t>Will Kendrick Lamar release a new album in 2022?</t>
  </si>
  <si>
    <t>Will there be another period of online technig only at SSE in 2022?</t>
  </si>
  <si>
    <t xml:space="preserve">Will GiveWell receive and move more than $400M in funds in 2022? </t>
  </si>
  <si>
    <t>Will James Webb find something groundbreaking in 2022?</t>
  </si>
  <si>
    <t>Will we get clear evidence for life outside of earth in 2022?</t>
  </si>
  <si>
    <t>Will AI systems be able to solve hard math or science problems in 2022?</t>
  </si>
  <si>
    <t>Will fusion companies get more than $2bn in VC funding in 2022?</t>
  </si>
  <si>
    <t>Will Elon Musk announce a formal mission to Mars in 2022?</t>
  </si>
  <si>
    <t>Conflict, World</t>
  </si>
  <si>
    <t>World, Other</t>
  </si>
  <si>
    <t>Finance, Science</t>
  </si>
  <si>
    <t>Ambiguous</t>
  </si>
  <si>
    <t>Estimated probability</t>
  </si>
  <si>
    <t>Converted</t>
  </si>
  <si>
    <t>Bins</t>
  </si>
  <si>
    <t>Happened yes or no?</t>
  </si>
  <si>
    <t>Wrong</t>
  </si>
  <si>
    <t>Count</t>
  </si>
  <si>
    <t>Count right</t>
  </si>
  <si>
    <t>Perfect calibratio</t>
  </si>
  <si>
    <t>Right</t>
  </si>
  <si>
    <t>Rirght</t>
  </si>
  <si>
    <t>Rright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</si>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</sst>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8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3" fillId="3" borderId="0" xfId="0" applyFont="1" applyFill="1"/>
    <xf numFmtId="164" fontId="3" fillId="3" borderId="0" xfId="0" applyNumberFormat="1" applyFont="1" applyFill="1" applyAlignment="1">
      <alignment horizontal="left"/>
    </xf>
    <xf numFmtId="1" fontId="3" fillId="3" borderId="0" xfId="0" applyNumberFormat="1" applyFont="1" applyFill="1" applyAlignment="1">
      <alignment horizontal="left"/>
    </xf>
    <xf numFmtId="0" fontId="3" fillId="3" borderId="2" xfId="0" applyFont="1" applyFill="1" applyBorder="1"/>
    <xf numFmtId="164" fontId="3" fillId="3" borderId="2" xfId="0" applyNumberFormat="1" applyFont="1" applyFill="1" applyBorder="1" applyAlignment="1">
      <alignment horizontal="left"/>
    </xf>
    <xf numFmtId="1" fontId="3" fillId="3" borderId="2" xfId="0" applyNumberFormat="1" applyFont="1" applyFill="1" applyBorder="1" applyAlignment="1">
      <alignment horizontal="left"/>
    </xf>
    <xf numFmtId="0" fontId="1" fillId="2" borderId="0" xfId="0" applyFont="1" applyFill="1"/>
    <xf numFmtId="0" fontId="3" fillId="2" borderId="0" xfId="0" applyFont="1" applyFill="1"/>
    <xf numFmtId="164" fontId="3" fillId="2" borderId="0" xfId="0" applyNumberFormat="1" applyFont="1" applyFill="1" applyAlignment="1">
      <alignment horizontal="left"/>
    </xf>
    <xf numFmtId="1" fontId="3" fillId="2" borderId="0" xfId="0" applyNumberFormat="1" applyFont="1" applyFill="1" applyAlignment="1">
      <alignment horizontal="left"/>
    </xf>
    <xf numFmtId="0" fontId="3" fillId="2" borderId="2" xfId="0" applyFont="1" applyFill="1" applyBorder="1"/>
    <xf numFmtId="164" fontId="3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0" fontId="3" fillId="0" borderId="2" xfId="0" applyFont="1" applyBorder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164" fontId="3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4" borderId="0" xfId="0" applyFont="1" applyFill="1" applyAlignment="1">
      <alignment horizontal="right"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 wrapText="1"/>
    </xf>
    <xf numFmtId="164" fontId="5" fillId="0" borderId="0" xfId="0" applyNumberFormat="1" applyFont="1"/>
    <xf numFmtId="164" fontId="6" fillId="0" borderId="0" xfId="0" applyNumberFormat="1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'Calibration 2022'!$G$3:$G$8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0.99</c:v>
                </c:pt>
              </c:numCache>
            </c:numRef>
          </c:cat>
          <c:val>
            <c:numRef>
              <c:f>'Calibration 2022'!$J$3:$J$8</c:f>
              <c:numCache>
                <c:formatCode>0%</c:formatCode>
                <c:ptCount val="6"/>
                <c:pt idx="0">
                  <c:v>0</c:v>
                </c:pt>
                <c:pt idx="1">
                  <c:v>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69-4540-A683-E59C92348C03}"/>
            </c:ext>
          </c:extLst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'Calibration 2022'!$G$3:$G$8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0.99</c:v>
                </c:pt>
              </c:numCache>
            </c:numRef>
          </c:cat>
          <c:val>
            <c:numRef>
              <c:f>'Calibration 2022'!$K$3:$K$8</c:f>
              <c:numCache>
                <c:formatCode>General</c:formatCode>
                <c:ptCount val="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69-4540-A683-E59C92348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99274"/>
        <c:axId val="596038413"/>
      </c:lineChart>
      <c:catAx>
        <c:axId val="671992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SE"/>
          </a:p>
        </c:txPr>
        <c:crossAx val="596038413"/>
        <c:crosses val="autoZero"/>
        <c:auto val="1"/>
        <c:lblAlgn val="ctr"/>
        <c:lblOffset val="100"/>
        <c:noMultiLvlLbl val="1"/>
      </c:catAx>
      <c:valAx>
        <c:axId val="5960384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SE"/>
          </a:p>
        </c:txPr>
        <c:crossAx val="6719927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1181100</xdr:colOff>
      <xdr:row>5</xdr:row>
      <xdr:rowOff>38100</xdr:rowOff>
    </xdr:from>
    <xdr:ext cx="3086100" cy="13049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30200" y="994800"/>
          <a:ext cx="3065700" cy="1289100"/>
        </a:xfrm>
        <a:prstGeom prst="roundRect">
          <a:avLst>
            <a:gd name="adj" fmla="val 16667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Random Number Generator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400050</xdr:colOff>
      <xdr:row>8</xdr:row>
      <xdr:rowOff>95250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lectionbettingodds.com/?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elbruk.se/?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Y23"/>
  <sheetViews>
    <sheetView showGridLines="0" workbookViewId="0"/>
  </sheetViews>
  <sheetFormatPr baseColWidth="10" defaultColWidth="12.6640625" defaultRowHeight="15.75" customHeight="1" x14ac:dyDescent="0.15"/>
  <cols>
    <col min="1" max="1" width="3.5" customWidth="1"/>
    <col min="2" max="2" width="22.1640625" customWidth="1"/>
    <col min="3" max="3" width="16.1640625" customWidth="1"/>
    <col min="4" max="4" width="6.5" customWidth="1"/>
    <col min="5" max="5" width="25.83203125" customWidth="1"/>
    <col min="6" max="8" width="22.83203125" customWidth="1"/>
    <col min="9" max="9" width="30.1640625" customWidth="1"/>
    <col min="15" max="15" width="31.5" customWidth="1"/>
    <col min="21" max="21" width="43.33203125" customWidth="1"/>
  </cols>
  <sheetData>
    <row r="1" spans="2:25" ht="15.75" customHeight="1" x14ac:dyDescent="0.15">
      <c r="B1" s="1"/>
    </row>
    <row r="2" spans="2:25" ht="15.7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G2" s="1"/>
      <c r="H2" s="1"/>
      <c r="I2" s="1"/>
      <c r="O2" s="1"/>
      <c r="U2" s="1"/>
    </row>
    <row r="3" spans="2:25" ht="15.75" customHeight="1" x14ac:dyDescent="0.15">
      <c r="B3" s="1" t="s">
        <v>4</v>
      </c>
      <c r="D3" s="3"/>
      <c r="I3" s="1"/>
      <c r="J3" s="1"/>
      <c r="K3" s="1"/>
      <c r="L3" s="1"/>
      <c r="M3" s="1"/>
      <c r="O3" s="1"/>
      <c r="P3" s="1"/>
      <c r="Q3" s="1"/>
      <c r="R3" s="1"/>
      <c r="S3" s="1"/>
      <c r="U3" s="1"/>
      <c r="V3" s="1"/>
      <c r="W3" s="1"/>
      <c r="X3" s="1"/>
      <c r="Y3" s="1"/>
    </row>
    <row r="4" spans="2:25" ht="15.75" customHeight="1" x14ac:dyDescent="0.15">
      <c r="B4" s="4" t="s">
        <v>5</v>
      </c>
      <c r="C4" s="5" t="e">
        <f ca="1">AVERAGE('Finished Full'!26:26, 'Finished Metaculus'!26:26, 'Predictions 2023'!7:7, 'Predictions 2022'!7:7)</f>
        <v>#NAME?</v>
      </c>
      <c r="D4" s="6">
        <f ca="1">COUNT('Finished Full'!5:5, 'Finished Metaculus'!5:5, 'Predictions 2023'!5:5, 'Predictions 2022'!5:5)</f>
        <v>0</v>
      </c>
      <c r="E4" s="4" t="s">
        <v>6</v>
      </c>
    </row>
    <row r="5" spans="2:25" ht="15.75" customHeight="1" x14ac:dyDescent="0.15">
      <c r="B5" s="7" t="s">
        <v>7</v>
      </c>
      <c r="C5" s="8" t="e">
        <f ca="1">AVERAGE('Finished Full'!37:37, 'Finished Metaculus'!37:37, 'Predictions 2023'!9:9, 'Predictions 2022'!9:9)</f>
        <v>#NAME?</v>
      </c>
      <c r="D5" s="9">
        <f ca="1">D4</f>
        <v>0</v>
      </c>
      <c r="E5" s="7" t="s">
        <v>6</v>
      </c>
    </row>
    <row r="6" spans="2:25" ht="15.75" customHeight="1" x14ac:dyDescent="0.15">
      <c r="B6" s="10" t="s">
        <v>8</v>
      </c>
      <c r="C6" s="11"/>
      <c r="D6" s="11"/>
      <c r="E6" s="11"/>
    </row>
    <row r="7" spans="2:25" ht="15.75" customHeight="1" x14ac:dyDescent="0.15">
      <c r="B7" s="11" t="s">
        <v>5</v>
      </c>
      <c r="C7" s="12" t="e">
        <f ca="1">AVERAGE('Finished Full'!26:26)</f>
        <v>#NAME?</v>
      </c>
      <c r="D7" s="13">
        <f ca="1">COUNT('Finished Full'!5:5)</f>
        <v>0</v>
      </c>
      <c r="E7" s="11" t="s">
        <v>9</v>
      </c>
    </row>
    <row r="8" spans="2:25" ht="15.75" customHeight="1" x14ac:dyDescent="0.15">
      <c r="B8" s="14" t="s">
        <v>7</v>
      </c>
      <c r="C8" s="15" t="e">
        <f ca="1">AVERAGE('Finished Full'!37:37)</f>
        <v>#NAME?</v>
      </c>
      <c r="D8" s="16">
        <f ca="1">D7</f>
        <v>0</v>
      </c>
      <c r="E8" s="14" t="s">
        <v>9</v>
      </c>
    </row>
    <row r="9" spans="2:25" ht="15.75" customHeight="1" x14ac:dyDescent="0.15">
      <c r="B9" s="17" t="s">
        <v>10</v>
      </c>
    </row>
    <row r="10" spans="2:25" ht="15.75" customHeight="1" x14ac:dyDescent="0.15">
      <c r="B10" s="18" t="s">
        <v>5</v>
      </c>
      <c r="C10" s="19" t="e">
        <f ca="1">AVERAGE('Finished Metaculus'!26:26)</f>
        <v>#NAME?</v>
      </c>
      <c r="D10" s="18">
        <f ca="1">COUNT('Finished Metaculus'!5:5)</f>
        <v>0</v>
      </c>
      <c r="E10" s="3" t="s">
        <v>9</v>
      </c>
    </row>
    <row r="11" spans="2:25" ht="15.75" customHeight="1" x14ac:dyDescent="0.15">
      <c r="B11" s="20" t="s">
        <v>7</v>
      </c>
      <c r="C11" s="21" t="e">
        <f ca="1">AVERAGE('Finished Metaculus'!37:37)</f>
        <v>#NAME?</v>
      </c>
      <c r="D11" s="20">
        <f ca="1">D10</f>
        <v>0</v>
      </c>
      <c r="E11" s="22" t="s">
        <v>9</v>
      </c>
    </row>
    <row r="12" spans="2:25" ht="15.75" customHeight="1" x14ac:dyDescent="0.15">
      <c r="B12" s="23" t="s">
        <v>11</v>
      </c>
      <c r="C12" s="11"/>
      <c r="D12" s="11"/>
      <c r="E12" s="11"/>
    </row>
    <row r="13" spans="2:25" ht="15.75" customHeight="1" x14ac:dyDescent="0.15">
      <c r="B13" s="11" t="s">
        <v>5</v>
      </c>
      <c r="C13" s="12" t="e">
        <f ca="1">AVERAGE('Predictions 2022'!7:7)</f>
        <v>#NAME?</v>
      </c>
      <c r="D13" s="13">
        <f ca="1">COUNT('Predictions 2022'!5:5)</f>
        <v>0</v>
      </c>
      <c r="E13" s="11" t="s">
        <v>9</v>
      </c>
    </row>
    <row r="14" spans="2:25" ht="15.75" customHeight="1" x14ac:dyDescent="0.15">
      <c r="B14" s="24" t="s">
        <v>7</v>
      </c>
      <c r="C14" s="12" t="e">
        <f ca="1">AVERAGE('Predictions 2022'!9:9)</f>
        <v>#NAME?</v>
      </c>
      <c r="D14" s="13">
        <f ca="1">D13</f>
        <v>0</v>
      </c>
      <c r="E14" s="11" t="s">
        <v>9</v>
      </c>
    </row>
    <row r="15" spans="2:25" ht="15.75" customHeight="1" x14ac:dyDescent="0.15">
      <c r="B15" s="11" t="s">
        <v>12</v>
      </c>
      <c r="C15" s="12" t="e">
        <f ca="1">AVERAGE('Predictions 2022'!M7:BD7)</f>
        <v>#NAME?</v>
      </c>
      <c r="D15" s="24">
        <f ca="1">COUNT('Predictions 2022'!M7:BD7)</f>
        <v>0</v>
      </c>
      <c r="E15" s="11" t="s">
        <v>13</v>
      </c>
    </row>
    <row r="16" spans="2:25" ht="15.75" customHeight="1" x14ac:dyDescent="0.15">
      <c r="B16" s="14" t="s">
        <v>7</v>
      </c>
      <c r="C16" s="15" t="e">
        <f ca="1">AVERAGE('Predictions 2022'!M9:BD9)</f>
        <v>#NAME?</v>
      </c>
      <c r="D16" s="25">
        <f ca="1">D15</f>
        <v>0</v>
      </c>
      <c r="E16" s="14" t="s">
        <v>13</v>
      </c>
    </row>
    <row r="17" spans="2:5" ht="15.75" customHeight="1" x14ac:dyDescent="0.15">
      <c r="B17" s="1" t="s">
        <v>14</v>
      </c>
    </row>
    <row r="18" spans="2:5" ht="15.75" customHeight="1" x14ac:dyDescent="0.15">
      <c r="B18" s="3" t="s">
        <v>5</v>
      </c>
      <c r="C18" s="19" t="e">
        <f ca="1">AVERAGE('Predictions 2023'!7:7)</f>
        <v>#NAME?</v>
      </c>
      <c r="D18" s="18">
        <f ca="1">COUNT('Predictions 2023'!5:5)</f>
        <v>0</v>
      </c>
      <c r="E18" s="3" t="s">
        <v>9</v>
      </c>
    </row>
    <row r="19" spans="2:5" ht="15.75" customHeight="1" x14ac:dyDescent="0.15">
      <c r="B19" s="3" t="s">
        <v>7</v>
      </c>
      <c r="C19" s="19" t="e">
        <f ca="1">AVERAGE('Predictions 2023'!9:9)</f>
        <v>#NAME?</v>
      </c>
      <c r="D19" s="18">
        <f ca="1">D18</f>
        <v>0</v>
      </c>
      <c r="E19" s="3" t="s">
        <v>9</v>
      </c>
    </row>
    <row r="20" spans="2:5" ht="15.75" customHeight="1" x14ac:dyDescent="0.15">
      <c r="B20" s="3" t="s">
        <v>5</v>
      </c>
      <c r="C20" s="19" t="e">
        <f ca="1">AVERAGE('Predictions 2023'!Q7:BZ7)</f>
        <v>#NAME?</v>
      </c>
      <c r="D20" s="18">
        <f ca="1">COUNT('Predictions 2023'!Q5:BZ5)</f>
        <v>0</v>
      </c>
      <c r="E20" s="3" t="s">
        <v>13</v>
      </c>
    </row>
    <row r="21" spans="2:5" ht="15.75" customHeight="1" x14ac:dyDescent="0.15">
      <c r="B21" s="3" t="s">
        <v>15</v>
      </c>
      <c r="C21" s="19" t="e">
        <f ca="1">AVERAGE('Predictions 2023'!Q9:BZ9)</f>
        <v>#NAME?</v>
      </c>
      <c r="D21" s="18">
        <f ca="1">D20</f>
        <v>0</v>
      </c>
      <c r="E21" s="3" t="s">
        <v>13</v>
      </c>
    </row>
    <row r="22" spans="2:5" ht="15.75" customHeight="1" x14ac:dyDescent="0.15">
      <c r="B22" s="3" t="s">
        <v>5</v>
      </c>
      <c r="C22" s="19" t="e">
        <f ca="1">AVERAGE('Predictions 2023'!AC7:BZ7)</f>
        <v>#NAME?</v>
      </c>
      <c r="D22" s="18">
        <f ca="1">COUNT('Predictions 2023'!AC5:BZ5)</f>
        <v>0</v>
      </c>
      <c r="E22" s="3" t="s">
        <v>16</v>
      </c>
    </row>
    <row r="23" spans="2:5" ht="15.75" customHeight="1" x14ac:dyDescent="0.15">
      <c r="B23" s="3" t="s">
        <v>7</v>
      </c>
      <c r="C23" s="19" t="e">
        <f ca="1">AVERAGE('Predictions 2023'!AC9:BZ9)</f>
        <v>#NAME?</v>
      </c>
      <c r="D23" s="18">
        <f ca="1">D22</f>
        <v>0</v>
      </c>
      <c r="E23" s="3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U80"/>
  <sheetViews>
    <sheetView showGridLines="0" workbookViewId="0"/>
  </sheetViews>
  <sheetFormatPr baseColWidth="10" defaultColWidth="12.6640625" defaultRowHeight="15.75" customHeight="1" x14ac:dyDescent="0.15"/>
  <cols>
    <col min="1" max="1" width="3.5" customWidth="1"/>
    <col min="2" max="2" width="36.5" customWidth="1"/>
    <col min="3" max="3" width="17.6640625" customWidth="1"/>
    <col min="4" max="4" width="16.83203125" customWidth="1"/>
    <col min="5" max="5" width="11.1640625" customWidth="1"/>
    <col min="6" max="6" width="31.1640625" customWidth="1"/>
    <col min="7" max="8" width="22.83203125" customWidth="1"/>
    <col min="9" max="9" width="11" customWidth="1"/>
    <col min="10" max="10" width="31.5" customWidth="1"/>
    <col min="14" max="14" width="43.33203125" customWidth="1"/>
    <col min="15" max="15" width="31.5" customWidth="1"/>
    <col min="21" max="21" width="43.33203125" customWidth="1"/>
  </cols>
  <sheetData>
    <row r="2" spans="2:21" ht="15.75" customHeight="1" x14ac:dyDescent="0.15">
      <c r="B2" s="1" t="s">
        <v>17</v>
      </c>
      <c r="F2" s="1" t="s">
        <v>18</v>
      </c>
      <c r="J2" s="1" t="s">
        <v>11</v>
      </c>
      <c r="N2" s="1" t="s">
        <v>14</v>
      </c>
      <c r="T2" s="1"/>
      <c r="U2" s="1"/>
    </row>
    <row r="3" spans="2:21" ht="15.75" customHeight="1" x14ac:dyDescent="0.15">
      <c r="B3" s="1" t="str">
        <f t="array" ref="B3:B39">TRANSPOSE('Finished Full'!1:1)</f>
        <v>Question</v>
      </c>
      <c r="C3" s="1" t="str">
        <f t="array" ref="C3:C39">TRANSPOSE('Finished Full'!26:26)</f>
        <v>Question Brier Score</v>
      </c>
      <c r="D3" s="1" t="str">
        <f t="array" ref="D3:D39">TRANSPOSE('Finished Full'!37:37)</f>
        <v>Question Log Score</v>
      </c>
      <c r="E3" s="1"/>
      <c r="F3" s="1" t="str">
        <f t="array" ref="F3:F41">TRANSPOSE('Finished Metaculus'!1:1)</f>
        <v>Question</v>
      </c>
      <c r="G3" s="1" t="str">
        <f t="array" ref="G3:G41">TRANSPOSE('Finished Metaculus'!26:26)</f>
        <v>Question Brier Score</v>
      </c>
      <c r="H3" s="1" t="str">
        <f t="array" ref="H3:H41">TRANSPOSE('Finished Metaculus'!37:37)</f>
        <v>Question Log Score</v>
      </c>
      <c r="J3" s="1" t="str">
        <f t="array" ref="J3:J63">TRANSPOSE('Predictions 2022'!1:1)</f>
        <v>Question</v>
      </c>
      <c r="K3" s="1" t="str">
        <f t="array" ref="K3:K63">TRANSPOSE('Predictions 2022'!7:7)</f>
        <v xml:space="preserve">Brier Score </v>
      </c>
      <c r="L3" s="1" t="str">
        <f t="array" ref="L3:L63">TRANSPOSE('Predictions 2022'!9:9)</f>
        <v>Log-score</v>
      </c>
      <c r="N3" s="1" t="str">
        <f t="array" ref="N3:N80">TRANSPOSE('Predictions 2023'!1:1)</f>
        <v>Question</v>
      </c>
      <c r="O3" s="1" t="str">
        <f t="array" ref="O3:O80">TRANSPOSE('Predictions 2023'!7:7)</f>
        <v xml:space="preserve">Brier Score </v>
      </c>
      <c r="P3" s="1" t="str">
        <f t="array" ref="P3:P80">TRANSPOSE('Predictions 2023'!9:9)</f>
        <v>Log-score</v>
      </c>
    </row>
    <row r="4" spans="2:21" ht="15.75" customHeight="1" x14ac:dyDescent="0.15">
      <c r="B4" s="3" t="str">
        <v>Vaccine Distribution</v>
      </c>
      <c r="C4" s="26" t="e">
        <f ca="1"/>
        <v>#NAME?</v>
      </c>
      <c r="D4" s="26" t="e">
        <f ca="1"/>
        <v>#NAME?</v>
      </c>
      <c r="F4" s="3" t="str">
        <v>Xi speaking to Zelensky</v>
      </c>
      <c r="G4" s="26" t="e">
        <f ca="1"/>
        <v>#NAME?</v>
      </c>
      <c r="H4" s="26" t="e">
        <f ca="1"/>
        <v>#NAME?</v>
      </c>
      <c r="J4" s="3" t="str">
        <v>&gt;12 blogposts</v>
      </c>
      <c r="K4" s="3" t="e">
        <f ca="1"/>
        <v>#NAME?</v>
      </c>
      <c r="L4" s="26" t="e">
        <f ca="1"/>
        <v>#NAME?</v>
      </c>
      <c r="N4" s="3" t="str">
        <v>Happier</v>
      </c>
      <c r="O4" s="3" t="e">
        <f ca="1"/>
        <v>#NAME?</v>
      </c>
      <c r="P4" s="3" t="e">
        <f ca="1"/>
        <v>#NAME?</v>
      </c>
    </row>
    <row r="5" spans="2:21" ht="15.75" customHeight="1" x14ac:dyDescent="0.15">
      <c r="B5" s="3" t="str">
        <v>Covid-cases in Sweden</v>
      </c>
      <c r="C5" s="26" t="e">
        <f ca="1"/>
        <v>#NAME?</v>
      </c>
      <c r="D5" s="26" t="e">
        <f ca="1"/>
        <v>#NAME?</v>
      </c>
      <c r="F5" s="3" t="str">
        <v>Kakhovka Dam breach before May 2023</v>
      </c>
      <c r="G5" s="26" t="e">
        <f ca="1"/>
        <v>#NAME?</v>
      </c>
      <c r="H5" s="26" t="e">
        <f ca="1"/>
        <v>#NAME?</v>
      </c>
      <c r="J5" s="3" t="str">
        <v>More posts 2022 than 2021?</v>
      </c>
      <c r="K5" s="3" t="e">
        <f ca="1"/>
        <v>#NAME?</v>
      </c>
      <c r="L5" s="26" t="e">
        <f ca="1"/>
        <v>#NAME?</v>
      </c>
      <c r="N5" s="3" t="str">
        <v>&gt;12 blogposts</v>
      </c>
      <c r="O5" s="3" t="e">
        <f ca="1"/>
        <v>#NAME?</v>
      </c>
      <c r="P5" s="3" t="e">
        <f ca="1"/>
        <v>#NAME?</v>
      </c>
    </row>
    <row r="6" spans="2:21" ht="15.75" customHeight="1" x14ac:dyDescent="0.15">
      <c r="B6" s="3" t="str">
        <v xml:space="preserve">BTC Price </v>
      </c>
      <c r="C6" s="26" t="e">
        <f ca="1"/>
        <v>#NAME?</v>
      </c>
      <c r="D6" s="26" t="e">
        <f ca="1"/>
        <v>#NAME?</v>
      </c>
      <c r="F6" s="3" t="str">
        <v>MSFT acquire Activision</v>
      </c>
      <c r="G6" s="26" t="e">
        <f ca="1"/>
        <v>#NAME?</v>
      </c>
      <c r="H6" s="26" t="e">
        <f ca="1"/>
        <v>#NAME?</v>
      </c>
      <c r="J6" s="3" t="str">
        <v>Post list before Jan 10th?</v>
      </c>
      <c r="K6" s="3" t="e">
        <f ca="1"/>
        <v>#NAME?</v>
      </c>
      <c r="L6" s="26" t="e">
        <f ca="1"/>
        <v>#NAME?</v>
      </c>
      <c r="N6" s="3" t="str">
        <v>Finish LADR before april</v>
      </c>
      <c r="O6" s="3" t="e">
        <f ca="1"/>
        <v>#NAME?</v>
      </c>
      <c r="P6" s="3" t="e">
        <f ca="1"/>
        <v>#NAME?</v>
      </c>
    </row>
    <row r="7" spans="2:21" ht="15.75" customHeight="1" x14ac:dyDescent="0.15">
      <c r="B7" s="3" t="str">
        <v xml:space="preserve">Blogpost </v>
      </c>
      <c r="C7" s="26" t="e">
        <f ca="1"/>
        <v>#NAME?</v>
      </c>
      <c r="D7" s="26" t="e">
        <f ca="1"/>
        <v>#NAME?</v>
      </c>
      <c r="F7" s="3" t="str">
        <v>Vacate US House speaker before July 1</v>
      </c>
      <c r="G7" s="26" t="e">
        <f ca="1"/>
        <v>#NAME?</v>
      </c>
      <c r="H7" s="26" t="e">
        <f ca="1"/>
        <v>#NAME?</v>
      </c>
      <c r="J7" s="3" t="str">
        <v>Mid-year update on predictions</v>
      </c>
      <c r="K7" s="3" t="e">
        <f ca="1"/>
        <v>#NAME?</v>
      </c>
      <c r="L7" s="26" t="e">
        <f ca="1"/>
        <v>#NAME?</v>
      </c>
      <c r="N7" s="3" t="str">
        <v>Finish Proofs before april</v>
      </c>
      <c r="O7" s="3" t="e">
        <f ca="1"/>
        <v>#NAME?</v>
      </c>
      <c r="P7" s="3" t="e">
        <f ca="1"/>
        <v>#NAME?</v>
      </c>
    </row>
    <row r="8" spans="2:21" ht="15.75" customHeight="1" x14ac:dyDescent="0.15">
      <c r="B8" s="3" t="str">
        <v>Delaying second dose</v>
      </c>
      <c r="C8" s="26" t="e">
        <f ca="1"/>
        <v>#NAME?</v>
      </c>
      <c r="D8" s="26" t="e">
        <f ca="1"/>
        <v>#NAME?</v>
      </c>
      <c r="F8" s="3" t="str">
        <v>&gt;4 deaths Russia &amp; NATO before July</v>
      </c>
      <c r="G8" s="26" t="e">
        <f ca="1"/>
        <v>#NAME?</v>
      </c>
      <c r="H8" s="26" t="e">
        <f ca="1"/>
        <v>#NAME?</v>
      </c>
      <c r="J8" s="3" t="str">
        <v>At least 2 posts/month</v>
      </c>
      <c r="K8" s="3" t="e">
        <f ca="1"/>
        <v>#NAME?</v>
      </c>
      <c r="L8" s="26" t="e">
        <f ca="1"/>
        <v>#NAME?</v>
      </c>
      <c r="N8" s="3" t="str">
        <v>Weightlifting regularly</v>
      </c>
      <c r="O8" s="3" t="e">
        <f ca="1"/>
        <v>#NAME?</v>
      </c>
      <c r="P8" s="3" t="e">
        <f ca="1"/>
        <v>#NAME?</v>
      </c>
    </row>
    <row r="9" spans="2:21" ht="15.75" customHeight="1" x14ac:dyDescent="0.15">
      <c r="B9" s="3" t="str">
        <v>Refugees Ukraine</v>
      </c>
      <c r="C9" s="26" t="e">
        <f ca="1"/>
        <v>#NAME?</v>
      </c>
      <c r="D9" s="26" t="e">
        <f ca="1"/>
        <v>#NAME?</v>
      </c>
      <c r="F9" s="3" t="str">
        <v>Replication of LK-99 before Aug 4, 2023</v>
      </c>
      <c r="G9" s="26" t="e">
        <f ca="1"/>
        <v>#NAME?</v>
      </c>
      <c r="H9" s="26" t="e">
        <f ca="1"/>
        <v>#NAME?</v>
      </c>
      <c r="J9" s="3" t="str">
        <v>Running 350km</v>
      </c>
      <c r="K9" s="3" t="e">
        <f ca="1"/>
        <v>#NAME?</v>
      </c>
      <c r="L9" s="26" t="e">
        <f ca="1"/>
        <v>#NAME?</v>
      </c>
      <c r="N9" s="3" t="str">
        <v>Finish all courses in Tokyo</v>
      </c>
      <c r="O9" s="3" t="e">
        <f ca="1"/>
        <v>#NAME?</v>
      </c>
      <c r="P9" s="3" t="e">
        <f ca="1"/>
        <v>#NAME?</v>
      </c>
    </row>
    <row r="10" spans="2:21" ht="15.75" customHeight="1" x14ac:dyDescent="0.15">
      <c r="B10" s="3" t="str">
        <v>2022 Election, Liberalerna</v>
      </c>
      <c r="C10" s="26" t="e">
        <f ca="1"/>
        <v>#NAME?</v>
      </c>
      <c r="D10" s="26" t="e">
        <f ca="1"/>
        <v>#NAME?</v>
      </c>
      <c r="F10" s="3" t="str">
        <v>Trump in first Repubican debate</v>
      </c>
      <c r="G10" s="26" t="e">
        <f ca="1"/>
        <v>#NAME?</v>
      </c>
      <c r="H10" s="26" t="e">
        <f ca="1"/>
        <v>#NAME?</v>
      </c>
      <c r="J10" s="3" t="str">
        <v>Running 10km faster than 45 min</v>
      </c>
      <c r="K10" s="3" t="e">
        <f ca="1"/>
        <v>#NAME?</v>
      </c>
      <c r="L10" s="26" t="e">
        <f ca="1"/>
        <v>#NAME?</v>
      </c>
      <c r="N10" s="3" t="str">
        <v>Covid again</v>
      </c>
      <c r="O10" s="3" t="e">
        <f ca="1"/>
        <v>#NAME?</v>
      </c>
      <c r="P10" s="3" t="e">
        <f ca="1"/>
        <v>#NAME?</v>
      </c>
    </row>
    <row r="11" spans="2:21" ht="15.75" customHeight="1" x14ac:dyDescent="0.15">
      <c r="B11" s="3" t="str">
        <v>2022 Election, Miljöpartiet</v>
      </c>
      <c r="C11" s="26" t="e">
        <f ca="1"/>
        <v>#NAME?</v>
      </c>
      <c r="D11" s="26" t="e">
        <f ca="1"/>
        <v>#NAME?</v>
      </c>
      <c r="F11" s="3">
        <v>0</v>
      </c>
      <c r="G11" s="26" t="e">
        <f ca="1"/>
        <v>#NAME?</v>
      </c>
      <c r="H11" s="26" t="e">
        <f ca="1"/>
        <v>#NAME?</v>
      </c>
      <c r="J11" s="3" t="str">
        <v>Going to bed before 22</v>
      </c>
      <c r="K11" s="3" t="e">
        <f ca="1"/>
        <v>#NAME?</v>
      </c>
      <c r="L11" s="26" t="e">
        <f ca="1"/>
        <v>#NAME?</v>
      </c>
      <c r="N11" s="3" t="str">
        <v>End the year as a vegan</v>
      </c>
      <c r="O11" s="3" t="e">
        <f ca="1"/>
        <v>#NAME?</v>
      </c>
      <c r="P11" s="3" t="e">
        <f ca="1"/>
        <v>#NAME?</v>
      </c>
    </row>
    <row r="12" spans="2:21" ht="15.75" customHeight="1" x14ac:dyDescent="0.15">
      <c r="B12" s="3" t="str">
        <v>FWV running after 2022?</v>
      </c>
      <c r="C12" s="26" t="e">
        <f ca="1"/>
        <v>#NAME?</v>
      </c>
      <c r="D12" s="26" t="e">
        <f ca="1"/>
        <v>#NAME?</v>
      </c>
      <c r="F12" s="3">
        <v>0</v>
      </c>
      <c r="G12" s="26" t="e">
        <f ca="1"/>
        <v>#NAME?</v>
      </c>
      <c r="H12" s="26" t="e">
        <f ca="1"/>
        <v>#NAME?</v>
      </c>
      <c r="J12" s="3" t="str">
        <v>Read &gt;40 books</v>
      </c>
      <c r="K12" s="3" t="e">
        <f ca="1"/>
        <v>#NAME?</v>
      </c>
      <c r="L12" s="26" t="e">
        <f ca="1"/>
        <v>#NAME?</v>
      </c>
      <c r="N12" s="3" t="str">
        <v>Football in Japan</v>
      </c>
      <c r="O12" s="3" t="e">
        <f ca="1"/>
        <v>#NAME?</v>
      </c>
      <c r="P12" s="3" t="e">
        <f ca="1"/>
        <v>#NAME?</v>
      </c>
    </row>
    <row r="13" spans="2:21" ht="15.75" customHeight="1" x14ac:dyDescent="0.15">
      <c r="B13" s="3" t="str">
        <v>Kristersson forming a government</v>
      </c>
      <c r="C13" s="26" t="e">
        <f ca="1"/>
        <v>#NAME?</v>
      </c>
      <c r="D13" s="26" t="e">
        <f ca="1"/>
        <v>#NAME?</v>
      </c>
      <c r="F13" s="3">
        <v>0</v>
      </c>
      <c r="G13" s="26" t="e">
        <f ca="1"/>
        <v>#NAME?</v>
      </c>
      <c r="H13" s="26" t="e">
        <f ca="1"/>
        <v>#NAME?</v>
      </c>
      <c r="J13" s="3" t="str">
        <v xml:space="preserve">&gt;=4 excellent </v>
      </c>
      <c r="K13" s="3" t="e">
        <f ca="1"/>
        <v>#NAME?</v>
      </c>
      <c r="L13" s="26" t="e">
        <f ca="1"/>
        <v>#NAME?</v>
      </c>
      <c r="N13" s="3" t="str">
        <v>Job in EA-funded org</v>
      </c>
      <c r="O13" s="3" t="e">
        <f ca="1"/>
        <v>#NAME?</v>
      </c>
      <c r="P13" s="3" t="e">
        <f ca="1"/>
        <v>#NAME?</v>
      </c>
    </row>
    <row r="14" spans="2:21" ht="15.75" customHeight="1" x14ac:dyDescent="0.15">
      <c r="B14" s="3" t="str">
        <v>LH winning a F1 race</v>
      </c>
      <c r="C14" s="26" t="e">
        <f ca="1"/>
        <v>#NAME?</v>
      </c>
      <c r="D14" s="26" t="e">
        <f ca="1"/>
        <v>#NAME?</v>
      </c>
      <c r="F14" s="3">
        <v>0</v>
      </c>
      <c r="G14" s="26" t="e">
        <f ca="1"/>
        <v>#NAME?</v>
      </c>
      <c r="H14" s="26" t="e">
        <f ca="1"/>
        <v>#NAME?</v>
      </c>
      <c r="J14" s="3" t="str">
        <v xml:space="preserve">Happier </v>
      </c>
      <c r="K14" s="3" t="e">
        <f ca="1"/>
        <v>#NAME?</v>
      </c>
      <c r="L14" s="26" t="e">
        <f ca="1"/>
        <v>#NAME?</v>
      </c>
      <c r="N14" s="3" t="str">
        <v>Earning money from AI alignment work</v>
      </c>
      <c r="O14" s="3" t="e">
        <f ca="1"/>
        <v>#NAME?</v>
      </c>
      <c r="P14" s="3" t="e">
        <f ca="1"/>
        <v>#NAME?</v>
      </c>
    </row>
    <row r="15" spans="2:21" ht="15.75" customHeight="1" x14ac:dyDescent="0.15">
      <c r="B15" s="3" t="str">
        <v>Putin pres on Feb 1 2023</v>
      </c>
      <c r="C15" s="26" t="e">
        <f ca="1"/>
        <v>#NAME?</v>
      </c>
      <c r="D15" s="26" t="e">
        <f ca="1"/>
        <v>#NAME?</v>
      </c>
      <c r="F15" s="3">
        <v>0</v>
      </c>
      <c r="G15" s="26" t="e">
        <f ca="1"/>
        <v>#NAME?</v>
      </c>
      <c r="H15" s="26" t="e">
        <f ca="1"/>
        <v>#NAME?</v>
      </c>
      <c r="J15" s="3" t="str">
        <v>BTC &gt;$70k</v>
      </c>
      <c r="K15" s="3" t="e">
        <f ca="1"/>
        <v>#NAME?</v>
      </c>
      <c r="L15" s="26" t="e">
        <f ca="1"/>
        <v>#NAME?</v>
      </c>
      <c r="N15" s="3" t="str">
        <v>Live in Sweden EOY</v>
      </c>
      <c r="O15" s="3" t="e">
        <f ca="1"/>
        <v>#NAME?</v>
      </c>
      <c r="P15" s="3" t="e">
        <f ca="1"/>
        <v>#NAME?</v>
      </c>
    </row>
    <row r="16" spans="2:21" ht="15.75" customHeight="1" x14ac:dyDescent="0.15">
      <c r="B16" s="3" t="str">
        <v>Trump running 2024</v>
      </c>
      <c r="C16" s="26" t="e">
        <f ca="1"/>
        <v>#NAME?</v>
      </c>
      <c r="D16" s="26" t="e">
        <f ca="1"/>
        <v>#NAME?</v>
      </c>
      <c r="F16" s="3">
        <v>0</v>
      </c>
      <c r="G16" s="26" t="e">
        <f ca="1"/>
        <v>#NAME?</v>
      </c>
      <c r="H16" s="26" t="e">
        <f ca="1"/>
        <v>#NAME?</v>
      </c>
      <c r="J16" s="3" t="str">
        <v>BTC &lt;$10k</v>
      </c>
      <c r="K16" s="3" t="e">
        <f ca="1"/>
        <v>#NAME?</v>
      </c>
      <c r="L16" s="26" t="e">
        <f ca="1"/>
        <v>#NAME?</v>
      </c>
      <c r="N16" s="3" t="str">
        <v>Live in Sthlm EOY</v>
      </c>
      <c r="O16" s="3" t="e">
        <f ca="1"/>
        <v>#NAME?</v>
      </c>
      <c r="P16" s="3" t="e">
        <f ca="1"/>
        <v>#NAME?</v>
      </c>
    </row>
    <row r="17" spans="2:16" ht="15.75" customHeight="1" x14ac:dyDescent="0.15">
      <c r="B17" s="3" t="str">
        <v>&gt;=1 nuclear weapons used 2022</v>
      </c>
      <c r="C17" s="26" t="e">
        <f ca="1"/>
        <v>#NAME?</v>
      </c>
      <c r="D17" s="26" t="e">
        <f ca="1"/>
        <v>#NAME?</v>
      </c>
      <c r="F17" s="3">
        <v>0</v>
      </c>
      <c r="G17" s="26" t="e">
        <f ca="1"/>
        <v>#NAME?</v>
      </c>
      <c r="H17" s="26" t="e">
        <f ca="1"/>
        <v>#NAME?</v>
      </c>
      <c r="J17" s="3" t="str">
        <v>ETH &lt;$1k</v>
      </c>
      <c r="K17" s="3" t="e">
        <f ca="1"/>
        <v>#NAME?</v>
      </c>
      <c r="L17" s="26" t="e">
        <f ca="1"/>
        <v>#NAME?</v>
      </c>
      <c r="N17" s="3" t="str">
        <v>Full-time work EOY</v>
      </c>
      <c r="O17" s="3" t="e">
        <f ca="1"/>
        <v>#NAME?</v>
      </c>
      <c r="P17" s="3" t="e">
        <f ca="1"/>
        <v>#NAME?</v>
      </c>
    </row>
    <row r="18" spans="2:16" ht="15.75" customHeight="1" x14ac:dyDescent="0.15">
      <c r="B18" s="3" t="str">
        <v>&gt;=1 nuclear weapons test in 2022</v>
      </c>
      <c r="C18" s="26" t="e">
        <f ca="1"/>
        <v>#NAME?</v>
      </c>
      <c r="D18" s="26" t="e">
        <f ca="1"/>
        <v>#NAME?</v>
      </c>
      <c r="F18" s="3">
        <v>0</v>
      </c>
      <c r="G18" s="26" t="e">
        <f ca="1"/>
        <v>#NAME?</v>
      </c>
      <c r="H18" s="26" t="e">
        <f ca="1"/>
        <v>#NAME?</v>
      </c>
      <c r="J18" s="3" t="str">
        <v>ETH &gt;$7.5k</v>
      </c>
      <c r="K18" s="3" t="e">
        <f ca="1"/>
        <v>#NAME?</v>
      </c>
      <c r="L18" s="26" t="e">
        <f ca="1"/>
        <v>#NAME?</v>
      </c>
      <c r="N18" s="3" t="str">
        <v>Better on questions chosen by me</v>
      </c>
      <c r="O18" s="3" t="e">
        <f ca="1"/>
        <v>#NAME?</v>
      </c>
      <c r="P18" s="3" t="e">
        <f ca="1"/>
        <v>#NAME?</v>
      </c>
    </row>
    <row r="19" spans="2:16" ht="15.75" customHeight="1" x14ac:dyDescent="0.15">
      <c r="B19" s="3" t="str">
        <v>Finland join NATO before 2024</v>
      </c>
      <c r="C19" s="26" t="e">
        <f ca="1"/>
        <v>#NAME?</v>
      </c>
      <c r="D19" s="26" t="e">
        <f ca="1"/>
        <v>#NAME?</v>
      </c>
      <c r="F19" s="3">
        <v>0</v>
      </c>
      <c r="G19" s="26" t="e">
        <f ca="1"/>
        <v>#NAME?</v>
      </c>
      <c r="H19" s="26" t="e">
        <f ca="1"/>
        <v>#NAME?</v>
      </c>
      <c r="J19" s="3" t="str">
        <v>ETH mkt cap &gt; BTC mkt cap</v>
      </c>
      <c r="K19" s="3" t="e">
        <f ca="1"/>
        <v>#NAME?</v>
      </c>
      <c r="L19" s="26" t="e">
        <f ca="1"/>
        <v>#NAME?</v>
      </c>
      <c r="N19" s="3" t="str">
        <v>Fewer deadly shootings</v>
      </c>
      <c r="O19" s="3" t="e">
        <f ca="1"/>
        <v>#NAME?</v>
      </c>
      <c r="P19" s="3" t="e">
        <f ca="1"/>
        <v>#NAME?</v>
      </c>
    </row>
    <row r="20" spans="2:16" ht="15.75" customHeight="1" x14ac:dyDescent="0.15">
      <c r="B20" s="3" t="str">
        <v>Arsenal win PL 22/23</v>
      </c>
      <c r="C20" s="26" t="e">
        <f ca="1"/>
        <v>#NAME?</v>
      </c>
      <c r="D20" s="26" t="e">
        <f ca="1"/>
        <v>#NAME?</v>
      </c>
      <c r="F20" s="3">
        <v>0</v>
      </c>
      <c r="G20" s="26" t="e">
        <f ca="1"/>
        <v>#NAME?</v>
      </c>
      <c r="H20" s="26" t="e">
        <f ca="1"/>
        <v>#NAME?</v>
      </c>
      <c r="J20" s="3" t="str">
        <v>Market cap of crypto &gt;$3tr</v>
      </c>
      <c r="K20" s="3" t="e">
        <f ca="1"/>
        <v>#NAME?</v>
      </c>
      <c r="L20" s="26" t="e">
        <f ca="1"/>
        <v>#NAME?</v>
      </c>
      <c r="N20" s="3" t="str">
        <v>Daily electricity spot &gt;500 öre/kwh</v>
      </c>
      <c r="O20" s="3" t="e">
        <f ca="1"/>
        <v>#NAME?</v>
      </c>
      <c r="P20" s="3" t="e">
        <f ca="1"/>
        <v>#NAME?</v>
      </c>
    </row>
    <row r="21" spans="2:16" ht="15.75" customHeight="1" x14ac:dyDescent="0.15">
      <c r="B21" s="3" t="str">
        <v>Man City win PL 22/23</v>
      </c>
      <c r="C21" s="26" t="e">
        <f ca="1"/>
        <v>#NAME?</v>
      </c>
      <c r="D21" s="26" t="e">
        <f ca="1"/>
        <v>#NAME?</v>
      </c>
      <c r="F21" s="3">
        <v>0</v>
      </c>
      <c r="G21" s="26" t="e">
        <f ca="1"/>
        <v>#NAME?</v>
      </c>
      <c r="H21" s="26" t="e">
        <f ca="1"/>
        <v>#NAME?</v>
      </c>
      <c r="J21" s="3" t="str">
        <v xml:space="preserve">BTC dominance &lt;30% </v>
      </c>
      <c r="K21" s="3" t="e">
        <f ca="1"/>
        <v>#NAME?</v>
      </c>
      <c r="L21" s="26" t="e">
        <f ca="1"/>
        <v>#NAME?</v>
      </c>
      <c r="N21" s="3" t="str">
        <v>Monthly electricity spot &gt;400 öre/kwh</v>
      </c>
      <c r="O21" s="3" t="e">
        <f ca="1"/>
        <v>#NAME?</v>
      </c>
      <c r="P21" s="3" t="e">
        <f ca="1"/>
        <v>#NAME?</v>
      </c>
    </row>
    <row r="22" spans="2:16" ht="15.75" customHeight="1" x14ac:dyDescent="0.15">
      <c r="B22" s="3" t="str">
        <v>Man Utd win PL 22/23</v>
      </c>
      <c r="C22" s="26" t="e">
        <f ca="1"/>
        <v>#NAME?</v>
      </c>
      <c r="D22" s="26" t="e">
        <f ca="1"/>
        <v>#NAME?</v>
      </c>
      <c r="F22" s="3">
        <v>0</v>
      </c>
      <c r="G22" s="26" t="e">
        <f ca="1"/>
        <v>#NAME?</v>
      </c>
      <c r="H22" s="26" t="e">
        <f ca="1"/>
        <v>#NAME?</v>
      </c>
      <c r="J22" s="3" t="str">
        <v>BAYC &gt;80ETH</v>
      </c>
      <c r="K22" s="3" t="e">
        <f ca="1"/>
        <v>#NAME?</v>
      </c>
      <c r="L22" s="26" t="e">
        <f ca="1"/>
        <v>#NAME?</v>
      </c>
      <c r="N22" s="3" t="str">
        <v>NK missile toward Japan</v>
      </c>
      <c r="O22" s="3" t="e">
        <f ca="1"/>
        <v>#NAME?</v>
      </c>
      <c r="P22" s="3" t="e">
        <f ca="1"/>
        <v>#NAME?</v>
      </c>
    </row>
    <row r="23" spans="2:16" ht="15.75" customHeight="1" x14ac:dyDescent="0.15">
      <c r="B23" s="3" t="str">
        <v>Finish intro to IT before end of JP</v>
      </c>
      <c r="C23" s="26" t="e">
        <f ca="1"/>
        <v>#NAME?</v>
      </c>
      <c r="D23" s="26" t="e">
        <f ca="1"/>
        <v>#NAME?</v>
      </c>
      <c r="F23" s="3">
        <v>0</v>
      </c>
      <c r="G23" s="26" t="e">
        <f ca="1"/>
        <v>#NAME?</v>
      </c>
      <c r="H23" s="26" t="e">
        <f ca="1"/>
        <v>#NAME?</v>
      </c>
      <c r="J23" s="3" t="str">
        <v>Volume on OpenSea</v>
      </c>
      <c r="K23" s="3" t="e">
        <f ca="1"/>
        <v>#NAME?</v>
      </c>
      <c r="L23" s="26" t="e">
        <f ca="1"/>
        <v>#NAME?</v>
      </c>
      <c r="N23" s="3" t="str">
        <v>NK missile toward JP while I'm there</v>
      </c>
      <c r="O23" s="3" t="e">
        <f ca="1"/>
        <v>#NAME?</v>
      </c>
      <c r="P23" s="3" t="e">
        <f ca="1"/>
        <v>#NAME?</v>
      </c>
    </row>
    <row r="24" spans="2:16" ht="15.75" customHeight="1" x14ac:dyDescent="0.15">
      <c r="B24" s="3" t="str">
        <v>Finish LADR before end of JP</v>
      </c>
      <c r="C24" s="26" t="e">
        <f ca="1"/>
        <v>#NAME?</v>
      </c>
      <c r="D24" s="26" t="e">
        <f ca="1"/>
        <v>#NAME?</v>
      </c>
      <c r="F24" s="3">
        <v>0</v>
      </c>
      <c r="G24" s="26" t="e">
        <f ca="1"/>
        <v>#NAME?</v>
      </c>
      <c r="H24" s="26" t="e">
        <f ca="1"/>
        <v>#NAME?</v>
      </c>
      <c r="J24" s="3" t="str">
        <v>Socialdemokraterna largest party</v>
      </c>
      <c r="K24" s="3" t="e">
        <f ca="1"/>
        <v>#NAME?</v>
      </c>
      <c r="L24" s="26" t="e">
        <f ca="1"/>
        <v>#NAME?</v>
      </c>
      <c r="N24" s="3" t="str">
        <v>Global life expectancy improving</v>
      </c>
      <c r="O24" s="3" t="e">
        <f ca="1"/>
        <v>#NAME?</v>
      </c>
      <c r="P24" s="3" t="e">
        <f ca="1"/>
        <v>#NAME?</v>
      </c>
    </row>
    <row r="25" spans="2:16" ht="15.75" customHeight="1" x14ac:dyDescent="0.15">
      <c r="B25" s="3" t="str">
        <v>&gt;7 day streak on Anki in 2023</v>
      </c>
      <c r="C25" s="26" t="e">
        <f ca="1"/>
        <v>#NAME?</v>
      </c>
      <c r="D25" s="26" t="e">
        <f ca="1"/>
        <v>#NAME?</v>
      </c>
      <c r="F25" s="3">
        <v>0</v>
      </c>
      <c r="G25" s="26" t="e">
        <f ca="1"/>
        <v>#NAME?</v>
      </c>
      <c r="H25" s="26" t="e">
        <f ca="1"/>
        <v>#NAME?</v>
      </c>
      <c r="J25" s="3" t="str">
        <v>Sverigedemokraterna largest party</v>
      </c>
      <c r="K25" s="3" t="e">
        <f ca="1"/>
        <v>#NAME?</v>
      </c>
      <c r="L25" s="26" t="e">
        <f ca="1"/>
        <v>#NAME?</v>
      </c>
      <c r="N25" s="3" t="str">
        <v>Arsenal winning the Premier League</v>
      </c>
      <c r="O25" s="3" t="e">
        <f ca="1"/>
        <v>#NAME?</v>
      </c>
      <c r="P25" s="3" t="e">
        <f ca="1"/>
        <v>#NAME?</v>
      </c>
    </row>
    <row r="26" spans="2:16" ht="15.75" customHeight="1" x14ac:dyDescent="0.15">
      <c r="B26" s="3" t="str">
        <v>FOMC rate hike next meeting</v>
      </c>
      <c r="C26" s="26" t="e">
        <f ca="1"/>
        <v>#NAME?</v>
      </c>
      <c r="D26" s="26" t="e">
        <f ca="1"/>
        <v>#NAME?</v>
      </c>
      <c r="F26" s="3">
        <v>0</v>
      </c>
      <c r="G26" s="26" t="e">
        <f ca="1"/>
        <v>#NAME?</v>
      </c>
      <c r="H26" s="26" t="e">
        <f ca="1"/>
        <v>#NAME?</v>
      </c>
      <c r="J26" s="3" t="str">
        <v>Moderaterna &gt; Sverigedemokraterna</v>
      </c>
      <c r="K26" s="3" t="e">
        <f ca="1"/>
        <v>#NAME?</v>
      </c>
      <c r="L26" s="26" t="e">
        <f ca="1"/>
        <v>#NAME?</v>
      </c>
      <c r="N26" s="3" t="str">
        <v>Man City winning the Premier League</v>
      </c>
      <c r="O26" s="3" t="e">
        <f ca="1"/>
        <v>#NAME?</v>
      </c>
      <c r="P26" s="3" t="e">
        <f ca="1"/>
        <v>#NAME?</v>
      </c>
    </row>
    <row r="27" spans="2:16" ht="15.75" customHeight="1" x14ac:dyDescent="0.15">
      <c r="B27" s="3" t="str">
        <v>Run without pain before June 18</v>
      </c>
      <c r="C27" s="26" t="e">
        <f ca="1"/>
        <v>#NAME?</v>
      </c>
      <c r="D27" s="26" t="e">
        <f ca="1"/>
        <v>#NAME?</v>
      </c>
      <c r="F27" s="3">
        <v>0</v>
      </c>
      <c r="G27" s="26" t="e">
        <f ca="1"/>
        <v>#NAME?</v>
      </c>
      <c r="H27" s="26" t="e">
        <f ca="1"/>
        <v>#NAME?</v>
      </c>
      <c r="J27" s="3" t="str">
        <v>Party outside Riksdagen &gt;2%</v>
      </c>
      <c r="K27" s="3" t="e">
        <f ca="1"/>
        <v>#NAME?</v>
      </c>
      <c r="L27" s="26" t="e">
        <f ca="1"/>
        <v>#NAME?</v>
      </c>
      <c r="N27" s="3" t="str">
        <v>Other top 6 team winning PL</v>
      </c>
      <c r="O27" s="3" t="e">
        <f ca="1"/>
        <v>#NAME?</v>
      </c>
      <c r="P27" s="3" t="e">
        <f ca="1"/>
        <v>#NAME?</v>
      </c>
    </row>
    <row r="28" spans="2:16" ht="15.75" customHeight="1" x14ac:dyDescent="0.15">
      <c r="B28" s="3" t="str">
        <v xml:space="preserve">&gt;=1 more country ban ChatGPT </v>
      </c>
      <c r="C28" s="26" t="e">
        <f ca="1"/>
        <v>#NAME?</v>
      </c>
      <c r="D28" s="26" t="e">
        <f ca="1"/>
        <v>#NAME?</v>
      </c>
      <c r="F28" s="3">
        <v>0</v>
      </c>
      <c r="G28" s="26" t="e">
        <f ca="1"/>
        <v>#NAME?</v>
      </c>
      <c r="H28" s="26" t="e">
        <f ca="1"/>
        <v>#NAME?</v>
      </c>
      <c r="J28" s="3" t="str">
        <v>Magdalena Andersson being PM</v>
      </c>
      <c r="K28" s="3" t="e">
        <f ca="1"/>
        <v>#NAME?</v>
      </c>
      <c r="L28" s="26" t="e">
        <f ca="1"/>
        <v>#NAME?</v>
      </c>
      <c r="N28" s="3" t="str">
        <v>GPT-4 &gt;90 trillion params</v>
      </c>
      <c r="O28" s="3" t="e">
        <f ca="1"/>
        <v>#NAME?</v>
      </c>
      <c r="P28" s="3" t="e">
        <f ca="1"/>
        <v>#NAME?</v>
      </c>
    </row>
    <row r="29" spans="2:16" ht="15.75" customHeight="1" x14ac:dyDescent="0.15">
      <c r="B29" s="3" t="str">
        <v>Swe CPI for June above 9%</v>
      </c>
      <c r="C29" s="26" t="e">
        <f ca="1"/>
        <v>#NAME?</v>
      </c>
      <c r="D29" s="26" t="e">
        <f ca="1"/>
        <v>#NAME?</v>
      </c>
      <c r="F29" s="3">
        <v>0</v>
      </c>
      <c r="G29" s="26" t="e">
        <f ca="1"/>
        <v>#NAME?</v>
      </c>
      <c r="H29" s="26" t="e">
        <f ca="1"/>
        <v>#NAME?</v>
      </c>
      <c r="J29" s="3" t="str">
        <v>Shootings 2022 &gt; 2021</v>
      </c>
      <c r="K29" s="3" t="e">
        <f ca="1"/>
        <v>#NAME?</v>
      </c>
      <c r="L29" s="26" t="e">
        <f ca="1"/>
        <v>#NAME?</v>
      </c>
      <c r="N29" s="3" t="str">
        <v>Algo not using backprop outperforming SoTA</v>
      </c>
      <c r="O29" s="3" t="e">
        <f ca="1"/>
        <v>#NAME?</v>
      </c>
      <c r="P29" s="3" t="e">
        <f ca="1"/>
        <v>#NAME?</v>
      </c>
    </row>
    <row r="30" spans="2:16" ht="15.75" customHeight="1" x14ac:dyDescent="0.15">
      <c r="B30" s="3" t="str">
        <v>US rate hike in July</v>
      </c>
      <c r="C30" s="26" t="e">
        <f ca="1"/>
        <v>#NAME?</v>
      </c>
      <c r="D30" s="26" t="e">
        <f ca="1"/>
        <v>#NAME?</v>
      </c>
      <c r="F30" s="3">
        <v>0</v>
      </c>
      <c r="G30" s="26" t="e">
        <f ca="1"/>
        <v>#NAME?</v>
      </c>
      <c r="H30" s="26" t="e">
        <f ca="1"/>
        <v>#NAME?</v>
      </c>
      <c r="J30" s="3" t="str">
        <v>Unemployment rate &lt; 8%</v>
      </c>
      <c r="K30" s="3" t="e">
        <f ca="1"/>
        <v>#NAME?</v>
      </c>
      <c r="L30" s="26" t="e">
        <f ca="1"/>
        <v>#NAME?</v>
      </c>
      <c r="N30" s="3" t="str">
        <v>Nellie scared by AI result</v>
      </c>
      <c r="O30" s="3" t="e">
        <f ca="1"/>
        <v>#NAME?</v>
      </c>
      <c r="P30" s="3" t="e">
        <f ca="1"/>
        <v>#NAME?</v>
      </c>
    </row>
    <row r="31" spans="2:16" ht="15.75" customHeight="1" x14ac:dyDescent="0.15">
      <c r="B31" s="3" t="str">
        <v>USD/SEK above 11 on Aug 1</v>
      </c>
      <c r="C31" s="26" t="e">
        <f ca="1"/>
        <v>#NAME?</v>
      </c>
      <c r="D31" s="26" t="e">
        <f ca="1"/>
        <v>#NAME?</v>
      </c>
      <c r="F31" s="3">
        <v>0</v>
      </c>
      <c r="G31" s="26" t="e">
        <f ca="1"/>
        <v>#NAME?</v>
      </c>
      <c r="H31" s="26" t="e">
        <f ca="1"/>
        <v>#NAME?</v>
      </c>
      <c r="J31" s="3" t="str">
        <v>US Drone assassination</v>
      </c>
      <c r="K31" s="3" t="e">
        <f ca="1"/>
        <v>#NAME?</v>
      </c>
      <c r="L31" s="26" t="e">
        <f ca="1"/>
        <v>#NAME?</v>
      </c>
      <c r="N31" s="3" t="str">
        <v>Putin president</v>
      </c>
      <c r="O31" s="3" t="e">
        <f ca="1"/>
        <v>#NAME?</v>
      </c>
      <c r="P31" s="3" t="e">
        <f ca="1"/>
        <v>#NAME?</v>
      </c>
    </row>
    <row r="32" spans="2:16" ht="15.75" customHeight="1" x14ac:dyDescent="0.15">
      <c r="B32" s="3" t="str">
        <v>Weight &lt;75 kg after Japan</v>
      </c>
      <c r="C32" s="26" t="e">
        <f ca="1"/>
        <v>#NAME?</v>
      </c>
      <c r="D32" s="26" t="e">
        <f ca="1"/>
        <v>#NAME?</v>
      </c>
      <c r="F32" s="3">
        <v>0</v>
      </c>
      <c r="G32" s="26" t="e">
        <f ca="1"/>
        <v>#NAME?</v>
      </c>
      <c r="H32" s="26" t="e">
        <f ca="1"/>
        <v>#NAME?</v>
      </c>
      <c r="J32" s="3" t="str">
        <v>Joe Biden dying</v>
      </c>
      <c r="K32" s="3" t="e">
        <f ca="1"/>
        <v>#NAME?</v>
      </c>
      <c r="L32" s="26" t="e">
        <f ca="1"/>
        <v>#NAME?</v>
      </c>
      <c r="N32" s="3" t="str">
        <v>Ukraine control Sevastopol</v>
      </c>
      <c r="O32" s="3" t="e">
        <f ca="1"/>
        <v>#NAME?</v>
      </c>
      <c r="P32" s="3" t="e">
        <f ca="1"/>
        <v>#NAME?</v>
      </c>
    </row>
    <row r="33" spans="2:16" ht="15.75" customHeight="1" x14ac:dyDescent="0.15">
      <c r="B33" s="3" t="str">
        <v>Finish RL intro before end of JP</v>
      </c>
      <c r="C33" s="26" t="e">
        <f ca="1"/>
        <v>#NAME?</v>
      </c>
      <c r="D33" s="26" t="e">
        <f ca="1"/>
        <v>#NAME?</v>
      </c>
      <c r="F33" s="3">
        <v>0</v>
      </c>
      <c r="G33" s="26" t="e">
        <f ca="1"/>
        <v>#NAME?</v>
      </c>
      <c r="H33" s="26" t="e">
        <f ca="1"/>
        <v>#NAME?</v>
      </c>
      <c r="J33" s="3" t="str">
        <v>China attacking Taiwan</v>
      </c>
      <c r="K33" s="3" t="e">
        <f ca="1"/>
        <v>#NAME?</v>
      </c>
      <c r="L33" s="26" t="e">
        <f ca="1"/>
        <v>#NAME?</v>
      </c>
      <c r="N33" s="3" t="str">
        <v>Ukraine control Luhansk</v>
      </c>
      <c r="O33" s="3" t="e">
        <f ca="1"/>
        <v>#NAME?</v>
      </c>
      <c r="P33" s="3" t="e">
        <f ca="1"/>
        <v>#NAME?</v>
      </c>
    </row>
    <row r="34" spans="2:16" ht="15.75" customHeight="1" x14ac:dyDescent="0.15">
      <c r="B34" s="3" t="str">
        <v>Non-RB team win a GP</v>
      </c>
      <c r="C34" s="26" t="e">
        <f ca="1"/>
        <v>#NAME?</v>
      </c>
      <c r="D34" s="26" t="e">
        <f ca="1"/>
        <v>#NAME?</v>
      </c>
      <c r="F34" s="3">
        <v>0</v>
      </c>
      <c r="G34" s="26" t="e">
        <f ca="1"/>
        <v>#NAME?</v>
      </c>
      <c r="H34" s="26" t="e">
        <f ca="1"/>
        <v>#NAME?</v>
      </c>
      <c r="J34" s="3" t="str">
        <v>Nuclear war</v>
      </c>
      <c r="K34" s="3" t="e">
        <f ca="1"/>
        <v>#NAME?</v>
      </c>
      <c r="L34" s="26" t="e">
        <f ca="1"/>
        <v>#NAME?</v>
      </c>
      <c r="N34" s="3" t="str">
        <v>Ukraine control Zaporizhzhia</v>
      </c>
      <c r="O34" s="3" t="e">
        <f ca="1"/>
        <v>#NAME?</v>
      </c>
      <c r="P34" s="3" t="e">
        <f ca="1"/>
        <v>#NAME?</v>
      </c>
    </row>
    <row r="35" spans="2:16" ht="15.75" customHeight="1" x14ac:dyDescent="0.15">
      <c r="B35" s="3">
        <v>0</v>
      </c>
      <c r="C35" s="26">
        <v>0</v>
      </c>
      <c r="D35" s="26">
        <v>0</v>
      </c>
      <c r="F35" s="3">
        <v>0</v>
      </c>
      <c r="G35" s="26" t="e">
        <f ca="1"/>
        <v>#NAME?</v>
      </c>
      <c r="H35" s="26" t="e">
        <f ca="1"/>
        <v>#NAME?</v>
      </c>
      <c r="J35" s="3" t="str">
        <v>Winter olympics cancelled</v>
      </c>
      <c r="K35" s="3" t="e">
        <f ca="1"/>
        <v>#NAME?</v>
      </c>
      <c r="L35" s="26" t="e">
        <f ca="1"/>
        <v>#NAME?</v>
      </c>
      <c r="N35" s="3" t="str">
        <v>Cease-fire between RU and Ukr</v>
      </c>
      <c r="O35" s="3" t="e">
        <f ca="1"/>
        <v>#NAME?</v>
      </c>
      <c r="P35" s="3" t="e">
        <f ca="1"/>
        <v>#NAME?</v>
      </c>
    </row>
    <row r="36" spans="2:16" ht="15.75" customHeight="1" x14ac:dyDescent="0.15">
      <c r="B36" s="3">
        <v>0</v>
      </c>
      <c r="C36" s="26">
        <v>0</v>
      </c>
      <c r="D36" s="26">
        <v>0</v>
      </c>
      <c r="F36" s="3">
        <v>0</v>
      </c>
      <c r="G36" s="26" t="e">
        <f ca="1"/>
        <v>#NAME?</v>
      </c>
      <c r="H36" s="26" t="e">
        <f ca="1"/>
        <v>#NAME?</v>
      </c>
      <c r="J36" s="3" t="str">
        <v>Sweden &gt;10 medals</v>
      </c>
      <c r="K36" s="3" t="e">
        <f ca="1"/>
        <v>#NAME?</v>
      </c>
      <c r="L36" s="26" t="e">
        <f ca="1"/>
        <v>#NAME?</v>
      </c>
      <c r="N36" s="3" t="str">
        <v>Kerch Bridge destroyed</v>
      </c>
      <c r="O36" s="3" t="e">
        <f ca="1"/>
        <v>#NAME?</v>
      </c>
      <c r="P36" s="3" t="e">
        <f ca="1"/>
        <v>#NAME?</v>
      </c>
    </row>
    <row r="37" spans="2:16" ht="15.75" customHeight="1" x14ac:dyDescent="0.15">
      <c r="B37" s="3">
        <v>0</v>
      </c>
      <c r="C37" s="26">
        <v>0</v>
      </c>
      <c r="D37" s="26">
        <v>0</v>
      </c>
      <c r="F37" s="3">
        <v>0</v>
      </c>
      <c r="G37" s="26" t="e">
        <f ca="1"/>
        <v>#NAME?</v>
      </c>
      <c r="H37" s="26" t="e">
        <f ca="1"/>
        <v>#NAME?</v>
      </c>
      <c r="J37" s="3" t="str">
        <v>Sweden &gt;15 medals</v>
      </c>
      <c r="K37" s="3" t="e">
        <f ca="1"/>
        <v>#NAME?</v>
      </c>
      <c r="L37" s="26" t="e">
        <f ca="1"/>
        <v>#NAME?</v>
      </c>
      <c r="N37" s="3" t="str">
        <v>Ukraine power plant issue</v>
      </c>
      <c r="O37" s="3" t="e">
        <f ca="1"/>
        <v>#NAME?</v>
      </c>
      <c r="P37" s="3" t="e">
        <f ca="1"/>
        <v>#NAME?</v>
      </c>
    </row>
    <row r="38" spans="2:16" ht="15.75" customHeight="1" x14ac:dyDescent="0.15">
      <c r="B38" s="3">
        <v>0</v>
      </c>
      <c r="C38" s="26">
        <v>0</v>
      </c>
      <c r="D38" s="26">
        <v>0</v>
      </c>
      <c r="F38" s="3">
        <v>0</v>
      </c>
      <c r="G38" s="26" t="e">
        <f ca="1"/>
        <v>#NAME?</v>
      </c>
      <c r="H38" s="26" t="e">
        <f ca="1"/>
        <v>#NAME?</v>
      </c>
      <c r="J38" s="3" t="str">
        <v>Norway most medals</v>
      </c>
      <c r="K38" s="3" t="e">
        <f ca="1"/>
        <v>#NAME?</v>
      </c>
      <c r="L38" s="26" t="e">
        <f ca="1"/>
        <v>#NAME?</v>
      </c>
      <c r="N38" s="3" t="str">
        <v>Nuclear weapon detonated</v>
      </c>
      <c r="O38" s="3" t="e">
        <f ca="1"/>
        <v>#NAME?</v>
      </c>
      <c r="P38" s="3" t="e">
        <f ca="1"/>
        <v>#NAME?</v>
      </c>
    </row>
    <row r="39" spans="2:16" ht="15.75" customHeight="1" x14ac:dyDescent="0.15">
      <c r="B39" s="3">
        <v>0</v>
      </c>
      <c r="C39" s="26">
        <v>0</v>
      </c>
      <c r="D39" s="26">
        <v>0</v>
      </c>
      <c r="F39" s="3">
        <v>0</v>
      </c>
      <c r="G39" s="26" t="e">
        <f ca="1"/>
        <v>#NAME?</v>
      </c>
      <c r="H39" s="26" t="e">
        <f ca="1"/>
        <v>#NAME?</v>
      </c>
      <c r="J39" s="3" t="str">
        <v>Liverpool win PL</v>
      </c>
      <c r="K39" s="3" t="e">
        <f ca="1"/>
        <v>#NAME?</v>
      </c>
      <c r="L39" s="26" t="e">
        <f ca="1"/>
        <v>#NAME?</v>
      </c>
      <c r="N39" s="3" t="str">
        <v>Nuclear weapon killing &gt;10 people</v>
      </c>
      <c r="O39" s="3" t="e">
        <f ca="1"/>
        <v>#NAME?</v>
      </c>
      <c r="P39" s="3" t="e">
        <f ca="1"/>
        <v>#NAME?</v>
      </c>
    </row>
    <row r="40" spans="2:16" ht="15.75" customHeight="1" x14ac:dyDescent="0.15">
      <c r="F40" s="3">
        <v>0</v>
      </c>
      <c r="G40" s="26" t="e">
        <f ca="1"/>
        <v>#NAME?</v>
      </c>
      <c r="H40" s="26" t="e">
        <f ca="1"/>
        <v>#NAME?</v>
      </c>
      <c r="J40" s="3" t="str">
        <v>Chelsea win PL</v>
      </c>
      <c r="K40" s="3" t="e">
        <f ca="1"/>
        <v>#NAME?</v>
      </c>
      <c r="L40" s="26" t="e">
        <f ca="1"/>
        <v>#NAME?</v>
      </c>
      <c r="N40" s="3" t="str">
        <v>China invade Taiwan</v>
      </c>
      <c r="O40" s="3" t="e">
        <f ca="1"/>
        <v>#NAME?</v>
      </c>
      <c r="P40" s="3" t="e">
        <f ca="1"/>
        <v>#NAME?</v>
      </c>
    </row>
    <row r="41" spans="2:16" ht="15.75" customHeight="1" x14ac:dyDescent="0.15">
      <c r="F41" s="3">
        <v>0</v>
      </c>
      <c r="G41" s="26" t="e">
        <f ca="1"/>
        <v>#NAME?</v>
      </c>
      <c r="H41" s="26" t="e">
        <f ca="1"/>
        <v>#NAME?</v>
      </c>
      <c r="J41" s="3" t="str">
        <v>Man City win PL</v>
      </c>
      <c r="K41" s="3" t="e">
        <f ca="1"/>
        <v>#NAME?</v>
      </c>
      <c r="L41" s="26" t="e">
        <f ca="1"/>
        <v>#NAME?</v>
      </c>
      <c r="N41" s="3" t="str">
        <v>New country in NATO</v>
      </c>
      <c r="O41" s="3" t="e">
        <f ca="1"/>
        <v>#NAME?</v>
      </c>
      <c r="P41" s="3" t="e">
        <f ca="1"/>
        <v>#NAME?</v>
      </c>
    </row>
    <row r="42" spans="2:16" ht="15.75" customHeight="1" x14ac:dyDescent="0.15">
      <c r="J42" s="3" t="str">
        <v>Max Verstappen win F1</v>
      </c>
      <c r="K42" s="3" t="e">
        <f ca="1"/>
        <v>#NAME?</v>
      </c>
      <c r="L42" s="26" t="e">
        <f ca="1"/>
        <v>#NAME?</v>
      </c>
      <c r="N42" s="3" t="str">
        <v>Ali Khameini Supreme Leader of Iran</v>
      </c>
      <c r="O42" s="3" t="e">
        <f ca="1"/>
        <v>#NAME?</v>
      </c>
      <c r="P42" s="3" t="e">
        <f ca="1"/>
        <v>#NAME?</v>
      </c>
    </row>
    <row r="43" spans="2:16" ht="15.75" customHeight="1" x14ac:dyDescent="0.15">
      <c r="J43" s="3" t="str">
        <v>Lewis Hamilton win F1</v>
      </c>
      <c r="K43" s="3" t="e">
        <f ca="1"/>
        <v>#NAME?</v>
      </c>
      <c r="L43" s="26" t="e">
        <f ca="1"/>
        <v>#NAME?</v>
      </c>
      <c r="N43" s="3" t="str">
        <v>Other war more dead than RU/UKR</v>
      </c>
      <c r="O43" s="3" t="e">
        <f ca="1"/>
        <v>#NAME?</v>
      </c>
      <c r="P43" s="3" t="e">
        <f ca="1"/>
        <v>#NAME?</v>
      </c>
    </row>
    <row r="44" spans="2:16" ht="15.75" customHeight="1" x14ac:dyDescent="0.15">
      <c r="J44" s="3" t="str">
        <v>nikita Mazepin win F1</v>
      </c>
      <c r="K44" s="3" t="e">
        <f ca="1"/>
        <v>#NAME?</v>
      </c>
      <c r="L44" s="26" t="e">
        <f ca="1"/>
        <v>#NAME?</v>
      </c>
      <c r="N44" s="3" t="str">
        <v>&gt;25 million cases in China</v>
      </c>
      <c r="O44" s="3" t="e">
        <f ca="1"/>
        <v>#NAME?</v>
      </c>
      <c r="P44" s="3" t="e">
        <f ca="1"/>
        <v>#NAME?</v>
      </c>
    </row>
    <row r="45" spans="2:16" ht="15.75" customHeight="1" x14ac:dyDescent="0.15">
      <c r="J45" s="3" t="str">
        <v>Winner not from RB, Merc, Ferrari</v>
      </c>
      <c r="K45" s="3" t="e">
        <f ca="1"/>
        <v>#NAME?</v>
      </c>
      <c r="L45" s="26" t="e">
        <f ca="1"/>
        <v>#NAME?</v>
      </c>
      <c r="N45" s="3" t="str">
        <v>Biden most likely D nominee for pres</v>
      </c>
      <c r="O45" s="3" t="e">
        <f ca="1"/>
        <v>#NAME?</v>
      </c>
      <c r="P45" s="3" t="e">
        <f ca="1"/>
        <v>#NAME?</v>
      </c>
    </row>
    <row r="46" spans="2:16" ht="15.75" customHeight="1" x14ac:dyDescent="0.15">
      <c r="J46" s="3" t="str">
        <v>Merc winning WCC</v>
      </c>
      <c r="K46" s="3" t="e">
        <f ca="1"/>
        <v>#NAME?</v>
      </c>
      <c r="L46" s="26" t="e">
        <f ca="1"/>
        <v>#NAME?</v>
      </c>
      <c r="N46" s="3" t="str">
        <v>Gavin Newsom most likely D nominee for pres</v>
      </c>
      <c r="O46" s="3" t="e">
        <f ca="1"/>
        <v>#NAME?</v>
      </c>
      <c r="P46" s="3" t="e">
        <f ca="1"/>
        <v>#NAME?</v>
      </c>
    </row>
    <row r="47" spans="2:16" ht="15.75" customHeight="1" x14ac:dyDescent="0.15">
      <c r="J47" s="3" t="str">
        <v>Catching covid</v>
      </c>
      <c r="K47" s="3" t="e">
        <f ca="1"/>
        <v>#NAME?</v>
      </c>
      <c r="L47" s="26" t="e">
        <f ca="1"/>
        <v>#NAME?</v>
      </c>
      <c r="N47" s="3" t="str">
        <v>Donald Trump most likely R nominee for pres</v>
      </c>
      <c r="O47" s="3" t="e">
        <f ca="1"/>
        <v>#NAME?</v>
      </c>
      <c r="P47" s="3" t="e">
        <f ca="1"/>
        <v>#NAME?</v>
      </c>
    </row>
    <row r="48" spans="2:16" ht="13" x14ac:dyDescent="0.15">
      <c r="J48" s="3" t="str">
        <v>&gt;6.6k dead from covid</v>
      </c>
      <c r="K48" s="3" t="e">
        <f ca="1"/>
        <v>#NAME?</v>
      </c>
      <c r="L48" s="26" t="e">
        <f ca="1"/>
        <v>#NAME?</v>
      </c>
      <c r="N48" s="3" t="str">
        <v>Ron DeSantis most likely R nominee for pres</v>
      </c>
      <c r="O48" s="3" t="e">
        <f ca="1"/>
        <v>#NAME?</v>
      </c>
      <c r="P48" s="3" t="e">
        <f ca="1"/>
        <v>#NAME?</v>
      </c>
    </row>
    <row r="49" spans="10:16" ht="13" x14ac:dyDescent="0.15">
      <c r="J49" s="3" t="str">
        <v>New variant</v>
      </c>
      <c r="K49" s="3" t="e">
        <f ca="1"/>
        <v>#NAME?</v>
      </c>
      <c r="L49" s="26" t="e">
        <f ca="1"/>
        <v>#NAME?</v>
      </c>
      <c r="N49" s="3" t="str">
        <v>SC against affirmative action</v>
      </c>
      <c r="O49" s="3" t="e">
        <f ca="1"/>
        <v>#NAME?</v>
      </c>
      <c r="P49" s="3" t="e">
        <f ca="1"/>
        <v>#NAME?</v>
      </c>
    </row>
    <row r="50" spans="10:16" ht="13" x14ac:dyDescent="0.15">
      <c r="J50" s="3" t="str">
        <v xml:space="preserve">Queen of England dying </v>
      </c>
      <c r="K50" s="3" t="e">
        <f ca="1"/>
        <v>#NAME?</v>
      </c>
      <c r="L50" s="26" t="e">
        <f ca="1"/>
        <v>#NAME?</v>
      </c>
      <c r="N50" s="3" t="str">
        <v>Change in composition of SC</v>
      </c>
      <c r="O50" s="3" t="e">
        <f ca="1"/>
        <v>#NAME?</v>
      </c>
      <c r="P50" s="3" t="e">
        <f ca="1"/>
        <v>#NAME?</v>
      </c>
    </row>
    <row r="51" spans="10:16" ht="13" x14ac:dyDescent="0.15">
      <c r="J51" s="3" t="str">
        <v>Kendrick Lamar new album</v>
      </c>
      <c r="K51" s="3" t="e">
        <f ca="1"/>
        <v>#NAME?</v>
      </c>
      <c r="L51" s="26" t="e">
        <f ca="1"/>
        <v>#NAME?</v>
      </c>
      <c r="N51" s="3" t="str">
        <v>Trump tweeting</v>
      </c>
      <c r="O51" s="3" t="e">
        <f ca="1"/>
        <v>#NAME?</v>
      </c>
      <c r="P51" s="3" t="e">
        <f ca="1"/>
        <v>#NAME?</v>
      </c>
    </row>
    <row r="52" spans="10:16" ht="13" x14ac:dyDescent="0.15">
      <c r="J52" s="3" t="str">
        <v>Online teaching SSE</v>
      </c>
      <c r="K52" s="3" t="e">
        <f ca="1"/>
        <v>#NAME?</v>
      </c>
      <c r="L52" s="26" t="e">
        <f ca="1"/>
        <v>#NAME?</v>
      </c>
      <c r="N52" s="3" t="str">
        <v>Biden positive approval rating</v>
      </c>
      <c r="O52" s="3" t="e">
        <f ca="1"/>
        <v>#NAME?</v>
      </c>
      <c r="P52" s="3" t="e">
        <f ca="1"/>
        <v>#NAME?</v>
      </c>
    </row>
    <row r="53" spans="10:16" ht="13" x14ac:dyDescent="0.15">
      <c r="J53" s="3" t="str">
        <v>&gt;$400M moved by GiveWell</v>
      </c>
      <c r="K53" s="3" t="e">
        <f ca="1"/>
        <v>#NAME?</v>
      </c>
      <c r="L53" s="26" t="e">
        <f ca="1"/>
        <v>#NAME?</v>
      </c>
      <c r="N53" s="3" t="str">
        <v>Trump indicted on criminal charges</v>
      </c>
      <c r="O53" s="3" t="e">
        <f ca="1"/>
        <v>#NAME?</v>
      </c>
      <c r="P53" s="3" t="e">
        <f ca="1"/>
        <v>#NAME?</v>
      </c>
    </row>
    <row r="54" spans="10:16" ht="13" x14ac:dyDescent="0.15">
      <c r="J54" s="3" t="str">
        <v>James Webb finding something</v>
      </c>
      <c r="K54" s="3" t="e">
        <f ca="1"/>
        <v>#NAME?</v>
      </c>
      <c r="L54" s="26" t="e">
        <f ca="1"/>
        <v>#NAME?</v>
      </c>
      <c r="N54" s="3" t="str">
        <v>US pol figure killed or wounded in assassination attempt?</v>
      </c>
      <c r="O54" s="3" t="e">
        <f ca="1"/>
        <v>#NAME?</v>
      </c>
      <c r="P54" s="3" t="e">
        <f ca="1"/>
        <v>#NAME?</v>
      </c>
    </row>
    <row r="55" spans="10:16" ht="13" x14ac:dyDescent="0.15">
      <c r="J55" s="3" t="str">
        <v>Evidence for life outside of Earth</v>
      </c>
      <c r="K55" s="3" t="e">
        <f ca="1"/>
        <v>#NAME?</v>
      </c>
      <c r="L55" s="26" t="e">
        <f ca="1"/>
        <v>#NAME?</v>
      </c>
      <c r="N55" s="3" t="str">
        <v>Sunak PM of the UK</v>
      </c>
      <c r="O55" s="3" t="e">
        <f ca="1"/>
        <v>#NAME?</v>
      </c>
      <c r="P55" s="3" t="e">
        <f ca="1"/>
        <v>#NAME?</v>
      </c>
    </row>
    <row r="56" spans="10:16" ht="13" x14ac:dyDescent="0.15">
      <c r="J56" s="3" t="str">
        <v>AI solving hard math or science problems</v>
      </c>
      <c r="K56" s="3" t="e">
        <f ca="1"/>
        <v>#NAME?</v>
      </c>
      <c r="L56" s="26" t="e">
        <f ca="1"/>
        <v>#NAME?</v>
      </c>
      <c r="N56" s="3" t="str">
        <v>UK general election</v>
      </c>
      <c r="O56" s="3" t="e">
        <f ca="1"/>
        <v>#NAME?</v>
      </c>
      <c r="P56" s="3" t="e">
        <f ca="1"/>
        <v>#NAME?</v>
      </c>
    </row>
    <row r="57" spans="10:16" ht="13" x14ac:dyDescent="0.15">
      <c r="J57" s="3" t="str">
        <v>&gt;$2bn funding for fusion</v>
      </c>
      <c r="K57" s="3" t="e">
        <f ca="1"/>
        <v>#NAME?</v>
      </c>
      <c r="L57" s="26" t="e">
        <f ca="1"/>
        <v>#NAME?</v>
      </c>
      <c r="N57" s="3" t="str">
        <v>Elon Musk owns Twitter</v>
      </c>
      <c r="O57" s="3" t="e">
        <f ca="1"/>
        <v>#NAME?</v>
      </c>
      <c r="P57" s="3" t="e">
        <f ca="1"/>
        <v>#NAME?</v>
      </c>
    </row>
    <row r="58" spans="10:16" ht="13" x14ac:dyDescent="0.15">
      <c r="J58" s="3" t="str">
        <v>Elon Musk announce mission to Mars</v>
      </c>
      <c r="K58" s="3" t="e">
        <f ca="1"/>
        <v>#NAME?</v>
      </c>
      <c r="L58" s="26" t="e">
        <f ca="1"/>
        <v>#NAME?</v>
      </c>
      <c r="N58" s="3" t="str">
        <v>Twitter net income increase?</v>
      </c>
      <c r="O58" s="3" t="e">
        <f ca="1"/>
        <v>#NAME?</v>
      </c>
      <c r="P58" s="3" t="e">
        <f ca="1"/>
        <v>#NAME?</v>
      </c>
    </row>
    <row r="59" spans="10:16" ht="13" x14ac:dyDescent="0.15">
      <c r="J59" s="3">
        <v>0</v>
      </c>
      <c r="K59" s="3" t="e">
        <f ca="1"/>
        <v>#NAME?</v>
      </c>
      <c r="L59" s="3">
        <v>0</v>
      </c>
      <c r="N59" s="3" t="str">
        <v>Twitter avg MDU higher?</v>
      </c>
      <c r="O59" s="3" t="e">
        <f ca="1"/>
        <v>#NAME?</v>
      </c>
      <c r="P59" s="3" t="e">
        <f ca="1"/>
        <v>#NAME?</v>
      </c>
    </row>
    <row r="60" spans="10:16" ht="13" x14ac:dyDescent="0.15">
      <c r="J60" s="3">
        <v>0</v>
      </c>
      <c r="K60" s="3" t="e">
        <f ca="1"/>
        <v>#NAME?</v>
      </c>
      <c r="L60" s="3">
        <v>0</v>
      </c>
      <c r="N60" s="3" t="str">
        <v>US CPI Inflation &gt;4% for 2023</v>
      </c>
      <c r="O60" s="3" t="e">
        <f ca="1"/>
        <v>#NAME?</v>
      </c>
      <c r="P60" s="3" t="e">
        <f ca="1"/>
        <v>#NAME?</v>
      </c>
    </row>
    <row r="61" spans="10:16" ht="13" x14ac:dyDescent="0.15">
      <c r="J61" s="3">
        <v>0</v>
      </c>
      <c r="K61" s="3" t="e">
        <f ca="1"/>
        <v>#NAME?</v>
      </c>
      <c r="L61" s="3">
        <v>0</v>
      </c>
      <c r="N61" s="3" t="str">
        <v>S&amp;P500 higher</v>
      </c>
      <c r="O61" s="3" t="e">
        <f ca="1"/>
        <v>#NAME?</v>
      </c>
      <c r="P61" s="3" t="e">
        <f ca="1"/>
        <v>#NAME?</v>
      </c>
    </row>
    <row r="62" spans="10:16" ht="13" x14ac:dyDescent="0.15">
      <c r="J62" s="3">
        <v>0</v>
      </c>
      <c r="K62" s="3" t="e">
        <f ca="1"/>
        <v>#NAME?</v>
      </c>
      <c r="L62" s="3">
        <v>0</v>
      </c>
      <c r="N62" s="3" t="str">
        <v>S&amp;P500 ATH</v>
      </c>
      <c r="O62" s="3" t="e">
        <f ca="1"/>
        <v>#NAME?</v>
      </c>
      <c r="P62" s="3" t="e">
        <f ca="1"/>
        <v>#NAME?</v>
      </c>
    </row>
    <row r="63" spans="10:16" ht="13" x14ac:dyDescent="0.15">
      <c r="J63" s="3">
        <v>0</v>
      </c>
      <c r="K63" s="3" t="e">
        <f ca="1"/>
        <v>#NAME?</v>
      </c>
      <c r="L63" s="3">
        <v>0</v>
      </c>
      <c r="N63" s="3" t="str">
        <v>Shanghai index higher</v>
      </c>
      <c r="O63" s="3" t="e">
        <f ca="1"/>
        <v>#NAME?</v>
      </c>
      <c r="P63" s="3" t="e">
        <f ca="1"/>
        <v>#NAME?</v>
      </c>
    </row>
    <row r="64" spans="10:16" ht="13" x14ac:dyDescent="0.15">
      <c r="N64" s="3" t="str">
        <v>BTC higher</v>
      </c>
      <c r="O64" s="3" t="e">
        <f ca="1"/>
        <v>#NAME?</v>
      </c>
      <c r="P64" s="3" t="e">
        <f ca="1"/>
        <v>#NAME?</v>
      </c>
    </row>
    <row r="65" spans="14:16" ht="13" x14ac:dyDescent="0.15">
      <c r="N65" s="3" t="str">
        <v>BTC &gt;$30 000</v>
      </c>
      <c r="O65" s="3" t="e">
        <f ca="1"/>
        <v>#NAME?</v>
      </c>
      <c r="P65" s="3" t="e">
        <f ca="1"/>
        <v>#NAME?</v>
      </c>
    </row>
    <row r="66" spans="14:16" ht="13" x14ac:dyDescent="0.15">
      <c r="N66" s="3" t="str">
        <v>Tether de-peg</v>
      </c>
      <c r="O66" s="3" t="e">
        <f ca="1"/>
        <v>#NAME?</v>
      </c>
      <c r="P66" s="3" t="e">
        <f ca="1"/>
        <v>#NAME?</v>
      </c>
    </row>
    <row r="67" spans="14:16" ht="13" x14ac:dyDescent="0.15">
      <c r="N67" s="3" t="str">
        <v>US unemployment rate &gt;4%</v>
      </c>
      <c r="O67" s="3" t="e">
        <f ca="1"/>
        <v>#NAME?</v>
      </c>
      <c r="P67" s="3" t="e">
        <f ca="1"/>
        <v>#NAME?</v>
      </c>
    </row>
    <row r="68" spans="14:16" ht="13" x14ac:dyDescent="0.15">
      <c r="N68" s="3" t="str">
        <v>FAANG/Musk company accept crypto as payment</v>
      </c>
      <c r="O68" s="3" t="e">
        <f ca="1"/>
        <v>#NAME?</v>
      </c>
      <c r="P68" s="3" t="e">
        <f ca="1"/>
        <v>#NAME?</v>
      </c>
    </row>
    <row r="69" spans="14:16" ht="13" x14ac:dyDescent="0.15">
      <c r="N69" s="3" t="str">
        <v>GPT-4 released</v>
      </c>
      <c r="O69" s="3" t="e">
        <f ca="1"/>
        <v>#NAME?</v>
      </c>
      <c r="P69" s="3" t="e">
        <f ca="1"/>
        <v>#NAME?</v>
      </c>
    </row>
    <row r="70" spans="14:16" ht="13" x14ac:dyDescent="0.15">
      <c r="N70" s="3" t="str">
        <v>Starship reach orbit</v>
      </c>
      <c r="O70" s="3" t="e">
        <f ca="1"/>
        <v>#NAME?</v>
      </c>
      <c r="P70" s="3" t="e">
        <f ca="1"/>
        <v>#NAME?</v>
      </c>
    </row>
    <row r="71" spans="14:16" ht="13" x14ac:dyDescent="0.15">
      <c r="N71" s="3" t="str">
        <v>Image model capacity bet</v>
      </c>
      <c r="O71" s="3" t="e">
        <f ca="1"/>
        <v>#NAME?</v>
      </c>
      <c r="P71" s="3" t="e">
        <f ca="1"/>
        <v>#NAME?</v>
      </c>
    </row>
    <row r="72" spans="14:16" ht="13" x14ac:dyDescent="0.15">
      <c r="N72" s="3" t="str">
        <v>COVID kill &gt;= 50% of 2022</v>
      </c>
      <c r="O72" s="3" t="e">
        <f ca="1"/>
        <v>#NAME?</v>
      </c>
      <c r="P72" s="3" t="e">
        <f ca="1"/>
        <v>#NAME?</v>
      </c>
    </row>
    <row r="73" spans="14:16" ht="13" x14ac:dyDescent="0.15">
      <c r="N73" s="3" t="str">
        <v>COVID variant escaping vaccines</v>
      </c>
      <c r="O73" s="3" t="e">
        <f ca="1"/>
        <v>#NAME?</v>
      </c>
      <c r="P73" s="3" t="e">
        <f ca="1"/>
        <v>#NAME?</v>
      </c>
    </row>
    <row r="74" spans="14:16" ht="13" x14ac:dyDescent="0.15">
      <c r="N74" s="3" t="str">
        <v>AR headset release</v>
      </c>
      <c r="O74" s="3" t="e">
        <f ca="1"/>
        <v>#NAME?</v>
      </c>
      <c r="P74" s="3" t="e">
        <f ca="1"/>
        <v>#NAME?</v>
      </c>
    </row>
    <row r="75" spans="14:16" ht="13" x14ac:dyDescent="0.15">
      <c r="N75" s="3" t="str">
        <v>Self-driving taxi Oakand --&gt; SF</v>
      </c>
      <c r="O75" s="3" t="e">
        <f ca="1"/>
        <v>#NAME?</v>
      </c>
      <c r="P75" s="3" t="e">
        <f ca="1"/>
        <v>#NAME?</v>
      </c>
    </row>
    <row r="76" spans="14:16" ht="13" x14ac:dyDescent="0.15">
      <c r="N76" s="3" t="str">
        <v>Cultured meat &lt;$30 in US</v>
      </c>
      <c r="O76" s="3" t="e">
        <f ca="1"/>
        <v>#NAME?</v>
      </c>
      <c r="P76" s="3" t="e">
        <f ca="1"/>
        <v>#NAME?</v>
      </c>
    </row>
    <row r="77" spans="14:16" ht="13" x14ac:dyDescent="0.15">
      <c r="N77" s="3" t="str">
        <v>Deepfake causing damage</v>
      </c>
      <c r="O77" s="3" t="e">
        <f ca="1"/>
        <v>#NAME?</v>
      </c>
      <c r="P77" s="3" t="e">
        <f ca="1"/>
        <v>#NAME?</v>
      </c>
    </row>
    <row r="78" spans="14:16" ht="13" x14ac:dyDescent="0.15">
      <c r="N78" s="3" t="str">
        <v>Global health emergency</v>
      </c>
      <c r="O78" s="3" t="e">
        <f ca="1"/>
        <v>#NAME?</v>
      </c>
      <c r="P78" s="3" t="e">
        <f ca="1"/>
        <v>#NAME?</v>
      </c>
    </row>
    <row r="79" spans="14:16" ht="13" x14ac:dyDescent="0.15">
      <c r="N79" s="3" t="str">
        <v>AI win programming comp</v>
      </c>
      <c r="O79" s="3" t="e">
        <f ca="1"/>
        <v>#NAME?</v>
      </c>
      <c r="P79" s="3" t="e">
        <f ca="1"/>
        <v>#NAME?</v>
      </c>
    </row>
    <row r="80" spans="14:16" ht="13" x14ac:dyDescent="0.15">
      <c r="N80" s="3" t="str">
        <v>DALL-E for videos</v>
      </c>
      <c r="O80" s="3" t="e">
        <f ca="1"/>
        <v>#NAME?</v>
      </c>
      <c r="P80" s="3" t="e">
        <f ca="1"/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1003"/>
  <sheetViews>
    <sheetView tabSelected="1" workbookViewId="0">
      <pane xSplit="1" ySplit="1" topLeftCell="AH2" activePane="bottomRight" state="frozen"/>
      <selection pane="topRight" activeCell="B1" sqref="B1"/>
      <selection pane="bottomLeft" activeCell="A2" sqref="A2"/>
      <selection pane="bottomRight" activeCell="AH11" sqref="AH11"/>
    </sheetView>
  </sheetViews>
  <sheetFormatPr baseColWidth="10" defaultColWidth="12.6640625" defaultRowHeight="15.75" customHeight="1" x14ac:dyDescent="0.15"/>
  <cols>
    <col min="1" max="1" width="17.6640625" customWidth="1"/>
    <col min="2" max="56" width="34.5" customWidth="1"/>
  </cols>
  <sheetData>
    <row r="1" spans="1:56" ht="15.75" customHeight="1" x14ac:dyDescent="0.15">
      <c r="A1" s="27" t="s">
        <v>188</v>
      </c>
      <c r="B1" s="28" t="s">
        <v>189</v>
      </c>
      <c r="C1" s="28" t="s">
        <v>190</v>
      </c>
      <c r="D1" s="28" t="s">
        <v>191</v>
      </c>
      <c r="E1" s="28" t="s">
        <v>192</v>
      </c>
      <c r="F1" s="28" t="s">
        <v>193</v>
      </c>
      <c r="G1" s="28" t="s">
        <v>194</v>
      </c>
      <c r="H1" s="28" t="s">
        <v>195</v>
      </c>
      <c r="I1" s="28" t="s">
        <v>196</v>
      </c>
      <c r="J1" s="28" t="s">
        <v>197</v>
      </c>
      <c r="K1" s="28" t="s">
        <v>198</v>
      </c>
      <c r="L1" s="28" t="s">
        <v>199</v>
      </c>
      <c r="M1" s="28" t="s">
        <v>200</v>
      </c>
      <c r="N1" s="28" t="s">
        <v>201</v>
      </c>
      <c r="O1" s="28" t="s">
        <v>202</v>
      </c>
      <c r="P1" s="28" t="s">
        <v>203</v>
      </c>
      <c r="Q1" s="28" t="s">
        <v>204</v>
      </c>
      <c r="R1" s="28" t="s">
        <v>205</v>
      </c>
      <c r="S1" s="28" t="s">
        <v>206</v>
      </c>
      <c r="T1" s="28" t="s">
        <v>207</v>
      </c>
      <c r="U1" s="28" t="s">
        <v>208</v>
      </c>
      <c r="V1" s="28" t="s">
        <v>209</v>
      </c>
      <c r="W1" s="28" t="s">
        <v>210</v>
      </c>
      <c r="X1" s="28" t="s">
        <v>211</v>
      </c>
      <c r="Y1" s="28" t="s">
        <v>212</v>
      </c>
      <c r="Z1" s="28" t="s">
        <v>213</v>
      </c>
      <c r="AA1" s="28" t="s">
        <v>214</v>
      </c>
      <c r="AB1" s="28" t="s">
        <v>215</v>
      </c>
      <c r="AC1" s="28" t="s">
        <v>216</v>
      </c>
      <c r="AD1" s="28" t="s">
        <v>217</v>
      </c>
      <c r="AE1" s="28" t="s">
        <v>218</v>
      </c>
      <c r="AF1" s="29" t="s">
        <v>219</v>
      </c>
      <c r="AG1" s="28" t="s">
        <v>220</v>
      </c>
      <c r="AH1" s="28" t="s">
        <v>221</v>
      </c>
      <c r="AI1" s="28" t="s">
        <v>222</v>
      </c>
      <c r="AJ1" s="28" t="s">
        <v>223</v>
      </c>
      <c r="AK1" s="28" t="s">
        <v>224</v>
      </c>
      <c r="AL1" s="28" t="s">
        <v>225</v>
      </c>
      <c r="AM1" s="28" t="s">
        <v>226</v>
      </c>
      <c r="AN1" s="28" t="s">
        <v>227</v>
      </c>
      <c r="AO1" s="28" t="s">
        <v>228</v>
      </c>
      <c r="AP1" s="28" t="s">
        <v>229</v>
      </c>
      <c r="AQ1" s="28" t="s">
        <v>230</v>
      </c>
      <c r="AR1" s="28" t="s">
        <v>231</v>
      </c>
      <c r="AS1" s="28" t="s">
        <v>232</v>
      </c>
      <c r="AT1" s="28" t="s">
        <v>233</v>
      </c>
      <c r="AU1" s="28" t="s">
        <v>234</v>
      </c>
      <c r="AV1" s="28" t="s">
        <v>235</v>
      </c>
      <c r="AW1" s="28" t="s">
        <v>236</v>
      </c>
      <c r="AX1" s="28" t="s">
        <v>237</v>
      </c>
      <c r="AY1" s="28" t="s">
        <v>238</v>
      </c>
      <c r="AZ1" s="28" t="s">
        <v>239</v>
      </c>
      <c r="BA1" s="28" t="s">
        <v>240</v>
      </c>
      <c r="BB1" s="28"/>
      <c r="BC1" s="28"/>
      <c r="BD1" s="28"/>
    </row>
    <row r="2" spans="1:56" ht="15.75" customHeight="1" x14ac:dyDescent="0.15">
      <c r="A2" s="27" t="s">
        <v>241</v>
      </c>
      <c r="B2" s="30" t="s">
        <v>242</v>
      </c>
      <c r="C2" s="30" t="s">
        <v>243</v>
      </c>
      <c r="D2" s="30" t="s">
        <v>244</v>
      </c>
      <c r="E2" s="30" t="s">
        <v>245</v>
      </c>
      <c r="F2" s="30" t="s">
        <v>246</v>
      </c>
      <c r="G2" s="31" t="s">
        <v>247</v>
      </c>
      <c r="H2" s="30" t="s">
        <v>248</v>
      </c>
      <c r="I2" s="30" t="s">
        <v>249</v>
      </c>
      <c r="J2" s="30" t="s">
        <v>250</v>
      </c>
      <c r="K2" s="30" t="s">
        <v>251</v>
      </c>
      <c r="L2" s="30" t="s">
        <v>252</v>
      </c>
      <c r="M2" s="30" t="s">
        <v>253</v>
      </c>
      <c r="N2" s="30" t="s">
        <v>254</v>
      </c>
      <c r="O2" s="30" t="s">
        <v>255</v>
      </c>
      <c r="P2" s="30" t="s">
        <v>256</v>
      </c>
      <c r="Q2" s="30" t="s">
        <v>257</v>
      </c>
      <c r="R2" s="30" t="s">
        <v>258</v>
      </c>
      <c r="S2" s="30" t="s">
        <v>259</v>
      </c>
      <c r="T2" s="30" t="s">
        <v>260</v>
      </c>
      <c r="U2" s="30" t="s">
        <v>261</v>
      </c>
      <c r="V2" s="30" t="s">
        <v>262</v>
      </c>
      <c r="W2" s="30" t="s">
        <v>263</v>
      </c>
      <c r="X2" s="30" t="s">
        <v>264</v>
      </c>
      <c r="Y2" s="30" t="s">
        <v>265</v>
      </c>
      <c r="Z2" s="30" t="s">
        <v>266</v>
      </c>
      <c r="AA2" s="30" t="s">
        <v>267</v>
      </c>
      <c r="AB2" s="30" t="s">
        <v>268</v>
      </c>
      <c r="AC2" s="30" t="s">
        <v>269</v>
      </c>
      <c r="AD2" s="30" t="s">
        <v>270</v>
      </c>
      <c r="AE2" s="30" t="s">
        <v>271</v>
      </c>
      <c r="AF2" s="32" t="s">
        <v>272</v>
      </c>
      <c r="AG2" s="30" t="s">
        <v>273</v>
      </c>
      <c r="AH2" s="30" t="s">
        <v>274</v>
      </c>
      <c r="AI2" s="33" t="s">
        <v>275</v>
      </c>
      <c r="AJ2" s="30" t="s">
        <v>276</v>
      </c>
      <c r="AK2" s="30" t="s">
        <v>277</v>
      </c>
      <c r="AL2" s="30" t="s">
        <v>278</v>
      </c>
      <c r="AM2" s="30" t="s">
        <v>279</v>
      </c>
      <c r="AN2" s="30" t="s">
        <v>280</v>
      </c>
      <c r="AO2" s="30" t="s">
        <v>281</v>
      </c>
      <c r="AP2" s="30" t="s">
        <v>282</v>
      </c>
      <c r="AQ2" s="30" t="s">
        <v>283</v>
      </c>
      <c r="AR2" s="30" t="s">
        <v>284</v>
      </c>
      <c r="AS2" s="30" t="s">
        <v>285</v>
      </c>
      <c r="AT2" s="30" t="s">
        <v>286</v>
      </c>
      <c r="AU2" s="30" t="s">
        <v>287</v>
      </c>
      <c r="AV2" s="30" t="s">
        <v>288</v>
      </c>
      <c r="AW2" s="30" t="s">
        <v>289</v>
      </c>
      <c r="AX2" s="30" t="s">
        <v>290</v>
      </c>
      <c r="AY2" s="30" t="s">
        <v>291</v>
      </c>
      <c r="AZ2" s="30" t="s">
        <v>292</v>
      </c>
      <c r="BA2" s="30" t="s">
        <v>293</v>
      </c>
      <c r="BB2" s="30"/>
      <c r="BC2" s="30"/>
      <c r="BD2" s="30"/>
    </row>
    <row r="3" spans="1:56" ht="15.75" customHeight="1" x14ac:dyDescent="0.15">
      <c r="A3" s="27" t="s">
        <v>294</v>
      </c>
      <c r="B3" s="30" t="s">
        <v>295</v>
      </c>
      <c r="C3" s="30" t="s">
        <v>295</v>
      </c>
      <c r="D3" s="30" t="s">
        <v>296</v>
      </c>
      <c r="E3" s="30" t="s">
        <v>296</v>
      </c>
      <c r="F3" s="30" t="s">
        <v>297</v>
      </c>
      <c r="G3" s="30" t="s">
        <v>297</v>
      </c>
      <c r="H3" s="30" t="s">
        <v>298</v>
      </c>
      <c r="I3" s="30" t="s">
        <v>299</v>
      </c>
      <c r="J3" s="30" t="s">
        <v>299</v>
      </c>
      <c r="K3" s="30" t="s">
        <v>300</v>
      </c>
      <c r="L3" s="30" t="s">
        <v>301</v>
      </c>
      <c r="M3" s="30" t="s">
        <v>302</v>
      </c>
      <c r="N3" s="30" t="s">
        <v>303</v>
      </c>
      <c r="O3" s="30" t="s">
        <v>303</v>
      </c>
      <c r="P3" s="30" t="s">
        <v>303</v>
      </c>
      <c r="Q3" s="30" t="s">
        <v>298</v>
      </c>
      <c r="R3" s="30" t="s">
        <v>298</v>
      </c>
      <c r="S3" s="30" t="s">
        <v>304</v>
      </c>
      <c r="T3" s="30" t="s">
        <v>295</v>
      </c>
      <c r="U3" s="30" t="s">
        <v>295</v>
      </c>
      <c r="V3" s="30" t="s">
        <v>302</v>
      </c>
      <c r="W3" s="30" t="s">
        <v>301</v>
      </c>
      <c r="X3" s="30" t="s">
        <v>305</v>
      </c>
      <c r="Y3" s="30" t="s">
        <v>305</v>
      </c>
      <c r="Z3" s="30" t="s">
        <v>303</v>
      </c>
      <c r="AA3" s="30" t="s">
        <v>305</v>
      </c>
      <c r="AB3" s="30" t="s">
        <v>306</v>
      </c>
      <c r="AC3" s="30" t="s">
        <v>307</v>
      </c>
      <c r="AD3" s="30" t="s">
        <v>307</v>
      </c>
      <c r="AE3" s="30" t="s">
        <v>303</v>
      </c>
      <c r="AF3" s="32" t="s">
        <v>308</v>
      </c>
      <c r="AG3" s="30" t="s">
        <v>304</v>
      </c>
      <c r="AH3" s="30" t="s">
        <v>304</v>
      </c>
      <c r="AI3" s="30" t="s">
        <v>303</v>
      </c>
      <c r="AJ3" s="30" t="s">
        <v>309</v>
      </c>
      <c r="AK3" s="30" t="s">
        <v>305</v>
      </c>
      <c r="AL3" s="30" t="s">
        <v>309</v>
      </c>
      <c r="AM3" s="30" t="s">
        <v>301</v>
      </c>
      <c r="AN3" s="30" t="s">
        <v>308</v>
      </c>
      <c r="AO3" s="30" t="s">
        <v>302</v>
      </c>
      <c r="AP3" s="30" t="s">
        <v>310</v>
      </c>
      <c r="AQ3" s="30" t="s">
        <v>310</v>
      </c>
      <c r="AR3" s="30" t="s">
        <v>298</v>
      </c>
      <c r="AS3" s="30" t="s">
        <v>303</v>
      </c>
      <c r="AT3" s="30" t="s">
        <v>304</v>
      </c>
      <c r="AU3" s="30" t="s">
        <v>304</v>
      </c>
      <c r="AV3" s="30" t="s">
        <v>307</v>
      </c>
      <c r="AW3" s="30" t="s">
        <v>304</v>
      </c>
      <c r="AX3" s="30" t="s">
        <v>307</v>
      </c>
      <c r="AY3" s="30" t="s">
        <v>311</v>
      </c>
      <c r="AZ3" s="30" t="s">
        <v>304</v>
      </c>
      <c r="BA3" s="30" t="s">
        <v>304</v>
      </c>
      <c r="BB3" s="30"/>
      <c r="BC3" s="30"/>
      <c r="BD3" s="30"/>
    </row>
    <row r="4" spans="1:56" ht="15.75" customHeight="1" x14ac:dyDescent="0.15">
      <c r="A4" s="27" t="s">
        <v>312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</row>
    <row r="5" spans="1:56" ht="15.75" customHeight="1" x14ac:dyDescent="0.15">
      <c r="A5" s="27" t="s">
        <v>313</v>
      </c>
      <c r="B5" s="30" t="str">
        <f>_xlfn.IFS(B$4="Yes", 1, B$4="No", 0, B$4 = "", "", B$4="Ambiguous", "")</f>
        <v/>
      </c>
      <c r="C5" s="30" t="str">
        <f>_xlfn.IFS(C$4="Yes", 1, C$4="No", 0, C$4 = "", "", C$4="Ambiguous", "")</f>
        <v/>
      </c>
      <c r="D5" s="30" t="str">
        <f>_xlfn.IFS(D$4="Yes", 1, D$4="No", 0, D$4 = "", "", D$4="Ambiguous", "")</f>
        <v/>
      </c>
      <c r="E5" s="30" t="str">
        <f>_xlfn.IFS(E$4="Yes", 1, E$4="No", 0, E$4 = "", "", E$4="Ambiguous", "")</f>
        <v/>
      </c>
      <c r="F5" s="30" t="str">
        <f>_xlfn.IFS(F$4="Yes", 1, F$4="No", 0, F$4 = "", "", F$4="Ambiguous", "")</f>
        <v/>
      </c>
      <c r="G5" s="30" t="str">
        <f>_xlfn.IFS(G$4="Yes", 1, G$4="No", 0, G$4 = "", "", G$4="Ambiguous", "")</f>
        <v/>
      </c>
      <c r="H5" s="30" t="str">
        <f>_xlfn.IFS(H$4="Yes", 1, H$4="No", 0, H$4 = "", "", H$4="Ambiguous", "")</f>
        <v/>
      </c>
      <c r="I5" s="30" t="str">
        <f>_xlfn.IFS(I$4="Yes", 1, I$4="No", 0, I$4 = "", "", I$4="Ambiguous", "")</f>
        <v/>
      </c>
      <c r="J5" s="30" t="str">
        <f>_xlfn.IFS(J$4="Yes", 1, J$4="No", 0, J$4 = "", "", J$4="Ambiguous", "")</f>
        <v/>
      </c>
      <c r="K5" s="30" t="str">
        <f>_xlfn.IFS(K$4="Yes", 1, K$4="No", 0, K$4 = "", "", K$4="Ambiguous", "")</f>
        <v/>
      </c>
      <c r="L5" s="30" t="str">
        <f>_xlfn.IFS(L$4="Yes", 1, L$4="No", 0, L$4 = "", "", L$4="Ambiguous", "")</f>
        <v/>
      </c>
      <c r="M5" s="30" t="str">
        <f>_xlfn.IFS(M$4="Yes", 1, M$4="No", 0, M$4 = "", "", M$4="Ambiguous", "")</f>
        <v/>
      </c>
      <c r="N5" s="30" t="str">
        <f>_xlfn.IFS(N$4="Yes", 1, N$4="No", 0, N$4 = "", "", N$4="Ambiguous", "")</f>
        <v/>
      </c>
      <c r="O5" s="30" t="str">
        <f>_xlfn.IFS(O$4="Yes", 1, O$4="No", 0, O$4 = "", "", O$4="Ambiguous", "")</f>
        <v/>
      </c>
      <c r="P5" s="30" t="str">
        <f>_xlfn.IFS(P$4="Yes", 1, P$4="No", 0, P$4 = "", "", P$4="Ambiguous", "")</f>
        <v/>
      </c>
      <c r="Q5" s="30" t="str">
        <f>_xlfn.IFS(Q$4="Yes", 1, Q$4="No", 0, Q$4 = "", "", Q$4="Ambiguous", "")</f>
        <v/>
      </c>
      <c r="R5" s="30" t="str">
        <f>_xlfn.IFS(R$4="Yes", 1, R$4="No", 0, R$4 = "", "", R$4="Ambiguous", "")</f>
        <v/>
      </c>
      <c r="S5" s="30" t="str">
        <f>_xlfn.IFS(S$4="Yes", 1, S$4="No", 0, S$4 = "", "", S$4="Ambiguous", "")</f>
        <v/>
      </c>
      <c r="T5" s="30" t="str">
        <f>_xlfn.IFS(T$4="Yes", 1, T$4="No", 0, T$4 = "", "", T$4="Ambiguous", "")</f>
        <v/>
      </c>
      <c r="U5" s="30" t="str">
        <f>_xlfn.IFS(U$4="Yes", 1, U$4="No", 0, U$4 = "", "", U$4="Ambiguous", "")</f>
        <v/>
      </c>
      <c r="V5" s="30" t="str">
        <f>_xlfn.IFS(V$4="Yes", 1, V$4="No", 0, V$4 = "", "", V$4="Ambiguous", "")</f>
        <v/>
      </c>
      <c r="W5" s="30" t="str">
        <f>_xlfn.IFS(W$4="Yes", 1, W$4="No", 0, W$4 = "", "", W$4="Ambiguous", "")</f>
        <v/>
      </c>
      <c r="X5" s="30" t="str">
        <f>_xlfn.IFS(X$4="Yes", 1, X$4="No", 0, X$4 = "", "", X$4="Ambiguous", "")</f>
        <v/>
      </c>
      <c r="Y5" s="30" t="str">
        <f>_xlfn.IFS(Y$4="Yes", 1, Y$4="No", 0, Y$4 = "", "", Y$4="Ambiguous", "")</f>
        <v/>
      </c>
      <c r="Z5" s="30" t="str">
        <f>_xlfn.IFS(Z$4="Yes", 1, Z$4="No", 0, Z$4 = "", "", Z$4="Ambiguous", "")</f>
        <v/>
      </c>
      <c r="AA5" s="30" t="str">
        <f>_xlfn.IFS(AA$4="Yes", 1, AA$4="No", 0, AA$4 = "", "", AA$4="Ambiguous", "")</f>
        <v/>
      </c>
      <c r="AB5" s="30" t="str">
        <f>_xlfn.IFS(AB$4="Yes", 1, AB$4="No", 0, AB$4 = "", "", AB$4="Ambiguous", "")</f>
        <v/>
      </c>
      <c r="AC5" s="30" t="str">
        <f>_xlfn.IFS(AC$4="Yes", 1, AC$4="No", 0, AC$4 = "", "", AC$4="Ambiguous", "")</f>
        <v/>
      </c>
      <c r="AD5" s="30" t="str">
        <f>_xlfn.IFS(AD$4="Yes", 1, AD$4="No", 0, AD$4 = "", "", AD$4="Ambiguous", "")</f>
        <v/>
      </c>
      <c r="AE5" s="30" t="str">
        <f>_xlfn.IFS(AE$4="Yes", 1, AE$4="No", 0, AE$4 = "", "", AE$4="Ambiguous", "")</f>
        <v/>
      </c>
      <c r="AF5" s="30" t="str">
        <f>_xlfn.IFS(AF$4="Yes", 1, AF$4="No", 0, AF$4 = "", "", AF$4="Ambiguous", "")</f>
        <v/>
      </c>
      <c r="AG5" s="30" t="str">
        <f>_xlfn.IFS(AG$4="Yes", 1, AG$4="No", 0, AG$4 = "", "", AG$4="Ambiguous", "")</f>
        <v/>
      </c>
      <c r="AH5" s="30" t="str">
        <f>_xlfn.IFS(AH$4="Yes",1,AH$4="No",0,AH$4="","",AH$4="Ambiguous","")</f>
        <v/>
      </c>
      <c r="AI5" s="30" t="str">
        <f>_xlfn.IFS(AI$4="Yes", 1, AI$4="No", 0, AI$4 = "", "", AI$4="Ambiguous", "")</f>
        <v/>
      </c>
      <c r="AJ5" s="30" t="str">
        <f>_xlfn.IFS(AJ$4="Yes", 1, AJ$4="No", 0, AJ$4 = "", "", AJ$4="Ambiguous", "")</f>
        <v/>
      </c>
      <c r="AK5" s="30" t="str">
        <f>_xlfn.IFS(AK$4="Yes", 1, AK$4="No", 0, AK$4 = "", "", AK$4="Ambiguous", "")</f>
        <v/>
      </c>
      <c r="AL5" s="30" t="str">
        <f>_xlfn.IFS(AL$4="Yes", 1, AL$4="No", 0, AL$4 = "", "", AL$4="Ambiguous", "")</f>
        <v/>
      </c>
      <c r="AM5" s="30" t="str">
        <f>_xlfn.IFS(AM$4="Yes", 1, AM$4="No", 0, AM$4 = "", "", AM$4="Ambiguous", "")</f>
        <v/>
      </c>
      <c r="AN5" s="30" t="str">
        <f>_xlfn.IFS(AN$4="Yes", 1, AN$4="No", 0, AN$4 = "", "", AN$4="Ambiguous", "")</f>
        <v/>
      </c>
      <c r="AO5" s="30" t="str">
        <f>_xlfn.IFS(AO$4="Yes", 1, AO$4="No", 0, AO$4 = "", "", AO$4="Ambiguous", "")</f>
        <v/>
      </c>
      <c r="AP5" s="30" t="str">
        <f>_xlfn.IFS(AP$4="Yes", 1, AP$4="No", 0, AP$4 = "", "", AP$4="Ambiguous", "")</f>
        <v/>
      </c>
      <c r="AQ5" s="30" t="str">
        <f>_xlfn.IFS(AQ$4="Yes", 1, AQ$4="No", 0, AQ$4 = "", "", AQ$4="Ambiguous", "")</f>
        <v/>
      </c>
      <c r="AR5" s="30" t="str">
        <f>_xlfn.IFS(AR$4="Yes", 1, AR$4="No", 0, AR$4 = "", "", AR$4="Ambiguous", "")</f>
        <v/>
      </c>
      <c r="AS5" s="30" t="str">
        <f>_xlfn.IFS(AS$4="Yes", 1, AS$4="No", 0, AS$4 = "", "", AS$4="Ambiguous", "")</f>
        <v/>
      </c>
      <c r="AT5" s="30" t="str">
        <f t="shared" ref="AT5:BA5" si="0">_xlfn.IFS(AT$4="Yes", 1, AT$4="No", 0, AT$4 = "", "", AT$4="Ambiguous", "")</f>
        <v/>
      </c>
      <c r="AU5" s="30" t="str">
        <f t="shared" si="0"/>
        <v/>
      </c>
      <c r="AV5" s="30" t="str">
        <f t="shared" si="0"/>
        <v/>
      </c>
      <c r="AW5" s="30" t="str">
        <f t="shared" si="0"/>
        <v/>
      </c>
      <c r="AX5" s="30" t="str">
        <f t="shared" si="0"/>
        <v/>
      </c>
      <c r="AY5" s="30" t="str">
        <f t="shared" si="0"/>
        <v/>
      </c>
      <c r="AZ5" s="30" t="str">
        <f t="shared" si="0"/>
        <v/>
      </c>
      <c r="BA5" s="30" t="str">
        <f t="shared" si="0"/>
        <v/>
      </c>
      <c r="BB5" s="30"/>
      <c r="BC5" s="30"/>
      <c r="BD5" s="30"/>
    </row>
    <row r="6" spans="1:56" ht="15.75" customHeight="1" x14ac:dyDescent="0.15">
      <c r="A6" s="27" t="s">
        <v>314</v>
      </c>
      <c r="B6" s="30">
        <v>0.8</v>
      </c>
      <c r="C6" s="30">
        <v>0.65</v>
      </c>
      <c r="D6" s="30">
        <v>0.21</v>
      </c>
      <c r="E6" s="30">
        <v>0.17</v>
      </c>
      <c r="F6" s="30">
        <v>0.85</v>
      </c>
      <c r="G6" s="30">
        <v>0.15</v>
      </c>
      <c r="H6" s="30">
        <v>0.35</v>
      </c>
      <c r="I6" s="30">
        <v>0.56999999999999995</v>
      </c>
      <c r="J6" s="30">
        <v>0.6</v>
      </c>
      <c r="K6" s="30">
        <v>0.15</v>
      </c>
      <c r="L6" s="30">
        <v>0.3</v>
      </c>
      <c r="M6" s="30">
        <v>0.7</v>
      </c>
      <c r="N6" s="30">
        <v>0.39</v>
      </c>
      <c r="O6" s="30">
        <v>0.32</v>
      </c>
      <c r="P6" s="30">
        <v>0.28999999999999998</v>
      </c>
      <c r="Q6" s="30">
        <v>0.43</v>
      </c>
      <c r="R6" s="30">
        <v>0.65</v>
      </c>
      <c r="S6" s="30">
        <v>0.7</v>
      </c>
      <c r="T6" s="30">
        <v>0.04</v>
      </c>
      <c r="U6" s="30">
        <v>0.02</v>
      </c>
      <c r="V6" s="30">
        <v>5.3999999999999999E-2</v>
      </c>
      <c r="W6" s="30">
        <v>0.2</v>
      </c>
      <c r="X6" s="30">
        <v>0.84</v>
      </c>
      <c r="Y6" s="30">
        <v>0.12</v>
      </c>
      <c r="Z6" s="30">
        <v>0.3</v>
      </c>
      <c r="AA6" s="30">
        <v>0.57999999999999996</v>
      </c>
      <c r="AB6" s="30">
        <v>0.75</v>
      </c>
      <c r="AC6" s="30">
        <v>0.6</v>
      </c>
      <c r="AD6" s="30">
        <v>0.3</v>
      </c>
      <c r="AE6" s="30">
        <v>0.45</v>
      </c>
      <c r="AF6" s="30">
        <v>0.82</v>
      </c>
      <c r="AG6" s="30">
        <v>0.7</v>
      </c>
      <c r="AH6" s="30">
        <v>0.2</v>
      </c>
      <c r="AI6" s="30">
        <v>0.23</v>
      </c>
      <c r="AJ6" s="30">
        <v>0.08</v>
      </c>
      <c r="AK6" s="30">
        <v>5.0000000000000001E-3</v>
      </c>
      <c r="AL6" s="30">
        <v>5.0000000000000001E-3</v>
      </c>
      <c r="AM6" s="30">
        <v>0.01</v>
      </c>
      <c r="AN6" s="30">
        <v>0.7</v>
      </c>
      <c r="AO6" s="30">
        <v>0.75</v>
      </c>
      <c r="AP6" s="30">
        <v>0.6</v>
      </c>
      <c r="AQ6" s="30">
        <v>0.65</v>
      </c>
      <c r="AR6" s="30">
        <v>0.02</v>
      </c>
      <c r="AS6" s="30">
        <v>0.05</v>
      </c>
      <c r="AT6" s="30">
        <v>0.35</v>
      </c>
      <c r="AU6" s="30">
        <v>0.4</v>
      </c>
      <c r="AV6" s="30">
        <v>0.25</v>
      </c>
      <c r="AW6" s="30">
        <v>0.05</v>
      </c>
      <c r="AX6" s="30">
        <v>0.75</v>
      </c>
      <c r="AY6" s="30">
        <v>0.55000000000000004</v>
      </c>
      <c r="AZ6" s="30">
        <v>0.4</v>
      </c>
      <c r="BA6" s="30">
        <v>0.25</v>
      </c>
      <c r="BB6" s="30"/>
      <c r="BC6" s="30"/>
      <c r="BD6" s="30"/>
    </row>
    <row r="7" spans="1:56" ht="15.75" customHeight="1" x14ac:dyDescent="0.15">
      <c r="A7" s="27" t="s">
        <v>315</v>
      </c>
      <c r="B7" s="30">
        <v>0.78</v>
      </c>
      <c r="C7" s="30">
        <v>0.35</v>
      </c>
      <c r="D7" s="30">
        <v>0.25</v>
      </c>
      <c r="E7" s="30">
        <v>0.14000000000000001</v>
      </c>
      <c r="F7" s="30">
        <v>0.8</v>
      </c>
      <c r="G7" s="30">
        <v>0.12</v>
      </c>
      <c r="H7" s="30">
        <v>0.42</v>
      </c>
      <c r="I7" s="30">
        <v>0.42</v>
      </c>
      <c r="J7" s="30">
        <v>0.4</v>
      </c>
      <c r="K7" s="30">
        <v>0.09</v>
      </c>
      <c r="L7" s="30">
        <v>0.45</v>
      </c>
      <c r="M7" s="30">
        <v>0.65</v>
      </c>
      <c r="N7" s="30">
        <v>0.42</v>
      </c>
      <c r="O7" s="30">
        <v>0.33</v>
      </c>
      <c r="P7" s="30">
        <v>0.25</v>
      </c>
      <c r="Q7" s="30">
        <v>0.75</v>
      </c>
      <c r="R7" s="30">
        <v>0.56999999999999995</v>
      </c>
      <c r="S7" s="30"/>
      <c r="T7" s="30">
        <v>0.06</v>
      </c>
      <c r="U7" s="30">
        <v>0.03</v>
      </c>
      <c r="V7" s="30">
        <v>7.4999999999999997E-2</v>
      </c>
      <c r="W7" s="30">
        <v>0.25</v>
      </c>
      <c r="X7" s="30">
        <v>0.62</v>
      </c>
      <c r="Y7" s="30">
        <v>0.23</v>
      </c>
      <c r="Z7" s="30">
        <v>0.45</v>
      </c>
      <c r="AA7" s="30">
        <v>0.65</v>
      </c>
      <c r="AB7" s="30">
        <v>0.65</v>
      </c>
      <c r="AC7" s="30">
        <v>0.72</v>
      </c>
      <c r="AD7" s="30">
        <v>0.08</v>
      </c>
      <c r="AE7" s="30">
        <v>0.53</v>
      </c>
      <c r="AF7" s="30">
        <v>0.65</v>
      </c>
      <c r="AG7" s="30">
        <v>0.85</v>
      </c>
      <c r="AH7" s="30">
        <v>0.25</v>
      </c>
      <c r="AI7" s="30">
        <v>0.35</v>
      </c>
      <c r="AJ7" s="30">
        <v>0.04</v>
      </c>
      <c r="AK7" s="30">
        <v>0.03</v>
      </c>
      <c r="AL7" s="30"/>
      <c r="AM7" s="30">
        <v>5.0000000000000001E-3</v>
      </c>
      <c r="AN7" s="30"/>
      <c r="AO7" s="30"/>
      <c r="AP7" s="30">
        <v>0.56999999999999995</v>
      </c>
      <c r="AQ7" s="30">
        <v>0.75</v>
      </c>
      <c r="AR7" s="30">
        <v>5.0000000000000001E-3</v>
      </c>
      <c r="AS7" s="30"/>
      <c r="AT7" s="30">
        <v>0.26</v>
      </c>
      <c r="AU7" s="30"/>
      <c r="AV7" s="30"/>
      <c r="AW7" s="30"/>
      <c r="AX7" s="30"/>
      <c r="AY7" s="30"/>
      <c r="AZ7" s="30"/>
      <c r="BA7" s="30"/>
      <c r="BB7" s="30"/>
      <c r="BC7" s="30"/>
      <c r="BD7" s="30"/>
    </row>
    <row r="8" spans="1:56" ht="15.75" customHeight="1" x14ac:dyDescent="0.15">
      <c r="A8" s="27" t="s">
        <v>316</v>
      </c>
      <c r="B8" s="30"/>
      <c r="C8" s="30">
        <v>0.3</v>
      </c>
      <c r="D8" s="30">
        <v>0.38</v>
      </c>
      <c r="E8" s="30">
        <v>0.128</v>
      </c>
      <c r="F8" s="30">
        <v>0.75</v>
      </c>
      <c r="G8" s="30">
        <v>0.08</v>
      </c>
      <c r="H8" s="30">
        <v>0.65</v>
      </c>
      <c r="I8" s="30">
        <v>0.4</v>
      </c>
      <c r="J8" s="30">
        <v>0.44</v>
      </c>
      <c r="K8" s="30">
        <v>0.12</v>
      </c>
      <c r="L8" s="30">
        <v>0.35</v>
      </c>
      <c r="M8" s="30">
        <v>0.69</v>
      </c>
      <c r="N8" s="30">
        <v>0.46</v>
      </c>
      <c r="O8" s="30">
        <v>0.31</v>
      </c>
      <c r="P8" s="30">
        <v>0.23</v>
      </c>
      <c r="Q8" s="30">
        <v>0.85</v>
      </c>
      <c r="R8" s="30">
        <v>0.4</v>
      </c>
      <c r="S8" s="30"/>
      <c r="T8" s="30">
        <v>0.04</v>
      </c>
      <c r="U8" s="30">
        <v>0.02</v>
      </c>
      <c r="V8" s="30">
        <v>0.105</v>
      </c>
      <c r="W8" s="30">
        <v>0.28000000000000003</v>
      </c>
      <c r="X8" s="30">
        <v>0.6</v>
      </c>
      <c r="Y8" s="30">
        <v>0.25</v>
      </c>
      <c r="Z8" s="30">
        <v>0.35</v>
      </c>
      <c r="AA8" s="30">
        <v>0.52</v>
      </c>
      <c r="AB8" s="30">
        <v>0.75</v>
      </c>
      <c r="AC8" s="30">
        <v>0.85</v>
      </c>
      <c r="AD8" s="30">
        <v>0.05</v>
      </c>
      <c r="AE8" s="30">
        <v>0.45</v>
      </c>
      <c r="AF8" s="30">
        <v>0.4</v>
      </c>
      <c r="AG8" s="30">
        <v>0.9</v>
      </c>
      <c r="AH8" s="30">
        <v>0.18</v>
      </c>
      <c r="AI8" s="30">
        <v>0.3</v>
      </c>
      <c r="AJ8" s="30">
        <v>0.02</v>
      </c>
      <c r="AK8" s="30">
        <v>7.0000000000000007E-2</v>
      </c>
      <c r="AL8" s="30"/>
      <c r="AM8" s="30">
        <v>1E-3</v>
      </c>
      <c r="AN8" s="30"/>
      <c r="AO8" s="30"/>
      <c r="AP8" s="30"/>
      <c r="AQ8" s="30"/>
      <c r="AR8" s="30"/>
      <c r="AS8" s="30"/>
      <c r="AT8" s="30">
        <v>0.08</v>
      </c>
      <c r="AU8" s="30"/>
      <c r="AV8" s="30"/>
      <c r="AW8" s="30"/>
      <c r="AX8" s="30"/>
      <c r="AY8" s="30"/>
      <c r="AZ8" s="30"/>
      <c r="BA8" s="30"/>
      <c r="BB8" s="30"/>
      <c r="BC8" s="30"/>
      <c r="BD8" s="30"/>
    </row>
    <row r="9" spans="1:56" ht="15.75" customHeight="1" x14ac:dyDescent="0.15">
      <c r="A9" s="27" t="s">
        <v>317</v>
      </c>
      <c r="B9" s="30"/>
      <c r="C9" s="30">
        <v>0.2</v>
      </c>
      <c r="D9" s="30">
        <v>0.28999999999999998</v>
      </c>
      <c r="E9" s="30">
        <v>0.05</v>
      </c>
      <c r="F9" s="30">
        <v>0.65</v>
      </c>
      <c r="G9" s="30"/>
      <c r="H9" s="30"/>
      <c r="I9" s="30"/>
      <c r="J9" s="30"/>
      <c r="K9" s="30">
        <v>0.14000000000000001</v>
      </c>
      <c r="L9" s="30">
        <v>0.45</v>
      </c>
      <c r="M9" s="30">
        <v>0.65</v>
      </c>
      <c r="N9" s="30">
        <v>0.59</v>
      </c>
      <c r="O9" s="30">
        <v>0.28000000000000003</v>
      </c>
      <c r="P9" s="30">
        <v>0.13</v>
      </c>
      <c r="Q9" s="30"/>
      <c r="R9" s="30"/>
      <c r="S9" s="30"/>
      <c r="T9" s="30">
        <v>0.02</v>
      </c>
      <c r="U9" s="30">
        <v>0.01</v>
      </c>
      <c r="V9" s="30">
        <v>0.12</v>
      </c>
      <c r="W9" s="30">
        <v>0.15</v>
      </c>
      <c r="X9" s="30">
        <v>0.56999999999999995</v>
      </c>
      <c r="Y9" s="30">
        <v>0.45</v>
      </c>
      <c r="Z9" s="30">
        <v>0.2</v>
      </c>
      <c r="AA9" s="30">
        <v>0.65</v>
      </c>
      <c r="AB9" s="30"/>
      <c r="AC9" s="30">
        <v>0.7</v>
      </c>
      <c r="AD9" s="30">
        <v>0.03</v>
      </c>
      <c r="AE9" s="30">
        <v>0.42</v>
      </c>
      <c r="AF9" s="30"/>
      <c r="AG9" s="30">
        <v>0.95</v>
      </c>
      <c r="AH9" s="30">
        <v>0.28000000000000003</v>
      </c>
      <c r="AI9" s="30">
        <v>0.35</v>
      </c>
      <c r="AJ9" s="30">
        <v>5.0000000000000001E-3</v>
      </c>
      <c r="AK9" s="30">
        <v>1E-3</v>
      </c>
      <c r="AL9" s="30"/>
      <c r="AM9" s="30"/>
      <c r="AN9" s="30"/>
      <c r="AO9" s="30"/>
      <c r="AP9" s="30"/>
      <c r="AQ9" s="30"/>
      <c r="AR9" s="30"/>
      <c r="AS9" s="30"/>
      <c r="AT9" s="30">
        <v>1E-3</v>
      </c>
      <c r="AU9" s="30"/>
      <c r="AV9" s="30"/>
      <c r="AW9" s="30"/>
      <c r="AX9" s="30"/>
      <c r="AY9" s="30"/>
      <c r="AZ9" s="30"/>
      <c r="BA9" s="30"/>
      <c r="BB9" s="30"/>
      <c r="BC9" s="30"/>
      <c r="BD9" s="30"/>
    </row>
    <row r="10" spans="1:56" ht="15.75" customHeight="1" x14ac:dyDescent="0.15">
      <c r="A10" s="27" t="s">
        <v>318</v>
      </c>
      <c r="B10" s="30"/>
      <c r="C10" s="30"/>
      <c r="D10" s="30">
        <v>0.27</v>
      </c>
      <c r="E10" s="30">
        <v>0.06</v>
      </c>
      <c r="F10" s="30"/>
      <c r="G10" s="30"/>
      <c r="H10" s="30"/>
      <c r="I10" s="30"/>
      <c r="J10" s="30"/>
      <c r="K10" s="30">
        <v>0.1</v>
      </c>
      <c r="L10" s="30">
        <v>0.65</v>
      </c>
      <c r="M10" s="30">
        <v>0.6</v>
      </c>
      <c r="N10" s="30">
        <v>0.8</v>
      </c>
      <c r="O10" s="30">
        <v>0.08</v>
      </c>
      <c r="P10" s="30">
        <v>0.12</v>
      </c>
      <c r="Q10" s="30"/>
      <c r="R10" s="30"/>
      <c r="S10" s="30"/>
      <c r="T10" s="30">
        <v>0.01</v>
      </c>
      <c r="U10" s="30">
        <v>5.0000000000000001E-3</v>
      </c>
      <c r="V10" s="30"/>
      <c r="W10" s="30">
        <v>0.18</v>
      </c>
      <c r="X10" s="30">
        <v>0.52</v>
      </c>
      <c r="Y10" s="30">
        <v>0.35</v>
      </c>
      <c r="Z10" s="30"/>
      <c r="AA10" s="30">
        <v>0.8</v>
      </c>
      <c r="AB10" s="30"/>
      <c r="AC10" s="30">
        <v>0.85</v>
      </c>
      <c r="AD10" s="30">
        <v>0.01</v>
      </c>
      <c r="AE10" s="30"/>
      <c r="AF10" s="30"/>
      <c r="AG10" s="30">
        <v>0.98</v>
      </c>
      <c r="AH10" s="30">
        <v>0.35</v>
      </c>
      <c r="AI10" s="30">
        <v>0.4</v>
      </c>
      <c r="AJ10" s="30">
        <v>1E-3</v>
      </c>
      <c r="AK10" s="30">
        <v>0.05</v>
      </c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</row>
    <row r="11" spans="1:56" ht="15.75" customHeight="1" x14ac:dyDescent="0.15">
      <c r="A11" s="27" t="s">
        <v>319</v>
      </c>
      <c r="B11" s="30"/>
      <c r="C11" s="30"/>
      <c r="D11" s="30">
        <v>0.24</v>
      </c>
      <c r="E11" s="30">
        <v>0.04</v>
      </c>
      <c r="F11" s="30"/>
      <c r="G11" s="30"/>
      <c r="H11" s="30"/>
      <c r="I11" s="30"/>
      <c r="J11" s="30"/>
      <c r="K11" s="30"/>
      <c r="L11" s="30">
        <v>0.7</v>
      </c>
      <c r="M11" s="30">
        <v>0.95</v>
      </c>
      <c r="N11" s="30">
        <v>0.65</v>
      </c>
      <c r="O11" s="30">
        <v>0.15</v>
      </c>
      <c r="P11" s="30">
        <v>0.2</v>
      </c>
      <c r="Q11" s="30"/>
      <c r="R11" s="30"/>
      <c r="S11" s="30"/>
      <c r="T11" s="30">
        <v>2E-3</v>
      </c>
      <c r="U11" s="30">
        <v>1E-3</v>
      </c>
      <c r="V11" s="30"/>
      <c r="W11" s="30">
        <v>0.12</v>
      </c>
      <c r="X11" s="30">
        <v>0.45</v>
      </c>
      <c r="Y11" s="30">
        <v>0.3</v>
      </c>
      <c r="Z11" s="30"/>
      <c r="AA11" s="30">
        <v>0.83</v>
      </c>
      <c r="AB11" s="30"/>
      <c r="AC11" s="30"/>
      <c r="AD11" s="30"/>
      <c r="AE11" s="30"/>
      <c r="AF11" s="30"/>
      <c r="AG11" s="30">
        <v>0.97799999999999998</v>
      </c>
      <c r="AH11" s="30">
        <v>0.4</v>
      </c>
      <c r="AI11" s="30">
        <v>0.55000000000000004</v>
      </c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</row>
    <row r="12" spans="1:56" ht="15.75" customHeight="1" x14ac:dyDescent="0.15">
      <c r="A12" s="27" t="s">
        <v>320</v>
      </c>
      <c r="B12" s="30"/>
      <c r="C12" s="30"/>
      <c r="D12" s="30"/>
      <c r="E12" s="30">
        <v>2.5000000000000001E-2</v>
      </c>
      <c r="F12" s="30"/>
      <c r="G12" s="30"/>
      <c r="H12" s="30"/>
      <c r="I12" s="30"/>
      <c r="J12" s="30"/>
      <c r="K12" s="30"/>
      <c r="L12" s="30">
        <v>0.6</v>
      </c>
      <c r="M12" s="30">
        <v>0.9</v>
      </c>
      <c r="N12" s="30">
        <v>0.72</v>
      </c>
      <c r="O12" s="30">
        <v>0.1</v>
      </c>
      <c r="P12" s="30">
        <v>0.18</v>
      </c>
      <c r="Q12" s="30"/>
      <c r="R12" s="30"/>
      <c r="S12" s="30"/>
      <c r="T12" s="30"/>
      <c r="U12" s="30"/>
      <c r="V12" s="30"/>
      <c r="W12" s="30">
        <v>0.15</v>
      </c>
      <c r="X12" s="30">
        <v>0.2</v>
      </c>
      <c r="Y12" s="30">
        <v>0.15</v>
      </c>
      <c r="Z12" s="30"/>
      <c r="AA12" s="30"/>
      <c r="AB12" s="30"/>
      <c r="AC12" s="30"/>
      <c r="AD12" s="30"/>
      <c r="AE12" s="30"/>
      <c r="AF12" s="30"/>
      <c r="AG12" s="30"/>
      <c r="AH12" s="30">
        <v>0.3</v>
      </c>
      <c r="AI12" s="30">
        <v>0.35</v>
      </c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</row>
    <row r="13" spans="1:56" ht="15.75" customHeight="1" x14ac:dyDescent="0.15">
      <c r="A13" s="27" t="s">
        <v>321</v>
      </c>
      <c r="B13" s="30"/>
      <c r="C13" s="30"/>
      <c r="D13" s="30"/>
      <c r="E13" s="30">
        <v>0.05</v>
      </c>
      <c r="F13" s="30"/>
      <c r="G13" s="30"/>
      <c r="H13" s="30"/>
      <c r="I13" s="30"/>
      <c r="J13" s="30"/>
      <c r="K13" s="30"/>
      <c r="L13" s="30"/>
      <c r="M13" s="30">
        <v>0.75</v>
      </c>
      <c r="N13" s="30"/>
      <c r="O13" s="30"/>
      <c r="P13" s="30"/>
      <c r="Q13" s="30"/>
      <c r="R13" s="30"/>
      <c r="S13" s="30"/>
      <c r="T13" s="30"/>
      <c r="U13" s="30"/>
      <c r="V13" s="30"/>
      <c r="W13" s="30">
        <v>0.08</v>
      </c>
      <c r="X13" s="30"/>
      <c r="Y13" s="30">
        <v>0.08</v>
      </c>
      <c r="Z13" s="30"/>
      <c r="AA13" s="30"/>
      <c r="AB13" s="30"/>
      <c r="AC13" s="30"/>
      <c r="AD13" s="30"/>
      <c r="AE13" s="30"/>
      <c r="AF13" s="30"/>
      <c r="AG13" s="30"/>
      <c r="AH13" s="30"/>
      <c r="AI13" s="30">
        <v>0.1</v>
      </c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</row>
    <row r="14" spans="1:56" ht="15.75" customHeight="1" x14ac:dyDescent="0.15">
      <c r="A14" s="27" t="s">
        <v>322</v>
      </c>
      <c r="B14" s="30"/>
      <c r="C14" s="30"/>
      <c r="D14" s="30"/>
      <c r="E14" s="30">
        <v>0.04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</row>
    <row r="15" spans="1:56" ht="15.75" customHeight="1" x14ac:dyDescent="0.15">
      <c r="A15" s="27" t="s">
        <v>323</v>
      </c>
      <c r="B15" s="30"/>
      <c r="C15" s="30"/>
      <c r="D15" s="30"/>
      <c r="E15" s="30">
        <v>0.01</v>
      </c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</row>
    <row r="16" spans="1:56" ht="15.75" customHeight="1" x14ac:dyDescent="0.15">
      <c r="A16" s="27" t="s">
        <v>324</v>
      </c>
      <c r="B16" s="30" t="str">
        <f t="shared" ref="B16:AS16" si="1">IF(B$5 = "", "",(B6-B$5)^2)</f>
        <v/>
      </c>
      <c r="C16" s="30" t="str">
        <f t="shared" si="1"/>
        <v/>
      </c>
      <c r="D16" s="30" t="str">
        <f t="shared" si="1"/>
        <v/>
      </c>
      <c r="E16" s="30" t="str">
        <f t="shared" si="1"/>
        <v/>
      </c>
      <c r="F16" s="30" t="str">
        <f t="shared" si="1"/>
        <v/>
      </c>
      <c r="G16" s="30" t="str">
        <f t="shared" si="1"/>
        <v/>
      </c>
      <c r="H16" s="30" t="str">
        <f t="shared" si="1"/>
        <v/>
      </c>
      <c r="I16" s="30" t="str">
        <f t="shared" si="1"/>
        <v/>
      </c>
      <c r="J16" s="30" t="str">
        <f t="shared" si="1"/>
        <v/>
      </c>
      <c r="K16" s="30" t="str">
        <f t="shared" si="1"/>
        <v/>
      </c>
      <c r="L16" s="30" t="str">
        <f t="shared" si="1"/>
        <v/>
      </c>
      <c r="M16" s="30" t="str">
        <f t="shared" si="1"/>
        <v/>
      </c>
      <c r="N16" s="30" t="str">
        <f t="shared" si="1"/>
        <v/>
      </c>
      <c r="O16" s="30" t="str">
        <f t="shared" si="1"/>
        <v/>
      </c>
      <c r="P16" s="30" t="str">
        <f t="shared" si="1"/>
        <v/>
      </c>
      <c r="Q16" s="30" t="str">
        <f t="shared" si="1"/>
        <v/>
      </c>
      <c r="R16" s="30" t="str">
        <f t="shared" si="1"/>
        <v/>
      </c>
      <c r="S16" s="30" t="str">
        <f t="shared" si="1"/>
        <v/>
      </c>
      <c r="T16" s="30" t="str">
        <f t="shared" si="1"/>
        <v/>
      </c>
      <c r="U16" s="30" t="str">
        <f t="shared" si="1"/>
        <v/>
      </c>
      <c r="V16" s="30" t="str">
        <f t="shared" si="1"/>
        <v/>
      </c>
      <c r="W16" s="30" t="str">
        <f t="shared" si="1"/>
        <v/>
      </c>
      <c r="X16" s="30" t="str">
        <f t="shared" si="1"/>
        <v/>
      </c>
      <c r="Y16" s="30" t="str">
        <f t="shared" si="1"/>
        <v/>
      </c>
      <c r="Z16" s="30" t="str">
        <f t="shared" si="1"/>
        <v/>
      </c>
      <c r="AA16" s="30" t="str">
        <f t="shared" si="1"/>
        <v/>
      </c>
      <c r="AB16" s="30" t="str">
        <f t="shared" si="1"/>
        <v/>
      </c>
      <c r="AC16" s="30" t="str">
        <f t="shared" si="1"/>
        <v/>
      </c>
      <c r="AD16" s="30" t="str">
        <f t="shared" si="1"/>
        <v/>
      </c>
      <c r="AE16" s="30" t="str">
        <f t="shared" si="1"/>
        <v/>
      </c>
      <c r="AF16" s="30" t="str">
        <f t="shared" si="1"/>
        <v/>
      </c>
      <c r="AG16" s="30" t="str">
        <f t="shared" si="1"/>
        <v/>
      </c>
      <c r="AH16" s="30" t="str">
        <f t="shared" si="1"/>
        <v/>
      </c>
      <c r="AI16" s="30" t="str">
        <f t="shared" si="1"/>
        <v/>
      </c>
      <c r="AJ16" s="30" t="str">
        <f t="shared" si="1"/>
        <v/>
      </c>
      <c r="AK16" s="30" t="str">
        <f t="shared" si="1"/>
        <v/>
      </c>
      <c r="AL16" s="30" t="str">
        <f t="shared" si="1"/>
        <v/>
      </c>
      <c r="AM16" s="30" t="str">
        <f t="shared" si="1"/>
        <v/>
      </c>
      <c r="AN16" s="30" t="str">
        <f t="shared" si="1"/>
        <v/>
      </c>
      <c r="AO16" s="30" t="str">
        <f t="shared" si="1"/>
        <v/>
      </c>
      <c r="AP16" s="30" t="str">
        <f t="shared" si="1"/>
        <v/>
      </c>
      <c r="AQ16" s="30" t="str">
        <f t="shared" si="1"/>
        <v/>
      </c>
      <c r="AR16" s="30" t="str">
        <f t="shared" si="1"/>
        <v/>
      </c>
      <c r="AS16" s="30" t="str">
        <f t="shared" si="1"/>
        <v/>
      </c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</row>
    <row r="17" spans="1:56" ht="15.75" customHeight="1" x14ac:dyDescent="0.15">
      <c r="A17" s="27" t="s">
        <v>325</v>
      </c>
      <c r="B17" s="30" t="str">
        <f t="shared" ref="B17:AS17" si="2">IF(B$5 = "", "",(B7-B$5)^2)</f>
        <v/>
      </c>
      <c r="C17" s="30" t="str">
        <f t="shared" si="2"/>
        <v/>
      </c>
      <c r="D17" s="30" t="str">
        <f t="shared" si="2"/>
        <v/>
      </c>
      <c r="E17" s="30" t="str">
        <f t="shared" si="2"/>
        <v/>
      </c>
      <c r="F17" s="30" t="str">
        <f t="shared" si="2"/>
        <v/>
      </c>
      <c r="G17" s="30" t="str">
        <f t="shared" si="2"/>
        <v/>
      </c>
      <c r="H17" s="30" t="str">
        <f t="shared" si="2"/>
        <v/>
      </c>
      <c r="I17" s="30" t="str">
        <f t="shared" si="2"/>
        <v/>
      </c>
      <c r="J17" s="30" t="str">
        <f t="shared" si="2"/>
        <v/>
      </c>
      <c r="K17" s="30" t="str">
        <f t="shared" si="2"/>
        <v/>
      </c>
      <c r="L17" s="30" t="str">
        <f t="shared" si="2"/>
        <v/>
      </c>
      <c r="M17" s="30" t="str">
        <f t="shared" si="2"/>
        <v/>
      </c>
      <c r="N17" s="30" t="str">
        <f t="shared" si="2"/>
        <v/>
      </c>
      <c r="O17" s="30" t="str">
        <f t="shared" si="2"/>
        <v/>
      </c>
      <c r="P17" s="30" t="str">
        <f t="shared" si="2"/>
        <v/>
      </c>
      <c r="Q17" s="30" t="str">
        <f t="shared" si="2"/>
        <v/>
      </c>
      <c r="R17" s="30" t="str">
        <f t="shared" si="2"/>
        <v/>
      </c>
      <c r="S17" s="30" t="str">
        <f t="shared" si="2"/>
        <v/>
      </c>
      <c r="T17" s="30" t="str">
        <f t="shared" si="2"/>
        <v/>
      </c>
      <c r="U17" s="30" t="str">
        <f t="shared" si="2"/>
        <v/>
      </c>
      <c r="V17" s="30" t="str">
        <f t="shared" si="2"/>
        <v/>
      </c>
      <c r="W17" s="30" t="str">
        <f t="shared" si="2"/>
        <v/>
      </c>
      <c r="X17" s="30" t="str">
        <f t="shared" si="2"/>
        <v/>
      </c>
      <c r="Y17" s="30" t="str">
        <f t="shared" si="2"/>
        <v/>
      </c>
      <c r="Z17" s="30" t="str">
        <f t="shared" si="2"/>
        <v/>
      </c>
      <c r="AA17" s="30" t="str">
        <f t="shared" si="2"/>
        <v/>
      </c>
      <c r="AB17" s="30" t="str">
        <f t="shared" si="2"/>
        <v/>
      </c>
      <c r="AC17" s="30" t="str">
        <f t="shared" si="2"/>
        <v/>
      </c>
      <c r="AD17" s="30" t="str">
        <f t="shared" si="2"/>
        <v/>
      </c>
      <c r="AE17" s="30" t="str">
        <f t="shared" si="2"/>
        <v/>
      </c>
      <c r="AF17" s="30" t="str">
        <f t="shared" si="2"/>
        <v/>
      </c>
      <c r="AG17" s="30" t="str">
        <f t="shared" si="2"/>
        <v/>
      </c>
      <c r="AH17" s="30" t="str">
        <f t="shared" si="2"/>
        <v/>
      </c>
      <c r="AI17" s="30" t="str">
        <f t="shared" si="2"/>
        <v/>
      </c>
      <c r="AJ17" s="30" t="str">
        <f t="shared" si="2"/>
        <v/>
      </c>
      <c r="AK17" s="30" t="str">
        <f t="shared" si="2"/>
        <v/>
      </c>
      <c r="AL17" s="30" t="str">
        <f t="shared" si="2"/>
        <v/>
      </c>
      <c r="AM17" s="30" t="str">
        <f t="shared" si="2"/>
        <v/>
      </c>
      <c r="AN17" s="30" t="str">
        <f t="shared" si="2"/>
        <v/>
      </c>
      <c r="AO17" s="30" t="str">
        <f t="shared" si="2"/>
        <v/>
      </c>
      <c r="AP17" s="30" t="str">
        <f t="shared" si="2"/>
        <v/>
      </c>
      <c r="AQ17" s="30" t="str">
        <f t="shared" si="2"/>
        <v/>
      </c>
      <c r="AR17" s="30" t="str">
        <f t="shared" si="2"/>
        <v/>
      </c>
      <c r="AS17" s="30" t="str">
        <f t="shared" si="2"/>
        <v/>
      </c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</row>
    <row r="18" spans="1:56" ht="15.75" customHeight="1" x14ac:dyDescent="0.15">
      <c r="A18" s="27" t="s">
        <v>326</v>
      </c>
      <c r="B18" s="30" t="str">
        <f t="shared" ref="B18:AS18" si="3">IF(B$5 = "", "",(B8-B$5)^2)</f>
        <v/>
      </c>
      <c r="C18" s="30" t="str">
        <f t="shared" si="3"/>
        <v/>
      </c>
      <c r="D18" s="30" t="str">
        <f t="shared" si="3"/>
        <v/>
      </c>
      <c r="E18" s="30" t="str">
        <f t="shared" si="3"/>
        <v/>
      </c>
      <c r="F18" s="30" t="str">
        <f t="shared" si="3"/>
        <v/>
      </c>
      <c r="G18" s="30" t="str">
        <f t="shared" si="3"/>
        <v/>
      </c>
      <c r="H18" s="30" t="str">
        <f t="shared" si="3"/>
        <v/>
      </c>
      <c r="I18" s="30" t="str">
        <f t="shared" si="3"/>
        <v/>
      </c>
      <c r="J18" s="30" t="str">
        <f t="shared" si="3"/>
        <v/>
      </c>
      <c r="K18" s="30" t="str">
        <f t="shared" si="3"/>
        <v/>
      </c>
      <c r="L18" s="30" t="str">
        <f t="shared" si="3"/>
        <v/>
      </c>
      <c r="M18" s="30" t="str">
        <f t="shared" si="3"/>
        <v/>
      </c>
      <c r="N18" s="30" t="str">
        <f t="shared" si="3"/>
        <v/>
      </c>
      <c r="O18" s="30" t="str">
        <f t="shared" si="3"/>
        <v/>
      </c>
      <c r="P18" s="30" t="str">
        <f t="shared" si="3"/>
        <v/>
      </c>
      <c r="Q18" s="30" t="str">
        <f t="shared" si="3"/>
        <v/>
      </c>
      <c r="R18" s="30" t="str">
        <f t="shared" si="3"/>
        <v/>
      </c>
      <c r="S18" s="30" t="str">
        <f t="shared" si="3"/>
        <v/>
      </c>
      <c r="T18" s="30" t="str">
        <f t="shared" si="3"/>
        <v/>
      </c>
      <c r="U18" s="30" t="str">
        <f t="shared" si="3"/>
        <v/>
      </c>
      <c r="V18" s="30" t="str">
        <f t="shared" si="3"/>
        <v/>
      </c>
      <c r="W18" s="30" t="str">
        <f t="shared" si="3"/>
        <v/>
      </c>
      <c r="X18" s="30" t="str">
        <f t="shared" si="3"/>
        <v/>
      </c>
      <c r="Y18" s="30" t="str">
        <f t="shared" si="3"/>
        <v/>
      </c>
      <c r="Z18" s="30" t="str">
        <f t="shared" si="3"/>
        <v/>
      </c>
      <c r="AA18" s="30" t="str">
        <f t="shared" si="3"/>
        <v/>
      </c>
      <c r="AB18" s="30" t="str">
        <f t="shared" si="3"/>
        <v/>
      </c>
      <c r="AC18" s="30" t="str">
        <f t="shared" si="3"/>
        <v/>
      </c>
      <c r="AD18" s="30" t="str">
        <f t="shared" si="3"/>
        <v/>
      </c>
      <c r="AE18" s="30" t="str">
        <f t="shared" si="3"/>
        <v/>
      </c>
      <c r="AF18" s="30" t="str">
        <f t="shared" si="3"/>
        <v/>
      </c>
      <c r="AG18" s="30" t="str">
        <f t="shared" si="3"/>
        <v/>
      </c>
      <c r="AH18" s="30" t="str">
        <f t="shared" si="3"/>
        <v/>
      </c>
      <c r="AI18" s="30" t="str">
        <f t="shared" si="3"/>
        <v/>
      </c>
      <c r="AJ18" s="30" t="str">
        <f t="shared" si="3"/>
        <v/>
      </c>
      <c r="AK18" s="30" t="str">
        <f t="shared" si="3"/>
        <v/>
      </c>
      <c r="AL18" s="30" t="str">
        <f t="shared" si="3"/>
        <v/>
      </c>
      <c r="AM18" s="30" t="str">
        <f t="shared" si="3"/>
        <v/>
      </c>
      <c r="AN18" s="30" t="str">
        <f t="shared" si="3"/>
        <v/>
      </c>
      <c r="AO18" s="30" t="str">
        <f t="shared" si="3"/>
        <v/>
      </c>
      <c r="AP18" s="30" t="str">
        <f t="shared" si="3"/>
        <v/>
      </c>
      <c r="AQ18" s="30" t="str">
        <f t="shared" si="3"/>
        <v/>
      </c>
      <c r="AR18" s="30" t="str">
        <f t="shared" si="3"/>
        <v/>
      </c>
      <c r="AS18" s="30" t="str">
        <f t="shared" si="3"/>
        <v/>
      </c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</row>
    <row r="19" spans="1:56" ht="15.75" customHeight="1" x14ac:dyDescent="0.15">
      <c r="A19" s="27" t="s">
        <v>327</v>
      </c>
      <c r="B19" s="30" t="str">
        <f t="shared" ref="B19:AS19" si="4">IF(B$5 = "", "",(B9-B$5)^2)</f>
        <v/>
      </c>
      <c r="C19" s="30" t="str">
        <f t="shared" si="4"/>
        <v/>
      </c>
      <c r="D19" s="30" t="str">
        <f t="shared" si="4"/>
        <v/>
      </c>
      <c r="E19" s="30" t="str">
        <f t="shared" si="4"/>
        <v/>
      </c>
      <c r="F19" s="30" t="str">
        <f t="shared" si="4"/>
        <v/>
      </c>
      <c r="G19" s="30" t="str">
        <f t="shared" si="4"/>
        <v/>
      </c>
      <c r="H19" s="30" t="str">
        <f t="shared" si="4"/>
        <v/>
      </c>
      <c r="I19" s="30" t="str">
        <f t="shared" si="4"/>
        <v/>
      </c>
      <c r="J19" s="30" t="str">
        <f t="shared" si="4"/>
        <v/>
      </c>
      <c r="K19" s="30" t="str">
        <f t="shared" si="4"/>
        <v/>
      </c>
      <c r="L19" s="30" t="str">
        <f t="shared" si="4"/>
        <v/>
      </c>
      <c r="M19" s="30" t="str">
        <f t="shared" si="4"/>
        <v/>
      </c>
      <c r="N19" s="30" t="str">
        <f t="shared" si="4"/>
        <v/>
      </c>
      <c r="O19" s="30" t="str">
        <f t="shared" si="4"/>
        <v/>
      </c>
      <c r="P19" s="30" t="str">
        <f t="shared" si="4"/>
        <v/>
      </c>
      <c r="Q19" s="30" t="str">
        <f t="shared" si="4"/>
        <v/>
      </c>
      <c r="R19" s="30" t="str">
        <f t="shared" si="4"/>
        <v/>
      </c>
      <c r="S19" s="30" t="str">
        <f t="shared" si="4"/>
        <v/>
      </c>
      <c r="T19" s="30" t="str">
        <f t="shared" si="4"/>
        <v/>
      </c>
      <c r="U19" s="30" t="str">
        <f t="shared" si="4"/>
        <v/>
      </c>
      <c r="V19" s="30" t="str">
        <f t="shared" si="4"/>
        <v/>
      </c>
      <c r="W19" s="30" t="str">
        <f t="shared" si="4"/>
        <v/>
      </c>
      <c r="X19" s="30" t="str">
        <f t="shared" si="4"/>
        <v/>
      </c>
      <c r="Y19" s="30" t="str">
        <f t="shared" si="4"/>
        <v/>
      </c>
      <c r="Z19" s="30" t="str">
        <f t="shared" si="4"/>
        <v/>
      </c>
      <c r="AA19" s="30" t="str">
        <f t="shared" si="4"/>
        <v/>
      </c>
      <c r="AB19" s="30" t="str">
        <f t="shared" si="4"/>
        <v/>
      </c>
      <c r="AC19" s="30" t="str">
        <f t="shared" si="4"/>
        <v/>
      </c>
      <c r="AD19" s="30" t="str">
        <f t="shared" si="4"/>
        <v/>
      </c>
      <c r="AE19" s="30" t="str">
        <f t="shared" si="4"/>
        <v/>
      </c>
      <c r="AF19" s="30" t="str">
        <f t="shared" si="4"/>
        <v/>
      </c>
      <c r="AG19" s="30" t="str">
        <f t="shared" si="4"/>
        <v/>
      </c>
      <c r="AH19" s="30" t="str">
        <f t="shared" si="4"/>
        <v/>
      </c>
      <c r="AI19" s="30" t="str">
        <f t="shared" si="4"/>
        <v/>
      </c>
      <c r="AJ19" s="30" t="str">
        <f t="shared" si="4"/>
        <v/>
      </c>
      <c r="AK19" s="30" t="str">
        <f t="shared" si="4"/>
        <v/>
      </c>
      <c r="AL19" s="30" t="str">
        <f t="shared" si="4"/>
        <v/>
      </c>
      <c r="AM19" s="30" t="str">
        <f t="shared" si="4"/>
        <v/>
      </c>
      <c r="AN19" s="30" t="str">
        <f t="shared" si="4"/>
        <v/>
      </c>
      <c r="AO19" s="30" t="str">
        <f t="shared" si="4"/>
        <v/>
      </c>
      <c r="AP19" s="30" t="str">
        <f t="shared" si="4"/>
        <v/>
      </c>
      <c r="AQ19" s="30" t="str">
        <f t="shared" si="4"/>
        <v/>
      </c>
      <c r="AR19" s="30" t="str">
        <f t="shared" si="4"/>
        <v/>
      </c>
      <c r="AS19" s="30" t="str">
        <f t="shared" si="4"/>
        <v/>
      </c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</row>
    <row r="20" spans="1:56" ht="15.75" customHeight="1" x14ac:dyDescent="0.15">
      <c r="A20" s="27" t="s">
        <v>328</v>
      </c>
      <c r="B20" s="30" t="str">
        <f t="shared" ref="B20:AS20" si="5">IF(B$5 = "", "",(B10-B$5)^2)</f>
        <v/>
      </c>
      <c r="C20" s="30" t="str">
        <f t="shared" si="5"/>
        <v/>
      </c>
      <c r="D20" s="30" t="str">
        <f t="shared" si="5"/>
        <v/>
      </c>
      <c r="E20" s="30" t="str">
        <f t="shared" si="5"/>
        <v/>
      </c>
      <c r="F20" s="30" t="str">
        <f t="shared" si="5"/>
        <v/>
      </c>
      <c r="G20" s="30" t="str">
        <f t="shared" si="5"/>
        <v/>
      </c>
      <c r="H20" s="30" t="str">
        <f t="shared" si="5"/>
        <v/>
      </c>
      <c r="I20" s="30" t="str">
        <f t="shared" si="5"/>
        <v/>
      </c>
      <c r="J20" s="30" t="str">
        <f t="shared" si="5"/>
        <v/>
      </c>
      <c r="K20" s="30" t="str">
        <f t="shared" si="5"/>
        <v/>
      </c>
      <c r="L20" s="30" t="str">
        <f t="shared" si="5"/>
        <v/>
      </c>
      <c r="M20" s="30" t="str">
        <f t="shared" si="5"/>
        <v/>
      </c>
      <c r="N20" s="30" t="str">
        <f t="shared" si="5"/>
        <v/>
      </c>
      <c r="O20" s="30" t="str">
        <f t="shared" si="5"/>
        <v/>
      </c>
      <c r="P20" s="30" t="str">
        <f t="shared" si="5"/>
        <v/>
      </c>
      <c r="Q20" s="30" t="str">
        <f t="shared" si="5"/>
        <v/>
      </c>
      <c r="R20" s="30" t="str">
        <f t="shared" si="5"/>
        <v/>
      </c>
      <c r="S20" s="30" t="str">
        <f t="shared" si="5"/>
        <v/>
      </c>
      <c r="T20" s="30" t="str">
        <f t="shared" si="5"/>
        <v/>
      </c>
      <c r="U20" s="30" t="str">
        <f t="shared" si="5"/>
        <v/>
      </c>
      <c r="V20" s="30" t="str">
        <f t="shared" si="5"/>
        <v/>
      </c>
      <c r="W20" s="30" t="str">
        <f t="shared" si="5"/>
        <v/>
      </c>
      <c r="X20" s="30" t="str">
        <f t="shared" si="5"/>
        <v/>
      </c>
      <c r="Y20" s="30" t="str">
        <f t="shared" si="5"/>
        <v/>
      </c>
      <c r="Z20" s="30" t="str">
        <f t="shared" si="5"/>
        <v/>
      </c>
      <c r="AA20" s="30" t="str">
        <f t="shared" si="5"/>
        <v/>
      </c>
      <c r="AB20" s="30" t="str">
        <f t="shared" si="5"/>
        <v/>
      </c>
      <c r="AC20" s="30" t="str">
        <f t="shared" si="5"/>
        <v/>
      </c>
      <c r="AD20" s="30" t="str">
        <f t="shared" si="5"/>
        <v/>
      </c>
      <c r="AE20" s="30" t="str">
        <f t="shared" si="5"/>
        <v/>
      </c>
      <c r="AF20" s="30" t="str">
        <f t="shared" si="5"/>
        <v/>
      </c>
      <c r="AG20" s="30" t="str">
        <f t="shared" si="5"/>
        <v/>
      </c>
      <c r="AH20" s="30" t="str">
        <f t="shared" si="5"/>
        <v/>
      </c>
      <c r="AI20" s="30" t="str">
        <f t="shared" si="5"/>
        <v/>
      </c>
      <c r="AJ20" s="30" t="str">
        <f t="shared" si="5"/>
        <v/>
      </c>
      <c r="AK20" s="30" t="str">
        <f t="shared" si="5"/>
        <v/>
      </c>
      <c r="AL20" s="30" t="str">
        <f t="shared" si="5"/>
        <v/>
      </c>
      <c r="AM20" s="30" t="str">
        <f t="shared" si="5"/>
        <v/>
      </c>
      <c r="AN20" s="30" t="str">
        <f t="shared" si="5"/>
        <v/>
      </c>
      <c r="AO20" s="30" t="str">
        <f t="shared" si="5"/>
        <v/>
      </c>
      <c r="AP20" s="30" t="str">
        <f t="shared" si="5"/>
        <v/>
      </c>
      <c r="AQ20" s="30" t="str">
        <f t="shared" si="5"/>
        <v/>
      </c>
      <c r="AR20" s="30" t="str">
        <f t="shared" si="5"/>
        <v/>
      </c>
      <c r="AS20" s="30" t="str">
        <f t="shared" si="5"/>
        <v/>
      </c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</row>
    <row r="21" spans="1:56" ht="15.75" customHeight="1" x14ac:dyDescent="0.15">
      <c r="A21" s="27" t="s">
        <v>329</v>
      </c>
      <c r="B21" s="30" t="str">
        <f t="shared" ref="B21:AS21" si="6">IF(B$5 = "", "",(B11-B$5)^2)</f>
        <v/>
      </c>
      <c r="C21" s="30" t="str">
        <f t="shared" si="6"/>
        <v/>
      </c>
      <c r="D21" s="30" t="str">
        <f t="shared" si="6"/>
        <v/>
      </c>
      <c r="E21" s="30" t="str">
        <f t="shared" si="6"/>
        <v/>
      </c>
      <c r="F21" s="30" t="str">
        <f t="shared" si="6"/>
        <v/>
      </c>
      <c r="G21" s="30" t="str">
        <f t="shared" si="6"/>
        <v/>
      </c>
      <c r="H21" s="30" t="str">
        <f t="shared" si="6"/>
        <v/>
      </c>
      <c r="I21" s="30" t="str">
        <f t="shared" si="6"/>
        <v/>
      </c>
      <c r="J21" s="30" t="str">
        <f t="shared" si="6"/>
        <v/>
      </c>
      <c r="K21" s="30" t="str">
        <f t="shared" si="6"/>
        <v/>
      </c>
      <c r="L21" s="30" t="str">
        <f t="shared" si="6"/>
        <v/>
      </c>
      <c r="M21" s="30" t="str">
        <f t="shared" si="6"/>
        <v/>
      </c>
      <c r="N21" s="30" t="str">
        <f t="shared" si="6"/>
        <v/>
      </c>
      <c r="O21" s="30" t="str">
        <f t="shared" si="6"/>
        <v/>
      </c>
      <c r="P21" s="30" t="str">
        <f t="shared" si="6"/>
        <v/>
      </c>
      <c r="Q21" s="30" t="str">
        <f t="shared" si="6"/>
        <v/>
      </c>
      <c r="R21" s="30" t="str">
        <f t="shared" si="6"/>
        <v/>
      </c>
      <c r="S21" s="30" t="str">
        <f t="shared" si="6"/>
        <v/>
      </c>
      <c r="T21" s="30" t="str">
        <f t="shared" si="6"/>
        <v/>
      </c>
      <c r="U21" s="30" t="str">
        <f t="shared" si="6"/>
        <v/>
      </c>
      <c r="V21" s="30" t="str">
        <f t="shared" si="6"/>
        <v/>
      </c>
      <c r="W21" s="30" t="str">
        <f t="shared" si="6"/>
        <v/>
      </c>
      <c r="X21" s="30" t="str">
        <f t="shared" si="6"/>
        <v/>
      </c>
      <c r="Y21" s="30" t="str">
        <f t="shared" si="6"/>
        <v/>
      </c>
      <c r="Z21" s="30" t="str">
        <f t="shared" si="6"/>
        <v/>
      </c>
      <c r="AA21" s="30" t="str">
        <f t="shared" si="6"/>
        <v/>
      </c>
      <c r="AB21" s="30" t="str">
        <f t="shared" si="6"/>
        <v/>
      </c>
      <c r="AC21" s="30" t="str">
        <f t="shared" si="6"/>
        <v/>
      </c>
      <c r="AD21" s="30" t="str">
        <f t="shared" si="6"/>
        <v/>
      </c>
      <c r="AE21" s="30" t="str">
        <f t="shared" si="6"/>
        <v/>
      </c>
      <c r="AF21" s="30" t="str">
        <f t="shared" si="6"/>
        <v/>
      </c>
      <c r="AG21" s="30" t="str">
        <f t="shared" si="6"/>
        <v/>
      </c>
      <c r="AH21" s="30" t="str">
        <f t="shared" si="6"/>
        <v/>
      </c>
      <c r="AI21" s="30" t="str">
        <f t="shared" si="6"/>
        <v/>
      </c>
      <c r="AJ21" s="30" t="str">
        <f t="shared" si="6"/>
        <v/>
      </c>
      <c r="AK21" s="30" t="str">
        <f t="shared" si="6"/>
        <v/>
      </c>
      <c r="AL21" s="30" t="str">
        <f t="shared" si="6"/>
        <v/>
      </c>
      <c r="AM21" s="30" t="str">
        <f t="shared" si="6"/>
        <v/>
      </c>
      <c r="AN21" s="30" t="str">
        <f t="shared" si="6"/>
        <v/>
      </c>
      <c r="AO21" s="30" t="str">
        <f t="shared" si="6"/>
        <v/>
      </c>
      <c r="AP21" s="30" t="str">
        <f t="shared" si="6"/>
        <v/>
      </c>
      <c r="AQ21" s="30" t="str">
        <f t="shared" si="6"/>
        <v/>
      </c>
      <c r="AR21" s="30" t="str">
        <f t="shared" si="6"/>
        <v/>
      </c>
      <c r="AS21" s="30" t="str">
        <f t="shared" si="6"/>
        <v/>
      </c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</row>
    <row r="22" spans="1:56" ht="15.75" customHeight="1" x14ac:dyDescent="0.15">
      <c r="A22" s="27" t="s">
        <v>329</v>
      </c>
      <c r="B22" s="30" t="str">
        <f t="shared" ref="B22:AS22" si="7">IF(B$5 = "", "",(B12-B$5)^2)</f>
        <v/>
      </c>
      <c r="C22" s="30" t="str">
        <f t="shared" si="7"/>
        <v/>
      </c>
      <c r="D22" s="30" t="str">
        <f t="shared" si="7"/>
        <v/>
      </c>
      <c r="E22" s="30" t="str">
        <f t="shared" si="7"/>
        <v/>
      </c>
      <c r="F22" s="30" t="str">
        <f t="shared" si="7"/>
        <v/>
      </c>
      <c r="G22" s="30" t="str">
        <f t="shared" si="7"/>
        <v/>
      </c>
      <c r="H22" s="30" t="str">
        <f t="shared" si="7"/>
        <v/>
      </c>
      <c r="I22" s="30" t="str">
        <f t="shared" si="7"/>
        <v/>
      </c>
      <c r="J22" s="30" t="str">
        <f t="shared" si="7"/>
        <v/>
      </c>
      <c r="K22" s="30" t="str">
        <f t="shared" si="7"/>
        <v/>
      </c>
      <c r="L22" s="30" t="str">
        <f t="shared" si="7"/>
        <v/>
      </c>
      <c r="M22" s="30" t="str">
        <f t="shared" si="7"/>
        <v/>
      </c>
      <c r="N22" s="30" t="str">
        <f t="shared" si="7"/>
        <v/>
      </c>
      <c r="O22" s="30" t="str">
        <f t="shared" si="7"/>
        <v/>
      </c>
      <c r="P22" s="30" t="str">
        <f t="shared" si="7"/>
        <v/>
      </c>
      <c r="Q22" s="30" t="str">
        <f t="shared" si="7"/>
        <v/>
      </c>
      <c r="R22" s="30" t="str">
        <f t="shared" si="7"/>
        <v/>
      </c>
      <c r="S22" s="30" t="str">
        <f t="shared" si="7"/>
        <v/>
      </c>
      <c r="T22" s="30" t="str">
        <f t="shared" si="7"/>
        <v/>
      </c>
      <c r="U22" s="30" t="str">
        <f t="shared" si="7"/>
        <v/>
      </c>
      <c r="V22" s="30" t="str">
        <f t="shared" si="7"/>
        <v/>
      </c>
      <c r="W22" s="30" t="str">
        <f t="shared" si="7"/>
        <v/>
      </c>
      <c r="X22" s="30" t="str">
        <f t="shared" si="7"/>
        <v/>
      </c>
      <c r="Y22" s="30" t="str">
        <f t="shared" si="7"/>
        <v/>
      </c>
      <c r="Z22" s="30" t="str">
        <f t="shared" si="7"/>
        <v/>
      </c>
      <c r="AA22" s="30" t="str">
        <f t="shared" si="7"/>
        <v/>
      </c>
      <c r="AB22" s="30" t="str">
        <f t="shared" si="7"/>
        <v/>
      </c>
      <c r="AC22" s="30" t="str">
        <f t="shared" si="7"/>
        <v/>
      </c>
      <c r="AD22" s="30" t="str">
        <f t="shared" si="7"/>
        <v/>
      </c>
      <c r="AE22" s="30" t="str">
        <f t="shared" si="7"/>
        <v/>
      </c>
      <c r="AF22" s="30" t="str">
        <f t="shared" si="7"/>
        <v/>
      </c>
      <c r="AG22" s="30" t="str">
        <f t="shared" si="7"/>
        <v/>
      </c>
      <c r="AH22" s="30" t="str">
        <f t="shared" si="7"/>
        <v/>
      </c>
      <c r="AI22" s="30" t="str">
        <f t="shared" si="7"/>
        <v/>
      </c>
      <c r="AJ22" s="30" t="str">
        <f t="shared" si="7"/>
        <v/>
      </c>
      <c r="AK22" s="30" t="str">
        <f t="shared" si="7"/>
        <v/>
      </c>
      <c r="AL22" s="30" t="str">
        <f t="shared" si="7"/>
        <v/>
      </c>
      <c r="AM22" s="30" t="str">
        <f t="shared" si="7"/>
        <v/>
      </c>
      <c r="AN22" s="30" t="str">
        <f t="shared" si="7"/>
        <v/>
      </c>
      <c r="AO22" s="30" t="str">
        <f t="shared" si="7"/>
        <v/>
      </c>
      <c r="AP22" s="30" t="str">
        <f t="shared" si="7"/>
        <v/>
      </c>
      <c r="AQ22" s="30" t="str">
        <f t="shared" si="7"/>
        <v/>
      </c>
      <c r="AR22" s="30" t="str">
        <f t="shared" si="7"/>
        <v/>
      </c>
      <c r="AS22" s="30" t="str">
        <f t="shared" si="7"/>
        <v/>
      </c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</row>
    <row r="23" spans="1:56" ht="15.75" customHeight="1" x14ac:dyDescent="0.15">
      <c r="A23" s="27" t="s">
        <v>330</v>
      </c>
      <c r="B23" s="30" t="str">
        <f t="shared" ref="B23:AS23" si="8">IF(B$5 = "", "",(B13-B$5)^2)</f>
        <v/>
      </c>
      <c r="C23" s="30" t="str">
        <f t="shared" si="8"/>
        <v/>
      </c>
      <c r="D23" s="30" t="str">
        <f t="shared" si="8"/>
        <v/>
      </c>
      <c r="E23" s="30" t="str">
        <f t="shared" si="8"/>
        <v/>
      </c>
      <c r="F23" s="30" t="str">
        <f t="shared" si="8"/>
        <v/>
      </c>
      <c r="G23" s="30" t="str">
        <f t="shared" si="8"/>
        <v/>
      </c>
      <c r="H23" s="30" t="str">
        <f t="shared" si="8"/>
        <v/>
      </c>
      <c r="I23" s="30" t="str">
        <f t="shared" si="8"/>
        <v/>
      </c>
      <c r="J23" s="30" t="str">
        <f t="shared" si="8"/>
        <v/>
      </c>
      <c r="K23" s="30" t="str">
        <f t="shared" si="8"/>
        <v/>
      </c>
      <c r="L23" s="30" t="str">
        <f t="shared" si="8"/>
        <v/>
      </c>
      <c r="M23" s="30" t="str">
        <f t="shared" si="8"/>
        <v/>
      </c>
      <c r="N23" s="30" t="str">
        <f t="shared" si="8"/>
        <v/>
      </c>
      <c r="O23" s="30" t="str">
        <f t="shared" si="8"/>
        <v/>
      </c>
      <c r="P23" s="30" t="str">
        <f t="shared" si="8"/>
        <v/>
      </c>
      <c r="Q23" s="30" t="str">
        <f t="shared" si="8"/>
        <v/>
      </c>
      <c r="R23" s="30" t="str">
        <f t="shared" si="8"/>
        <v/>
      </c>
      <c r="S23" s="30" t="str">
        <f t="shared" si="8"/>
        <v/>
      </c>
      <c r="T23" s="30" t="str">
        <f t="shared" si="8"/>
        <v/>
      </c>
      <c r="U23" s="30" t="str">
        <f t="shared" si="8"/>
        <v/>
      </c>
      <c r="V23" s="30" t="str">
        <f t="shared" si="8"/>
        <v/>
      </c>
      <c r="W23" s="30" t="str">
        <f t="shared" si="8"/>
        <v/>
      </c>
      <c r="X23" s="30" t="str">
        <f t="shared" si="8"/>
        <v/>
      </c>
      <c r="Y23" s="30" t="str">
        <f t="shared" si="8"/>
        <v/>
      </c>
      <c r="Z23" s="30" t="str">
        <f t="shared" si="8"/>
        <v/>
      </c>
      <c r="AA23" s="30" t="str">
        <f t="shared" si="8"/>
        <v/>
      </c>
      <c r="AB23" s="30" t="str">
        <f t="shared" si="8"/>
        <v/>
      </c>
      <c r="AC23" s="30" t="str">
        <f t="shared" si="8"/>
        <v/>
      </c>
      <c r="AD23" s="30" t="str">
        <f t="shared" si="8"/>
        <v/>
      </c>
      <c r="AE23" s="30" t="str">
        <f t="shared" si="8"/>
        <v/>
      </c>
      <c r="AF23" s="30" t="str">
        <f t="shared" si="8"/>
        <v/>
      </c>
      <c r="AG23" s="30" t="str">
        <f t="shared" si="8"/>
        <v/>
      </c>
      <c r="AH23" s="30" t="str">
        <f t="shared" si="8"/>
        <v/>
      </c>
      <c r="AI23" s="30" t="str">
        <f t="shared" si="8"/>
        <v/>
      </c>
      <c r="AJ23" s="30" t="str">
        <f t="shared" si="8"/>
        <v/>
      </c>
      <c r="AK23" s="30" t="str">
        <f t="shared" si="8"/>
        <v/>
      </c>
      <c r="AL23" s="30" t="str">
        <f t="shared" si="8"/>
        <v/>
      </c>
      <c r="AM23" s="30" t="str">
        <f t="shared" si="8"/>
        <v/>
      </c>
      <c r="AN23" s="30" t="str">
        <f t="shared" si="8"/>
        <v/>
      </c>
      <c r="AO23" s="30" t="str">
        <f t="shared" si="8"/>
        <v/>
      </c>
      <c r="AP23" s="30" t="str">
        <f t="shared" si="8"/>
        <v/>
      </c>
      <c r="AQ23" s="30" t="str">
        <f t="shared" si="8"/>
        <v/>
      </c>
      <c r="AR23" s="30" t="str">
        <f t="shared" si="8"/>
        <v/>
      </c>
      <c r="AS23" s="30" t="str">
        <f t="shared" si="8"/>
        <v/>
      </c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</row>
    <row r="24" spans="1:56" ht="15.75" customHeight="1" x14ac:dyDescent="0.15">
      <c r="A24" s="27" t="s">
        <v>331</v>
      </c>
      <c r="B24" s="30" t="str">
        <f t="shared" ref="B24:AS24" si="9">IF(B$5 = "", "",(B14-B$5)^2)</f>
        <v/>
      </c>
      <c r="C24" s="30" t="str">
        <f t="shared" si="9"/>
        <v/>
      </c>
      <c r="D24" s="30" t="str">
        <f t="shared" si="9"/>
        <v/>
      </c>
      <c r="E24" s="30" t="str">
        <f t="shared" si="9"/>
        <v/>
      </c>
      <c r="F24" s="30" t="str">
        <f t="shared" si="9"/>
        <v/>
      </c>
      <c r="G24" s="30" t="str">
        <f t="shared" si="9"/>
        <v/>
      </c>
      <c r="H24" s="30" t="str">
        <f t="shared" si="9"/>
        <v/>
      </c>
      <c r="I24" s="30" t="str">
        <f t="shared" si="9"/>
        <v/>
      </c>
      <c r="J24" s="30" t="str">
        <f t="shared" si="9"/>
        <v/>
      </c>
      <c r="K24" s="30" t="str">
        <f t="shared" si="9"/>
        <v/>
      </c>
      <c r="L24" s="30" t="str">
        <f t="shared" si="9"/>
        <v/>
      </c>
      <c r="M24" s="30" t="str">
        <f t="shared" si="9"/>
        <v/>
      </c>
      <c r="N24" s="30" t="str">
        <f t="shared" si="9"/>
        <v/>
      </c>
      <c r="O24" s="30" t="str">
        <f t="shared" si="9"/>
        <v/>
      </c>
      <c r="P24" s="30" t="str">
        <f t="shared" si="9"/>
        <v/>
      </c>
      <c r="Q24" s="30" t="str">
        <f t="shared" si="9"/>
        <v/>
      </c>
      <c r="R24" s="30" t="str">
        <f t="shared" si="9"/>
        <v/>
      </c>
      <c r="S24" s="30" t="str">
        <f t="shared" si="9"/>
        <v/>
      </c>
      <c r="T24" s="30" t="str">
        <f t="shared" si="9"/>
        <v/>
      </c>
      <c r="U24" s="30" t="str">
        <f t="shared" si="9"/>
        <v/>
      </c>
      <c r="V24" s="30" t="str">
        <f t="shared" si="9"/>
        <v/>
      </c>
      <c r="W24" s="30" t="str">
        <f t="shared" si="9"/>
        <v/>
      </c>
      <c r="X24" s="30" t="str">
        <f t="shared" si="9"/>
        <v/>
      </c>
      <c r="Y24" s="30" t="str">
        <f t="shared" si="9"/>
        <v/>
      </c>
      <c r="Z24" s="30" t="str">
        <f t="shared" si="9"/>
        <v/>
      </c>
      <c r="AA24" s="30" t="str">
        <f t="shared" si="9"/>
        <v/>
      </c>
      <c r="AB24" s="30" t="str">
        <f t="shared" si="9"/>
        <v/>
      </c>
      <c r="AC24" s="30" t="str">
        <f t="shared" si="9"/>
        <v/>
      </c>
      <c r="AD24" s="30" t="str">
        <f t="shared" si="9"/>
        <v/>
      </c>
      <c r="AE24" s="30" t="str">
        <f t="shared" si="9"/>
        <v/>
      </c>
      <c r="AF24" s="30" t="str">
        <f t="shared" si="9"/>
        <v/>
      </c>
      <c r="AG24" s="30" t="str">
        <f t="shared" si="9"/>
        <v/>
      </c>
      <c r="AH24" s="30" t="str">
        <f t="shared" si="9"/>
        <v/>
      </c>
      <c r="AI24" s="30" t="str">
        <f t="shared" si="9"/>
        <v/>
      </c>
      <c r="AJ24" s="30" t="str">
        <f t="shared" si="9"/>
        <v/>
      </c>
      <c r="AK24" s="30" t="str">
        <f t="shared" si="9"/>
        <v/>
      </c>
      <c r="AL24" s="30" t="str">
        <f t="shared" si="9"/>
        <v/>
      </c>
      <c r="AM24" s="30" t="str">
        <f t="shared" si="9"/>
        <v/>
      </c>
      <c r="AN24" s="30" t="str">
        <f t="shared" si="9"/>
        <v/>
      </c>
      <c r="AO24" s="30" t="str">
        <f t="shared" si="9"/>
        <v/>
      </c>
      <c r="AP24" s="30" t="str">
        <f t="shared" si="9"/>
        <v/>
      </c>
      <c r="AQ24" s="30" t="str">
        <f t="shared" si="9"/>
        <v/>
      </c>
      <c r="AR24" s="30" t="str">
        <f t="shared" si="9"/>
        <v/>
      </c>
      <c r="AS24" s="30" t="str">
        <f t="shared" si="9"/>
        <v/>
      </c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</row>
    <row r="25" spans="1:56" ht="15.75" customHeight="1" x14ac:dyDescent="0.15">
      <c r="A25" s="27" t="s">
        <v>332</v>
      </c>
      <c r="B25" s="30" t="str">
        <f t="shared" ref="B25:AS25" si="10">IF(B$5 = "", "",(B15-B$5)^2)</f>
        <v/>
      </c>
      <c r="C25" s="30" t="str">
        <f t="shared" si="10"/>
        <v/>
      </c>
      <c r="D25" s="30" t="str">
        <f t="shared" si="10"/>
        <v/>
      </c>
      <c r="E25" s="30" t="str">
        <f t="shared" si="10"/>
        <v/>
      </c>
      <c r="F25" s="30" t="str">
        <f t="shared" si="10"/>
        <v/>
      </c>
      <c r="G25" s="30" t="str">
        <f t="shared" si="10"/>
        <v/>
      </c>
      <c r="H25" s="30" t="str">
        <f t="shared" si="10"/>
        <v/>
      </c>
      <c r="I25" s="30" t="str">
        <f t="shared" si="10"/>
        <v/>
      </c>
      <c r="J25" s="30" t="str">
        <f t="shared" si="10"/>
        <v/>
      </c>
      <c r="K25" s="30" t="str">
        <f t="shared" si="10"/>
        <v/>
      </c>
      <c r="L25" s="30" t="str">
        <f t="shared" si="10"/>
        <v/>
      </c>
      <c r="M25" s="30" t="str">
        <f t="shared" si="10"/>
        <v/>
      </c>
      <c r="N25" s="30" t="str">
        <f t="shared" si="10"/>
        <v/>
      </c>
      <c r="O25" s="30" t="str">
        <f t="shared" si="10"/>
        <v/>
      </c>
      <c r="P25" s="30" t="str">
        <f t="shared" si="10"/>
        <v/>
      </c>
      <c r="Q25" s="30" t="str">
        <f t="shared" si="10"/>
        <v/>
      </c>
      <c r="R25" s="30" t="str">
        <f t="shared" si="10"/>
        <v/>
      </c>
      <c r="S25" s="30" t="str">
        <f t="shared" si="10"/>
        <v/>
      </c>
      <c r="T25" s="30" t="str">
        <f t="shared" si="10"/>
        <v/>
      </c>
      <c r="U25" s="30" t="str">
        <f t="shared" si="10"/>
        <v/>
      </c>
      <c r="V25" s="30" t="str">
        <f t="shared" si="10"/>
        <v/>
      </c>
      <c r="W25" s="30" t="str">
        <f t="shared" si="10"/>
        <v/>
      </c>
      <c r="X25" s="30" t="str">
        <f t="shared" si="10"/>
        <v/>
      </c>
      <c r="Y25" s="30" t="str">
        <f t="shared" si="10"/>
        <v/>
      </c>
      <c r="Z25" s="30" t="str">
        <f t="shared" si="10"/>
        <v/>
      </c>
      <c r="AA25" s="30" t="str">
        <f t="shared" si="10"/>
        <v/>
      </c>
      <c r="AB25" s="30" t="str">
        <f t="shared" si="10"/>
        <v/>
      </c>
      <c r="AC25" s="30" t="str">
        <f t="shared" si="10"/>
        <v/>
      </c>
      <c r="AD25" s="30" t="str">
        <f t="shared" si="10"/>
        <v/>
      </c>
      <c r="AE25" s="30" t="str">
        <f t="shared" si="10"/>
        <v/>
      </c>
      <c r="AF25" s="30" t="str">
        <f t="shared" si="10"/>
        <v/>
      </c>
      <c r="AG25" s="30" t="str">
        <f t="shared" si="10"/>
        <v/>
      </c>
      <c r="AH25" s="30" t="str">
        <f t="shared" si="10"/>
        <v/>
      </c>
      <c r="AI25" s="30" t="str">
        <f t="shared" si="10"/>
        <v/>
      </c>
      <c r="AJ25" s="30" t="str">
        <f t="shared" si="10"/>
        <v/>
      </c>
      <c r="AK25" s="30" t="str">
        <f t="shared" si="10"/>
        <v/>
      </c>
      <c r="AL25" s="30" t="str">
        <f t="shared" si="10"/>
        <v/>
      </c>
      <c r="AM25" s="30" t="str">
        <f t="shared" si="10"/>
        <v/>
      </c>
      <c r="AN25" s="30" t="str">
        <f t="shared" si="10"/>
        <v/>
      </c>
      <c r="AO25" s="30" t="str">
        <f t="shared" si="10"/>
        <v/>
      </c>
      <c r="AP25" s="30" t="str">
        <f t="shared" si="10"/>
        <v/>
      </c>
      <c r="AQ25" s="30" t="str">
        <f t="shared" si="10"/>
        <v/>
      </c>
      <c r="AR25" s="30" t="str">
        <f t="shared" si="10"/>
        <v/>
      </c>
      <c r="AS25" s="30" t="str">
        <f t="shared" si="10"/>
        <v/>
      </c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</row>
    <row r="26" spans="1:56" ht="15.75" customHeight="1" x14ac:dyDescent="0.15">
      <c r="A26" s="27" t="s">
        <v>333</v>
      </c>
      <c r="B26" s="35" t="str">
        <f t="shared" ref="B26:AS26" si="11">IF(B16="", "", SUM(B16:B25)/COUNT(B16:B25))</f>
        <v/>
      </c>
      <c r="C26" s="35" t="str">
        <f t="shared" si="11"/>
        <v/>
      </c>
      <c r="D26" s="35" t="str">
        <f t="shared" si="11"/>
        <v/>
      </c>
      <c r="E26" s="35" t="str">
        <f t="shared" si="11"/>
        <v/>
      </c>
      <c r="F26" s="35" t="str">
        <f t="shared" si="11"/>
        <v/>
      </c>
      <c r="G26" s="35" t="str">
        <f t="shared" si="11"/>
        <v/>
      </c>
      <c r="H26" s="35" t="str">
        <f t="shared" si="11"/>
        <v/>
      </c>
      <c r="I26" s="35" t="str">
        <f t="shared" si="11"/>
        <v/>
      </c>
      <c r="J26" s="35" t="str">
        <f t="shared" si="11"/>
        <v/>
      </c>
      <c r="K26" s="35" t="str">
        <f t="shared" si="11"/>
        <v/>
      </c>
      <c r="L26" s="35" t="str">
        <f t="shared" si="11"/>
        <v/>
      </c>
      <c r="M26" s="35" t="str">
        <f t="shared" si="11"/>
        <v/>
      </c>
      <c r="N26" s="35" t="str">
        <f t="shared" si="11"/>
        <v/>
      </c>
      <c r="O26" s="35" t="str">
        <f t="shared" si="11"/>
        <v/>
      </c>
      <c r="P26" s="35" t="str">
        <f t="shared" si="11"/>
        <v/>
      </c>
      <c r="Q26" s="35" t="str">
        <f t="shared" si="11"/>
        <v/>
      </c>
      <c r="R26" s="35" t="str">
        <f t="shared" si="11"/>
        <v/>
      </c>
      <c r="S26" s="35" t="str">
        <f t="shared" si="11"/>
        <v/>
      </c>
      <c r="T26" s="35" t="str">
        <f t="shared" si="11"/>
        <v/>
      </c>
      <c r="U26" s="35" t="str">
        <f t="shared" si="11"/>
        <v/>
      </c>
      <c r="V26" s="35" t="str">
        <f t="shared" si="11"/>
        <v/>
      </c>
      <c r="W26" s="35" t="str">
        <f t="shared" si="11"/>
        <v/>
      </c>
      <c r="X26" s="35" t="str">
        <f t="shared" si="11"/>
        <v/>
      </c>
      <c r="Y26" s="35" t="str">
        <f t="shared" si="11"/>
        <v/>
      </c>
      <c r="Z26" s="35" t="str">
        <f t="shared" si="11"/>
        <v/>
      </c>
      <c r="AA26" s="35" t="str">
        <f t="shared" si="11"/>
        <v/>
      </c>
      <c r="AB26" s="35" t="str">
        <f t="shared" si="11"/>
        <v/>
      </c>
      <c r="AC26" s="35" t="str">
        <f t="shared" si="11"/>
        <v/>
      </c>
      <c r="AD26" s="35" t="str">
        <f t="shared" si="11"/>
        <v/>
      </c>
      <c r="AE26" s="35" t="str">
        <f t="shared" si="11"/>
        <v/>
      </c>
      <c r="AF26" s="35" t="str">
        <f t="shared" si="11"/>
        <v/>
      </c>
      <c r="AG26" s="35" t="str">
        <f t="shared" si="11"/>
        <v/>
      </c>
      <c r="AH26" s="35" t="str">
        <f t="shared" si="11"/>
        <v/>
      </c>
      <c r="AI26" s="35" t="str">
        <f t="shared" si="11"/>
        <v/>
      </c>
      <c r="AJ26" s="35" t="str">
        <f t="shared" si="11"/>
        <v/>
      </c>
      <c r="AK26" s="35" t="str">
        <f t="shared" si="11"/>
        <v/>
      </c>
      <c r="AL26" s="35" t="str">
        <f t="shared" si="11"/>
        <v/>
      </c>
      <c r="AM26" s="35" t="str">
        <f t="shared" si="11"/>
        <v/>
      </c>
      <c r="AN26" s="35" t="str">
        <f t="shared" si="11"/>
        <v/>
      </c>
      <c r="AO26" s="35" t="str">
        <f t="shared" si="11"/>
        <v/>
      </c>
      <c r="AP26" s="35" t="str">
        <f t="shared" si="11"/>
        <v/>
      </c>
      <c r="AQ26" s="35" t="str">
        <f t="shared" si="11"/>
        <v/>
      </c>
      <c r="AR26" s="35" t="str">
        <f t="shared" si="11"/>
        <v/>
      </c>
      <c r="AS26" s="35" t="str">
        <f t="shared" si="11"/>
        <v/>
      </c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</row>
    <row r="27" spans="1:56" ht="15.75" customHeight="1" x14ac:dyDescent="0.15">
      <c r="A27" s="27" t="s">
        <v>334</v>
      </c>
      <c r="B27" s="36" t="str">
        <f t="shared" ref="B27:AS27" si="12">IF(B$5="", "", B$5*LN(B6)+(1-B$5)*LN(1-B6))</f>
        <v/>
      </c>
      <c r="C27" s="36" t="str">
        <f t="shared" si="12"/>
        <v/>
      </c>
      <c r="D27" s="36" t="str">
        <f t="shared" si="12"/>
        <v/>
      </c>
      <c r="E27" s="36" t="str">
        <f t="shared" si="12"/>
        <v/>
      </c>
      <c r="F27" s="36" t="str">
        <f t="shared" si="12"/>
        <v/>
      </c>
      <c r="G27" s="36" t="str">
        <f t="shared" si="12"/>
        <v/>
      </c>
      <c r="H27" s="36" t="str">
        <f t="shared" si="12"/>
        <v/>
      </c>
      <c r="I27" s="36" t="str">
        <f t="shared" si="12"/>
        <v/>
      </c>
      <c r="J27" s="36" t="str">
        <f t="shared" si="12"/>
        <v/>
      </c>
      <c r="K27" s="36" t="str">
        <f t="shared" si="12"/>
        <v/>
      </c>
      <c r="L27" s="36" t="str">
        <f t="shared" si="12"/>
        <v/>
      </c>
      <c r="M27" s="36" t="str">
        <f t="shared" si="12"/>
        <v/>
      </c>
      <c r="N27" s="36" t="str">
        <f t="shared" si="12"/>
        <v/>
      </c>
      <c r="O27" s="36" t="str">
        <f t="shared" si="12"/>
        <v/>
      </c>
      <c r="P27" s="36" t="str">
        <f t="shared" si="12"/>
        <v/>
      </c>
      <c r="Q27" s="36" t="str">
        <f t="shared" si="12"/>
        <v/>
      </c>
      <c r="R27" s="36" t="str">
        <f t="shared" si="12"/>
        <v/>
      </c>
      <c r="S27" s="36" t="str">
        <f t="shared" si="12"/>
        <v/>
      </c>
      <c r="T27" s="36" t="str">
        <f t="shared" si="12"/>
        <v/>
      </c>
      <c r="U27" s="36" t="str">
        <f t="shared" si="12"/>
        <v/>
      </c>
      <c r="V27" s="36" t="str">
        <f t="shared" si="12"/>
        <v/>
      </c>
      <c r="W27" s="36" t="str">
        <f t="shared" si="12"/>
        <v/>
      </c>
      <c r="X27" s="36" t="str">
        <f t="shared" si="12"/>
        <v/>
      </c>
      <c r="Y27" s="36" t="str">
        <f t="shared" si="12"/>
        <v/>
      </c>
      <c r="Z27" s="36" t="str">
        <f t="shared" si="12"/>
        <v/>
      </c>
      <c r="AA27" s="36" t="str">
        <f t="shared" si="12"/>
        <v/>
      </c>
      <c r="AB27" s="36" t="str">
        <f t="shared" si="12"/>
        <v/>
      </c>
      <c r="AC27" s="36" t="str">
        <f t="shared" si="12"/>
        <v/>
      </c>
      <c r="AD27" s="36" t="str">
        <f t="shared" si="12"/>
        <v/>
      </c>
      <c r="AE27" s="36" t="str">
        <f t="shared" si="12"/>
        <v/>
      </c>
      <c r="AF27" s="36" t="str">
        <f t="shared" si="12"/>
        <v/>
      </c>
      <c r="AG27" s="36" t="str">
        <f t="shared" si="12"/>
        <v/>
      </c>
      <c r="AH27" s="36" t="str">
        <f t="shared" si="12"/>
        <v/>
      </c>
      <c r="AI27" s="36" t="str">
        <f t="shared" si="12"/>
        <v/>
      </c>
      <c r="AJ27" s="36" t="str">
        <f t="shared" si="12"/>
        <v/>
      </c>
      <c r="AK27" s="36" t="str">
        <f t="shared" si="12"/>
        <v/>
      </c>
      <c r="AL27" s="36" t="str">
        <f t="shared" si="12"/>
        <v/>
      </c>
      <c r="AM27" s="36" t="str">
        <f t="shared" si="12"/>
        <v/>
      </c>
      <c r="AN27" s="36" t="str">
        <f t="shared" si="12"/>
        <v/>
      </c>
      <c r="AO27" s="36" t="str">
        <f t="shared" si="12"/>
        <v/>
      </c>
      <c r="AP27" s="36" t="str">
        <f t="shared" si="12"/>
        <v/>
      </c>
      <c r="AQ27" s="36" t="str">
        <f t="shared" si="12"/>
        <v/>
      </c>
      <c r="AR27" s="36" t="str">
        <f t="shared" si="12"/>
        <v/>
      </c>
      <c r="AS27" s="36" t="str">
        <f t="shared" si="12"/>
        <v/>
      </c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</row>
    <row r="28" spans="1:56" ht="15.75" customHeight="1" x14ac:dyDescent="0.15">
      <c r="A28" s="27" t="s">
        <v>335</v>
      </c>
      <c r="B28" s="36" t="str">
        <f t="shared" ref="B28:AS28" si="13">IF(B$5="", "", B$5*LN(B7)+(1-B$5)*LN(1-B7))</f>
        <v/>
      </c>
      <c r="C28" s="36" t="str">
        <f t="shared" si="13"/>
        <v/>
      </c>
      <c r="D28" s="36" t="str">
        <f t="shared" si="13"/>
        <v/>
      </c>
      <c r="E28" s="36" t="str">
        <f t="shared" si="13"/>
        <v/>
      </c>
      <c r="F28" s="36" t="str">
        <f t="shared" si="13"/>
        <v/>
      </c>
      <c r="G28" s="36" t="str">
        <f t="shared" si="13"/>
        <v/>
      </c>
      <c r="H28" s="36" t="str">
        <f t="shared" si="13"/>
        <v/>
      </c>
      <c r="I28" s="36" t="str">
        <f t="shared" si="13"/>
        <v/>
      </c>
      <c r="J28" s="36" t="str">
        <f t="shared" si="13"/>
        <v/>
      </c>
      <c r="K28" s="36" t="str">
        <f t="shared" si="13"/>
        <v/>
      </c>
      <c r="L28" s="36" t="str">
        <f t="shared" si="13"/>
        <v/>
      </c>
      <c r="M28" s="36" t="str">
        <f t="shared" si="13"/>
        <v/>
      </c>
      <c r="N28" s="36" t="str">
        <f t="shared" si="13"/>
        <v/>
      </c>
      <c r="O28" s="36" t="str">
        <f t="shared" si="13"/>
        <v/>
      </c>
      <c r="P28" s="36" t="str">
        <f t="shared" si="13"/>
        <v/>
      </c>
      <c r="Q28" s="36" t="str">
        <f t="shared" si="13"/>
        <v/>
      </c>
      <c r="R28" s="36" t="str">
        <f t="shared" si="13"/>
        <v/>
      </c>
      <c r="S28" s="36" t="str">
        <f t="shared" si="13"/>
        <v/>
      </c>
      <c r="T28" s="36" t="str">
        <f t="shared" si="13"/>
        <v/>
      </c>
      <c r="U28" s="36" t="str">
        <f t="shared" si="13"/>
        <v/>
      </c>
      <c r="V28" s="36" t="str">
        <f t="shared" si="13"/>
        <v/>
      </c>
      <c r="W28" s="36" t="str">
        <f t="shared" si="13"/>
        <v/>
      </c>
      <c r="X28" s="36" t="str">
        <f t="shared" si="13"/>
        <v/>
      </c>
      <c r="Y28" s="36" t="str">
        <f t="shared" si="13"/>
        <v/>
      </c>
      <c r="Z28" s="36" t="str">
        <f t="shared" si="13"/>
        <v/>
      </c>
      <c r="AA28" s="36" t="str">
        <f t="shared" si="13"/>
        <v/>
      </c>
      <c r="AB28" s="36" t="str">
        <f t="shared" si="13"/>
        <v/>
      </c>
      <c r="AC28" s="36" t="str">
        <f t="shared" si="13"/>
        <v/>
      </c>
      <c r="AD28" s="36" t="str">
        <f t="shared" si="13"/>
        <v/>
      </c>
      <c r="AE28" s="36" t="str">
        <f t="shared" si="13"/>
        <v/>
      </c>
      <c r="AF28" s="36" t="str">
        <f t="shared" si="13"/>
        <v/>
      </c>
      <c r="AG28" s="36" t="str">
        <f t="shared" si="13"/>
        <v/>
      </c>
      <c r="AH28" s="36" t="str">
        <f t="shared" si="13"/>
        <v/>
      </c>
      <c r="AI28" s="36" t="str">
        <f t="shared" si="13"/>
        <v/>
      </c>
      <c r="AJ28" s="36" t="str">
        <f t="shared" si="13"/>
        <v/>
      </c>
      <c r="AK28" s="36" t="str">
        <f t="shared" si="13"/>
        <v/>
      </c>
      <c r="AL28" s="36" t="str">
        <f t="shared" si="13"/>
        <v/>
      </c>
      <c r="AM28" s="36" t="str">
        <f t="shared" si="13"/>
        <v/>
      </c>
      <c r="AN28" s="36" t="str">
        <f t="shared" si="13"/>
        <v/>
      </c>
      <c r="AO28" s="36" t="str">
        <f t="shared" si="13"/>
        <v/>
      </c>
      <c r="AP28" s="36" t="str">
        <f t="shared" si="13"/>
        <v/>
      </c>
      <c r="AQ28" s="36" t="str">
        <f t="shared" si="13"/>
        <v/>
      </c>
      <c r="AR28" s="36" t="str">
        <f t="shared" si="13"/>
        <v/>
      </c>
      <c r="AS28" s="36" t="str">
        <f t="shared" si="13"/>
        <v/>
      </c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</row>
    <row r="29" spans="1:56" ht="15.75" customHeight="1" x14ac:dyDescent="0.15">
      <c r="A29" s="27" t="s">
        <v>336</v>
      </c>
      <c r="B29" s="36" t="str">
        <f t="shared" ref="B29:AS29" si="14">IF(B$5="", "", B$5*LN(B8)+(1-B$5)*LN(1-B8))</f>
        <v/>
      </c>
      <c r="C29" s="36" t="str">
        <f t="shared" si="14"/>
        <v/>
      </c>
      <c r="D29" s="36" t="str">
        <f t="shared" si="14"/>
        <v/>
      </c>
      <c r="E29" s="36" t="str">
        <f t="shared" si="14"/>
        <v/>
      </c>
      <c r="F29" s="36" t="str">
        <f t="shared" si="14"/>
        <v/>
      </c>
      <c r="G29" s="36" t="str">
        <f t="shared" si="14"/>
        <v/>
      </c>
      <c r="H29" s="36" t="str">
        <f t="shared" si="14"/>
        <v/>
      </c>
      <c r="I29" s="36" t="str">
        <f t="shared" si="14"/>
        <v/>
      </c>
      <c r="J29" s="36" t="str">
        <f t="shared" si="14"/>
        <v/>
      </c>
      <c r="K29" s="36" t="str">
        <f t="shared" si="14"/>
        <v/>
      </c>
      <c r="L29" s="36" t="str">
        <f t="shared" si="14"/>
        <v/>
      </c>
      <c r="M29" s="36" t="str">
        <f t="shared" si="14"/>
        <v/>
      </c>
      <c r="N29" s="36" t="str">
        <f t="shared" si="14"/>
        <v/>
      </c>
      <c r="O29" s="36" t="str">
        <f t="shared" si="14"/>
        <v/>
      </c>
      <c r="P29" s="36" t="str">
        <f t="shared" si="14"/>
        <v/>
      </c>
      <c r="Q29" s="36" t="str">
        <f t="shared" si="14"/>
        <v/>
      </c>
      <c r="R29" s="36" t="str">
        <f t="shared" si="14"/>
        <v/>
      </c>
      <c r="S29" s="36" t="str">
        <f t="shared" si="14"/>
        <v/>
      </c>
      <c r="T29" s="36" t="str">
        <f t="shared" si="14"/>
        <v/>
      </c>
      <c r="U29" s="36" t="str">
        <f t="shared" si="14"/>
        <v/>
      </c>
      <c r="V29" s="36" t="str">
        <f t="shared" si="14"/>
        <v/>
      </c>
      <c r="W29" s="36" t="str">
        <f t="shared" si="14"/>
        <v/>
      </c>
      <c r="X29" s="36" t="str">
        <f t="shared" si="14"/>
        <v/>
      </c>
      <c r="Y29" s="36" t="str">
        <f t="shared" si="14"/>
        <v/>
      </c>
      <c r="Z29" s="36" t="str">
        <f t="shared" si="14"/>
        <v/>
      </c>
      <c r="AA29" s="36" t="str">
        <f t="shared" si="14"/>
        <v/>
      </c>
      <c r="AB29" s="36" t="str">
        <f t="shared" si="14"/>
        <v/>
      </c>
      <c r="AC29" s="36" t="str">
        <f t="shared" si="14"/>
        <v/>
      </c>
      <c r="AD29" s="36" t="str">
        <f t="shared" si="14"/>
        <v/>
      </c>
      <c r="AE29" s="36" t="str">
        <f t="shared" si="14"/>
        <v/>
      </c>
      <c r="AF29" s="36" t="str">
        <f t="shared" si="14"/>
        <v/>
      </c>
      <c r="AG29" s="36" t="str">
        <f t="shared" si="14"/>
        <v/>
      </c>
      <c r="AH29" s="36" t="str">
        <f t="shared" si="14"/>
        <v/>
      </c>
      <c r="AI29" s="36" t="str">
        <f t="shared" si="14"/>
        <v/>
      </c>
      <c r="AJ29" s="36" t="str">
        <f t="shared" si="14"/>
        <v/>
      </c>
      <c r="AK29" s="36" t="str">
        <f t="shared" si="14"/>
        <v/>
      </c>
      <c r="AL29" s="36" t="str">
        <f t="shared" si="14"/>
        <v/>
      </c>
      <c r="AM29" s="36" t="str">
        <f t="shared" si="14"/>
        <v/>
      </c>
      <c r="AN29" s="36" t="str">
        <f t="shared" si="14"/>
        <v/>
      </c>
      <c r="AO29" s="36" t="str">
        <f t="shared" si="14"/>
        <v/>
      </c>
      <c r="AP29" s="36" t="str">
        <f t="shared" si="14"/>
        <v/>
      </c>
      <c r="AQ29" s="36" t="str">
        <f t="shared" si="14"/>
        <v/>
      </c>
      <c r="AR29" s="36" t="str">
        <f t="shared" si="14"/>
        <v/>
      </c>
      <c r="AS29" s="36" t="str">
        <f t="shared" si="14"/>
        <v/>
      </c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</row>
    <row r="30" spans="1:56" ht="15.75" customHeight="1" x14ac:dyDescent="0.15">
      <c r="A30" s="27" t="s">
        <v>337</v>
      </c>
      <c r="B30" s="36" t="str">
        <f t="shared" ref="B30:AS30" si="15">IF(B$5="", "", B$5*LN(B9)+(1-B$5)*LN(1-B9))</f>
        <v/>
      </c>
      <c r="C30" s="36" t="str">
        <f t="shared" si="15"/>
        <v/>
      </c>
      <c r="D30" s="36" t="str">
        <f t="shared" si="15"/>
        <v/>
      </c>
      <c r="E30" s="36" t="str">
        <f t="shared" si="15"/>
        <v/>
      </c>
      <c r="F30" s="36" t="str">
        <f t="shared" si="15"/>
        <v/>
      </c>
      <c r="G30" s="36" t="str">
        <f t="shared" si="15"/>
        <v/>
      </c>
      <c r="H30" s="36" t="str">
        <f t="shared" si="15"/>
        <v/>
      </c>
      <c r="I30" s="36" t="str">
        <f t="shared" si="15"/>
        <v/>
      </c>
      <c r="J30" s="36" t="str">
        <f t="shared" si="15"/>
        <v/>
      </c>
      <c r="K30" s="36" t="str">
        <f t="shared" si="15"/>
        <v/>
      </c>
      <c r="L30" s="36" t="str">
        <f t="shared" si="15"/>
        <v/>
      </c>
      <c r="M30" s="36" t="str">
        <f t="shared" si="15"/>
        <v/>
      </c>
      <c r="N30" s="36" t="str">
        <f t="shared" si="15"/>
        <v/>
      </c>
      <c r="O30" s="36" t="str">
        <f t="shared" si="15"/>
        <v/>
      </c>
      <c r="P30" s="36" t="str">
        <f t="shared" si="15"/>
        <v/>
      </c>
      <c r="Q30" s="36" t="str">
        <f t="shared" si="15"/>
        <v/>
      </c>
      <c r="R30" s="36" t="str">
        <f t="shared" si="15"/>
        <v/>
      </c>
      <c r="S30" s="36" t="str">
        <f t="shared" si="15"/>
        <v/>
      </c>
      <c r="T30" s="36" t="str">
        <f t="shared" si="15"/>
        <v/>
      </c>
      <c r="U30" s="36" t="str">
        <f t="shared" si="15"/>
        <v/>
      </c>
      <c r="V30" s="36" t="str">
        <f t="shared" si="15"/>
        <v/>
      </c>
      <c r="W30" s="36" t="str">
        <f t="shared" si="15"/>
        <v/>
      </c>
      <c r="X30" s="36" t="str">
        <f t="shared" si="15"/>
        <v/>
      </c>
      <c r="Y30" s="36" t="str">
        <f t="shared" si="15"/>
        <v/>
      </c>
      <c r="Z30" s="36" t="str">
        <f t="shared" si="15"/>
        <v/>
      </c>
      <c r="AA30" s="36" t="str">
        <f t="shared" si="15"/>
        <v/>
      </c>
      <c r="AB30" s="36" t="str">
        <f t="shared" si="15"/>
        <v/>
      </c>
      <c r="AC30" s="36" t="str">
        <f t="shared" si="15"/>
        <v/>
      </c>
      <c r="AD30" s="36" t="str">
        <f t="shared" si="15"/>
        <v/>
      </c>
      <c r="AE30" s="36" t="str">
        <f t="shared" si="15"/>
        <v/>
      </c>
      <c r="AF30" s="36" t="str">
        <f t="shared" si="15"/>
        <v/>
      </c>
      <c r="AG30" s="36" t="str">
        <f t="shared" si="15"/>
        <v/>
      </c>
      <c r="AH30" s="36" t="str">
        <f t="shared" si="15"/>
        <v/>
      </c>
      <c r="AI30" s="36" t="str">
        <f t="shared" si="15"/>
        <v/>
      </c>
      <c r="AJ30" s="36" t="str">
        <f t="shared" si="15"/>
        <v/>
      </c>
      <c r="AK30" s="36" t="str">
        <f t="shared" si="15"/>
        <v/>
      </c>
      <c r="AL30" s="36" t="str">
        <f t="shared" si="15"/>
        <v/>
      </c>
      <c r="AM30" s="36" t="str">
        <f t="shared" si="15"/>
        <v/>
      </c>
      <c r="AN30" s="36" t="str">
        <f t="shared" si="15"/>
        <v/>
      </c>
      <c r="AO30" s="36" t="str">
        <f t="shared" si="15"/>
        <v/>
      </c>
      <c r="AP30" s="36" t="str">
        <f t="shared" si="15"/>
        <v/>
      </c>
      <c r="AQ30" s="36" t="str">
        <f t="shared" si="15"/>
        <v/>
      </c>
      <c r="AR30" s="36" t="str">
        <f t="shared" si="15"/>
        <v/>
      </c>
      <c r="AS30" s="36" t="str">
        <f t="shared" si="15"/>
        <v/>
      </c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</row>
    <row r="31" spans="1:56" ht="15.75" customHeight="1" x14ac:dyDescent="0.15">
      <c r="A31" s="27" t="s">
        <v>338</v>
      </c>
      <c r="B31" s="36" t="str">
        <f t="shared" ref="B31:AS31" si="16">IF(B$5="", "", B$5*LN(B10)+(1-B$5)*LN(1-B10))</f>
        <v/>
      </c>
      <c r="C31" s="36" t="str">
        <f t="shared" si="16"/>
        <v/>
      </c>
      <c r="D31" s="36" t="str">
        <f t="shared" si="16"/>
        <v/>
      </c>
      <c r="E31" s="36" t="str">
        <f t="shared" si="16"/>
        <v/>
      </c>
      <c r="F31" s="36" t="str">
        <f t="shared" si="16"/>
        <v/>
      </c>
      <c r="G31" s="36" t="str">
        <f t="shared" si="16"/>
        <v/>
      </c>
      <c r="H31" s="36" t="str">
        <f t="shared" si="16"/>
        <v/>
      </c>
      <c r="I31" s="36" t="str">
        <f t="shared" si="16"/>
        <v/>
      </c>
      <c r="J31" s="36" t="str">
        <f t="shared" si="16"/>
        <v/>
      </c>
      <c r="K31" s="36" t="str">
        <f t="shared" si="16"/>
        <v/>
      </c>
      <c r="L31" s="36" t="str">
        <f t="shared" si="16"/>
        <v/>
      </c>
      <c r="M31" s="36" t="str">
        <f t="shared" si="16"/>
        <v/>
      </c>
      <c r="N31" s="36" t="str">
        <f t="shared" si="16"/>
        <v/>
      </c>
      <c r="O31" s="36" t="str">
        <f t="shared" si="16"/>
        <v/>
      </c>
      <c r="P31" s="36" t="str">
        <f t="shared" si="16"/>
        <v/>
      </c>
      <c r="Q31" s="36" t="str">
        <f t="shared" si="16"/>
        <v/>
      </c>
      <c r="R31" s="36" t="str">
        <f t="shared" si="16"/>
        <v/>
      </c>
      <c r="S31" s="36" t="str">
        <f t="shared" si="16"/>
        <v/>
      </c>
      <c r="T31" s="36" t="str">
        <f t="shared" si="16"/>
        <v/>
      </c>
      <c r="U31" s="36" t="str">
        <f t="shared" si="16"/>
        <v/>
      </c>
      <c r="V31" s="36" t="str">
        <f t="shared" si="16"/>
        <v/>
      </c>
      <c r="W31" s="36" t="str">
        <f t="shared" si="16"/>
        <v/>
      </c>
      <c r="X31" s="36" t="str">
        <f t="shared" si="16"/>
        <v/>
      </c>
      <c r="Y31" s="36" t="str">
        <f t="shared" si="16"/>
        <v/>
      </c>
      <c r="Z31" s="36" t="str">
        <f t="shared" si="16"/>
        <v/>
      </c>
      <c r="AA31" s="36" t="str">
        <f t="shared" si="16"/>
        <v/>
      </c>
      <c r="AB31" s="36" t="str">
        <f t="shared" si="16"/>
        <v/>
      </c>
      <c r="AC31" s="36" t="str">
        <f t="shared" si="16"/>
        <v/>
      </c>
      <c r="AD31" s="36" t="str">
        <f t="shared" si="16"/>
        <v/>
      </c>
      <c r="AE31" s="36" t="str">
        <f t="shared" si="16"/>
        <v/>
      </c>
      <c r="AF31" s="36" t="str">
        <f t="shared" si="16"/>
        <v/>
      </c>
      <c r="AG31" s="36" t="str">
        <f t="shared" si="16"/>
        <v/>
      </c>
      <c r="AH31" s="36" t="str">
        <f t="shared" si="16"/>
        <v/>
      </c>
      <c r="AI31" s="36" t="str">
        <f t="shared" si="16"/>
        <v/>
      </c>
      <c r="AJ31" s="36" t="str">
        <f t="shared" si="16"/>
        <v/>
      </c>
      <c r="AK31" s="36" t="str">
        <f t="shared" si="16"/>
        <v/>
      </c>
      <c r="AL31" s="36" t="str">
        <f t="shared" si="16"/>
        <v/>
      </c>
      <c r="AM31" s="36" t="str">
        <f t="shared" si="16"/>
        <v/>
      </c>
      <c r="AN31" s="36" t="str">
        <f t="shared" si="16"/>
        <v/>
      </c>
      <c r="AO31" s="36" t="str">
        <f t="shared" si="16"/>
        <v/>
      </c>
      <c r="AP31" s="36" t="str">
        <f t="shared" si="16"/>
        <v/>
      </c>
      <c r="AQ31" s="36" t="str">
        <f t="shared" si="16"/>
        <v/>
      </c>
      <c r="AR31" s="36" t="str">
        <f t="shared" si="16"/>
        <v/>
      </c>
      <c r="AS31" s="36" t="str">
        <f t="shared" si="16"/>
        <v/>
      </c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</row>
    <row r="32" spans="1:56" ht="15.75" customHeight="1" x14ac:dyDescent="0.15">
      <c r="A32" s="27" t="s">
        <v>339</v>
      </c>
      <c r="B32" s="36" t="str">
        <f t="shared" ref="B32:AS32" si="17">IF(B$5="", "", B$5*LN(B11)+(1-B$5)*LN(1-B11))</f>
        <v/>
      </c>
      <c r="C32" s="36" t="str">
        <f t="shared" si="17"/>
        <v/>
      </c>
      <c r="D32" s="36" t="str">
        <f t="shared" si="17"/>
        <v/>
      </c>
      <c r="E32" s="36" t="str">
        <f t="shared" si="17"/>
        <v/>
      </c>
      <c r="F32" s="36" t="str">
        <f t="shared" si="17"/>
        <v/>
      </c>
      <c r="G32" s="36" t="str">
        <f t="shared" si="17"/>
        <v/>
      </c>
      <c r="H32" s="36" t="str">
        <f t="shared" si="17"/>
        <v/>
      </c>
      <c r="I32" s="36" t="str">
        <f t="shared" si="17"/>
        <v/>
      </c>
      <c r="J32" s="36" t="str">
        <f t="shared" si="17"/>
        <v/>
      </c>
      <c r="K32" s="36" t="str">
        <f t="shared" si="17"/>
        <v/>
      </c>
      <c r="L32" s="36" t="str">
        <f t="shared" si="17"/>
        <v/>
      </c>
      <c r="M32" s="36" t="str">
        <f t="shared" si="17"/>
        <v/>
      </c>
      <c r="N32" s="36" t="str">
        <f t="shared" si="17"/>
        <v/>
      </c>
      <c r="O32" s="36" t="str">
        <f t="shared" si="17"/>
        <v/>
      </c>
      <c r="P32" s="36" t="str">
        <f t="shared" si="17"/>
        <v/>
      </c>
      <c r="Q32" s="36" t="str">
        <f t="shared" si="17"/>
        <v/>
      </c>
      <c r="R32" s="36" t="str">
        <f t="shared" si="17"/>
        <v/>
      </c>
      <c r="S32" s="36" t="str">
        <f t="shared" si="17"/>
        <v/>
      </c>
      <c r="T32" s="36" t="str">
        <f t="shared" si="17"/>
        <v/>
      </c>
      <c r="U32" s="36" t="str">
        <f t="shared" si="17"/>
        <v/>
      </c>
      <c r="V32" s="36" t="str">
        <f t="shared" si="17"/>
        <v/>
      </c>
      <c r="W32" s="36" t="str">
        <f t="shared" si="17"/>
        <v/>
      </c>
      <c r="X32" s="36" t="str">
        <f t="shared" si="17"/>
        <v/>
      </c>
      <c r="Y32" s="36" t="str">
        <f t="shared" si="17"/>
        <v/>
      </c>
      <c r="Z32" s="36" t="str">
        <f t="shared" si="17"/>
        <v/>
      </c>
      <c r="AA32" s="36" t="str">
        <f t="shared" si="17"/>
        <v/>
      </c>
      <c r="AB32" s="36" t="str">
        <f t="shared" si="17"/>
        <v/>
      </c>
      <c r="AC32" s="36" t="str">
        <f t="shared" si="17"/>
        <v/>
      </c>
      <c r="AD32" s="36" t="str">
        <f t="shared" si="17"/>
        <v/>
      </c>
      <c r="AE32" s="36" t="str">
        <f t="shared" si="17"/>
        <v/>
      </c>
      <c r="AF32" s="36" t="str">
        <f t="shared" si="17"/>
        <v/>
      </c>
      <c r="AG32" s="36" t="str">
        <f t="shared" si="17"/>
        <v/>
      </c>
      <c r="AH32" s="36" t="str">
        <f t="shared" si="17"/>
        <v/>
      </c>
      <c r="AI32" s="36" t="str">
        <f t="shared" si="17"/>
        <v/>
      </c>
      <c r="AJ32" s="36" t="str">
        <f t="shared" si="17"/>
        <v/>
      </c>
      <c r="AK32" s="36" t="str">
        <f t="shared" si="17"/>
        <v/>
      </c>
      <c r="AL32" s="36" t="str">
        <f t="shared" si="17"/>
        <v/>
      </c>
      <c r="AM32" s="36" t="str">
        <f t="shared" si="17"/>
        <v/>
      </c>
      <c r="AN32" s="36" t="str">
        <f t="shared" si="17"/>
        <v/>
      </c>
      <c r="AO32" s="36" t="str">
        <f t="shared" si="17"/>
        <v/>
      </c>
      <c r="AP32" s="36" t="str">
        <f t="shared" si="17"/>
        <v/>
      </c>
      <c r="AQ32" s="36" t="str">
        <f t="shared" si="17"/>
        <v/>
      </c>
      <c r="AR32" s="36" t="str">
        <f t="shared" si="17"/>
        <v/>
      </c>
      <c r="AS32" s="36" t="str">
        <f t="shared" si="17"/>
        <v/>
      </c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</row>
    <row r="33" spans="1:56" ht="15.75" customHeight="1" x14ac:dyDescent="0.15">
      <c r="A33" s="27" t="s">
        <v>340</v>
      </c>
      <c r="B33" s="36" t="str">
        <f t="shared" ref="B33:AS33" si="18">IF(B$5="", "", B$5*LN(B12)+(1-B$5)*LN(1-B12))</f>
        <v/>
      </c>
      <c r="C33" s="36" t="str">
        <f t="shared" si="18"/>
        <v/>
      </c>
      <c r="D33" s="36" t="str">
        <f t="shared" si="18"/>
        <v/>
      </c>
      <c r="E33" s="36" t="str">
        <f t="shared" si="18"/>
        <v/>
      </c>
      <c r="F33" s="36" t="str">
        <f t="shared" si="18"/>
        <v/>
      </c>
      <c r="G33" s="36" t="str">
        <f t="shared" si="18"/>
        <v/>
      </c>
      <c r="H33" s="36" t="str">
        <f t="shared" si="18"/>
        <v/>
      </c>
      <c r="I33" s="36" t="str">
        <f t="shared" si="18"/>
        <v/>
      </c>
      <c r="J33" s="36" t="str">
        <f t="shared" si="18"/>
        <v/>
      </c>
      <c r="K33" s="36" t="str">
        <f t="shared" si="18"/>
        <v/>
      </c>
      <c r="L33" s="36" t="str">
        <f t="shared" si="18"/>
        <v/>
      </c>
      <c r="M33" s="36" t="str">
        <f t="shared" si="18"/>
        <v/>
      </c>
      <c r="N33" s="36" t="str">
        <f t="shared" si="18"/>
        <v/>
      </c>
      <c r="O33" s="36" t="str">
        <f t="shared" si="18"/>
        <v/>
      </c>
      <c r="P33" s="36" t="str">
        <f t="shared" si="18"/>
        <v/>
      </c>
      <c r="Q33" s="36" t="str">
        <f t="shared" si="18"/>
        <v/>
      </c>
      <c r="R33" s="36" t="str">
        <f t="shared" si="18"/>
        <v/>
      </c>
      <c r="S33" s="36" t="str">
        <f t="shared" si="18"/>
        <v/>
      </c>
      <c r="T33" s="36" t="str">
        <f t="shared" si="18"/>
        <v/>
      </c>
      <c r="U33" s="36" t="str">
        <f t="shared" si="18"/>
        <v/>
      </c>
      <c r="V33" s="36" t="str">
        <f t="shared" si="18"/>
        <v/>
      </c>
      <c r="W33" s="36" t="str">
        <f t="shared" si="18"/>
        <v/>
      </c>
      <c r="X33" s="36" t="str">
        <f t="shared" si="18"/>
        <v/>
      </c>
      <c r="Y33" s="36" t="str">
        <f t="shared" si="18"/>
        <v/>
      </c>
      <c r="Z33" s="36" t="str">
        <f t="shared" si="18"/>
        <v/>
      </c>
      <c r="AA33" s="36" t="str">
        <f t="shared" si="18"/>
        <v/>
      </c>
      <c r="AB33" s="36" t="str">
        <f t="shared" si="18"/>
        <v/>
      </c>
      <c r="AC33" s="36" t="str">
        <f t="shared" si="18"/>
        <v/>
      </c>
      <c r="AD33" s="36" t="str">
        <f t="shared" si="18"/>
        <v/>
      </c>
      <c r="AE33" s="36" t="str">
        <f t="shared" si="18"/>
        <v/>
      </c>
      <c r="AF33" s="36" t="str">
        <f t="shared" si="18"/>
        <v/>
      </c>
      <c r="AG33" s="36" t="str">
        <f t="shared" si="18"/>
        <v/>
      </c>
      <c r="AH33" s="36" t="str">
        <f t="shared" si="18"/>
        <v/>
      </c>
      <c r="AI33" s="36" t="str">
        <f t="shared" si="18"/>
        <v/>
      </c>
      <c r="AJ33" s="36" t="str">
        <f t="shared" si="18"/>
        <v/>
      </c>
      <c r="AK33" s="36" t="str">
        <f t="shared" si="18"/>
        <v/>
      </c>
      <c r="AL33" s="36" t="str">
        <f t="shared" si="18"/>
        <v/>
      </c>
      <c r="AM33" s="36" t="str">
        <f t="shared" si="18"/>
        <v/>
      </c>
      <c r="AN33" s="36" t="str">
        <f t="shared" si="18"/>
        <v/>
      </c>
      <c r="AO33" s="36" t="str">
        <f t="shared" si="18"/>
        <v/>
      </c>
      <c r="AP33" s="36" t="str">
        <f t="shared" si="18"/>
        <v/>
      </c>
      <c r="AQ33" s="36" t="str">
        <f t="shared" si="18"/>
        <v/>
      </c>
      <c r="AR33" s="36" t="str">
        <f t="shared" si="18"/>
        <v/>
      </c>
      <c r="AS33" s="36" t="str">
        <f t="shared" si="18"/>
        <v/>
      </c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</row>
    <row r="34" spans="1:56" ht="15.75" customHeight="1" x14ac:dyDescent="0.15">
      <c r="A34" s="27" t="s">
        <v>341</v>
      </c>
      <c r="B34" s="36" t="str">
        <f t="shared" ref="B34:AS34" si="19">IF(B$5="", "", B$5*LN(B13)+(1-B$5)*LN(1-B13))</f>
        <v/>
      </c>
      <c r="C34" s="36" t="str">
        <f t="shared" si="19"/>
        <v/>
      </c>
      <c r="D34" s="36" t="str">
        <f t="shared" si="19"/>
        <v/>
      </c>
      <c r="E34" s="36" t="str">
        <f t="shared" si="19"/>
        <v/>
      </c>
      <c r="F34" s="36" t="str">
        <f t="shared" si="19"/>
        <v/>
      </c>
      <c r="G34" s="36" t="str">
        <f t="shared" si="19"/>
        <v/>
      </c>
      <c r="H34" s="36" t="str">
        <f t="shared" si="19"/>
        <v/>
      </c>
      <c r="I34" s="36" t="str">
        <f t="shared" si="19"/>
        <v/>
      </c>
      <c r="J34" s="36" t="str">
        <f t="shared" si="19"/>
        <v/>
      </c>
      <c r="K34" s="36" t="str">
        <f t="shared" si="19"/>
        <v/>
      </c>
      <c r="L34" s="36" t="str">
        <f t="shared" si="19"/>
        <v/>
      </c>
      <c r="M34" s="36" t="str">
        <f t="shared" si="19"/>
        <v/>
      </c>
      <c r="N34" s="36" t="str">
        <f t="shared" si="19"/>
        <v/>
      </c>
      <c r="O34" s="36" t="str">
        <f t="shared" si="19"/>
        <v/>
      </c>
      <c r="P34" s="36" t="str">
        <f t="shared" si="19"/>
        <v/>
      </c>
      <c r="Q34" s="36" t="str">
        <f t="shared" si="19"/>
        <v/>
      </c>
      <c r="R34" s="36" t="str">
        <f t="shared" si="19"/>
        <v/>
      </c>
      <c r="S34" s="36" t="str">
        <f t="shared" si="19"/>
        <v/>
      </c>
      <c r="T34" s="36" t="str">
        <f t="shared" si="19"/>
        <v/>
      </c>
      <c r="U34" s="36" t="str">
        <f t="shared" si="19"/>
        <v/>
      </c>
      <c r="V34" s="36" t="str">
        <f t="shared" si="19"/>
        <v/>
      </c>
      <c r="W34" s="36" t="str">
        <f t="shared" si="19"/>
        <v/>
      </c>
      <c r="X34" s="36" t="str">
        <f t="shared" si="19"/>
        <v/>
      </c>
      <c r="Y34" s="36" t="str">
        <f t="shared" si="19"/>
        <v/>
      </c>
      <c r="Z34" s="36" t="str">
        <f t="shared" si="19"/>
        <v/>
      </c>
      <c r="AA34" s="36" t="str">
        <f t="shared" si="19"/>
        <v/>
      </c>
      <c r="AB34" s="36" t="str">
        <f t="shared" si="19"/>
        <v/>
      </c>
      <c r="AC34" s="36" t="str">
        <f t="shared" si="19"/>
        <v/>
      </c>
      <c r="AD34" s="36" t="str">
        <f t="shared" si="19"/>
        <v/>
      </c>
      <c r="AE34" s="36" t="str">
        <f t="shared" si="19"/>
        <v/>
      </c>
      <c r="AF34" s="36" t="str">
        <f t="shared" si="19"/>
        <v/>
      </c>
      <c r="AG34" s="36" t="str">
        <f t="shared" si="19"/>
        <v/>
      </c>
      <c r="AH34" s="36" t="str">
        <f t="shared" si="19"/>
        <v/>
      </c>
      <c r="AI34" s="36" t="str">
        <f t="shared" si="19"/>
        <v/>
      </c>
      <c r="AJ34" s="36" t="str">
        <f t="shared" si="19"/>
        <v/>
      </c>
      <c r="AK34" s="36" t="str">
        <f t="shared" si="19"/>
        <v/>
      </c>
      <c r="AL34" s="36" t="str">
        <f t="shared" si="19"/>
        <v/>
      </c>
      <c r="AM34" s="36" t="str">
        <f t="shared" si="19"/>
        <v/>
      </c>
      <c r="AN34" s="36" t="str">
        <f t="shared" si="19"/>
        <v/>
      </c>
      <c r="AO34" s="36" t="str">
        <f t="shared" si="19"/>
        <v/>
      </c>
      <c r="AP34" s="36" t="str">
        <f t="shared" si="19"/>
        <v/>
      </c>
      <c r="AQ34" s="36" t="str">
        <f t="shared" si="19"/>
        <v/>
      </c>
      <c r="AR34" s="36" t="str">
        <f t="shared" si="19"/>
        <v/>
      </c>
      <c r="AS34" s="36" t="str">
        <f t="shared" si="19"/>
        <v/>
      </c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</row>
    <row r="35" spans="1:56" ht="15.75" customHeight="1" x14ac:dyDescent="0.15">
      <c r="A35" s="27" t="s">
        <v>342</v>
      </c>
      <c r="B35" s="36" t="str">
        <f t="shared" ref="B35:AS35" si="20">IF(B$5="", "", B$5*LN(B14)+(1-B$5)*LN(1-B14))</f>
        <v/>
      </c>
      <c r="C35" s="36" t="str">
        <f t="shared" si="20"/>
        <v/>
      </c>
      <c r="D35" s="36" t="str">
        <f t="shared" si="20"/>
        <v/>
      </c>
      <c r="E35" s="36" t="str">
        <f t="shared" si="20"/>
        <v/>
      </c>
      <c r="F35" s="36" t="str">
        <f t="shared" si="20"/>
        <v/>
      </c>
      <c r="G35" s="36" t="str">
        <f t="shared" si="20"/>
        <v/>
      </c>
      <c r="H35" s="36" t="str">
        <f t="shared" si="20"/>
        <v/>
      </c>
      <c r="I35" s="36" t="str">
        <f t="shared" si="20"/>
        <v/>
      </c>
      <c r="J35" s="36" t="str">
        <f t="shared" si="20"/>
        <v/>
      </c>
      <c r="K35" s="36" t="str">
        <f t="shared" si="20"/>
        <v/>
      </c>
      <c r="L35" s="36" t="str">
        <f t="shared" si="20"/>
        <v/>
      </c>
      <c r="M35" s="36" t="str">
        <f t="shared" si="20"/>
        <v/>
      </c>
      <c r="N35" s="36" t="str">
        <f t="shared" si="20"/>
        <v/>
      </c>
      <c r="O35" s="36" t="str">
        <f t="shared" si="20"/>
        <v/>
      </c>
      <c r="P35" s="36" t="str">
        <f t="shared" si="20"/>
        <v/>
      </c>
      <c r="Q35" s="36" t="str">
        <f t="shared" si="20"/>
        <v/>
      </c>
      <c r="R35" s="36" t="str">
        <f t="shared" si="20"/>
        <v/>
      </c>
      <c r="S35" s="36" t="str">
        <f t="shared" si="20"/>
        <v/>
      </c>
      <c r="T35" s="36" t="str">
        <f t="shared" si="20"/>
        <v/>
      </c>
      <c r="U35" s="36" t="str">
        <f t="shared" si="20"/>
        <v/>
      </c>
      <c r="V35" s="36" t="str">
        <f t="shared" si="20"/>
        <v/>
      </c>
      <c r="W35" s="36" t="str">
        <f t="shared" si="20"/>
        <v/>
      </c>
      <c r="X35" s="36" t="str">
        <f t="shared" si="20"/>
        <v/>
      </c>
      <c r="Y35" s="36" t="str">
        <f t="shared" si="20"/>
        <v/>
      </c>
      <c r="Z35" s="36" t="str">
        <f t="shared" si="20"/>
        <v/>
      </c>
      <c r="AA35" s="36" t="str">
        <f t="shared" si="20"/>
        <v/>
      </c>
      <c r="AB35" s="36" t="str">
        <f t="shared" si="20"/>
        <v/>
      </c>
      <c r="AC35" s="36" t="str">
        <f t="shared" si="20"/>
        <v/>
      </c>
      <c r="AD35" s="36" t="str">
        <f t="shared" si="20"/>
        <v/>
      </c>
      <c r="AE35" s="36" t="str">
        <f t="shared" si="20"/>
        <v/>
      </c>
      <c r="AF35" s="36" t="str">
        <f t="shared" si="20"/>
        <v/>
      </c>
      <c r="AG35" s="36" t="str">
        <f t="shared" si="20"/>
        <v/>
      </c>
      <c r="AH35" s="36" t="str">
        <f t="shared" si="20"/>
        <v/>
      </c>
      <c r="AI35" s="36" t="str">
        <f t="shared" si="20"/>
        <v/>
      </c>
      <c r="AJ35" s="36" t="str">
        <f t="shared" si="20"/>
        <v/>
      </c>
      <c r="AK35" s="36" t="str">
        <f t="shared" si="20"/>
        <v/>
      </c>
      <c r="AL35" s="36" t="str">
        <f t="shared" si="20"/>
        <v/>
      </c>
      <c r="AM35" s="36" t="str">
        <f t="shared" si="20"/>
        <v/>
      </c>
      <c r="AN35" s="36" t="str">
        <f t="shared" si="20"/>
        <v/>
      </c>
      <c r="AO35" s="36" t="str">
        <f t="shared" si="20"/>
        <v/>
      </c>
      <c r="AP35" s="36" t="str">
        <f t="shared" si="20"/>
        <v/>
      </c>
      <c r="AQ35" s="36" t="str">
        <f t="shared" si="20"/>
        <v/>
      </c>
      <c r="AR35" s="36" t="str">
        <f t="shared" si="20"/>
        <v/>
      </c>
      <c r="AS35" s="36" t="str">
        <f t="shared" si="20"/>
        <v/>
      </c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</row>
    <row r="36" spans="1:56" ht="15.75" customHeight="1" x14ac:dyDescent="0.15">
      <c r="A36" s="27" t="s">
        <v>343</v>
      </c>
      <c r="B36" s="36" t="str">
        <f t="shared" ref="B36:AS36" si="21">IF(B$5="", "", B$5*LN(B15)+(1-B$5)*LN(1-B15))</f>
        <v/>
      </c>
      <c r="C36" s="36" t="str">
        <f t="shared" si="21"/>
        <v/>
      </c>
      <c r="D36" s="36" t="str">
        <f t="shared" si="21"/>
        <v/>
      </c>
      <c r="E36" s="36" t="str">
        <f t="shared" si="21"/>
        <v/>
      </c>
      <c r="F36" s="36" t="str">
        <f t="shared" si="21"/>
        <v/>
      </c>
      <c r="G36" s="36" t="str">
        <f t="shared" si="21"/>
        <v/>
      </c>
      <c r="H36" s="36" t="str">
        <f t="shared" si="21"/>
        <v/>
      </c>
      <c r="I36" s="36" t="str">
        <f t="shared" si="21"/>
        <v/>
      </c>
      <c r="J36" s="36" t="str">
        <f t="shared" si="21"/>
        <v/>
      </c>
      <c r="K36" s="36" t="str">
        <f t="shared" si="21"/>
        <v/>
      </c>
      <c r="L36" s="36" t="str">
        <f t="shared" si="21"/>
        <v/>
      </c>
      <c r="M36" s="36" t="str">
        <f t="shared" si="21"/>
        <v/>
      </c>
      <c r="N36" s="36" t="str">
        <f t="shared" si="21"/>
        <v/>
      </c>
      <c r="O36" s="36" t="str">
        <f t="shared" si="21"/>
        <v/>
      </c>
      <c r="P36" s="36" t="str">
        <f t="shared" si="21"/>
        <v/>
      </c>
      <c r="Q36" s="36" t="str">
        <f t="shared" si="21"/>
        <v/>
      </c>
      <c r="R36" s="36" t="str">
        <f t="shared" si="21"/>
        <v/>
      </c>
      <c r="S36" s="36" t="str">
        <f t="shared" si="21"/>
        <v/>
      </c>
      <c r="T36" s="36" t="str">
        <f t="shared" si="21"/>
        <v/>
      </c>
      <c r="U36" s="36" t="str">
        <f t="shared" si="21"/>
        <v/>
      </c>
      <c r="V36" s="36" t="str">
        <f t="shared" si="21"/>
        <v/>
      </c>
      <c r="W36" s="36" t="str">
        <f t="shared" si="21"/>
        <v/>
      </c>
      <c r="X36" s="36" t="str">
        <f t="shared" si="21"/>
        <v/>
      </c>
      <c r="Y36" s="36" t="str">
        <f t="shared" si="21"/>
        <v/>
      </c>
      <c r="Z36" s="36" t="str">
        <f t="shared" si="21"/>
        <v/>
      </c>
      <c r="AA36" s="36" t="str">
        <f t="shared" si="21"/>
        <v/>
      </c>
      <c r="AB36" s="36" t="str">
        <f t="shared" si="21"/>
        <v/>
      </c>
      <c r="AC36" s="36" t="str">
        <f t="shared" si="21"/>
        <v/>
      </c>
      <c r="AD36" s="36" t="str">
        <f t="shared" si="21"/>
        <v/>
      </c>
      <c r="AE36" s="36" t="str">
        <f t="shared" si="21"/>
        <v/>
      </c>
      <c r="AF36" s="36" t="str">
        <f t="shared" si="21"/>
        <v/>
      </c>
      <c r="AG36" s="36" t="str">
        <f t="shared" si="21"/>
        <v/>
      </c>
      <c r="AH36" s="36" t="str">
        <f t="shared" si="21"/>
        <v/>
      </c>
      <c r="AI36" s="36" t="str">
        <f t="shared" si="21"/>
        <v/>
      </c>
      <c r="AJ36" s="36" t="str">
        <f t="shared" si="21"/>
        <v/>
      </c>
      <c r="AK36" s="36" t="str">
        <f t="shared" si="21"/>
        <v/>
      </c>
      <c r="AL36" s="36" t="str">
        <f t="shared" si="21"/>
        <v/>
      </c>
      <c r="AM36" s="36" t="str">
        <f t="shared" si="21"/>
        <v/>
      </c>
      <c r="AN36" s="36" t="str">
        <f t="shared" si="21"/>
        <v/>
      </c>
      <c r="AO36" s="36" t="str">
        <f t="shared" si="21"/>
        <v/>
      </c>
      <c r="AP36" s="36" t="str">
        <f t="shared" si="21"/>
        <v/>
      </c>
      <c r="AQ36" s="36" t="str">
        <f t="shared" si="21"/>
        <v/>
      </c>
      <c r="AR36" s="36" t="str">
        <f t="shared" si="21"/>
        <v/>
      </c>
      <c r="AS36" s="36" t="str">
        <f t="shared" si="21"/>
        <v/>
      </c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</row>
    <row r="37" spans="1:56" ht="15.75" customHeight="1" x14ac:dyDescent="0.15">
      <c r="A37" s="27" t="s">
        <v>344</v>
      </c>
      <c r="B37" s="35" t="str">
        <f t="shared" ref="B37:AS37" si="22">IF(B5="", "",AVERAGE(B27:B36))</f>
        <v/>
      </c>
      <c r="C37" s="35" t="str">
        <f t="shared" si="22"/>
        <v/>
      </c>
      <c r="D37" s="35" t="str">
        <f t="shared" si="22"/>
        <v/>
      </c>
      <c r="E37" s="35" t="str">
        <f t="shared" si="22"/>
        <v/>
      </c>
      <c r="F37" s="35" t="str">
        <f t="shared" si="22"/>
        <v/>
      </c>
      <c r="G37" s="35" t="str">
        <f t="shared" si="22"/>
        <v/>
      </c>
      <c r="H37" s="35" t="str">
        <f t="shared" si="22"/>
        <v/>
      </c>
      <c r="I37" s="35" t="str">
        <f t="shared" si="22"/>
        <v/>
      </c>
      <c r="J37" s="35" t="str">
        <f t="shared" si="22"/>
        <v/>
      </c>
      <c r="K37" s="35" t="str">
        <f t="shared" si="22"/>
        <v/>
      </c>
      <c r="L37" s="35" t="str">
        <f t="shared" si="22"/>
        <v/>
      </c>
      <c r="M37" s="35" t="str">
        <f t="shared" si="22"/>
        <v/>
      </c>
      <c r="N37" s="35" t="str">
        <f t="shared" si="22"/>
        <v/>
      </c>
      <c r="O37" s="35" t="str">
        <f t="shared" si="22"/>
        <v/>
      </c>
      <c r="P37" s="35" t="str">
        <f t="shared" si="22"/>
        <v/>
      </c>
      <c r="Q37" s="35" t="str">
        <f t="shared" si="22"/>
        <v/>
      </c>
      <c r="R37" s="35" t="str">
        <f t="shared" si="22"/>
        <v/>
      </c>
      <c r="S37" s="35" t="str">
        <f t="shared" si="22"/>
        <v/>
      </c>
      <c r="T37" s="35" t="str">
        <f t="shared" si="22"/>
        <v/>
      </c>
      <c r="U37" s="35" t="str">
        <f t="shared" si="22"/>
        <v/>
      </c>
      <c r="V37" s="35" t="str">
        <f t="shared" si="22"/>
        <v/>
      </c>
      <c r="W37" s="35" t="str">
        <f t="shared" si="22"/>
        <v/>
      </c>
      <c r="X37" s="35" t="str">
        <f t="shared" si="22"/>
        <v/>
      </c>
      <c r="Y37" s="35" t="str">
        <f t="shared" si="22"/>
        <v/>
      </c>
      <c r="Z37" s="35" t="str">
        <f t="shared" si="22"/>
        <v/>
      </c>
      <c r="AA37" s="35" t="str">
        <f t="shared" si="22"/>
        <v/>
      </c>
      <c r="AB37" s="35" t="str">
        <f t="shared" si="22"/>
        <v/>
      </c>
      <c r="AC37" s="35" t="str">
        <f t="shared" si="22"/>
        <v/>
      </c>
      <c r="AD37" s="35" t="str">
        <f t="shared" si="22"/>
        <v/>
      </c>
      <c r="AE37" s="35" t="str">
        <f t="shared" si="22"/>
        <v/>
      </c>
      <c r="AF37" s="35" t="str">
        <f t="shared" si="22"/>
        <v/>
      </c>
      <c r="AG37" s="35" t="str">
        <f t="shared" si="22"/>
        <v/>
      </c>
      <c r="AH37" s="35" t="str">
        <f t="shared" si="22"/>
        <v/>
      </c>
      <c r="AI37" s="35" t="str">
        <f t="shared" si="22"/>
        <v/>
      </c>
      <c r="AJ37" s="35" t="str">
        <f t="shared" si="22"/>
        <v/>
      </c>
      <c r="AK37" s="35" t="str">
        <f t="shared" si="22"/>
        <v/>
      </c>
      <c r="AL37" s="35" t="str">
        <f t="shared" si="22"/>
        <v/>
      </c>
      <c r="AM37" s="35" t="str">
        <f t="shared" si="22"/>
        <v/>
      </c>
      <c r="AN37" s="35" t="str">
        <f t="shared" si="22"/>
        <v/>
      </c>
      <c r="AO37" s="35" t="str">
        <f t="shared" si="22"/>
        <v/>
      </c>
      <c r="AP37" s="35" t="str">
        <f t="shared" si="22"/>
        <v/>
      </c>
      <c r="AQ37" s="35" t="str">
        <f t="shared" si="22"/>
        <v/>
      </c>
      <c r="AR37" s="35" t="str">
        <f t="shared" si="22"/>
        <v/>
      </c>
      <c r="AS37" s="35" t="str">
        <f t="shared" si="22"/>
        <v/>
      </c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</row>
    <row r="38" spans="1:56" ht="15.75" customHeight="1" x14ac:dyDescent="0.15">
      <c r="A38" s="37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</row>
    <row r="39" spans="1:56" ht="15.75" customHeight="1" x14ac:dyDescent="0.15">
      <c r="A39" s="37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</row>
    <row r="40" spans="1:56" ht="15.75" customHeight="1" x14ac:dyDescent="0.15">
      <c r="A40" s="37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</row>
    <row r="41" spans="1:56" ht="15.75" customHeight="1" x14ac:dyDescent="0.15">
      <c r="A41" s="37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</row>
    <row r="42" spans="1:56" ht="15.75" customHeight="1" x14ac:dyDescent="0.15">
      <c r="A42" s="37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</row>
    <row r="43" spans="1:56" ht="15.75" customHeight="1" x14ac:dyDescent="0.15">
      <c r="A43" s="37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</row>
    <row r="44" spans="1:56" ht="15.75" customHeight="1" x14ac:dyDescent="0.15">
      <c r="A44" s="37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</row>
    <row r="45" spans="1:56" ht="15.75" customHeight="1" x14ac:dyDescent="0.15">
      <c r="A45" s="37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</row>
    <row r="46" spans="1:56" ht="15.75" customHeight="1" x14ac:dyDescent="0.15">
      <c r="A46" s="37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</row>
    <row r="47" spans="1:56" ht="15.75" customHeight="1" x14ac:dyDescent="0.15">
      <c r="A47" s="37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</row>
    <row r="48" spans="1:56" ht="15.75" customHeight="1" x14ac:dyDescent="0.15">
      <c r="A48" s="37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</row>
    <row r="49" spans="1:56" ht="15.75" customHeight="1" x14ac:dyDescent="0.15">
      <c r="A49" s="37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</row>
    <row r="50" spans="1:56" ht="13" x14ac:dyDescent="0.15">
      <c r="A50" s="37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</row>
    <row r="51" spans="1:56" ht="13" x14ac:dyDescent="0.15">
      <c r="A51" s="37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</row>
    <row r="52" spans="1:56" ht="13" x14ac:dyDescent="0.15">
      <c r="A52" s="37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</row>
    <row r="53" spans="1:56" ht="13" x14ac:dyDescent="0.15">
      <c r="A53" s="37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</row>
    <row r="54" spans="1:56" ht="13" x14ac:dyDescent="0.15">
      <c r="A54" s="37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</row>
    <row r="55" spans="1:56" ht="13" x14ac:dyDescent="0.15">
      <c r="A55" s="37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</row>
    <row r="56" spans="1:56" ht="13" x14ac:dyDescent="0.15">
      <c r="A56" s="37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</row>
    <row r="57" spans="1:56" ht="13" x14ac:dyDescent="0.15">
      <c r="A57" s="37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</row>
    <row r="58" spans="1:56" ht="13" x14ac:dyDescent="0.15">
      <c r="A58" s="37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</row>
    <row r="59" spans="1:56" ht="13" x14ac:dyDescent="0.15">
      <c r="A59" s="37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</row>
    <row r="60" spans="1:56" ht="13" x14ac:dyDescent="0.15">
      <c r="A60" s="37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</row>
    <row r="61" spans="1:56" ht="13" x14ac:dyDescent="0.15">
      <c r="A61" s="37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</row>
    <row r="62" spans="1:56" ht="13" x14ac:dyDescent="0.15">
      <c r="A62" s="37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</row>
    <row r="63" spans="1:56" ht="13" x14ac:dyDescent="0.15">
      <c r="A63" s="37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</row>
    <row r="64" spans="1:56" ht="13" x14ac:dyDescent="0.15">
      <c r="A64" s="37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</row>
    <row r="65" spans="1:56" ht="13" x14ac:dyDescent="0.15">
      <c r="A65" s="37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</row>
    <row r="66" spans="1:56" ht="13" x14ac:dyDescent="0.15">
      <c r="A66" s="37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</row>
    <row r="67" spans="1:56" ht="13" x14ac:dyDescent="0.15">
      <c r="A67" s="37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</row>
    <row r="68" spans="1:56" ht="13" x14ac:dyDescent="0.15">
      <c r="A68" s="37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</row>
    <row r="69" spans="1:56" ht="13" x14ac:dyDescent="0.15">
      <c r="A69" s="37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</row>
    <row r="70" spans="1:56" ht="13" x14ac:dyDescent="0.15">
      <c r="A70" s="37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</row>
    <row r="71" spans="1:56" ht="13" x14ac:dyDescent="0.15">
      <c r="A71" s="37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</row>
    <row r="72" spans="1:56" ht="13" x14ac:dyDescent="0.15">
      <c r="A72" s="37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</row>
    <row r="73" spans="1:56" ht="13" x14ac:dyDescent="0.15">
      <c r="A73" s="37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</row>
    <row r="74" spans="1:56" ht="13" x14ac:dyDescent="0.15">
      <c r="A74" s="37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</row>
    <row r="75" spans="1:56" ht="13" x14ac:dyDescent="0.15">
      <c r="A75" s="37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</row>
    <row r="76" spans="1:56" ht="13" x14ac:dyDescent="0.15">
      <c r="A76" s="37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</row>
    <row r="77" spans="1:56" ht="13" x14ac:dyDescent="0.15">
      <c r="A77" s="37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</row>
    <row r="78" spans="1:56" ht="13" x14ac:dyDescent="0.15">
      <c r="A78" s="37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</row>
    <row r="79" spans="1:56" ht="13" x14ac:dyDescent="0.15">
      <c r="A79" s="37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</row>
    <row r="80" spans="1:56" ht="13" x14ac:dyDescent="0.15">
      <c r="A80" s="37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</row>
    <row r="81" spans="1:56" ht="13" x14ac:dyDescent="0.15">
      <c r="A81" s="37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</row>
    <row r="82" spans="1:56" ht="13" x14ac:dyDescent="0.15">
      <c r="A82" s="37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</row>
    <row r="83" spans="1:56" ht="13" x14ac:dyDescent="0.15">
      <c r="A83" s="37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</row>
    <row r="84" spans="1:56" ht="13" x14ac:dyDescent="0.15">
      <c r="A84" s="37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</row>
    <row r="85" spans="1:56" ht="13" x14ac:dyDescent="0.15">
      <c r="A85" s="37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</row>
    <row r="86" spans="1:56" ht="13" x14ac:dyDescent="0.15">
      <c r="A86" s="37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</row>
    <row r="87" spans="1:56" ht="13" x14ac:dyDescent="0.15">
      <c r="A87" s="37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</row>
    <row r="88" spans="1:56" ht="13" x14ac:dyDescent="0.15">
      <c r="A88" s="37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</row>
    <row r="89" spans="1:56" ht="13" x14ac:dyDescent="0.15">
      <c r="A89" s="37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</row>
    <row r="90" spans="1:56" ht="13" x14ac:dyDescent="0.15">
      <c r="A90" s="37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</row>
    <row r="91" spans="1:56" ht="13" x14ac:dyDescent="0.15">
      <c r="A91" s="37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</row>
    <row r="92" spans="1:56" ht="13" x14ac:dyDescent="0.15">
      <c r="A92" s="37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</row>
    <row r="93" spans="1:56" ht="13" x14ac:dyDescent="0.15">
      <c r="A93" s="37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</row>
    <row r="94" spans="1:56" ht="13" x14ac:dyDescent="0.15">
      <c r="A94" s="37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</row>
    <row r="95" spans="1:56" ht="13" x14ac:dyDescent="0.15">
      <c r="A95" s="37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</row>
    <row r="96" spans="1:56" ht="13" x14ac:dyDescent="0.15">
      <c r="A96" s="37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</row>
    <row r="97" spans="1:56" ht="13" x14ac:dyDescent="0.15">
      <c r="A97" s="37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</row>
    <row r="98" spans="1:56" ht="13" x14ac:dyDescent="0.15">
      <c r="A98" s="37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</row>
    <row r="99" spans="1:56" ht="13" x14ac:dyDescent="0.15">
      <c r="A99" s="37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</row>
    <row r="100" spans="1:56" ht="13" x14ac:dyDescent="0.15">
      <c r="A100" s="37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</row>
    <row r="101" spans="1:56" ht="13" x14ac:dyDescent="0.15">
      <c r="A101" s="37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</row>
    <row r="102" spans="1:56" ht="13" x14ac:dyDescent="0.15">
      <c r="A102" s="37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</row>
    <row r="103" spans="1:56" ht="13" x14ac:dyDescent="0.15">
      <c r="A103" s="37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</row>
    <row r="104" spans="1:56" ht="13" x14ac:dyDescent="0.15">
      <c r="A104" s="37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</row>
    <row r="105" spans="1:56" ht="13" x14ac:dyDescent="0.15">
      <c r="A105" s="37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</row>
    <row r="106" spans="1:56" ht="13" x14ac:dyDescent="0.15">
      <c r="A106" s="37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</row>
    <row r="107" spans="1:56" ht="13" x14ac:dyDescent="0.15">
      <c r="A107" s="37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</row>
    <row r="108" spans="1:56" ht="13" x14ac:dyDescent="0.15">
      <c r="A108" s="37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</row>
    <row r="109" spans="1:56" ht="13" x14ac:dyDescent="0.15">
      <c r="A109" s="37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</row>
    <row r="110" spans="1:56" ht="13" x14ac:dyDescent="0.15">
      <c r="A110" s="37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</row>
    <row r="111" spans="1:56" ht="13" x14ac:dyDescent="0.15">
      <c r="A111" s="37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</row>
    <row r="112" spans="1:56" ht="13" x14ac:dyDescent="0.15">
      <c r="A112" s="37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</row>
    <row r="113" spans="1:56" ht="13" x14ac:dyDescent="0.15">
      <c r="A113" s="37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</row>
    <row r="114" spans="1:56" ht="13" x14ac:dyDescent="0.15">
      <c r="A114" s="37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</row>
    <row r="115" spans="1:56" ht="13" x14ac:dyDescent="0.15">
      <c r="A115" s="37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</row>
    <row r="116" spans="1:56" ht="13" x14ac:dyDescent="0.15">
      <c r="A116" s="37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</row>
    <row r="117" spans="1:56" ht="13" x14ac:dyDescent="0.15">
      <c r="A117" s="37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</row>
    <row r="118" spans="1:56" ht="13" x14ac:dyDescent="0.15">
      <c r="A118" s="37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</row>
    <row r="119" spans="1:56" ht="13" x14ac:dyDescent="0.15">
      <c r="A119" s="37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</row>
    <row r="120" spans="1:56" ht="13" x14ac:dyDescent="0.15">
      <c r="A120" s="37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</row>
    <row r="121" spans="1:56" ht="13" x14ac:dyDescent="0.15">
      <c r="A121" s="37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</row>
    <row r="122" spans="1:56" ht="13" x14ac:dyDescent="0.15">
      <c r="A122" s="37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</row>
    <row r="123" spans="1:56" ht="13" x14ac:dyDescent="0.15">
      <c r="A123" s="37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</row>
    <row r="124" spans="1:56" ht="13" x14ac:dyDescent="0.15">
      <c r="A124" s="37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</row>
    <row r="125" spans="1:56" ht="13" x14ac:dyDescent="0.15">
      <c r="A125" s="37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</row>
    <row r="126" spans="1:56" ht="13" x14ac:dyDescent="0.15">
      <c r="A126" s="37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</row>
    <row r="127" spans="1:56" ht="13" x14ac:dyDescent="0.15">
      <c r="A127" s="37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</row>
    <row r="128" spans="1:56" ht="13" x14ac:dyDescent="0.15">
      <c r="A128" s="37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</row>
    <row r="129" spans="1:56" ht="13" x14ac:dyDescent="0.15">
      <c r="A129" s="37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</row>
    <row r="130" spans="1:56" ht="13" x14ac:dyDescent="0.15">
      <c r="A130" s="37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</row>
    <row r="131" spans="1:56" ht="13" x14ac:dyDescent="0.15">
      <c r="A131" s="37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</row>
    <row r="132" spans="1:56" ht="13" x14ac:dyDescent="0.15">
      <c r="A132" s="37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</row>
    <row r="133" spans="1:56" ht="13" x14ac:dyDescent="0.15">
      <c r="A133" s="37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</row>
    <row r="134" spans="1:56" ht="13" x14ac:dyDescent="0.15">
      <c r="A134" s="37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</row>
    <row r="135" spans="1:56" ht="13" x14ac:dyDescent="0.15">
      <c r="A135" s="37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</row>
    <row r="136" spans="1:56" ht="13" x14ac:dyDescent="0.15">
      <c r="A136" s="37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</row>
    <row r="137" spans="1:56" ht="13" x14ac:dyDescent="0.15">
      <c r="A137" s="37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</row>
    <row r="138" spans="1:56" ht="13" x14ac:dyDescent="0.15">
      <c r="A138" s="37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</row>
    <row r="139" spans="1:56" ht="13" x14ac:dyDescent="0.15">
      <c r="A139" s="37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</row>
    <row r="140" spans="1:56" ht="13" x14ac:dyDescent="0.15">
      <c r="A140" s="37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</row>
    <row r="141" spans="1:56" ht="13" x14ac:dyDescent="0.15">
      <c r="A141" s="37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</row>
    <row r="142" spans="1:56" ht="13" x14ac:dyDescent="0.15">
      <c r="A142" s="37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</row>
    <row r="143" spans="1:56" ht="13" x14ac:dyDescent="0.15">
      <c r="A143" s="37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</row>
    <row r="144" spans="1:56" ht="13" x14ac:dyDescent="0.15">
      <c r="A144" s="37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</row>
    <row r="145" spans="1:56" ht="13" x14ac:dyDescent="0.15">
      <c r="A145" s="37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</row>
    <row r="146" spans="1:56" ht="13" x14ac:dyDescent="0.15">
      <c r="A146" s="37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</row>
    <row r="147" spans="1:56" ht="13" x14ac:dyDescent="0.15">
      <c r="A147" s="37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</row>
    <row r="148" spans="1:56" ht="13" x14ac:dyDescent="0.15">
      <c r="A148" s="37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</row>
    <row r="149" spans="1:56" ht="13" x14ac:dyDescent="0.15">
      <c r="A149" s="37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</row>
    <row r="150" spans="1:56" ht="13" x14ac:dyDescent="0.15">
      <c r="A150" s="37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</row>
    <row r="151" spans="1:56" ht="13" x14ac:dyDescent="0.15">
      <c r="A151" s="37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</row>
    <row r="152" spans="1:56" ht="13" x14ac:dyDescent="0.15">
      <c r="A152" s="37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</row>
    <row r="153" spans="1:56" ht="13" x14ac:dyDescent="0.15">
      <c r="A153" s="37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</row>
    <row r="154" spans="1:56" ht="13" x14ac:dyDescent="0.15">
      <c r="A154" s="37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</row>
    <row r="155" spans="1:56" ht="13" x14ac:dyDescent="0.15">
      <c r="A155" s="37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</row>
    <row r="156" spans="1:56" ht="13" x14ac:dyDescent="0.15">
      <c r="A156" s="37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</row>
    <row r="157" spans="1:56" ht="13" x14ac:dyDescent="0.15">
      <c r="A157" s="37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</row>
    <row r="158" spans="1:56" ht="13" x14ac:dyDescent="0.15">
      <c r="A158" s="37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</row>
    <row r="159" spans="1:56" ht="13" x14ac:dyDescent="0.15">
      <c r="A159" s="37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</row>
    <row r="160" spans="1:56" ht="13" x14ac:dyDescent="0.15">
      <c r="A160" s="37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</row>
    <row r="161" spans="1:56" ht="13" x14ac:dyDescent="0.15">
      <c r="A161" s="37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</row>
    <row r="162" spans="1:56" ht="13" x14ac:dyDescent="0.15">
      <c r="A162" s="37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</row>
    <row r="163" spans="1:56" ht="13" x14ac:dyDescent="0.15">
      <c r="A163" s="37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</row>
    <row r="164" spans="1:56" ht="13" x14ac:dyDescent="0.15">
      <c r="A164" s="37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</row>
    <row r="165" spans="1:56" ht="13" x14ac:dyDescent="0.15">
      <c r="A165" s="37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</row>
    <row r="166" spans="1:56" ht="13" x14ac:dyDescent="0.15">
      <c r="A166" s="37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</row>
    <row r="167" spans="1:56" ht="13" x14ac:dyDescent="0.15">
      <c r="A167" s="37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</row>
    <row r="168" spans="1:56" ht="13" x14ac:dyDescent="0.15">
      <c r="A168" s="37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</row>
    <row r="169" spans="1:56" ht="13" x14ac:dyDescent="0.15">
      <c r="A169" s="37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</row>
    <row r="170" spans="1:56" ht="13" x14ac:dyDescent="0.15">
      <c r="A170" s="37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</row>
    <row r="171" spans="1:56" ht="13" x14ac:dyDescent="0.15">
      <c r="A171" s="37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</row>
    <row r="172" spans="1:56" ht="13" x14ac:dyDescent="0.15">
      <c r="A172" s="37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</row>
    <row r="173" spans="1:56" ht="13" x14ac:dyDescent="0.15">
      <c r="A173" s="37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</row>
    <row r="174" spans="1:56" ht="13" x14ac:dyDescent="0.15">
      <c r="A174" s="37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</row>
    <row r="175" spans="1:56" ht="13" x14ac:dyDescent="0.15">
      <c r="A175" s="37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</row>
    <row r="176" spans="1:56" ht="13" x14ac:dyDescent="0.15">
      <c r="A176" s="37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</row>
    <row r="177" spans="1:56" ht="13" x14ac:dyDescent="0.15">
      <c r="A177" s="37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</row>
    <row r="178" spans="1:56" ht="13" x14ac:dyDescent="0.15">
      <c r="A178" s="37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</row>
    <row r="179" spans="1:56" ht="13" x14ac:dyDescent="0.15">
      <c r="A179" s="37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</row>
    <row r="180" spans="1:56" ht="13" x14ac:dyDescent="0.15">
      <c r="A180" s="37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</row>
    <row r="181" spans="1:56" ht="13" x14ac:dyDescent="0.15">
      <c r="A181" s="37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</row>
    <row r="182" spans="1:56" ht="13" x14ac:dyDescent="0.15">
      <c r="A182" s="37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</row>
    <row r="183" spans="1:56" ht="13" x14ac:dyDescent="0.15">
      <c r="A183" s="37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</row>
    <row r="184" spans="1:56" ht="13" x14ac:dyDescent="0.15">
      <c r="A184" s="37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</row>
    <row r="185" spans="1:56" ht="13" x14ac:dyDescent="0.15">
      <c r="A185" s="37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</row>
    <row r="186" spans="1:56" ht="13" x14ac:dyDescent="0.15">
      <c r="A186" s="37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</row>
    <row r="187" spans="1:56" ht="13" x14ac:dyDescent="0.15">
      <c r="A187" s="37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</row>
    <row r="188" spans="1:56" ht="13" x14ac:dyDescent="0.15">
      <c r="A188" s="37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</row>
    <row r="189" spans="1:56" ht="13" x14ac:dyDescent="0.15">
      <c r="A189" s="37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</row>
    <row r="190" spans="1:56" ht="13" x14ac:dyDescent="0.15">
      <c r="A190" s="37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</row>
    <row r="191" spans="1:56" ht="13" x14ac:dyDescent="0.15">
      <c r="A191" s="37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</row>
    <row r="192" spans="1:56" ht="13" x14ac:dyDescent="0.15">
      <c r="A192" s="37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</row>
    <row r="193" spans="1:56" ht="13" x14ac:dyDescent="0.15">
      <c r="A193" s="37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</row>
    <row r="194" spans="1:56" ht="13" x14ac:dyDescent="0.15">
      <c r="A194" s="37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</row>
    <row r="195" spans="1:56" ht="13" x14ac:dyDescent="0.15">
      <c r="A195" s="37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</row>
    <row r="196" spans="1:56" ht="13" x14ac:dyDescent="0.15">
      <c r="A196" s="37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</row>
    <row r="197" spans="1:56" ht="13" x14ac:dyDescent="0.15">
      <c r="A197" s="37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</row>
    <row r="198" spans="1:56" ht="13" x14ac:dyDescent="0.15">
      <c r="A198" s="37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</row>
    <row r="199" spans="1:56" ht="13" x14ac:dyDescent="0.15">
      <c r="A199" s="37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</row>
    <row r="200" spans="1:56" ht="13" x14ac:dyDescent="0.15">
      <c r="A200" s="37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</row>
    <row r="201" spans="1:56" ht="13" x14ac:dyDescent="0.15">
      <c r="A201" s="37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</row>
    <row r="202" spans="1:56" ht="13" x14ac:dyDescent="0.15">
      <c r="A202" s="37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</row>
    <row r="203" spans="1:56" ht="13" x14ac:dyDescent="0.15">
      <c r="A203" s="37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</row>
    <row r="204" spans="1:56" ht="13" x14ac:dyDescent="0.15">
      <c r="A204" s="37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</row>
    <row r="205" spans="1:56" ht="13" x14ac:dyDescent="0.15">
      <c r="A205" s="37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</row>
    <row r="206" spans="1:56" ht="13" x14ac:dyDescent="0.15">
      <c r="A206" s="37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</row>
    <row r="207" spans="1:56" ht="13" x14ac:dyDescent="0.15">
      <c r="A207" s="37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</row>
    <row r="208" spans="1:56" ht="13" x14ac:dyDescent="0.15">
      <c r="A208" s="37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</row>
    <row r="209" spans="1:56" ht="13" x14ac:dyDescent="0.15">
      <c r="A209" s="37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</row>
    <row r="210" spans="1:56" ht="13" x14ac:dyDescent="0.15">
      <c r="A210" s="37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</row>
    <row r="211" spans="1:56" ht="13" x14ac:dyDescent="0.15">
      <c r="A211" s="37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</row>
    <row r="212" spans="1:56" ht="13" x14ac:dyDescent="0.15">
      <c r="A212" s="37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</row>
    <row r="213" spans="1:56" ht="13" x14ac:dyDescent="0.15">
      <c r="A213" s="37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</row>
    <row r="214" spans="1:56" ht="13" x14ac:dyDescent="0.15">
      <c r="A214" s="37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</row>
    <row r="215" spans="1:56" ht="13" x14ac:dyDescent="0.15">
      <c r="A215" s="37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</row>
    <row r="216" spans="1:56" ht="13" x14ac:dyDescent="0.15">
      <c r="A216" s="37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</row>
    <row r="217" spans="1:56" ht="13" x14ac:dyDescent="0.15">
      <c r="A217" s="37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</row>
    <row r="218" spans="1:56" ht="13" x14ac:dyDescent="0.15">
      <c r="A218" s="37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</row>
    <row r="219" spans="1:56" ht="13" x14ac:dyDescent="0.15">
      <c r="A219" s="37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</row>
    <row r="220" spans="1:56" ht="13" x14ac:dyDescent="0.15">
      <c r="A220" s="37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</row>
    <row r="221" spans="1:56" ht="13" x14ac:dyDescent="0.15">
      <c r="A221" s="37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</row>
    <row r="222" spans="1:56" ht="13" x14ac:dyDescent="0.15">
      <c r="A222" s="37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</row>
    <row r="223" spans="1:56" ht="13" x14ac:dyDescent="0.15">
      <c r="A223" s="37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</row>
    <row r="224" spans="1:56" ht="13" x14ac:dyDescent="0.15">
      <c r="A224" s="37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</row>
    <row r="225" spans="1:56" ht="13" x14ac:dyDescent="0.15">
      <c r="A225" s="37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</row>
    <row r="226" spans="1:56" ht="13" x14ac:dyDescent="0.15">
      <c r="A226" s="37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</row>
    <row r="227" spans="1:56" ht="13" x14ac:dyDescent="0.15">
      <c r="A227" s="37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</row>
    <row r="228" spans="1:56" ht="13" x14ac:dyDescent="0.15">
      <c r="A228" s="37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</row>
    <row r="229" spans="1:56" ht="13" x14ac:dyDescent="0.15">
      <c r="A229" s="37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</row>
    <row r="230" spans="1:56" ht="13" x14ac:dyDescent="0.15">
      <c r="A230" s="37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</row>
    <row r="231" spans="1:56" ht="13" x14ac:dyDescent="0.15">
      <c r="A231" s="37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</row>
    <row r="232" spans="1:56" ht="13" x14ac:dyDescent="0.15">
      <c r="A232" s="37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</row>
    <row r="233" spans="1:56" ht="13" x14ac:dyDescent="0.15">
      <c r="A233" s="37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</row>
    <row r="234" spans="1:56" ht="13" x14ac:dyDescent="0.15">
      <c r="A234" s="37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</row>
    <row r="235" spans="1:56" ht="13" x14ac:dyDescent="0.15">
      <c r="A235" s="37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</row>
    <row r="236" spans="1:56" ht="13" x14ac:dyDescent="0.15">
      <c r="A236" s="37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</row>
    <row r="237" spans="1:56" ht="13" x14ac:dyDescent="0.15">
      <c r="A237" s="37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</row>
    <row r="238" spans="1:56" ht="13" x14ac:dyDescent="0.15">
      <c r="A238" s="37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</row>
    <row r="239" spans="1:56" ht="13" x14ac:dyDescent="0.15">
      <c r="A239" s="37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</row>
    <row r="240" spans="1:56" ht="13" x14ac:dyDescent="0.15">
      <c r="A240" s="37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</row>
    <row r="241" spans="1:56" ht="13" x14ac:dyDescent="0.15">
      <c r="A241" s="37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</row>
    <row r="242" spans="1:56" ht="13" x14ac:dyDescent="0.15">
      <c r="A242" s="37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</row>
    <row r="243" spans="1:56" ht="13" x14ac:dyDescent="0.15">
      <c r="A243" s="37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</row>
    <row r="244" spans="1:56" ht="13" x14ac:dyDescent="0.15">
      <c r="A244" s="37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</row>
    <row r="245" spans="1:56" ht="13" x14ac:dyDescent="0.15">
      <c r="A245" s="37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</row>
    <row r="246" spans="1:56" ht="13" x14ac:dyDescent="0.15">
      <c r="A246" s="37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</row>
    <row r="247" spans="1:56" ht="13" x14ac:dyDescent="0.15">
      <c r="A247" s="37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</row>
    <row r="248" spans="1:56" ht="13" x14ac:dyDescent="0.15">
      <c r="A248" s="37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</row>
    <row r="249" spans="1:56" ht="13" x14ac:dyDescent="0.15">
      <c r="A249" s="37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</row>
    <row r="250" spans="1:56" ht="13" x14ac:dyDescent="0.15">
      <c r="A250" s="37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</row>
    <row r="251" spans="1:56" ht="13" x14ac:dyDescent="0.15">
      <c r="A251" s="37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</row>
    <row r="252" spans="1:56" ht="13" x14ac:dyDescent="0.15">
      <c r="A252" s="37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</row>
    <row r="253" spans="1:56" ht="13" x14ac:dyDescent="0.15">
      <c r="A253" s="37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</row>
    <row r="254" spans="1:56" ht="13" x14ac:dyDescent="0.15">
      <c r="A254" s="37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</row>
    <row r="255" spans="1:56" ht="13" x14ac:dyDescent="0.15">
      <c r="A255" s="37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</row>
    <row r="256" spans="1:56" ht="13" x14ac:dyDescent="0.15">
      <c r="A256" s="37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</row>
    <row r="257" spans="1:56" ht="13" x14ac:dyDescent="0.15">
      <c r="A257" s="37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</row>
    <row r="258" spans="1:56" ht="13" x14ac:dyDescent="0.15">
      <c r="A258" s="37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</row>
    <row r="259" spans="1:56" ht="13" x14ac:dyDescent="0.15">
      <c r="A259" s="37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</row>
    <row r="260" spans="1:56" ht="13" x14ac:dyDescent="0.15">
      <c r="A260" s="37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</row>
    <row r="261" spans="1:56" ht="13" x14ac:dyDescent="0.15">
      <c r="A261" s="37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</row>
    <row r="262" spans="1:56" ht="13" x14ac:dyDescent="0.15">
      <c r="A262" s="37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</row>
    <row r="263" spans="1:56" ht="13" x14ac:dyDescent="0.15">
      <c r="A263" s="37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</row>
    <row r="264" spans="1:56" ht="13" x14ac:dyDescent="0.15">
      <c r="A264" s="37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</row>
    <row r="265" spans="1:56" ht="13" x14ac:dyDescent="0.15">
      <c r="A265" s="37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</row>
    <row r="266" spans="1:56" ht="13" x14ac:dyDescent="0.15">
      <c r="A266" s="37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</row>
    <row r="267" spans="1:56" ht="13" x14ac:dyDescent="0.15">
      <c r="A267" s="37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</row>
    <row r="268" spans="1:56" ht="13" x14ac:dyDescent="0.15">
      <c r="A268" s="37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</row>
    <row r="269" spans="1:56" ht="13" x14ac:dyDescent="0.15">
      <c r="A269" s="37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</row>
    <row r="270" spans="1:56" ht="13" x14ac:dyDescent="0.15">
      <c r="A270" s="37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</row>
    <row r="271" spans="1:56" ht="13" x14ac:dyDescent="0.15">
      <c r="A271" s="37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</row>
    <row r="272" spans="1:56" ht="13" x14ac:dyDescent="0.15">
      <c r="A272" s="37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</row>
    <row r="273" spans="1:56" ht="13" x14ac:dyDescent="0.15">
      <c r="A273" s="37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</row>
    <row r="274" spans="1:56" ht="13" x14ac:dyDescent="0.15">
      <c r="A274" s="37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</row>
    <row r="275" spans="1:56" ht="13" x14ac:dyDescent="0.15">
      <c r="A275" s="37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</row>
    <row r="276" spans="1:56" ht="13" x14ac:dyDescent="0.15">
      <c r="A276" s="37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</row>
    <row r="277" spans="1:56" ht="13" x14ac:dyDescent="0.15">
      <c r="A277" s="37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</row>
    <row r="278" spans="1:56" ht="13" x14ac:dyDescent="0.15">
      <c r="A278" s="37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</row>
    <row r="279" spans="1:56" ht="13" x14ac:dyDescent="0.15">
      <c r="A279" s="37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</row>
    <row r="280" spans="1:56" ht="13" x14ac:dyDescent="0.15">
      <c r="A280" s="37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</row>
    <row r="281" spans="1:56" ht="13" x14ac:dyDescent="0.15">
      <c r="A281" s="37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</row>
    <row r="282" spans="1:56" ht="13" x14ac:dyDescent="0.15">
      <c r="A282" s="37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</row>
    <row r="283" spans="1:56" ht="13" x14ac:dyDescent="0.15">
      <c r="A283" s="37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</row>
    <row r="284" spans="1:56" ht="13" x14ac:dyDescent="0.15">
      <c r="A284" s="37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</row>
    <row r="285" spans="1:56" ht="13" x14ac:dyDescent="0.15">
      <c r="A285" s="37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</row>
    <row r="286" spans="1:56" ht="13" x14ac:dyDescent="0.15">
      <c r="A286" s="37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</row>
    <row r="287" spans="1:56" ht="13" x14ac:dyDescent="0.15">
      <c r="A287" s="37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</row>
    <row r="288" spans="1:56" ht="13" x14ac:dyDescent="0.15">
      <c r="A288" s="37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</row>
    <row r="289" spans="1:56" ht="13" x14ac:dyDescent="0.15">
      <c r="A289" s="37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</row>
    <row r="290" spans="1:56" ht="13" x14ac:dyDescent="0.15">
      <c r="A290" s="37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</row>
    <row r="291" spans="1:56" ht="13" x14ac:dyDescent="0.15">
      <c r="A291" s="37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</row>
    <row r="292" spans="1:56" ht="13" x14ac:dyDescent="0.15">
      <c r="A292" s="37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</row>
    <row r="293" spans="1:56" ht="13" x14ac:dyDescent="0.15">
      <c r="A293" s="37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</row>
    <row r="294" spans="1:56" ht="13" x14ac:dyDescent="0.15">
      <c r="A294" s="37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</row>
    <row r="295" spans="1:56" ht="13" x14ac:dyDescent="0.15">
      <c r="A295" s="37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</row>
    <row r="296" spans="1:56" ht="13" x14ac:dyDescent="0.15">
      <c r="A296" s="37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</row>
    <row r="297" spans="1:56" ht="13" x14ac:dyDescent="0.15">
      <c r="A297" s="37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</row>
    <row r="298" spans="1:56" ht="13" x14ac:dyDescent="0.15">
      <c r="A298" s="37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</row>
    <row r="299" spans="1:56" ht="13" x14ac:dyDescent="0.15">
      <c r="A299" s="37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</row>
    <row r="300" spans="1:56" ht="13" x14ac:dyDescent="0.15">
      <c r="A300" s="37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</row>
    <row r="301" spans="1:56" ht="13" x14ac:dyDescent="0.15">
      <c r="A301" s="37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</row>
    <row r="302" spans="1:56" ht="13" x14ac:dyDescent="0.15">
      <c r="A302" s="37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</row>
    <row r="303" spans="1:56" ht="13" x14ac:dyDescent="0.15">
      <c r="A303" s="37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</row>
    <row r="304" spans="1:56" ht="13" x14ac:dyDescent="0.15">
      <c r="A304" s="37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</row>
    <row r="305" spans="1:56" ht="13" x14ac:dyDescent="0.15">
      <c r="A305" s="37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</row>
    <row r="306" spans="1:56" ht="13" x14ac:dyDescent="0.15">
      <c r="A306" s="37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</row>
    <row r="307" spans="1:56" ht="13" x14ac:dyDescent="0.15">
      <c r="A307" s="37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</row>
    <row r="308" spans="1:56" ht="13" x14ac:dyDescent="0.15">
      <c r="A308" s="37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</row>
    <row r="309" spans="1:56" ht="13" x14ac:dyDescent="0.15">
      <c r="A309" s="37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</row>
    <row r="310" spans="1:56" ht="13" x14ac:dyDescent="0.15">
      <c r="A310" s="37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</row>
    <row r="311" spans="1:56" ht="13" x14ac:dyDescent="0.15">
      <c r="A311" s="37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</row>
    <row r="312" spans="1:56" ht="13" x14ac:dyDescent="0.15">
      <c r="A312" s="37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</row>
    <row r="313" spans="1:56" ht="13" x14ac:dyDescent="0.15">
      <c r="A313" s="37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</row>
    <row r="314" spans="1:56" ht="13" x14ac:dyDescent="0.15">
      <c r="A314" s="37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</row>
    <row r="315" spans="1:56" ht="13" x14ac:dyDescent="0.15">
      <c r="A315" s="37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</row>
    <row r="316" spans="1:56" ht="13" x14ac:dyDescent="0.15">
      <c r="A316" s="37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</row>
    <row r="317" spans="1:56" ht="13" x14ac:dyDescent="0.15">
      <c r="A317" s="37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</row>
    <row r="318" spans="1:56" ht="13" x14ac:dyDescent="0.15">
      <c r="A318" s="37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</row>
    <row r="319" spans="1:56" ht="13" x14ac:dyDescent="0.15">
      <c r="A319" s="37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</row>
    <row r="320" spans="1:56" ht="13" x14ac:dyDescent="0.15">
      <c r="A320" s="37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</row>
    <row r="321" spans="1:56" ht="13" x14ac:dyDescent="0.15">
      <c r="A321" s="37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</row>
    <row r="322" spans="1:56" ht="13" x14ac:dyDescent="0.15">
      <c r="A322" s="37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</row>
    <row r="323" spans="1:56" ht="13" x14ac:dyDescent="0.15">
      <c r="A323" s="37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</row>
    <row r="324" spans="1:56" ht="13" x14ac:dyDescent="0.15">
      <c r="A324" s="37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</row>
    <row r="325" spans="1:56" ht="13" x14ac:dyDescent="0.15">
      <c r="A325" s="37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</row>
    <row r="326" spans="1:56" ht="13" x14ac:dyDescent="0.15">
      <c r="A326" s="37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</row>
    <row r="327" spans="1:56" ht="13" x14ac:dyDescent="0.15">
      <c r="A327" s="37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</row>
    <row r="328" spans="1:56" ht="13" x14ac:dyDescent="0.15">
      <c r="A328" s="37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</row>
    <row r="329" spans="1:56" ht="13" x14ac:dyDescent="0.15">
      <c r="A329" s="37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</row>
    <row r="330" spans="1:56" ht="13" x14ac:dyDescent="0.15">
      <c r="A330" s="37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</row>
    <row r="331" spans="1:56" ht="13" x14ac:dyDescent="0.15">
      <c r="A331" s="37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</row>
    <row r="332" spans="1:56" ht="13" x14ac:dyDescent="0.15">
      <c r="A332" s="37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</row>
    <row r="333" spans="1:56" ht="13" x14ac:dyDescent="0.15">
      <c r="A333" s="37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</row>
    <row r="334" spans="1:56" ht="13" x14ac:dyDescent="0.15">
      <c r="A334" s="37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</row>
    <row r="335" spans="1:56" ht="13" x14ac:dyDescent="0.15">
      <c r="A335" s="37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</row>
    <row r="336" spans="1:56" ht="13" x14ac:dyDescent="0.15">
      <c r="A336" s="37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</row>
    <row r="337" spans="1:56" ht="13" x14ac:dyDescent="0.15">
      <c r="A337" s="37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</row>
    <row r="338" spans="1:56" ht="13" x14ac:dyDescent="0.15">
      <c r="A338" s="37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</row>
    <row r="339" spans="1:56" ht="13" x14ac:dyDescent="0.15">
      <c r="A339" s="37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</row>
    <row r="340" spans="1:56" ht="13" x14ac:dyDescent="0.15">
      <c r="A340" s="37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</row>
    <row r="341" spans="1:56" ht="13" x14ac:dyDescent="0.15">
      <c r="A341" s="37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</row>
    <row r="342" spans="1:56" ht="13" x14ac:dyDescent="0.15">
      <c r="A342" s="37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</row>
    <row r="343" spans="1:56" ht="13" x14ac:dyDescent="0.15">
      <c r="A343" s="37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</row>
    <row r="344" spans="1:56" ht="13" x14ac:dyDescent="0.15">
      <c r="A344" s="37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</row>
    <row r="345" spans="1:56" ht="13" x14ac:dyDescent="0.15">
      <c r="A345" s="37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</row>
    <row r="346" spans="1:56" ht="13" x14ac:dyDescent="0.15">
      <c r="A346" s="37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</row>
    <row r="347" spans="1:56" ht="13" x14ac:dyDescent="0.15">
      <c r="A347" s="37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</row>
    <row r="348" spans="1:56" ht="13" x14ac:dyDescent="0.15">
      <c r="A348" s="37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</row>
    <row r="349" spans="1:56" ht="13" x14ac:dyDescent="0.15">
      <c r="A349" s="37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</row>
    <row r="350" spans="1:56" ht="13" x14ac:dyDescent="0.15">
      <c r="A350" s="37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</row>
    <row r="351" spans="1:56" ht="13" x14ac:dyDescent="0.15">
      <c r="A351" s="37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</row>
    <row r="352" spans="1:56" ht="13" x14ac:dyDescent="0.15">
      <c r="A352" s="37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</row>
    <row r="353" spans="1:56" ht="13" x14ac:dyDescent="0.15">
      <c r="A353" s="37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</row>
    <row r="354" spans="1:56" ht="13" x14ac:dyDescent="0.15">
      <c r="A354" s="37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</row>
    <row r="355" spans="1:56" ht="13" x14ac:dyDescent="0.15">
      <c r="A355" s="37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</row>
    <row r="356" spans="1:56" ht="13" x14ac:dyDescent="0.15">
      <c r="A356" s="37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</row>
    <row r="357" spans="1:56" ht="13" x14ac:dyDescent="0.15">
      <c r="A357" s="37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</row>
    <row r="358" spans="1:56" ht="13" x14ac:dyDescent="0.15">
      <c r="A358" s="37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</row>
    <row r="359" spans="1:56" ht="13" x14ac:dyDescent="0.15">
      <c r="A359" s="37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</row>
    <row r="360" spans="1:56" ht="13" x14ac:dyDescent="0.15">
      <c r="A360" s="37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</row>
    <row r="361" spans="1:56" ht="13" x14ac:dyDescent="0.15">
      <c r="A361" s="37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</row>
    <row r="362" spans="1:56" ht="13" x14ac:dyDescent="0.15">
      <c r="A362" s="37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</row>
    <row r="363" spans="1:56" ht="13" x14ac:dyDescent="0.15">
      <c r="A363" s="37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</row>
    <row r="364" spans="1:56" ht="13" x14ac:dyDescent="0.15">
      <c r="A364" s="37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</row>
    <row r="365" spans="1:56" ht="13" x14ac:dyDescent="0.15">
      <c r="A365" s="37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</row>
    <row r="366" spans="1:56" ht="13" x14ac:dyDescent="0.15">
      <c r="A366" s="37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</row>
    <row r="367" spans="1:56" ht="13" x14ac:dyDescent="0.15">
      <c r="A367" s="37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</row>
    <row r="368" spans="1:56" ht="13" x14ac:dyDescent="0.15">
      <c r="A368" s="37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</row>
    <row r="369" spans="1:56" ht="13" x14ac:dyDescent="0.15">
      <c r="A369" s="37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</row>
    <row r="370" spans="1:56" ht="13" x14ac:dyDescent="0.15">
      <c r="A370" s="37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</row>
    <row r="371" spans="1:56" ht="13" x14ac:dyDescent="0.15">
      <c r="A371" s="37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</row>
    <row r="372" spans="1:56" ht="13" x14ac:dyDescent="0.15">
      <c r="A372" s="37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</row>
    <row r="373" spans="1:56" ht="13" x14ac:dyDescent="0.15">
      <c r="A373" s="37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</row>
    <row r="374" spans="1:56" ht="13" x14ac:dyDescent="0.15">
      <c r="A374" s="37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</row>
    <row r="375" spans="1:56" ht="13" x14ac:dyDescent="0.15">
      <c r="A375" s="37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</row>
    <row r="376" spans="1:56" ht="13" x14ac:dyDescent="0.15">
      <c r="A376" s="37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</row>
    <row r="377" spans="1:56" ht="13" x14ac:dyDescent="0.15">
      <c r="A377" s="37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</row>
    <row r="378" spans="1:56" ht="13" x14ac:dyDescent="0.15">
      <c r="A378" s="37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</row>
    <row r="379" spans="1:56" ht="13" x14ac:dyDescent="0.15">
      <c r="A379" s="37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</row>
    <row r="380" spans="1:56" ht="13" x14ac:dyDescent="0.15">
      <c r="A380" s="37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</row>
    <row r="381" spans="1:56" ht="13" x14ac:dyDescent="0.15">
      <c r="A381" s="37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</row>
    <row r="382" spans="1:56" ht="13" x14ac:dyDescent="0.15">
      <c r="A382" s="37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</row>
    <row r="383" spans="1:56" ht="13" x14ac:dyDescent="0.15">
      <c r="A383" s="37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</row>
    <row r="384" spans="1:56" ht="13" x14ac:dyDescent="0.15">
      <c r="A384" s="37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</row>
    <row r="385" spans="1:56" ht="13" x14ac:dyDescent="0.15">
      <c r="A385" s="37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</row>
    <row r="386" spans="1:56" ht="13" x14ac:dyDescent="0.15">
      <c r="A386" s="37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</row>
    <row r="387" spans="1:56" ht="13" x14ac:dyDescent="0.15">
      <c r="A387" s="37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</row>
    <row r="388" spans="1:56" ht="13" x14ac:dyDescent="0.15">
      <c r="A388" s="37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</row>
    <row r="389" spans="1:56" ht="13" x14ac:dyDescent="0.15">
      <c r="A389" s="37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</row>
    <row r="390" spans="1:56" ht="13" x14ac:dyDescent="0.15">
      <c r="A390" s="37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</row>
    <row r="391" spans="1:56" ht="13" x14ac:dyDescent="0.15">
      <c r="A391" s="37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</row>
    <row r="392" spans="1:56" ht="13" x14ac:dyDescent="0.15">
      <c r="A392" s="37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</row>
    <row r="393" spans="1:56" ht="13" x14ac:dyDescent="0.15">
      <c r="A393" s="37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</row>
    <row r="394" spans="1:56" ht="13" x14ac:dyDescent="0.15">
      <c r="A394" s="37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</row>
    <row r="395" spans="1:56" ht="13" x14ac:dyDescent="0.15">
      <c r="A395" s="37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</row>
    <row r="396" spans="1:56" ht="13" x14ac:dyDescent="0.15">
      <c r="A396" s="37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</row>
    <row r="397" spans="1:56" ht="13" x14ac:dyDescent="0.15">
      <c r="A397" s="37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</row>
    <row r="398" spans="1:56" ht="13" x14ac:dyDescent="0.15">
      <c r="A398" s="37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</row>
    <row r="399" spans="1:56" ht="13" x14ac:dyDescent="0.15">
      <c r="A399" s="37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</row>
    <row r="400" spans="1:56" ht="13" x14ac:dyDescent="0.15">
      <c r="A400" s="37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</row>
    <row r="401" spans="1:56" ht="13" x14ac:dyDescent="0.15">
      <c r="A401" s="37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</row>
    <row r="402" spans="1:56" ht="13" x14ac:dyDescent="0.15">
      <c r="A402" s="37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</row>
    <row r="403" spans="1:56" ht="13" x14ac:dyDescent="0.15">
      <c r="A403" s="37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</row>
    <row r="404" spans="1:56" ht="13" x14ac:dyDescent="0.15">
      <c r="A404" s="37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</row>
    <row r="405" spans="1:56" ht="13" x14ac:dyDescent="0.15">
      <c r="A405" s="37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</row>
    <row r="406" spans="1:56" ht="13" x14ac:dyDescent="0.15">
      <c r="A406" s="37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</row>
    <row r="407" spans="1:56" ht="13" x14ac:dyDescent="0.15">
      <c r="A407" s="37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</row>
    <row r="408" spans="1:56" ht="13" x14ac:dyDescent="0.15">
      <c r="A408" s="37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</row>
    <row r="409" spans="1:56" ht="13" x14ac:dyDescent="0.15">
      <c r="A409" s="37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</row>
    <row r="410" spans="1:56" ht="13" x14ac:dyDescent="0.15">
      <c r="A410" s="37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</row>
    <row r="411" spans="1:56" ht="13" x14ac:dyDescent="0.15">
      <c r="A411" s="37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</row>
    <row r="412" spans="1:56" ht="13" x14ac:dyDescent="0.15">
      <c r="A412" s="37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</row>
    <row r="413" spans="1:56" ht="13" x14ac:dyDescent="0.15">
      <c r="A413" s="37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</row>
    <row r="414" spans="1:56" ht="13" x14ac:dyDescent="0.15">
      <c r="A414" s="37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</row>
    <row r="415" spans="1:56" ht="13" x14ac:dyDescent="0.15">
      <c r="A415" s="37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</row>
    <row r="416" spans="1:56" ht="13" x14ac:dyDescent="0.15">
      <c r="A416" s="37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</row>
    <row r="417" spans="1:56" ht="13" x14ac:dyDescent="0.15">
      <c r="A417" s="37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</row>
    <row r="418" spans="1:56" ht="13" x14ac:dyDescent="0.15">
      <c r="A418" s="37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</row>
    <row r="419" spans="1:56" ht="13" x14ac:dyDescent="0.15">
      <c r="A419" s="37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</row>
    <row r="420" spans="1:56" ht="13" x14ac:dyDescent="0.15">
      <c r="A420" s="37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</row>
    <row r="421" spans="1:56" ht="13" x14ac:dyDescent="0.15">
      <c r="A421" s="37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</row>
    <row r="422" spans="1:56" ht="13" x14ac:dyDescent="0.15">
      <c r="A422" s="37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</row>
    <row r="423" spans="1:56" ht="13" x14ac:dyDescent="0.15">
      <c r="A423" s="37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</row>
    <row r="424" spans="1:56" ht="13" x14ac:dyDescent="0.15">
      <c r="A424" s="37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</row>
    <row r="425" spans="1:56" ht="13" x14ac:dyDescent="0.15">
      <c r="A425" s="37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</row>
    <row r="426" spans="1:56" ht="13" x14ac:dyDescent="0.15">
      <c r="A426" s="37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</row>
    <row r="427" spans="1:56" ht="13" x14ac:dyDescent="0.15">
      <c r="A427" s="37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</row>
    <row r="428" spans="1:56" ht="13" x14ac:dyDescent="0.15">
      <c r="A428" s="37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</row>
    <row r="429" spans="1:56" ht="13" x14ac:dyDescent="0.15">
      <c r="A429" s="37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</row>
    <row r="430" spans="1:56" ht="13" x14ac:dyDescent="0.15">
      <c r="A430" s="37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</row>
    <row r="431" spans="1:56" ht="13" x14ac:dyDescent="0.15">
      <c r="A431" s="37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</row>
    <row r="432" spans="1:56" ht="13" x14ac:dyDescent="0.15">
      <c r="A432" s="37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</row>
    <row r="433" spans="1:56" ht="13" x14ac:dyDescent="0.15">
      <c r="A433" s="37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</row>
    <row r="434" spans="1:56" ht="13" x14ac:dyDescent="0.15">
      <c r="A434" s="37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</row>
    <row r="435" spans="1:56" ht="13" x14ac:dyDescent="0.15">
      <c r="A435" s="37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</row>
    <row r="436" spans="1:56" ht="13" x14ac:dyDescent="0.15">
      <c r="A436" s="37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</row>
    <row r="437" spans="1:56" ht="13" x14ac:dyDescent="0.15">
      <c r="A437" s="37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</row>
    <row r="438" spans="1:56" ht="13" x14ac:dyDescent="0.15">
      <c r="A438" s="37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</row>
    <row r="439" spans="1:56" ht="13" x14ac:dyDescent="0.15">
      <c r="A439" s="37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</row>
    <row r="440" spans="1:56" ht="13" x14ac:dyDescent="0.15">
      <c r="A440" s="37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</row>
    <row r="441" spans="1:56" ht="13" x14ac:dyDescent="0.15">
      <c r="A441" s="37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</row>
    <row r="442" spans="1:56" ht="13" x14ac:dyDescent="0.15">
      <c r="A442" s="37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</row>
    <row r="443" spans="1:56" ht="13" x14ac:dyDescent="0.15">
      <c r="A443" s="37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</row>
    <row r="444" spans="1:56" ht="13" x14ac:dyDescent="0.15">
      <c r="A444" s="37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</row>
    <row r="445" spans="1:56" ht="13" x14ac:dyDescent="0.15">
      <c r="A445" s="37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</row>
    <row r="446" spans="1:56" ht="13" x14ac:dyDescent="0.15">
      <c r="A446" s="37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</row>
    <row r="447" spans="1:56" ht="13" x14ac:dyDescent="0.15">
      <c r="A447" s="37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</row>
    <row r="448" spans="1:56" ht="13" x14ac:dyDescent="0.15">
      <c r="A448" s="37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</row>
    <row r="449" spans="1:56" ht="13" x14ac:dyDescent="0.15">
      <c r="A449" s="37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</row>
    <row r="450" spans="1:56" ht="13" x14ac:dyDescent="0.15">
      <c r="A450" s="37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</row>
    <row r="451" spans="1:56" ht="13" x14ac:dyDescent="0.15">
      <c r="A451" s="37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</row>
    <row r="452" spans="1:56" ht="13" x14ac:dyDescent="0.15">
      <c r="A452" s="37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</row>
    <row r="453" spans="1:56" ht="13" x14ac:dyDescent="0.15">
      <c r="A453" s="37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</row>
    <row r="454" spans="1:56" ht="13" x14ac:dyDescent="0.15">
      <c r="A454" s="37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</row>
    <row r="455" spans="1:56" ht="13" x14ac:dyDescent="0.15">
      <c r="A455" s="37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</row>
    <row r="456" spans="1:56" ht="13" x14ac:dyDescent="0.15">
      <c r="A456" s="37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</row>
    <row r="457" spans="1:56" ht="13" x14ac:dyDescent="0.15">
      <c r="A457" s="37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</row>
    <row r="458" spans="1:56" ht="13" x14ac:dyDescent="0.15">
      <c r="A458" s="37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</row>
    <row r="459" spans="1:56" ht="13" x14ac:dyDescent="0.15">
      <c r="A459" s="37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</row>
    <row r="460" spans="1:56" ht="13" x14ac:dyDescent="0.15">
      <c r="A460" s="37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</row>
    <row r="461" spans="1:56" ht="13" x14ac:dyDescent="0.15">
      <c r="A461" s="37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</row>
    <row r="462" spans="1:56" ht="13" x14ac:dyDescent="0.15">
      <c r="A462" s="37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</row>
    <row r="463" spans="1:56" ht="13" x14ac:dyDescent="0.15">
      <c r="A463" s="37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</row>
    <row r="464" spans="1:56" ht="13" x14ac:dyDescent="0.15">
      <c r="A464" s="37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</row>
    <row r="465" spans="1:56" ht="13" x14ac:dyDescent="0.15">
      <c r="A465" s="37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</row>
    <row r="466" spans="1:56" ht="13" x14ac:dyDescent="0.15">
      <c r="A466" s="37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</row>
    <row r="467" spans="1:56" ht="13" x14ac:dyDescent="0.15">
      <c r="A467" s="37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</row>
    <row r="468" spans="1:56" ht="13" x14ac:dyDescent="0.15">
      <c r="A468" s="37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</row>
    <row r="469" spans="1:56" ht="13" x14ac:dyDescent="0.15">
      <c r="A469" s="37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</row>
    <row r="470" spans="1:56" ht="13" x14ac:dyDescent="0.15">
      <c r="A470" s="37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</row>
    <row r="471" spans="1:56" ht="13" x14ac:dyDescent="0.15">
      <c r="A471" s="37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</row>
    <row r="472" spans="1:56" ht="13" x14ac:dyDescent="0.15">
      <c r="A472" s="37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</row>
    <row r="473" spans="1:56" ht="13" x14ac:dyDescent="0.15">
      <c r="A473" s="37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</row>
    <row r="474" spans="1:56" ht="13" x14ac:dyDescent="0.15">
      <c r="A474" s="37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</row>
    <row r="475" spans="1:56" ht="13" x14ac:dyDescent="0.15">
      <c r="A475" s="37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</row>
    <row r="476" spans="1:56" ht="13" x14ac:dyDescent="0.15">
      <c r="A476" s="37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</row>
    <row r="477" spans="1:56" ht="13" x14ac:dyDescent="0.15">
      <c r="A477" s="37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</row>
    <row r="478" spans="1:56" ht="13" x14ac:dyDescent="0.15">
      <c r="A478" s="37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</row>
    <row r="479" spans="1:56" ht="13" x14ac:dyDescent="0.15">
      <c r="A479" s="37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</row>
    <row r="480" spans="1:56" ht="13" x14ac:dyDescent="0.15">
      <c r="A480" s="37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</row>
    <row r="481" spans="1:56" ht="13" x14ac:dyDescent="0.15">
      <c r="A481" s="37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</row>
    <row r="482" spans="1:56" ht="13" x14ac:dyDescent="0.15">
      <c r="A482" s="37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</row>
    <row r="483" spans="1:56" ht="13" x14ac:dyDescent="0.15">
      <c r="A483" s="37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</row>
    <row r="484" spans="1:56" ht="13" x14ac:dyDescent="0.15">
      <c r="A484" s="37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</row>
    <row r="485" spans="1:56" ht="13" x14ac:dyDescent="0.15">
      <c r="A485" s="37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</row>
    <row r="486" spans="1:56" ht="13" x14ac:dyDescent="0.15">
      <c r="A486" s="37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</row>
    <row r="487" spans="1:56" ht="13" x14ac:dyDescent="0.15">
      <c r="A487" s="37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</row>
    <row r="488" spans="1:56" ht="13" x14ac:dyDescent="0.15">
      <c r="A488" s="37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</row>
    <row r="489" spans="1:56" ht="13" x14ac:dyDescent="0.15">
      <c r="A489" s="37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</row>
    <row r="490" spans="1:56" ht="13" x14ac:dyDescent="0.15">
      <c r="A490" s="37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</row>
    <row r="491" spans="1:56" ht="13" x14ac:dyDescent="0.15">
      <c r="A491" s="37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</row>
    <row r="492" spans="1:56" ht="13" x14ac:dyDescent="0.15">
      <c r="A492" s="37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</row>
    <row r="493" spans="1:56" ht="13" x14ac:dyDescent="0.15">
      <c r="A493" s="37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</row>
    <row r="494" spans="1:56" ht="13" x14ac:dyDescent="0.15">
      <c r="A494" s="37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</row>
    <row r="495" spans="1:56" ht="13" x14ac:dyDescent="0.15">
      <c r="A495" s="37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</row>
    <row r="496" spans="1:56" ht="13" x14ac:dyDescent="0.15">
      <c r="A496" s="37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</row>
    <row r="497" spans="1:56" ht="13" x14ac:dyDescent="0.15">
      <c r="A497" s="37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</row>
    <row r="498" spans="1:56" ht="13" x14ac:dyDescent="0.15">
      <c r="A498" s="37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</row>
    <row r="499" spans="1:56" ht="13" x14ac:dyDescent="0.15">
      <c r="A499" s="37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</row>
    <row r="500" spans="1:56" ht="13" x14ac:dyDescent="0.15">
      <c r="A500" s="37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</row>
    <row r="501" spans="1:56" ht="13" x14ac:dyDescent="0.15">
      <c r="A501" s="37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</row>
    <row r="502" spans="1:56" ht="13" x14ac:dyDescent="0.15">
      <c r="A502" s="37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</row>
    <row r="503" spans="1:56" ht="13" x14ac:dyDescent="0.15">
      <c r="A503" s="37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</row>
    <row r="504" spans="1:56" ht="13" x14ac:dyDescent="0.15">
      <c r="A504" s="37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</row>
    <row r="505" spans="1:56" ht="13" x14ac:dyDescent="0.15">
      <c r="A505" s="37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</row>
    <row r="506" spans="1:56" ht="13" x14ac:dyDescent="0.15">
      <c r="A506" s="37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</row>
    <row r="507" spans="1:56" ht="13" x14ac:dyDescent="0.15">
      <c r="A507" s="37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</row>
    <row r="508" spans="1:56" ht="13" x14ac:dyDescent="0.15">
      <c r="A508" s="37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</row>
    <row r="509" spans="1:56" ht="13" x14ac:dyDescent="0.15">
      <c r="A509" s="37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</row>
    <row r="510" spans="1:56" ht="13" x14ac:dyDescent="0.15">
      <c r="A510" s="37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</row>
    <row r="511" spans="1:56" ht="13" x14ac:dyDescent="0.15">
      <c r="A511" s="37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</row>
    <row r="512" spans="1:56" ht="13" x14ac:dyDescent="0.15">
      <c r="A512" s="37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</row>
    <row r="513" spans="1:56" ht="13" x14ac:dyDescent="0.15">
      <c r="A513" s="37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</row>
    <row r="514" spans="1:56" ht="13" x14ac:dyDescent="0.15">
      <c r="A514" s="37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</row>
    <row r="515" spans="1:56" ht="13" x14ac:dyDescent="0.15">
      <c r="A515" s="37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</row>
    <row r="516" spans="1:56" ht="13" x14ac:dyDescent="0.15">
      <c r="A516" s="37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</row>
    <row r="517" spans="1:56" ht="13" x14ac:dyDescent="0.15">
      <c r="A517" s="37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</row>
    <row r="518" spans="1:56" ht="13" x14ac:dyDescent="0.15">
      <c r="A518" s="37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</row>
    <row r="519" spans="1:56" ht="13" x14ac:dyDescent="0.15">
      <c r="A519" s="37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</row>
    <row r="520" spans="1:56" ht="13" x14ac:dyDescent="0.15">
      <c r="A520" s="37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</row>
    <row r="521" spans="1:56" ht="13" x14ac:dyDescent="0.15">
      <c r="A521" s="37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</row>
    <row r="522" spans="1:56" ht="13" x14ac:dyDescent="0.15">
      <c r="A522" s="37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</row>
    <row r="523" spans="1:56" ht="13" x14ac:dyDescent="0.15">
      <c r="A523" s="37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</row>
    <row r="524" spans="1:56" ht="13" x14ac:dyDescent="0.15">
      <c r="A524" s="37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</row>
    <row r="525" spans="1:56" ht="13" x14ac:dyDescent="0.15">
      <c r="A525" s="37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</row>
    <row r="526" spans="1:56" ht="13" x14ac:dyDescent="0.15">
      <c r="A526" s="37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</row>
    <row r="527" spans="1:56" ht="13" x14ac:dyDescent="0.15">
      <c r="A527" s="37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</row>
    <row r="528" spans="1:56" ht="13" x14ac:dyDescent="0.15">
      <c r="A528" s="37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</row>
    <row r="529" spans="1:56" ht="13" x14ac:dyDescent="0.15">
      <c r="A529" s="37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</row>
    <row r="530" spans="1:56" ht="13" x14ac:dyDescent="0.15">
      <c r="A530" s="37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</row>
    <row r="531" spans="1:56" ht="13" x14ac:dyDescent="0.15">
      <c r="A531" s="37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</row>
    <row r="532" spans="1:56" ht="13" x14ac:dyDescent="0.15">
      <c r="A532" s="37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</row>
    <row r="533" spans="1:56" ht="13" x14ac:dyDescent="0.15">
      <c r="A533" s="37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</row>
    <row r="534" spans="1:56" ht="13" x14ac:dyDescent="0.15">
      <c r="A534" s="37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</row>
    <row r="535" spans="1:56" ht="13" x14ac:dyDescent="0.15">
      <c r="A535" s="37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</row>
    <row r="536" spans="1:56" ht="13" x14ac:dyDescent="0.15">
      <c r="A536" s="37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</row>
    <row r="537" spans="1:56" ht="13" x14ac:dyDescent="0.15">
      <c r="A537" s="37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</row>
    <row r="538" spans="1:56" ht="13" x14ac:dyDescent="0.15">
      <c r="A538" s="37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</row>
    <row r="539" spans="1:56" ht="13" x14ac:dyDescent="0.15">
      <c r="A539" s="37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</row>
    <row r="540" spans="1:56" ht="13" x14ac:dyDescent="0.15">
      <c r="A540" s="37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</row>
    <row r="541" spans="1:56" ht="13" x14ac:dyDescent="0.15">
      <c r="A541" s="37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</row>
    <row r="542" spans="1:56" ht="13" x14ac:dyDescent="0.15">
      <c r="A542" s="37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</row>
    <row r="543" spans="1:56" ht="13" x14ac:dyDescent="0.15">
      <c r="A543" s="37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</row>
    <row r="544" spans="1:56" ht="13" x14ac:dyDescent="0.15">
      <c r="A544" s="37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</row>
    <row r="545" spans="1:56" ht="13" x14ac:dyDescent="0.15">
      <c r="A545" s="37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</row>
    <row r="546" spans="1:56" ht="13" x14ac:dyDescent="0.15">
      <c r="A546" s="37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</row>
    <row r="547" spans="1:56" ht="13" x14ac:dyDescent="0.15">
      <c r="A547" s="37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</row>
    <row r="548" spans="1:56" ht="13" x14ac:dyDescent="0.15">
      <c r="A548" s="37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</row>
    <row r="549" spans="1:56" ht="13" x14ac:dyDescent="0.15">
      <c r="A549" s="37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</row>
    <row r="550" spans="1:56" ht="13" x14ac:dyDescent="0.15">
      <c r="A550" s="37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</row>
    <row r="551" spans="1:56" ht="13" x14ac:dyDescent="0.15">
      <c r="A551" s="37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</row>
    <row r="552" spans="1:56" ht="13" x14ac:dyDescent="0.15">
      <c r="A552" s="37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</row>
    <row r="553" spans="1:56" ht="13" x14ac:dyDescent="0.15">
      <c r="A553" s="37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</row>
    <row r="554" spans="1:56" ht="13" x14ac:dyDescent="0.15">
      <c r="A554" s="37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</row>
    <row r="555" spans="1:56" ht="13" x14ac:dyDescent="0.15">
      <c r="A555" s="37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</row>
    <row r="556" spans="1:56" ht="13" x14ac:dyDescent="0.15">
      <c r="A556" s="37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</row>
    <row r="557" spans="1:56" ht="13" x14ac:dyDescent="0.15">
      <c r="A557" s="37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</row>
    <row r="558" spans="1:56" ht="13" x14ac:dyDescent="0.15">
      <c r="A558" s="37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</row>
    <row r="559" spans="1:56" ht="13" x14ac:dyDescent="0.15">
      <c r="A559" s="37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</row>
    <row r="560" spans="1:56" ht="13" x14ac:dyDescent="0.15">
      <c r="A560" s="37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</row>
    <row r="561" spans="1:56" ht="13" x14ac:dyDescent="0.15">
      <c r="A561" s="37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</row>
    <row r="562" spans="1:56" ht="13" x14ac:dyDescent="0.15">
      <c r="A562" s="37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</row>
    <row r="563" spans="1:56" ht="13" x14ac:dyDescent="0.15">
      <c r="A563" s="37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</row>
    <row r="564" spans="1:56" ht="13" x14ac:dyDescent="0.15">
      <c r="A564" s="37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</row>
    <row r="565" spans="1:56" ht="13" x14ac:dyDescent="0.15">
      <c r="A565" s="37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</row>
    <row r="566" spans="1:56" ht="13" x14ac:dyDescent="0.15">
      <c r="A566" s="37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</row>
    <row r="567" spans="1:56" ht="13" x14ac:dyDescent="0.15">
      <c r="A567" s="37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</row>
    <row r="568" spans="1:56" ht="13" x14ac:dyDescent="0.15">
      <c r="A568" s="37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</row>
    <row r="569" spans="1:56" ht="13" x14ac:dyDescent="0.15">
      <c r="A569" s="37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</row>
    <row r="570" spans="1:56" ht="13" x14ac:dyDescent="0.15">
      <c r="A570" s="37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</row>
    <row r="571" spans="1:56" ht="13" x14ac:dyDescent="0.15">
      <c r="A571" s="37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</row>
    <row r="572" spans="1:56" ht="13" x14ac:dyDescent="0.15">
      <c r="A572" s="37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</row>
    <row r="573" spans="1:56" ht="13" x14ac:dyDescent="0.15">
      <c r="A573" s="37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</row>
    <row r="574" spans="1:56" ht="13" x14ac:dyDescent="0.15">
      <c r="A574" s="37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</row>
    <row r="575" spans="1:56" ht="13" x14ac:dyDescent="0.15">
      <c r="A575" s="37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</row>
    <row r="576" spans="1:56" ht="13" x14ac:dyDescent="0.15">
      <c r="A576" s="37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</row>
    <row r="577" spans="1:56" ht="13" x14ac:dyDescent="0.15">
      <c r="A577" s="37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</row>
    <row r="578" spans="1:56" ht="13" x14ac:dyDescent="0.15">
      <c r="A578" s="37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</row>
    <row r="579" spans="1:56" ht="13" x14ac:dyDescent="0.15">
      <c r="A579" s="37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</row>
    <row r="580" spans="1:56" ht="13" x14ac:dyDescent="0.15">
      <c r="A580" s="37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</row>
    <row r="581" spans="1:56" ht="13" x14ac:dyDescent="0.15">
      <c r="A581" s="37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</row>
    <row r="582" spans="1:56" ht="13" x14ac:dyDescent="0.15">
      <c r="A582" s="37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</row>
    <row r="583" spans="1:56" ht="13" x14ac:dyDescent="0.15">
      <c r="A583" s="37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</row>
    <row r="584" spans="1:56" ht="13" x14ac:dyDescent="0.15">
      <c r="A584" s="37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</row>
    <row r="585" spans="1:56" ht="13" x14ac:dyDescent="0.15">
      <c r="A585" s="37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</row>
    <row r="586" spans="1:56" ht="13" x14ac:dyDescent="0.15">
      <c r="A586" s="37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</row>
    <row r="587" spans="1:56" ht="13" x14ac:dyDescent="0.15">
      <c r="A587" s="37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</row>
    <row r="588" spans="1:56" ht="13" x14ac:dyDescent="0.15">
      <c r="A588" s="37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</row>
    <row r="589" spans="1:56" ht="13" x14ac:dyDescent="0.15">
      <c r="A589" s="37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</row>
    <row r="590" spans="1:56" ht="13" x14ac:dyDescent="0.15">
      <c r="A590" s="37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</row>
    <row r="591" spans="1:56" ht="13" x14ac:dyDescent="0.15">
      <c r="A591" s="37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</row>
    <row r="592" spans="1:56" ht="13" x14ac:dyDescent="0.15">
      <c r="A592" s="37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</row>
    <row r="593" spans="1:56" ht="13" x14ac:dyDescent="0.15">
      <c r="A593" s="37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</row>
    <row r="594" spans="1:56" ht="13" x14ac:dyDescent="0.15">
      <c r="A594" s="37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</row>
    <row r="595" spans="1:56" ht="13" x14ac:dyDescent="0.15">
      <c r="A595" s="37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</row>
    <row r="596" spans="1:56" ht="13" x14ac:dyDescent="0.15">
      <c r="A596" s="37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</row>
    <row r="597" spans="1:56" ht="13" x14ac:dyDescent="0.15">
      <c r="A597" s="37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</row>
    <row r="598" spans="1:56" ht="13" x14ac:dyDescent="0.15">
      <c r="A598" s="37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</row>
    <row r="599" spans="1:56" ht="13" x14ac:dyDescent="0.15">
      <c r="A599" s="37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</row>
    <row r="600" spans="1:56" ht="13" x14ac:dyDescent="0.15">
      <c r="A600" s="37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</row>
    <row r="601" spans="1:56" ht="13" x14ac:dyDescent="0.15">
      <c r="A601" s="37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</row>
    <row r="602" spans="1:56" ht="13" x14ac:dyDescent="0.15">
      <c r="A602" s="37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</row>
    <row r="603" spans="1:56" ht="13" x14ac:dyDescent="0.15">
      <c r="A603" s="37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</row>
    <row r="604" spans="1:56" ht="13" x14ac:dyDescent="0.15">
      <c r="A604" s="37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</row>
    <row r="605" spans="1:56" ht="13" x14ac:dyDescent="0.15">
      <c r="A605" s="37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</row>
    <row r="606" spans="1:56" ht="13" x14ac:dyDescent="0.15">
      <c r="A606" s="37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</row>
    <row r="607" spans="1:56" ht="13" x14ac:dyDescent="0.15">
      <c r="A607" s="37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</row>
    <row r="608" spans="1:56" ht="13" x14ac:dyDescent="0.15">
      <c r="A608" s="37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</row>
    <row r="609" spans="1:56" ht="13" x14ac:dyDescent="0.15">
      <c r="A609" s="37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</row>
    <row r="610" spans="1:56" ht="13" x14ac:dyDescent="0.15">
      <c r="A610" s="37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</row>
    <row r="611" spans="1:56" ht="13" x14ac:dyDescent="0.15">
      <c r="A611" s="37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</row>
    <row r="612" spans="1:56" ht="13" x14ac:dyDescent="0.15">
      <c r="A612" s="37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</row>
    <row r="613" spans="1:56" ht="13" x14ac:dyDescent="0.15">
      <c r="A613" s="37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</row>
    <row r="614" spans="1:56" ht="13" x14ac:dyDescent="0.15">
      <c r="A614" s="37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</row>
    <row r="615" spans="1:56" ht="13" x14ac:dyDescent="0.15">
      <c r="A615" s="37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</row>
    <row r="616" spans="1:56" ht="13" x14ac:dyDescent="0.15">
      <c r="A616" s="37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</row>
    <row r="617" spans="1:56" ht="13" x14ac:dyDescent="0.15">
      <c r="A617" s="37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</row>
    <row r="618" spans="1:56" ht="13" x14ac:dyDescent="0.15">
      <c r="A618" s="37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</row>
    <row r="619" spans="1:56" ht="13" x14ac:dyDescent="0.15">
      <c r="A619" s="37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</row>
    <row r="620" spans="1:56" ht="13" x14ac:dyDescent="0.15">
      <c r="A620" s="37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</row>
    <row r="621" spans="1:56" ht="13" x14ac:dyDescent="0.15">
      <c r="A621" s="37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</row>
    <row r="622" spans="1:56" ht="13" x14ac:dyDescent="0.15">
      <c r="A622" s="37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</row>
    <row r="623" spans="1:56" ht="13" x14ac:dyDescent="0.15">
      <c r="A623" s="37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</row>
    <row r="624" spans="1:56" ht="13" x14ac:dyDescent="0.15">
      <c r="A624" s="37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</row>
    <row r="625" spans="1:56" ht="13" x14ac:dyDescent="0.15">
      <c r="A625" s="37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</row>
    <row r="626" spans="1:56" ht="13" x14ac:dyDescent="0.15">
      <c r="A626" s="37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</row>
    <row r="627" spans="1:56" ht="13" x14ac:dyDescent="0.15">
      <c r="A627" s="37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</row>
    <row r="628" spans="1:56" ht="13" x14ac:dyDescent="0.15">
      <c r="A628" s="37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</row>
    <row r="629" spans="1:56" ht="13" x14ac:dyDescent="0.15">
      <c r="A629" s="37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</row>
    <row r="630" spans="1:56" ht="13" x14ac:dyDescent="0.15">
      <c r="A630" s="37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</row>
    <row r="631" spans="1:56" ht="13" x14ac:dyDescent="0.15">
      <c r="A631" s="37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</row>
    <row r="632" spans="1:56" ht="13" x14ac:dyDescent="0.15">
      <c r="A632" s="37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</row>
    <row r="633" spans="1:56" ht="13" x14ac:dyDescent="0.15">
      <c r="A633" s="37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</row>
    <row r="634" spans="1:56" ht="13" x14ac:dyDescent="0.15">
      <c r="A634" s="37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</row>
    <row r="635" spans="1:56" ht="13" x14ac:dyDescent="0.15">
      <c r="A635" s="37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</row>
    <row r="636" spans="1:56" ht="13" x14ac:dyDescent="0.15">
      <c r="A636" s="37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</row>
    <row r="637" spans="1:56" ht="13" x14ac:dyDescent="0.15">
      <c r="A637" s="37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</row>
    <row r="638" spans="1:56" ht="13" x14ac:dyDescent="0.15">
      <c r="A638" s="37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</row>
    <row r="639" spans="1:56" ht="13" x14ac:dyDescent="0.15">
      <c r="A639" s="37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</row>
    <row r="640" spans="1:56" ht="13" x14ac:dyDescent="0.15">
      <c r="A640" s="37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</row>
    <row r="641" spans="1:56" ht="13" x14ac:dyDescent="0.15">
      <c r="A641" s="37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</row>
    <row r="642" spans="1:56" ht="13" x14ac:dyDescent="0.15">
      <c r="A642" s="37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</row>
    <row r="643" spans="1:56" ht="13" x14ac:dyDescent="0.15">
      <c r="A643" s="37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</row>
    <row r="644" spans="1:56" ht="13" x14ac:dyDescent="0.15">
      <c r="A644" s="37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</row>
    <row r="645" spans="1:56" ht="13" x14ac:dyDescent="0.15">
      <c r="A645" s="37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</row>
    <row r="646" spans="1:56" ht="13" x14ac:dyDescent="0.15">
      <c r="A646" s="37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</row>
    <row r="647" spans="1:56" ht="13" x14ac:dyDescent="0.15">
      <c r="A647" s="37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</row>
    <row r="648" spans="1:56" ht="13" x14ac:dyDescent="0.15">
      <c r="A648" s="37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</row>
    <row r="649" spans="1:56" ht="13" x14ac:dyDescent="0.15">
      <c r="A649" s="37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</row>
    <row r="650" spans="1:56" ht="13" x14ac:dyDescent="0.15">
      <c r="A650" s="37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</row>
    <row r="651" spans="1:56" ht="13" x14ac:dyDescent="0.15">
      <c r="A651" s="37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</row>
    <row r="652" spans="1:56" ht="13" x14ac:dyDescent="0.15">
      <c r="A652" s="37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</row>
    <row r="653" spans="1:56" ht="13" x14ac:dyDescent="0.15">
      <c r="A653" s="37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</row>
    <row r="654" spans="1:56" ht="13" x14ac:dyDescent="0.15">
      <c r="A654" s="37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</row>
    <row r="655" spans="1:56" ht="13" x14ac:dyDescent="0.15">
      <c r="A655" s="37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</row>
    <row r="656" spans="1:56" ht="13" x14ac:dyDescent="0.15">
      <c r="A656" s="37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</row>
    <row r="657" spans="1:56" ht="13" x14ac:dyDescent="0.15">
      <c r="A657" s="37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</row>
    <row r="658" spans="1:56" ht="13" x14ac:dyDescent="0.15">
      <c r="A658" s="37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</row>
    <row r="659" spans="1:56" ht="13" x14ac:dyDescent="0.15">
      <c r="A659" s="37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</row>
    <row r="660" spans="1:56" ht="13" x14ac:dyDescent="0.15">
      <c r="A660" s="37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</row>
    <row r="661" spans="1:56" ht="13" x14ac:dyDescent="0.15">
      <c r="A661" s="37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</row>
    <row r="662" spans="1:56" ht="13" x14ac:dyDescent="0.15">
      <c r="A662" s="37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</row>
    <row r="663" spans="1:56" ht="13" x14ac:dyDescent="0.15">
      <c r="A663" s="37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</row>
    <row r="664" spans="1:56" ht="13" x14ac:dyDescent="0.15">
      <c r="A664" s="37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</row>
    <row r="665" spans="1:56" ht="13" x14ac:dyDescent="0.15">
      <c r="A665" s="37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</row>
    <row r="666" spans="1:56" ht="13" x14ac:dyDescent="0.15">
      <c r="A666" s="37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</row>
    <row r="667" spans="1:56" ht="13" x14ac:dyDescent="0.15">
      <c r="A667" s="37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</row>
    <row r="668" spans="1:56" ht="13" x14ac:dyDescent="0.15">
      <c r="A668" s="37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</row>
    <row r="669" spans="1:56" ht="13" x14ac:dyDescent="0.15">
      <c r="A669" s="37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</row>
    <row r="670" spans="1:56" ht="13" x14ac:dyDescent="0.15">
      <c r="A670" s="37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</row>
    <row r="671" spans="1:56" ht="13" x14ac:dyDescent="0.15">
      <c r="A671" s="37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</row>
    <row r="672" spans="1:56" ht="13" x14ac:dyDescent="0.15">
      <c r="A672" s="37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</row>
    <row r="673" spans="1:56" ht="13" x14ac:dyDescent="0.15">
      <c r="A673" s="37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</row>
    <row r="674" spans="1:56" ht="13" x14ac:dyDescent="0.15">
      <c r="A674" s="37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</row>
    <row r="675" spans="1:56" ht="13" x14ac:dyDescent="0.15">
      <c r="A675" s="37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</row>
    <row r="676" spans="1:56" ht="13" x14ac:dyDescent="0.15">
      <c r="A676" s="37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</row>
    <row r="677" spans="1:56" ht="13" x14ac:dyDescent="0.15">
      <c r="A677" s="37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</row>
    <row r="678" spans="1:56" ht="13" x14ac:dyDescent="0.15">
      <c r="A678" s="37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</row>
    <row r="679" spans="1:56" ht="13" x14ac:dyDescent="0.15">
      <c r="A679" s="37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</row>
    <row r="680" spans="1:56" ht="13" x14ac:dyDescent="0.15">
      <c r="A680" s="37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</row>
    <row r="681" spans="1:56" ht="13" x14ac:dyDescent="0.15">
      <c r="A681" s="37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</row>
    <row r="682" spans="1:56" ht="13" x14ac:dyDescent="0.15">
      <c r="A682" s="37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</row>
    <row r="683" spans="1:56" ht="13" x14ac:dyDescent="0.15">
      <c r="A683" s="37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</row>
    <row r="684" spans="1:56" ht="13" x14ac:dyDescent="0.15">
      <c r="A684" s="37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</row>
    <row r="685" spans="1:56" ht="13" x14ac:dyDescent="0.15">
      <c r="A685" s="37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</row>
    <row r="686" spans="1:56" ht="13" x14ac:dyDescent="0.15">
      <c r="A686" s="37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</row>
    <row r="687" spans="1:56" ht="13" x14ac:dyDescent="0.15">
      <c r="A687" s="37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</row>
    <row r="688" spans="1:56" ht="13" x14ac:dyDescent="0.15">
      <c r="A688" s="37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</row>
    <row r="689" spans="1:56" ht="13" x14ac:dyDescent="0.15">
      <c r="A689" s="37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</row>
    <row r="690" spans="1:56" ht="13" x14ac:dyDescent="0.15">
      <c r="A690" s="37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</row>
    <row r="691" spans="1:56" ht="13" x14ac:dyDescent="0.15">
      <c r="A691" s="37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</row>
    <row r="692" spans="1:56" ht="13" x14ac:dyDescent="0.15">
      <c r="A692" s="37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</row>
    <row r="693" spans="1:56" ht="13" x14ac:dyDescent="0.15">
      <c r="A693" s="37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</row>
    <row r="694" spans="1:56" ht="13" x14ac:dyDescent="0.15">
      <c r="A694" s="37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</row>
    <row r="695" spans="1:56" ht="13" x14ac:dyDescent="0.15">
      <c r="A695" s="37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</row>
    <row r="696" spans="1:56" ht="13" x14ac:dyDescent="0.15">
      <c r="A696" s="37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</row>
    <row r="697" spans="1:56" ht="13" x14ac:dyDescent="0.15">
      <c r="A697" s="37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</row>
    <row r="698" spans="1:56" ht="13" x14ac:dyDescent="0.15">
      <c r="A698" s="37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</row>
    <row r="699" spans="1:56" ht="13" x14ac:dyDescent="0.15">
      <c r="A699" s="37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</row>
    <row r="700" spans="1:56" ht="13" x14ac:dyDescent="0.15">
      <c r="A700" s="37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</row>
    <row r="701" spans="1:56" ht="13" x14ac:dyDescent="0.15">
      <c r="A701" s="37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</row>
    <row r="702" spans="1:56" ht="13" x14ac:dyDescent="0.15">
      <c r="A702" s="37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</row>
    <row r="703" spans="1:56" ht="13" x14ac:dyDescent="0.15">
      <c r="A703" s="37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</row>
    <row r="704" spans="1:56" ht="13" x14ac:dyDescent="0.15">
      <c r="A704" s="37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</row>
    <row r="705" spans="1:56" ht="13" x14ac:dyDescent="0.15">
      <c r="A705" s="37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</row>
    <row r="706" spans="1:56" ht="13" x14ac:dyDescent="0.15">
      <c r="A706" s="37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</row>
    <row r="707" spans="1:56" ht="13" x14ac:dyDescent="0.15">
      <c r="A707" s="37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</row>
    <row r="708" spans="1:56" ht="13" x14ac:dyDescent="0.15">
      <c r="A708" s="37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</row>
    <row r="709" spans="1:56" ht="13" x14ac:dyDescent="0.15">
      <c r="A709" s="37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</row>
    <row r="710" spans="1:56" ht="13" x14ac:dyDescent="0.15">
      <c r="A710" s="37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</row>
    <row r="711" spans="1:56" ht="13" x14ac:dyDescent="0.15">
      <c r="A711" s="37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</row>
    <row r="712" spans="1:56" ht="13" x14ac:dyDescent="0.15">
      <c r="A712" s="37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</row>
    <row r="713" spans="1:56" ht="13" x14ac:dyDescent="0.15">
      <c r="A713" s="37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</row>
    <row r="714" spans="1:56" ht="13" x14ac:dyDescent="0.15">
      <c r="A714" s="37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</row>
    <row r="715" spans="1:56" ht="13" x14ac:dyDescent="0.15">
      <c r="A715" s="37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</row>
    <row r="716" spans="1:56" ht="13" x14ac:dyDescent="0.15">
      <c r="A716" s="37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</row>
    <row r="717" spans="1:56" ht="13" x14ac:dyDescent="0.15">
      <c r="A717" s="37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</row>
    <row r="718" spans="1:56" ht="13" x14ac:dyDescent="0.15">
      <c r="A718" s="37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</row>
    <row r="719" spans="1:56" ht="13" x14ac:dyDescent="0.15">
      <c r="A719" s="37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</row>
    <row r="720" spans="1:56" ht="13" x14ac:dyDescent="0.15">
      <c r="A720" s="37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</row>
    <row r="721" spans="1:56" ht="13" x14ac:dyDescent="0.15">
      <c r="A721" s="37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</row>
    <row r="722" spans="1:56" ht="13" x14ac:dyDescent="0.15">
      <c r="A722" s="37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</row>
    <row r="723" spans="1:56" ht="13" x14ac:dyDescent="0.15">
      <c r="A723" s="37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</row>
    <row r="724" spans="1:56" ht="13" x14ac:dyDescent="0.15">
      <c r="A724" s="37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</row>
    <row r="725" spans="1:56" ht="13" x14ac:dyDescent="0.15">
      <c r="A725" s="37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</row>
    <row r="726" spans="1:56" ht="13" x14ac:dyDescent="0.15">
      <c r="A726" s="37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</row>
    <row r="727" spans="1:56" ht="13" x14ac:dyDescent="0.15">
      <c r="A727" s="37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</row>
    <row r="728" spans="1:56" ht="13" x14ac:dyDescent="0.15">
      <c r="A728" s="37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</row>
    <row r="729" spans="1:56" ht="13" x14ac:dyDescent="0.15">
      <c r="A729" s="37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</row>
    <row r="730" spans="1:56" ht="13" x14ac:dyDescent="0.15">
      <c r="A730" s="37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</row>
    <row r="731" spans="1:56" ht="13" x14ac:dyDescent="0.15">
      <c r="A731" s="37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</row>
    <row r="732" spans="1:56" ht="13" x14ac:dyDescent="0.15">
      <c r="A732" s="37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</row>
    <row r="733" spans="1:56" ht="13" x14ac:dyDescent="0.15">
      <c r="A733" s="37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</row>
    <row r="734" spans="1:56" ht="13" x14ac:dyDescent="0.15">
      <c r="A734" s="37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</row>
    <row r="735" spans="1:56" ht="13" x14ac:dyDescent="0.15">
      <c r="A735" s="37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</row>
    <row r="736" spans="1:56" ht="13" x14ac:dyDescent="0.15">
      <c r="A736" s="37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</row>
    <row r="737" spans="1:56" ht="13" x14ac:dyDescent="0.15">
      <c r="A737" s="37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</row>
    <row r="738" spans="1:56" ht="13" x14ac:dyDescent="0.15">
      <c r="A738" s="37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</row>
    <row r="739" spans="1:56" ht="13" x14ac:dyDescent="0.15">
      <c r="A739" s="37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</row>
    <row r="740" spans="1:56" ht="13" x14ac:dyDescent="0.15">
      <c r="A740" s="37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</row>
    <row r="741" spans="1:56" ht="13" x14ac:dyDescent="0.15">
      <c r="A741" s="37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</row>
    <row r="742" spans="1:56" ht="13" x14ac:dyDescent="0.15">
      <c r="A742" s="37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</row>
    <row r="743" spans="1:56" ht="13" x14ac:dyDescent="0.15">
      <c r="A743" s="37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</row>
    <row r="744" spans="1:56" ht="13" x14ac:dyDescent="0.15">
      <c r="A744" s="37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</row>
    <row r="745" spans="1:56" ht="13" x14ac:dyDescent="0.15">
      <c r="A745" s="37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</row>
    <row r="746" spans="1:56" ht="13" x14ac:dyDescent="0.15">
      <c r="A746" s="37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</row>
    <row r="747" spans="1:56" ht="13" x14ac:dyDescent="0.15">
      <c r="A747" s="37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</row>
    <row r="748" spans="1:56" ht="13" x14ac:dyDescent="0.15">
      <c r="A748" s="37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</row>
    <row r="749" spans="1:56" ht="13" x14ac:dyDescent="0.15">
      <c r="A749" s="37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</row>
    <row r="750" spans="1:56" ht="13" x14ac:dyDescent="0.15">
      <c r="A750" s="37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</row>
    <row r="751" spans="1:56" ht="13" x14ac:dyDescent="0.15">
      <c r="A751" s="37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</row>
    <row r="752" spans="1:56" ht="13" x14ac:dyDescent="0.15">
      <c r="A752" s="37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</row>
    <row r="753" spans="1:56" ht="13" x14ac:dyDescent="0.15">
      <c r="A753" s="37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</row>
    <row r="754" spans="1:56" ht="13" x14ac:dyDescent="0.15">
      <c r="A754" s="37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</row>
    <row r="755" spans="1:56" ht="13" x14ac:dyDescent="0.15">
      <c r="A755" s="37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</row>
    <row r="756" spans="1:56" ht="13" x14ac:dyDescent="0.15">
      <c r="A756" s="37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</row>
    <row r="757" spans="1:56" ht="13" x14ac:dyDescent="0.15">
      <c r="A757" s="37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</row>
    <row r="758" spans="1:56" ht="13" x14ac:dyDescent="0.15">
      <c r="A758" s="37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</row>
    <row r="759" spans="1:56" ht="13" x14ac:dyDescent="0.15">
      <c r="A759" s="37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</row>
    <row r="760" spans="1:56" ht="13" x14ac:dyDescent="0.15">
      <c r="A760" s="37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</row>
    <row r="761" spans="1:56" ht="13" x14ac:dyDescent="0.15">
      <c r="A761" s="37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</row>
    <row r="762" spans="1:56" ht="13" x14ac:dyDescent="0.15">
      <c r="A762" s="37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</row>
    <row r="763" spans="1:56" ht="13" x14ac:dyDescent="0.15">
      <c r="A763" s="37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</row>
    <row r="764" spans="1:56" ht="13" x14ac:dyDescent="0.15">
      <c r="A764" s="37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</row>
    <row r="765" spans="1:56" ht="13" x14ac:dyDescent="0.15">
      <c r="A765" s="37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</row>
    <row r="766" spans="1:56" ht="13" x14ac:dyDescent="0.15">
      <c r="A766" s="37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</row>
    <row r="767" spans="1:56" ht="13" x14ac:dyDescent="0.15">
      <c r="A767" s="37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</row>
    <row r="768" spans="1:56" ht="13" x14ac:dyDescent="0.15">
      <c r="A768" s="37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</row>
    <row r="769" spans="1:56" ht="13" x14ac:dyDescent="0.15">
      <c r="A769" s="37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</row>
    <row r="770" spans="1:56" ht="13" x14ac:dyDescent="0.15">
      <c r="A770" s="37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</row>
    <row r="771" spans="1:56" ht="13" x14ac:dyDescent="0.15">
      <c r="A771" s="37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</row>
    <row r="772" spans="1:56" ht="13" x14ac:dyDescent="0.15">
      <c r="A772" s="37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</row>
    <row r="773" spans="1:56" ht="13" x14ac:dyDescent="0.15">
      <c r="A773" s="37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</row>
    <row r="774" spans="1:56" ht="13" x14ac:dyDescent="0.15">
      <c r="A774" s="37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</row>
    <row r="775" spans="1:56" ht="13" x14ac:dyDescent="0.15">
      <c r="A775" s="37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</row>
    <row r="776" spans="1:56" ht="13" x14ac:dyDescent="0.15">
      <c r="A776" s="37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</row>
    <row r="777" spans="1:56" ht="13" x14ac:dyDescent="0.15">
      <c r="A777" s="37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</row>
    <row r="778" spans="1:56" ht="13" x14ac:dyDescent="0.15">
      <c r="A778" s="37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</row>
    <row r="779" spans="1:56" ht="13" x14ac:dyDescent="0.15">
      <c r="A779" s="37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</row>
    <row r="780" spans="1:56" ht="13" x14ac:dyDescent="0.15">
      <c r="A780" s="37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</row>
    <row r="781" spans="1:56" ht="13" x14ac:dyDescent="0.15">
      <c r="A781" s="37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</row>
    <row r="782" spans="1:56" ht="13" x14ac:dyDescent="0.15">
      <c r="A782" s="37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</row>
    <row r="783" spans="1:56" ht="13" x14ac:dyDescent="0.15">
      <c r="A783" s="37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</row>
    <row r="784" spans="1:56" ht="13" x14ac:dyDescent="0.15">
      <c r="A784" s="37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</row>
    <row r="785" spans="1:56" ht="13" x14ac:dyDescent="0.15">
      <c r="A785" s="37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</row>
    <row r="786" spans="1:56" ht="13" x14ac:dyDescent="0.15">
      <c r="A786" s="37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</row>
    <row r="787" spans="1:56" ht="13" x14ac:dyDescent="0.15">
      <c r="A787" s="37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</row>
    <row r="788" spans="1:56" ht="13" x14ac:dyDescent="0.15">
      <c r="A788" s="37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</row>
    <row r="789" spans="1:56" ht="13" x14ac:dyDescent="0.15">
      <c r="A789" s="37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</row>
    <row r="790" spans="1:56" ht="13" x14ac:dyDescent="0.15">
      <c r="A790" s="37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</row>
    <row r="791" spans="1:56" ht="13" x14ac:dyDescent="0.15">
      <c r="A791" s="37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</row>
    <row r="792" spans="1:56" ht="13" x14ac:dyDescent="0.15">
      <c r="A792" s="37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</row>
    <row r="793" spans="1:56" ht="13" x14ac:dyDescent="0.15">
      <c r="A793" s="37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</row>
    <row r="794" spans="1:56" ht="13" x14ac:dyDescent="0.15">
      <c r="A794" s="37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</row>
    <row r="795" spans="1:56" ht="13" x14ac:dyDescent="0.15">
      <c r="A795" s="37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</row>
    <row r="796" spans="1:56" ht="13" x14ac:dyDescent="0.15">
      <c r="A796" s="37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</row>
    <row r="797" spans="1:56" ht="13" x14ac:dyDescent="0.15">
      <c r="A797" s="37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</row>
    <row r="798" spans="1:56" ht="13" x14ac:dyDescent="0.15">
      <c r="A798" s="37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</row>
    <row r="799" spans="1:56" ht="13" x14ac:dyDescent="0.15">
      <c r="A799" s="37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</row>
    <row r="800" spans="1:56" ht="13" x14ac:dyDescent="0.15">
      <c r="A800" s="37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</row>
    <row r="801" spans="1:56" ht="13" x14ac:dyDescent="0.15">
      <c r="A801" s="37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</row>
    <row r="802" spans="1:56" ht="13" x14ac:dyDescent="0.15">
      <c r="A802" s="37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</row>
    <row r="803" spans="1:56" ht="13" x14ac:dyDescent="0.15">
      <c r="A803" s="37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</row>
    <row r="804" spans="1:56" ht="13" x14ac:dyDescent="0.15">
      <c r="A804" s="37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</row>
    <row r="805" spans="1:56" ht="13" x14ac:dyDescent="0.15">
      <c r="A805" s="37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</row>
    <row r="806" spans="1:56" ht="13" x14ac:dyDescent="0.15">
      <c r="A806" s="37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</row>
    <row r="807" spans="1:56" ht="13" x14ac:dyDescent="0.15">
      <c r="A807" s="37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</row>
    <row r="808" spans="1:56" ht="13" x14ac:dyDescent="0.15">
      <c r="A808" s="37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</row>
    <row r="809" spans="1:56" ht="13" x14ac:dyDescent="0.15">
      <c r="A809" s="37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</row>
    <row r="810" spans="1:56" ht="13" x14ac:dyDescent="0.15">
      <c r="A810" s="37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</row>
    <row r="811" spans="1:56" ht="13" x14ac:dyDescent="0.15">
      <c r="A811" s="37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</row>
    <row r="812" spans="1:56" ht="13" x14ac:dyDescent="0.15">
      <c r="A812" s="37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</row>
    <row r="813" spans="1:56" ht="13" x14ac:dyDescent="0.15">
      <c r="A813" s="37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</row>
    <row r="814" spans="1:56" ht="13" x14ac:dyDescent="0.15">
      <c r="A814" s="37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</row>
    <row r="815" spans="1:56" ht="13" x14ac:dyDescent="0.15">
      <c r="A815" s="37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</row>
    <row r="816" spans="1:56" ht="13" x14ac:dyDescent="0.15">
      <c r="A816" s="37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</row>
    <row r="817" spans="1:56" ht="13" x14ac:dyDescent="0.15">
      <c r="A817" s="37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</row>
    <row r="818" spans="1:56" ht="13" x14ac:dyDescent="0.15">
      <c r="A818" s="37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</row>
    <row r="819" spans="1:56" ht="13" x14ac:dyDescent="0.15">
      <c r="A819" s="37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</row>
    <row r="820" spans="1:56" ht="13" x14ac:dyDescent="0.15">
      <c r="A820" s="37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</row>
    <row r="821" spans="1:56" ht="13" x14ac:dyDescent="0.15">
      <c r="A821" s="37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</row>
    <row r="822" spans="1:56" ht="13" x14ac:dyDescent="0.15">
      <c r="A822" s="37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</row>
    <row r="823" spans="1:56" ht="13" x14ac:dyDescent="0.15">
      <c r="A823" s="37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</row>
    <row r="824" spans="1:56" ht="13" x14ac:dyDescent="0.15">
      <c r="A824" s="37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</row>
    <row r="825" spans="1:56" ht="13" x14ac:dyDescent="0.15">
      <c r="A825" s="37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</row>
    <row r="826" spans="1:56" ht="13" x14ac:dyDescent="0.15">
      <c r="A826" s="37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</row>
    <row r="827" spans="1:56" ht="13" x14ac:dyDescent="0.15">
      <c r="A827" s="37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</row>
    <row r="828" spans="1:56" ht="13" x14ac:dyDescent="0.15">
      <c r="A828" s="37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</row>
    <row r="829" spans="1:56" ht="13" x14ac:dyDescent="0.15">
      <c r="A829" s="37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</row>
    <row r="830" spans="1:56" ht="13" x14ac:dyDescent="0.15">
      <c r="A830" s="37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</row>
    <row r="831" spans="1:56" ht="13" x14ac:dyDescent="0.15">
      <c r="A831" s="37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</row>
    <row r="832" spans="1:56" ht="13" x14ac:dyDescent="0.15">
      <c r="A832" s="37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</row>
    <row r="833" spans="1:56" ht="13" x14ac:dyDescent="0.15">
      <c r="A833" s="37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</row>
    <row r="834" spans="1:56" ht="13" x14ac:dyDescent="0.15">
      <c r="A834" s="37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</row>
    <row r="835" spans="1:56" ht="13" x14ac:dyDescent="0.15">
      <c r="A835" s="37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</row>
    <row r="836" spans="1:56" ht="13" x14ac:dyDescent="0.15">
      <c r="A836" s="37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</row>
    <row r="837" spans="1:56" ht="13" x14ac:dyDescent="0.15">
      <c r="A837" s="37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</row>
    <row r="838" spans="1:56" ht="13" x14ac:dyDescent="0.15">
      <c r="A838" s="37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</row>
    <row r="839" spans="1:56" ht="13" x14ac:dyDescent="0.15">
      <c r="A839" s="37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</row>
    <row r="840" spans="1:56" ht="13" x14ac:dyDescent="0.15">
      <c r="A840" s="37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</row>
    <row r="841" spans="1:56" ht="13" x14ac:dyDescent="0.15">
      <c r="A841" s="37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</row>
    <row r="842" spans="1:56" ht="13" x14ac:dyDescent="0.15">
      <c r="A842" s="37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</row>
    <row r="843" spans="1:56" ht="13" x14ac:dyDescent="0.15">
      <c r="A843" s="37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</row>
    <row r="844" spans="1:56" ht="13" x14ac:dyDescent="0.15">
      <c r="A844" s="37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</row>
    <row r="845" spans="1:56" ht="13" x14ac:dyDescent="0.15">
      <c r="A845" s="37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</row>
    <row r="846" spans="1:56" ht="13" x14ac:dyDescent="0.15">
      <c r="A846" s="37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</row>
    <row r="847" spans="1:56" ht="13" x14ac:dyDescent="0.15">
      <c r="A847" s="37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</row>
    <row r="848" spans="1:56" ht="13" x14ac:dyDescent="0.15">
      <c r="A848" s="37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</row>
    <row r="849" spans="1:56" ht="13" x14ac:dyDescent="0.15">
      <c r="A849" s="37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</row>
    <row r="850" spans="1:56" ht="13" x14ac:dyDescent="0.15">
      <c r="A850" s="37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</row>
    <row r="851" spans="1:56" ht="13" x14ac:dyDescent="0.15">
      <c r="A851" s="37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</row>
    <row r="852" spans="1:56" ht="13" x14ac:dyDescent="0.15">
      <c r="A852" s="37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</row>
    <row r="853" spans="1:56" ht="13" x14ac:dyDescent="0.15">
      <c r="A853" s="37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</row>
    <row r="854" spans="1:56" ht="13" x14ac:dyDescent="0.15">
      <c r="A854" s="37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</row>
    <row r="855" spans="1:56" ht="13" x14ac:dyDescent="0.15">
      <c r="A855" s="37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</row>
    <row r="856" spans="1:56" ht="13" x14ac:dyDescent="0.15">
      <c r="A856" s="37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</row>
    <row r="857" spans="1:56" ht="13" x14ac:dyDescent="0.15">
      <c r="A857" s="37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</row>
    <row r="858" spans="1:56" ht="13" x14ac:dyDescent="0.15">
      <c r="A858" s="37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</row>
    <row r="859" spans="1:56" ht="13" x14ac:dyDescent="0.15">
      <c r="A859" s="37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</row>
    <row r="860" spans="1:56" ht="13" x14ac:dyDescent="0.15">
      <c r="A860" s="37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</row>
    <row r="861" spans="1:56" ht="13" x14ac:dyDescent="0.15">
      <c r="A861" s="37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</row>
    <row r="862" spans="1:56" ht="13" x14ac:dyDescent="0.15">
      <c r="A862" s="37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</row>
    <row r="863" spans="1:56" ht="13" x14ac:dyDescent="0.15">
      <c r="A863" s="37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</row>
    <row r="864" spans="1:56" ht="13" x14ac:dyDescent="0.15">
      <c r="A864" s="37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</row>
    <row r="865" spans="1:56" ht="13" x14ac:dyDescent="0.15">
      <c r="A865" s="37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</row>
    <row r="866" spans="1:56" ht="13" x14ac:dyDescent="0.15">
      <c r="A866" s="37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</row>
    <row r="867" spans="1:56" ht="13" x14ac:dyDescent="0.15">
      <c r="A867" s="37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</row>
    <row r="868" spans="1:56" ht="13" x14ac:dyDescent="0.15">
      <c r="A868" s="37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</row>
    <row r="869" spans="1:56" ht="13" x14ac:dyDescent="0.15">
      <c r="A869" s="37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</row>
    <row r="870" spans="1:56" ht="13" x14ac:dyDescent="0.15">
      <c r="A870" s="37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</row>
    <row r="871" spans="1:56" ht="13" x14ac:dyDescent="0.15">
      <c r="A871" s="37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</row>
    <row r="872" spans="1:56" ht="13" x14ac:dyDescent="0.15">
      <c r="A872" s="37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</row>
    <row r="873" spans="1:56" ht="13" x14ac:dyDescent="0.15">
      <c r="A873" s="37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</row>
    <row r="874" spans="1:56" ht="13" x14ac:dyDescent="0.15">
      <c r="A874" s="37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</row>
    <row r="875" spans="1:56" ht="13" x14ac:dyDescent="0.15">
      <c r="A875" s="37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</row>
    <row r="876" spans="1:56" ht="13" x14ac:dyDescent="0.15">
      <c r="A876" s="37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</row>
    <row r="877" spans="1:56" ht="13" x14ac:dyDescent="0.15">
      <c r="A877" s="37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</row>
    <row r="878" spans="1:56" ht="13" x14ac:dyDescent="0.15">
      <c r="A878" s="37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</row>
    <row r="879" spans="1:56" ht="13" x14ac:dyDescent="0.15">
      <c r="A879" s="37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</row>
    <row r="880" spans="1:56" ht="13" x14ac:dyDescent="0.15">
      <c r="A880" s="37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</row>
    <row r="881" spans="1:56" ht="13" x14ac:dyDescent="0.15">
      <c r="A881" s="37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</row>
    <row r="882" spans="1:56" ht="13" x14ac:dyDescent="0.15">
      <c r="A882" s="37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</row>
    <row r="883" spans="1:56" ht="13" x14ac:dyDescent="0.15">
      <c r="A883" s="37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</row>
    <row r="884" spans="1:56" ht="13" x14ac:dyDescent="0.15">
      <c r="A884" s="37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</row>
    <row r="885" spans="1:56" ht="13" x14ac:dyDescent="0.15">
      <c r="A885" s="37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</row>
    <row r="886" spans="1:56" ht="13" x14ac:dyDescent="0.15">
      <c r="A886" s="37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</row>
    <row r="887" spans="1:56" ht="13" x14ac:dyDescent="0.15">
      <c r="A887" s="37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</row>
    <row r="888" spans="1:56" ht="13" x14ac:dyDescent="0.15">
      <c r="A888" s="37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</row>
    <row r="889" spans="1:56" ht="13" x14ac:dyDescent="0.15">
      <c r="A889" s="37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</row>
    <row r="890" spans="1:56" ht="13" x14ac:dyDescent="0.15">
      <c r="A890" s="37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</row>
    <row r="891" spans="1:56" ht="13" x14ac:dyDescent="0.15">
      <c r="A891" s="37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</row>
    <row r="892" spans="1:56" ht="13" x14ac:dyDescent="0.15">
      <c r="A892" s="37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</row>
    <row r="893" spans="1:56" ht="13" x14ac:dyDescent="0.15">
      <c r="A893" s="37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</row>
    <row r="894" spans="1:56" ht="13" x14ac:dyDescent="0.15">
      <c r="A894" s="37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</row>
    <row r="895" spans="1:56" ht="13" x14ac:dyDescent="0.15">
      <c r="A895" s="37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</row>
    <row r="896" spans="1:56" ht="13" x14ac:dyDescent="0.15">
      <c r="A896" s="37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</row>
    <row r="897" spans="1:56" ht="13" x14ac:dyDescent="0.15">
      <c r="A897" s="37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</row>
    <row r="898" spans="1:56" ht="13" x14ac:dyDescent="0.15">
      <c r="A898" s="37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</row>
    <row r="899" spans="1:56" ht="13" x14ac:dyDescent="0.15">
      <c r="A899" s="37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</row>
    <row r="900" spans="1:56" ht="13" x14ac:dyDescent="0.15">
      <c r="A900" s="37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</row>
    <row r="901" spans="1:56" ht="13" x14ac:dyDescent="0.15">
      <c r="A901" s="37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</row>
    <row r="902" spans="1:56" ht="13" x14ac:dyDescent="0.15">
      <c r="A902" s="37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</row>
    <row r="903" spans="1:56" ht="13" x14ac:dyDescent="0.15">
      <c r="A903" s="37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</row>
    <row r="904" spans="1:56" ht="13" x14ac:dyDescent="0.15">
      <c r="A904" s="37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</row>
    <row r="905" spans="1:56" ht="13" x14ac:dyDescent="0.15">
      <c r="A905" s="37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</row>
    <row r="906" spans="1:56" ht="13" x14ac:dyDescent="0.15">
      <c r="A906" s="37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</row>
    <row r="907" spans="1:56" ht="13" x14ac:dyDescent="0.15">
      <c r="A907" s="37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</row>
    <row r="908" spans="1:56" ht="13" x14ac:dyDescent="0.15">
      <c r="A908" s="37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</row>
    <row r="909" spans="1:56" ht="13" x14ac:dyDescent="0.15">
      <c r="A909" s="37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</row>
    <row r="910" spans="1:56" ht="13" x14ac:dyDescent="0.15">
      <c r="A910" s="37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</row>
    <row r="911" spans="1:56" ht="13" x14ac:dyDescent="0.15">
      <c r="A911" s="37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</row>
    <row r="912" spans="1:56" ht="13" x14ac:dyDescent="0.15">
      <c r="A912" s="37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</row>
    <row r="913" spans="1:56" ht="13" x14ac:dyDescent="0.15">
      <c r="A913" s="37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</row>
    <row r="914" spans="1:56" ht="13" x14ac:dyDescent="0.15">
      <c r="A914" s="37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</row>
    <row r="915" spans="1:56" ht="13" x14ac:dyDescent="0.15">
      <c r="A915" s="37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</row>
    <row r="916" spans="1:56" ht="13" x14ac:dyDescent="0.15">
      <c r="A916" s="37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</row>
    <row r="917" spans="1:56" ht="13" x14ac:dyDescent="0.15">
      <c r="A917" s="37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</row>
    <row r="918" spans="1:56" ht="13" x14ac:dyDescent="0.15">
      <c r="A918" s="37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</row>
    <row r="919" spans="1:56" ht="13" x14ac:dyDescent="0.15">
      <c r="A919" s="37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</row>
    <row r="920" spans="1:56" ht="13" x14ac:dyDescent="0.15">
      <c r="A920" s="37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</row>
    <row r="921" spans="1:56" ht="13" x14ac:dyDescent="0.15">
      <c r="A921" s="37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</row>
    <row r="922" spans="1:56" ht="13" x14ac:dyDescent="0.15">
      <c r="A922" s="37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</row>
    <row r="923" spans="1:56" ht="13" x14ac:dyDescent="0.15">
      <c r="A923" s="37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</row>
    <row r="924" spans="1:56" ht="13" x14ac:dyDescent="0.15">
      <c r="A924" s="37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</row>
    <row r="925" spans="1:56" ht="13" x14ac:dyDescent="0.15">
      <c r="A925" s="37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</row>
    <row r="926" spans="1:56" ht="13" x14ac:dyDescent="0.15">
      <c r="A926" s="37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</row>
    <row r="927" spans="1:56" ht="13" x14ac:dyDescent="0.15">
      <c r="A927" s="37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</row>
    <row r="928" spans="1:56" ht="13" x14ac:dyDescent="0.15">
      <c r="A928" s="37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</row>
    <row r="929" spans="1:56" ht="13" x14ac:dyDescent="0.15">
      <c r="A929" s="37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</row>
    <row r="930" spans="1:56" ht="13" x14ac:dyDescent="0.15">
      <c r="A930" s="37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</row>
    <row r="931" spans="1:56" ht="13" x14ac:dyDescent="0.15">
      <c r="A931" s="37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</row>
    <row r="932" spans="1:56" ht="13" x14ac:dyDescent="0.15">
      <c r="A932" s="37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</row>
    <row r="933" spans="1:56" ht="13" x14ac:dyDescent="0.15">
      <c r="A933" s="37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</row>
    <row r="934" spans="1:56" ht="13" x14ac:dyDescent="0.15">
      <c r="A934" s="37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</row>
    <row r="935" spans="1:56" ht="13" x14ac:dyDescent="0.15">
      <c r="A935" s="37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</row>
    <row r="936" spans="1:56" ht="13" x14ac:dyDescent="0.15">
      <c r="A936" s="37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</row>
    <row r="937" spans="1:56" ht="13" x14ac:dyDescent="0.15">
      <c r="A937" s="37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</row>
    <row r="938" spans="1:56" ht="13" x14ac:dyDescent="0.15">
      <c r="A938" s="37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</row>
    <row r="939" spans="1:56" ht="13" x14ac:dyDescent="0.15">
      <c r="A939" s="37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</row>
    <row r="940" spans="1:56" ht="13" x14ac:dyDescent="0.15">
      <c r="A940" s="37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</row>
    <row r="941" spans="1:56" ht="13" x14ac:dyDescent="0.15">
      <c r="A941" s="37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</row>
    <row r="942" spans="1:56" ht="13" x14ac:dyDescent="0.15">
      <c r="A942" s="37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</row>
    <row r="943" spans="1:56" ht="13" x14ac:dyDescent="0.15">
      <c r="A943" s="37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</row>
    <row r="944" spans="1:56" ht="13" x14ac:dyDescent="0.15">
      <c r="A944" s="37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</row>
    <row r="945" spans="1:56" ht="13" x14ac:dyDescent="0.15">
      <c r="A945" s="37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</row>
    <row r="946" spans="1:56" ht="13" x14ac:dyDescent="0.15">
      <c r="A946" s="37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</row>
    <row r="947" spans="1:56" ht="13" x14ac:dyDescent="0.15">
      <c r="A947" s="37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</row>
    <row r="948" spans="1:56" ht="13" x14ac:dyDescent="0.15">
      <c r="A948" s="37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</row>
    <row r="949" spans="1:56" ht="13" x14ac:dyDescent="0.15">
      <c r="A949" s="37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</row>
    <row r="950" spans="1:56" ht="13" x14ac:dyDescent="0.15">
      <c r="A950" s="37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</row>
    <row r="951" spans="1:56" ht="13" x14ac:dyDescent="0.15">
      <c r="A951" s="37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</row>
    <row r="952" spans="1:56" ht="13" x14ac:dyDescent="0.15">
      <c r="A952" s="37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</row>
    <row r="953" spans="1:56" ht="13" x14ac:dyDescent="0.15">
      <c r="A953" s="37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</row>
    <row r="954" spans="1:56" ht="13" x14ac:dyDescent="0.15">
      <c r="A954" s="37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</row>
    <row r="955" spans="1:56" ht="13" x14ac:dyDescent="0.15">
      <c r="A955" s="37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</row>
    <row r="956" spans="1:56" ht="13" x14ac:dyDescent="0.15">
      <c r="A956" s="37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</row>
    <row r="957" spans="1:56" ht="13" x14ac:dyDescent="0.15">
      <c r="A957" s="37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</row>
    <row r="958" spans="1:56" ht="13" x14ac:dyDescent="0.15">
      <c r="A958" s="37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</row>
    <row r="959" spans="1:56" ht="13" x14ac:dyDescent="0.15">
      <c r="A959" s="37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</row>
    <row r="960" spans="1:56" ht="13" x14ac:dyDescent="0.15">
      <c r="A960" s="37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</row>
    <row r="961" spans="1:56" ht="13" x14ac:dyDescent="0.15">
      <c r="A961" s="37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</row>
    <row r="962" spans="1:56" ht="13" x14ac:dyDescent="0.15">
      <c r="A962" s="37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</row>
    <row r="963" spans="1:56" ht="13" x14ac:dyDescent="0.15">
      <c r="A963" s="37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</row>
    <row r="964" spans="1:56" ht="13" x14ac:dyDescent="0.15">
      <c r="A964" s="37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</row>
    <row r="965" spans="1:56" ht="13" x14ac:dyDescent="0.15">
      <c r="A965" s="37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</row>
    <row r="966" spans="1:56" ht="13" x14ac:dyDescent="0.15">
      <c r="A966" s="37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</row>
    <row r="967" spans="1:56" ht="13" x14ac:dyDescent="0.15">
      <c r="A967" s="37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</row>
    <row r="968" spans="1:56" ht="13" x14ac:dyDescent="0.15">
      <c r="A968" s="37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</row>
    <row r="969" spans="1:56" ht="13" x14ac:dyDescent="0.15">
      <c r="A969" s="37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</row>
    <row r="970" spans="1:56" ht="13" x14ac:dyDescent="0.15">
      <c r="A970" s="37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</row>
    <row r="971" spans="1:56" ht="13" x14ac:dyDescent="0.15">
      <c r="A971" s="37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</row>
    <row r="972" spans="1:56" ht="13" x14ac:dyDescent="0.15">
      <c r="A972" s="37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</row>
    <row r="973" spans="1:56" ht="13" x14ac:dyDescent="0.15">
      <c r="A973" s="37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</row>
    <row r="974" spans="1:56" ht="13" x14ac:dyDescent="0.15">
      <c r="A974" s="37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</row>
    <row r="975" spans="1:56" ht="13" x14ac:dyDescent="0.15">
      <c r="A975" s="37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</row>
    <row r="976" spans="1:56" ht="13" x14ac:dyDescent="0.15">
      <c r="A976" s="37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</row>
    <row r="977" spans="1:56" ht="13" x14ac:dyDescent="0.15">
      <c r="A977" s="37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</row>
    <row r="978" spans="1:56" ht="13" x14ac:dyDescent="0.15">
      <c r="A978" s="37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</row>
    <row r="979" spans="1:56" ht="13" x14ac:dyDescent="0.15">
      <c r="A979" s="37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</row>
    <row r="980" spans="1:56" ht="13" x14ac:dyDescent="0.15">
      <c r="A980" s="37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</row>
    <row r="981" spans="1:56" ht="13" x14ac:dyDescent="0.15">
      <c r="A981" s="37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</row>
    <row r="982" spans="1:56" ht="13" x14ac:dyDescent="0.15">
      <c r="A982" s="37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</row>
    <row r="983" spans="1:56" ht="13" x14ac:dyDescent="0.15">
      <c r="A983" s="37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</row>
    <row r="984" spans="1:56" ht="13" x14ac:dyDescent="0.15">
      <c r="A984" s="37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</row>
    <row r="985" spans="1:56" ht="13" x14ac:dyDescent="0.15">
      <c r="A985" s="37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</row>
    <row r="986" spans="1:56" ht="13" x14ac:dyDescent="0.15">
      <c r="A986" s="37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  <c r="AU986" s="30"/>
      <c r="AV986" s="30"/>
      <c r="AW986" s="30"/>
      <c r="AX986" s="30"/>
      <c r="AY986" s="30"/>
      <c r="AZ986" s="30"/>
      <c r="BA986" s="30"/>
      <c r="BB986" s="30"/>
      <c r="BC986" s="30"/>
      <c r="BD986" s="30"/>
    </row>
    <row r="987" spans="1:56" ht="13" x14ac:dyDescent="0.15">
      <c r="A987" s="37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  <c r="AU987" s="30"/>
      <c r="AV987" s="30"/>
      <c r="AW987" s="30"/>
      <c r="AX987" s="30"/>
      <c r="AY987" s="30"/>
      <c r="AZ987" s="30"/>
      <c r="BA987" s="30"/>
      <c r="BB987" s="30"/>
      <c r="BC987" s="30"/>
      <c r="BD987" s="30"/>
    </row>
    <row r="988" spans="1:56" ht="13" x14ac:dyDescent="0.15">
      <c r="A988" s="37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  <c r="AU988" s="30"/>
      <c r="AV988" s="30"/>
      <c r="AW988" s="30"/>
      <c r="AX988" s="30"/>
      <c r="AY988" s="30"/>
      <c r="AZ988" s="30"/>
      <c r="BA988" s="30"/>
      <c r="BB988" s="30"/>
      <c r="BC988" s="30"/>
      <c r="BD988" s="30"/>
    </row>
    <row r="989" spans="1:56" ht="13" x14ac:dyDescent="0.15">
      <c r="A989" s="37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  <c r="AU989" s="30"/>
      <c r="AV989" s="30"/>
      <c r="AW989" s="30"/>
      <c r="AX989" s="30"/>
      <c r="AY989" s="30"/>
      <c r="AZ989" s="30"/>
      <c r="BA989" s="30"/>
      <c r="BB989" s="30"/>
      <c r="BC989" s="30"/>
      <c r="BD989" s="30"/>
    </row>
    <row r="990" spans="1:56" ht="13" x14ac:dyDescent="0.15">
      <c r="A990" s="37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  <c r="AU990" s="30"/>
      <c r="AV990" s="30"/>
      <c r="AW990" s="30"/>
      <c r="AX990" s="30"/>
      <c r="AY990" s="30"/>
      <c r="AZ990" s="30"/>
      <c r="BA990" s="30"/>
      <c r="BB990" s="30"/>
      <c r="BC990" s="30"/>
      <c r="BD990" s="30"/>
    </row>
    <row r="991" spans="1:56" ht="13" x14ac:dyDescent="0.15">
      <c r="A991" s="37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  <c r="AU991" s="30"/>
      <c r="AV991" s="30"/>
      <c r="AW991" s="30"/>
      <c r="AX991" s="30"/>
      <c r="AY991" s="30"/>
      <c r="AZ991" s="30"/>
      <c r="BA991" s="30"/>
      <c r="BB991" s="30"/>
      <c r="BC991" s="30"/>
      <c r="BD991" s="30"/>
    </row>
    <row r="992" spans="1:56" ht="13" x14ac:dyDescent="0.15">
      <c r="A992" s="37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  <c r="AU992" s="30"/>
      <c r="AV992" s="30"/>
      <c r="AW992" s="30"/>
      <c r="AX992" s="30"/>
      <c r="AY992" s="30"/>
      <c r="AZ992" s="30"/>
      <c r="BA992" s="30"/>
      <c r="BB992" s="30"/>
      <c r="BC992" s="30"/>
      <c r="BD992" s="30"/>
    </row>
    <row r="993" spans="1:56" ht="13" x14ac:dyDescent="0.15">
      <c r="A993" s="37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  <c r="AU993" s="30"/>
      <c r="AV993" s="30"/>
      <c r="AW993" s="30"/>
      <c r="AX993" s="30"/>
      <c r="AY993" s="30"/>
      <c r="AZ993" s="30"/>
      <c r="BA993" s="30"/>
      <c r="BB993" s="30"/>
      <c r="BC993" s="30"/>
      <c r="BD993" s="30"/>
    </row>
    <row r="994" spans="1:56" ht="13" x14ac:dyDescent="0.15">
      <c r="A994" s="37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  <c r="AU994" s="30"/>
      <c r="AV994" s="30"/>
      <c r="AW994" s="30"/>
      <c r="AX994" s="30"/>
      <c r="AY994" s="30"/>
      <c r="AZ994" s="30"/>
      <c r="BA994" s="30"/>
      <c r="BB994" s="30"/>
      <c r="BC994" s="30"/>
      <c r="BD994" s="30"/>
    </row>
    <row r="995" spans="1:56" ht="13" x14ac:dyDescent="0.15">
      <c r="A995" s="37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  <c r="AU995" s="30"/>
      <c r="AV995" s="30"/>
      <c r="AW995" s="30"/>
      <c r="AX995" s="30"/>
      <c r="AY995" s="30"/>
      <c r="AZ995" s="30"/>
      <c r="BA995" s="30"/>
      <c r="BB995" s="30"/>
      <c r="BC995" s="30"/>
      <c r="BD995" s="30"/>
    </row>
    <row r="996" spans="1:56" ht="13" x14ac:dyDescent="0.15">
      <c r="A996" s="37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  <c r="AU996" s="30"/>
      <c r="AV996" s="30"/>
      <c r="AW996" s="30"/>
      <c r="AX996" s="30"/>
      <c r="AY996" s="30"/>
      <c r="AZ996" s="30"/>
      <c r="BA996" s="30"/>
      <c r="BB996" s="30"/>
      <c r="BC996" s="30"/>
      <c r="BD996" s="30"/>
    </row>
    <row r="997" spans="1:56" ht="13" x14ac:dyDescent="0.15">
      <c r="A997" s="37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  <c r="AU997" s="30"/>
      <c r="AV997" s="30"/>
      <c r="AW997" s="30"/>
      <c r="AX997" s="30"/>
      <c r="AY997" s="30"/>
      <c r="AZ997" s="30"/>
      <c r="BA997" s="30"/>
      <c r="BB997" s="30"/>
      <c r="BC997" s="30"/>
      <c r="BD997" s="30"/>
    </row>
    <row r="998" spans="1:56" ht="13" x14ac:dyDescent="0.15">
      <c r="A998" s="37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  <c r="AU998" s="30"/>
      <c r="AV998" s="30"/>
      <c r="AW998" s="30"/>
      <c r="AX998" s="30"/>
      <c r="AY998" s="30"/>
      <c r="AZ998" s="30"/>
      <c r="BA998" s="30"/>
      <c r="BB998" s="30"/>
      <c r="BC998" s="30"/>
      <c r="BD998" s="30"/>
    </row>
    <row r="999" spans="1:56" ht="13" x14ac:dyDescent="0.15">
      <c r="A999" s="37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  <c r="AU999" s="30"/>
      <c r="AV999" s="30"/>
      <c r="AW999" s="30"/>
      <c r="AX999" s="30"/>
      <c r="AY999" s="30"/>
      <c r="AZ999" s="30"/>
      <c r="BA999" s="30"/>
      <c r="BB999" s="30"/>
      <c r="BC999" s="30"/>
      <c r="BD999" s="30"/>
    </row>
    <row r="1000" spans="1:56" ht="13" x14ac:dyDescent="0.15">
      <c r="A1000" s="37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  <c r="AU1000" s="30"/>
      <c r="AV1000" s="30"/>
      <c r="AW1000" s="30"/>
      <c r="AX1000" s="30"/>
      <c r="AY1000" s="30"/>
      <c r="AZ1000" s="30"/>
      <c r="BA1000" s="30"/>
      <c r="BB1000" s="30"/>
      <c r="BC1000" s="30"/>
      <c r="BD1000" s="30"/>
    </row>
    <row r="1001" spans="1:56" ht="13" x14ac:dyDescent="0.15">
      <c r="A1001" s="37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  <c r="AU1001" s="30"/>
      <c r="AV1001" s="30"/>
      <c r="AW1001" s="30"/>
      <c r="AX1001" s="30"/>
      <c r="AY1001" s="30"/>
      <c r="AZ1001" s="30"/>
      <c r="BA1001" s="30"/>
      <c r="BB1001" s="30"/>
      <c r="BC1001" s="30"/>
      <c r="BD1001" s="30"/>
    </row>
    <row r="1002" spans="1:56" ht="13" x14ac:dyDescent="0.15">
      <c r="A1002" s="37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  <c r="AU1002" s="30"/>
      <c r="AV1002" s="30"/>
      <c r="AW1002" s="30"/>
      <c r="AX1002" s="30"/>
      <c r="AY1002" s="30"/>
      <c r="AZ1002" s="30"/>
      <c r="BA1002" s="30"/>
      <c r="BB1002" s="30"/>
      <c r="BC1002" s="30"/>
      <c r="BD1002" s="30"/>
    </row>
    <row r="1003" spans="1:56" ht="13" x14ac:dyDescent="0.15">
      <c r="A1003" s="37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  <c r="AU1003" s="30"/>
      <c r="AV1003" s="30"/>
      <c r="AW1003" s="30"/>
      <c r="AX1003" s="30"/>
      <c r="AY1003" s="30"/>
      <c r="AZ1003" s="30"/>
      <c r="BA1003" s="30"/>
      <c r="BB1003" s="30"/>
      <c r="BC1003" s="30"/>
      <c r="BD1003" s="30"/>
    </row>
  </sheetData>
  <hyperlinks>
    <hyperlink ref="AI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T10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1" max="1" width="17.6640625" customWidth="1"/>
    <col min="2" max="46" width="34.5" customWidth="1"/>
  </cols>
  <sheetData>
    <row r="1" spans="1:46" ht="15.75" customHeight="1" x14ac:dyDescent="0.15">
      <c r="A1" s="27" t="s">
        <v>188</v>
      </c>
      <c r="B1" s="28" t="s">
        <v>345</v>
      </c>
      <c r="C1" s="28" t="s">
        <v>346</v>
      </c>
      <c r="D1" s="28" t="s">
        <v>347</v>
      </c>
      <c r="E1" s="28" t="s">
        <v>348</v>
      </c>
      <c r="F1" s="28" t="s">
        <v>349</v>
      </c>
      <c r="G1" s="28" t="s">
        <v>350</v>
      </c>
      <c r="H1" s="28" t="s">
        <v>351</v>
      </c>
      <c r="I1" s="28" t="s">
        <v>352</v>
      </c>
      <c r="J1" s="28" t="s">
        <v>353</v>
      </c>
      <c r="K1" s="28" t="s">
        <v>354</v>
      </c>
      <c r="L1" s="28" t="s">
        <v>355</v>
      </c>
      <c r="M1" s="28" t="s">
        <v>356</v>
      </c>
      <c r="N1" s="28" t="s">
        <v>357</v>
      </c>
      <c r="O1" s="28" t="s">
        <v>358</v>
      </c>
      <c r="P1" s="28" t="s">
        <v>359</v>
      </c>
      <c r="Q1" s="28" t="s">
        <v>360</v>
      </c>
      <c r="R1" s="28" t="s">
        <v>361</v>
      </c>
      <c r="S1" s="28" t="s">
        <v>362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</row>
    <row r="2" spans="1:46" ht="15.75" customHeight="1" x14ac:dyDescent="0.15">
      <c r="A2" s="27" t="s">
        <v>241</v>
      </c>
      <c r="B2" s="30" t="s">
        <v>363</v>
      </c>
      <c r="C2" s="30" t="s">
        <v>364</v>
      </c>
      <c r="D2" s="30" t="s">
        <v>365</v>
      </c>
      <c r="E2" s="30" t="s">
        <v>366</v>
      </c>
      <c r="F2" s="30" t="s">
        <v>367</v>
      </c>
      <c r="G2" s="30" t="s">
        <v>368</v>
      </c>
      <c r="H2" s="30" t="s">
        <v>369</v>
      </c>
      <c r="I2" s="30" t="s">
        <v>370</v>
      </c>
      <c r="J2" s="30" t="s">
        <v>371</v>
      </c>
      <c r="K2" s="30" t="s">
        <v>372</v>
      </c>
      <c r="L2" s="30" t="s">
        <v>373</v>
      </c>
      <c r="M2" s="30" t="s">
        <v>374</v>
      </c>
      <c r="N2" s="30" t="s">
        <v>375</v>
      </c>
      <c r="O2" s="30" t="s">
        <v>376</v>
      </c>
      <c r="P2" s="30" t="s">
        <v>377</v>
      </c>
      <c r="Q2" s="30" t="s">
        <v>378</v>
      </c>
      <c r="R2" s="30" t="s">
        <v>379</v>
      </c>
      <c r="S2" s="30" t="s">
        <v>380</v>
      </c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</row>
    <row r="3" spans="1:46" ht="15.75" customHeight="1" x14ac:dyDescent="0.15">
      <c r="A3" s="27" t="s">
        <v>294</v>
      </c>
      <c r="B3" s="30" t="s">
        <v>301</v>
      </c>
      <c r="C3" s="30" t="s">
        <v>302</v>
      </c>
      <c r="D3" s="30" t="s">
        <v>298</v>
      </c>
      <c r="E3" s="30" t="s">
        <v>381</v>
      </c>
      <c r="F3" s="30" t="s">
        <v>308</v>
      </c>
      <c r="G3" s="30" t="s">
        <v>303</v>
      </c>
      <c r="H3" s="30" t="s">
        <v>301</v>
      </c>
      <c r="I3" s="30" t="s">
        <v>295</v>
      </c>
      <c r="J3" s="30" t="s">
        <v>301</v>
      </c>
      <c r="K3" s="30" t="s">
        <v>301</v>
      </c>
      <c r="L3" s="30" t="s">
        <v>303</v>
      </c>
      <c r="M3" s="30" t="s">
        <v>382</v>
      </c>
      <c r="N3" s="30" t="s">
        <v>296</v>
      </c>
      <c r="O3" s="30" t="s">
        <v>303</v>
      </c>
      <c r="P3" s="30" t="s">
        <v>308</v>
      </c>
      <c r="Q3" s="30" t="s">
        <v>309</v>
      </c>
      <c r="R3" s="30" t="s">
        <v>383</v>
      </c>
      <c r="S3" s="30" t="s">
        <v>384</v>
      </c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</row>
    <row r="4" spans="1:46" ht="15.75" customHeight="1" x14ac:dyDescent="0.15">
      <c r="A4" s="27" t="s">
        <v>312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</row>
    <row r="5" spans="1:46" ht="15.75" customHeight="1" x14ac:dyDescent="0.15">
      <c r="A5" s="27" t="s">
        <v>313</v>
      </c>
      <c r="B5" s="30" t="e">
        <f t="shared" ref="B5:AT5" ca="1" si="0">_xludf.ifs(B$4="Yes", 1, B$4="No", 0, B$4 = "", "", B$4="Ambiguous", "")</f>
        <v>#NAME?</v>
      </c>
      <c r="C5" s="30" t="e">
        <f t="shared" ca="1" si="0"/>
        <v>#NAME?</v>
      </c>
      <c r="D5" s="30" t="e">
        <f t="shared" ca="1" si="0"/>
        <v>#NAME?</v>
      </c>
      <c r="E5" s="30" t="e">
        <f t="shared" ca="1" si="0"/>
        <v>#NAME?</v>
      </c>
      <c r="F5" s="30" t="e">
        <f t="shared" ca="1" si="0"/>
        <v>#NAME?</v>
      </c>
      <c r="G5" s="30" t="e">
        <f t="shared" ca="1" si="0"/>
        <v>#NAME?</v>
      </c>
      <c r="H5" s="30" t="e">
        <f t="shared" ca="1" si="0"/>
        <v>#NAME?</v>
      </c>
      <c r="I5" s="30" t="e">
        <f t="shared" ca="1" si="0"/>
        <v>#NAME?</v>
      </c>
      <c r="J5" s="30" t="e">
        <f t="shared" ca="1" si="0"/>
        <v>#NAME?</v>
      </c>
      <c r="K5" s="30" t="e">
        <f t="shared" ca="1" si="0"/>
        <v>#NAME?</v>
      </c>
      <c r="L5" s="30" t="e">
        <f t="shared" ca="1" si="0"/>
        <v>#NAME?</v>
      </c>
      <c r="M5" s="30" t="e">
        <f t="shared" ca="1" si="0"/>
        <v>#NAME?</v>
      </c>
      <c r="N5" s="30" t="e">
        <f t="shared" ca="1" si="0"/>
        <v>#NAME?</v>
      </c>
      <c r="O5" s="30" t="e">
        <f t="shared" ca="1" si="0"/>
        <v>#NAME?</v>
      </c>
      <c r="P5" s="30" t="e">
        <f t="shared" ca="1" si="0"/>
        <v>#NAME?</v>
      </c>
      <c r="Q5" s="30" t="e">
        <f t="shared" ca="1" si="0"/>
        <v>#NAME?</v>
      </c>
      <c r="R5" s="30" t="e">
        <f t="shared" ca="1" si="0"/>
        <v>#NAME?</v>
      </c>
      <c r="S5" s="30" t="e">
        <f t="shared" ca="1" si="0"/>
        <v>#NAME?</v>
      </c>
      <c r="T5" s="30" t="e">
        <f t="shared" ca="1" si="0"/>
        <v>#NAME?</v>
      </c>
      <c r="U5" s="30" t="e">
        <f t="shared" ca="1" si="0"/>
        <v>#NAME?</v>
      </c>
      <c r="V5" s="30" t="e">
        <f t="shared" ca="1" si="0"/>
        <v>#NAME?</v>
      </c>
      <c r="W5" s="30" t="e">
        <f t="shared" ca="1" si="0"/>
        <v>#NAME?</v>
      </c>
      <c r="X5" s="30" t="e">
        <f t="shared" ca="1" si="0"/>
        <v>#NAME?</v>
      </c>
      <c r="Y5" s="30" t="e">
        <f t="shared" ca="1" si="0"/>
        <v>#NAME?</v>
      </c>
      <c r="Z5" s="30" t="e">
        <f t="shared" ca="1" si="0"/>
        <v>#NAME?</v>
      </c>
      <c r="AA5" s="30" t="e">
        <f t="shared" ca="1" si="0"/>
        <v>#NAME?</v>
      </c>
      <c r="AB5" s="30" t="e">
        <f t="shared" ca="1" si="0"/>
        <v>#NAME?</v>
      </c>
      <c r="AC5" s="30" t="e">
        <f t="shared" ca="1" si="0"/>
        <v>#NAME?</v>
      </c>
      <c r="AD5" s="30" t="e">
        <f t="shared" ca="1" si="0"/>
        <v>#NAME?</v>
      </c>
      <c r="AE5" s="30" t="e">
        <f t="shared" ca="1" si="0"/>
        <v>#NAME?</v>
      </c>
      <c r="AF5" s="30" t="e">
        <f t="shared" ca="1" si="0"/>
        <v>#NAME?</v>
      </c>
      <c r="AG5" s="30" t="e">
        <f t="shared" ca="1" si="0"/>
        <v>#NAME?</v>
      </c>
      <c r="AH5" s="30" t="e">
        <f t="shared" ca="1" si="0"/>
        <v>#NAME?</v>
      </c>
      <c r="AI5" s="30" t="e">
        <f t="shared" ca="1" si="0"/>
        <v>#NAME?</v>
      </c>
      <c r="AJ5" s="30" t="e">
        <f t="shared" ca="1" si="0"/>
        <v>#NAME?</v>
      </c>
      <c r="AK5" s="30" t="e">
        <f t="shared" ca="1" si="0"/>
        <v>#NAME?</v>
      </c>
      <c r="AL5" s="30" t="e">
        <f t="shared" ca="1" si="0"/>
        <v>#NAME?</v>
      </c>
      <c r="AM5" s="30" t="e">
        <f t="shared" ca="1" si="0"/>
        <v>#NAME?</v>
      </c>
      <c r="AN5" s="30" t="e">
        <f t="shared" ca="1" si="0"/>
        <v>#NAME?</v>
      </c>
      <c r="AO5" s="30" t="e">
        <f t="shared" ca="1" si="0"/>
        <v>#NAME?</v>
      </c>
      <c r="AP5" s="30" t="e">
        <f t="shared" ca="1" si="0"/>
        <v>#NAME?</v>
      </c>
      <c r="AQ5" s="30" t="e">
        <f t="shared" ca="1" si="0"/>
        <v>#NAME?</v>
      </c>
      <c r="AR5" s="30" t="e">
        <f t="shared" ca="1" si="0"/>
        <v>#NAME?</v>
      </c>
      <c r="AS5" s="30" t="e">
        <f t="shared" ca="1" si="0"/>
        <v>#NAME?</v>
      </c>
      <c r="AT5" s="30" t="e">
        <f t="shared" ca="1" si="0"/>
        <v>#NAME?</v>
      </c>
    </row>
    <row r="6" spans="1:46" ht="15.75" customHeight="1" x14ac:dyDescent="0.15">
      <c r="A6" s="27" t="s">
        <v>314</v>
      </c>
      <c r="B6" s="3">
        <v>0.35</v>
      </c>
      <c r="C6" s="3">
        <v>0.35</v>
      </c>
      <c r="D6" s="3">
        <v>0.09</v>
      </c>
      <c r="E6" s="3">
        <v>0.12</v>
      </c>
      <c r="F6" s="3">
        <v>0.65</v>
      </c>
      <c r="G6" s="3">
        <v>0.35</v>
      </c>
      <c r="H6" s="3">
        <v>0.2</v>
      </c>
      <c r="I6" s="3">
        <v>0.15</v>
      </c>
      <c r="J6" s="3">
        <v>0.19</v>
      </c>
      <c r="K6" s="3">
        <v>0.12</v>
      </c>
      <c r="L6" s="3">
        <v>0.03</v>
      </c>
      <c r="M6" s="3">
        <v>0.1</v>
      </c>
      <c r="N6" s="3">
        <v>0.31</v>
      </c>
      <c r="O6" s="3">
        <v>0.75</v>
      </c>
      <c r="P6" s="3">
        <v>0.05</v>
      </c>
      <c r="Q6" s="3">
        <v>0.55000000000000004</v>
      </c>
      <c r="R6" s="3">
        <v>0.1</v>
      </c>
      <c r="S6" s="3">
        <v>0.03</v>
      </c>
    </row>
    <row r="7" spans="1:46" ht="15.75" customHeight="1" x14ac:dyDescent="0.15">
      <c r="A7" s="27"/>
      <c r="B7" s="30"/>
      <c r="C7" s="30">
        <v>0.45</v>
      </c>
      <c r="D7" s="30"/>
      <c r="E7" s="30">
        <v>0.1</v>
      </c>
      <c r="F7" s="30">
        <v>0.7</v>
      </c>
      <c r="G7" s="30"/>
      <c r="H7" s="30">
        <v>0.25</v>
      </c>
      <c r="I7" s="30"/>
      <c r="J7" s="30">
        <v>0.1</v>
      </c>
      <c r="K7" s="30">
        <v>0.2</v>
      </c>
      <c r="L7" s="30"/>
      <c r="M7" s="30">
        <v>0.05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</row>
    <row r="8" spans="1:46" ht="15.75" customHeight="1" x14ac:dyDescent="0.15">
      <c r="A8" s="27"/>
      <c r="B8" s="30"/>
      <c r="C8" s="30">
        <v>0.3</v>
      </c>
      <c r="D8" s="30"/>
      <c r="E8" s="30">
        <v>0.05</v>
      </c>
      <c r="F8" s="30"/>
      <c r="G8" s="30"/>
      <c r="H8" s="30"/>
      <c r="I8" s="30"/>
      <c r="J8" s="30"/>
      <c r="K8" s="30">
        <v>0.15</v>
      </c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</row>
    <row r="9" spans="1:46" ht="15.75" customHeight="1" x14ac:dyDescent="0.15">
      <c r="A9" s="27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</row>
    <row r="10" spans="1:46" ht="15.75" customHeight="1" x14ac:dyDescent="0.15">
      <c r="A10" s="27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</row>
    <row r="11" spans="1:46" ht="15.75" customHeight="1" x14ac:dyDescent="0.15">
      <c r="A11" s="27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</row>
    <row r="12" spans="1:46" ht="15.75" customHeight="1" x14ac:dyDescent="0.15">
      <c r="A12" s="27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</row>
    <row r="13" spans="1:46" ht="15.75" customHeight="1" x14ac:dyDescent="0.15">
      <c r="A13" s="27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</row>
    <row r="14" spans="1:46" ht="15.75" customHeight="1" x14ac:dyDescent="0.15">
      <c r="A14" s="27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</row>
    <row r="15" spans="1:46" ht="15.75" customHeight="1" x14ac:dyDescent="0.15">
      <c r="A15" s="27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</row>
    <row r="16" spans="1:46" ht="15.75" customHeight="1" x14ac:dyDescent="0.15">
      <c r="A16" s="27" t="s">
        <v>324</v>
      </c>
      <c r="B16" s="30" t="e">
        <f t="shared" ref="B16:AT16" ca="1" si="1">IF(B$5 = "", "",(B6-B$5)^2)</f>
        <v>#NAME?</v>
      </c>
      <c r="C16" s="30" t="e">
        <f t="shared" ca="1" si="1"/>
        <v>#NAME?</v>
      </c>
      <c r="D16" s="30" t="e">
        <f t="shared" ca="1" si="1"/>
        <v>#NAME?</v>
      </c>
      <c r="E16" s="30" t="e">
        <f t="shared" ca="1" si="1"/>
        <v>#NAME?</v>
      </c>
      <c r="F16" s="30" t="e">
        <f t="shared" ca="1" si="1"/>
        <v>#NAME?</v>
      </c>
      <c r="G16" s="30" t="e">
        <f t="shared" ca="1" si="1"/>
        <v>#NAME?</v>
      </c>
      <c r="H16" s="30" t="e">
        <f t="shared" ca="1" si="1"/>
        <v>#NAME?</v>
      </c>
      <c r="I16" s="30" t="e">
        <f t="shared" ca="1" si="1"/>
        <v>#NAME?</v>
      </c>
      <c r="J16" s="30" t="e">
        <f t="shared" ca="1" si="1"/>
        <v>#NAME?</v>
      </c>
      <c r="K16" s="30" t="e">
        <f t="shared" ca="1" si="1"/>
        <v>#NAME?</v>
      </c>
      <c r="L16" s="30" t="e">
        <f t="shared" ca="1" si="1"/>
        <v>#NAME?</v>
      </c>
      <c r="M16" s="30" t="e">
        <f t="shared" ca="1" si="1"/>
        <v>#NAME?</v>
      </c>
      <c r="N16" s="30" t="e">
        <f t="shared" ca="1" si="1"/>
        <v>#NAME?</v>
      </c>
      <c r="O16" s="30" t="e">
        <f t="shared" ca="1" si="1"/>
        <v>#NAME?</v>
      </c>
      <c r="P16" s="30" t="e">
        <f t="shared" ca="1" si="1"/>
        <v>#NAME?</v>
      </c>
      <c r="Q16" s="30" t="e">
        <f t="shared" ca="1" si="1"/>
        <v>#NAME?</v>
      </c>
      <c r="R16" s="30" t="e">
        <f t="shared" ca="1" si="1"/>
        <v>#NAME?</v>
      </c>
      <c r="S16" s="30" t="e">
        <f t="shared" ca="1" si="1"/>
        <v>#NAME?</v>
      </c>
      <c r="T16" s="30" t="e">
        <f t="shared" ca="1" si="1"/>
        <v>#NAME?</v>
      </c>
      <c r="U16" s="30" t="e">
        <f t="shared" ca="1" si="1"/>
        <v>#NAME?</v>
      </c>
      <c r="V16" s="30" t="e">
        <f t="shared" ca="1" si="1"/>
        <v>#NAME?</v>
      </c>
      <c r="W16" s="30" t="e">
        <f t="shared" ca="1" si="1"/>
        <v>#NAME?</v>
      </c>
      <c r="X16" s="30" t="e">
        <f t="shared" ca="1" si="1"/>
        <v>#NAME?</v>
      </c>
      <c r="Y16" s="30" t="e">
        <f t="shared" ca="1" si="1"/>
        <v>#NAME?</v>
      </c>
      <c r="Z16" s="30" t="e">
        <f t="shared" ca="1" si="1"/>
        <v>#NAME?</v>
      </c>
      <c r="AA16" s="30" t="e">
        <f t="shared" ca="1" si="1"/>
        <v>#NAME?</v>
      </c>
      <c r="AB16" s="30" t="e">
        <f t="shared" ca="1" si="1"/>
        <v>#NAME?</v>
      </c>
      <c r="AC16" s="30" t="e">
        <f t="shared" ca="1" si="1"/>
        <v>#NAME?</v>
      </c>
      <c r="AD16" s="30" t="e">
        <f t="shared" ca="1" si="1"/>
        <v>#NAME?</v>
      </c>
      <c r="AE16" s="30" t="e">
        <f t="shared" ca="1" si="1"/>
        <v>#NAME?</v>
      </c>
      <c r="AF16" s="30" t="e">
        <f t="shared" ca="1" si="1"/>
        <v>#NAME?</v>
      </c>
      <c r="AG16" s="30" t="e">
        <f t="shared" ca="1" si="1"/>
        <v>#NAME?</v>
      </c>
      <c r="AH16" s="30" t="e">
        <f t="shared" ca="1" si="1"/>
        <v>#NAME?</v>
      </c>
      <c r="AI16" s="30" t="e">
        <f t="shared" ca="1" si="1"/>
        <v>#NAME?</v>
      </c>
      <c r="AJ16" s="30" t="e">
        <f t="shared" ca="1" si="1"/>
        <v>#NAME?</v>
      </c>
      <c r="AK16" s="30" t="e">
        <f t="shared" ca="1" si="1"/>
        <v>#NAME?</v>
      </c>
      <c r="AL16" s="30" t="e">
        <f t="shared" ca="1" si="1"/>
        <v>#NAME?</v>
      </c>
      <c r="AM16" s="30" t="e">
        <f t="shared" ca="1" si="1"/>
        <v>#NAME?</v>
      </c>
      <c r="AN16" s="30" t="e">
        <f t="shared" ca="1" si="1"/>
        <v>#NAME?</v>
      </c>
      <c r="AO16" s="30" t="e">
        <f t="shared" ca="1" si="1"/>
        <v>#NAME?</v>
      </c>
      <c r="AP16" s="30" t="e">
        <f t="shared" ca="1" si="1"/>
        <v>#NAME?</v>
      </c>
      <c r="AQ16" s="30" t="e">
        <f t="shared" ca="1" si="1"/>
        <v>#NAME?</v>
      </c>
      <c r="AR16" s="30" t="e">
        <f t="shared" ca="1" si="1"/>
        <v>#NAME?</v>
      </c>
      <c r="AS16" s="30" t="e">
        <f t="shared" ca="1" si="1"/>
        <v>#NAME?</v>
      </c>
      <c r="AT16" s="30" t="e">
        <f t="shared" ca="1" si="1"/>
        <v>#NAME?</v>
      </c>
    </row>
    <row r="17" spans="1:46" ht="15.75" customHeight="1" x14ac:dyDescent="0.15">
      <c r="A17" s="37"/>
      <c r="B17" s="30" t="e">
        <f t="shared" ref="B17:AT17" ca="1" si="2">IF(B$5 = "", "",(B7-B$5)^2)</f>
        <v>#NAME?</v>
      </c>
      <c r="C17" s="30" t="e">
        <f t="shared" ca="1" si="2"/>
        <v>#NAME?</v>
      </c>
      <c r="D17" s="30" t="e">
        <f t="shared" ca="1" si="2"/>
        <v>#NAME?</v>
      </c>
      <c r="E17" s="30" t="e">
        <f t="shared" ca="1" si="2"/>
        <v>#NAME?</v>
      </c>
      <c r="F17" s="30" t="e">
        <f t="shared" ca="1" si="2"/>
        <v>#NAME?</v>
      </c>
      <c r="G17" s="30" t="e">
        <f t="shared" ca="1" si="2"/>
        <v>#NAME?</v>
      </c>
      <c r="H17" s="30" t="e">
        <f t="shared" ca="1" si="2"/>
        <v>#NAME?</v>
      </c>
      <c r="I17" s="30" t="e">
        <f t="shared" ca="1" si="2"/>
        <v>#NAME?</v>
      </c>
      <c r="J17" s="30" t="e">
        <f t="shared" ca="1" si="2"/>
        <v>#NAME?</v>
      </c>
      <c r="K17" s="30" t="e">
        <f t="shared" ca="1" si="2"/>
        <v>#NAME?</v>
      </c>
      <c r="L17" s="30" t="e">
        <f t="shared" ca="1" si="2"/>
        <v>#NAME?</v>
      </c>
      <c r="M17" s="30" t="e">
        <f t="shared" ca="1" si="2"/>
        <v>#NAME?</v>
      </c>
      <c r="N17" s="30" t="e">
        <f t="shared" ca="1" si="2"/>
        <v>#NAME?</v>
      </c>
      <c r="O17" s="30" t="e">
        <f t="shared" ca="1" si="2"/>
        <v>#NAME?</v>
      </c>
      <c r="P17" s="30" t="e">
        <f t="shared" ca="1" si="2"/>
        <v>#NAME?</v>
      </c>
      <c r="Q17" s="30" t="e">
        <f t="shared" ca="1" si="2"/>
        <v>#NAME?</v>
      </c>
      <c r="R17" s="30" t="e">
        <f t="shared" ca="1" si="2"/>
        <v>#NAME?</v>
      </c>
      <c r="S17" s="30" t="e">
        <f t="shared" ca="1" si="2"/>
        <v>#NAME?</v>
      </c>
      <c r="T17" s="30" t="e">
        <f t="shared" ca="1" si="2"/>
        <v>#NAME?</v>
      </c>
      <c r="U17" s="30" t="e">
        <f t="shared" ca="1" si="2"/>
        <v>#NAME?</v>
      </c>
      <c r="V17" s="30" t="e">
        <f t="shared" ca="1" si="2"/>
        <v>#NAME?</v>
      </c>
      <c r="W17" s="30" t="e">
        <f t="shared" ca="1" si="2"/>
        <v>#NAME?</v>
      </c>
      <c r="X17" s="30" t="e">
        <f t="shared" ca="1" si="2"/>
        <v>#NAME?</v>
      </c>
      <c r="Y17" s="30" t="e">
        <f t="shared" ca="1" si="2"/>
        <v>#NAME?</v>
      </c>
      <c r="Z17" s="30" t="e">
        <f t="shared" ca="1" si="2"/>
        <v>#NAME?</v>
      </c>
      <c r="AA17" s="30" t="e">
        <f t="shared" ca="1" si="2"/>
        <v>#NAME?</v>
      </c>
      <c r="AB17" s="30" t="e">
        <f t="shared" ca="1" si="2"/>
        <v>#NAME?</v>
      </c>
      <c r="AC17" s="30" t="e">
        <f t="shared" ca="1" si="2"/>
        <v>#NAME?</v>
      </c>
      <c r="AD17" s="30" t="e">
        <f t="shared" ca="1" si="2"/>
        <v>#NAME?</v>
      </c>
      <c r="AE17" s="30" t="e">
        <f t="shared" ca="1" si="2"/>
        <v>#NAME?</v>
      </c>
      <c r="AF17" s="30" t="e">
        <f t="shared" ca="1" si="2"/>
        <v>#NAME?</v>
      </c>
      <c r="AG17" s="30" t="e">
        <f t="shared" ca="1" si="2"/>
        <v>#NAME?</v>
      </c>
      <c r="AH17" s="30" t="e">
        <f t="shared" ca="1" si="2"/>
        <v>#NAME?</v>
      </c>
      <c r="AI17" s="30" t="e">
        <f t="shared" ca="1" si="2"/>
        <v>#NAME?</v>
      </c>
      <c r="AJ17" s="30" t="e">
        <f t="shared" ca="1" si="2"/>
        <v>#NAME?</v>
      </c>
      <c r="AK17" s="30" t="e">
        <f t="shared" ca="1" si="2"/>
        <v>#NAME?</v>
      </c>
      <c r="AL17" s="30" t="e">
        <f t="shared" ca="1" si="2"/>
        <v>#NAME?</v>
      </c>
      <c r="AM17" s="30" t="e">
        <f t="shared" ca="1" si="2"/>
        <v>#NAME?</v>
      </c>
      <c r="AN17" s="30" t="e">
        <f t="shared" ca="1" si="2"/>
        <v>#NAME?</v>
      </c>
      <c r="AO17" s="30" t="e">
        <f t="shared" ca="1" si="2"/>
        <v>#NAME?</v>
      </c>
      <c r="AP17" s="30" t="e">
        <f t="shared" ca="1" si="2"/>
        <v>#NAME?</v>
      </c>
      <c r="AQ17" s="30" t="e">
        <f t="shared" ca="1" si="2"/>
        <v>#NAME?</v>
      </c>
      <c r="AR17" s="30" t="e">
        <f t="shared" ca="1" si="2"/>
        <v>#NAME?</v>
      </c>
      <c r="AS17" s="30" t="e">
        <f t="shared" ca="1" si="2"/>
        <v>#NAME?</v>
      </c>
      <c r="AT17" s="30" t="e">
        <f t="shared" ca="1" si="2"/>
        <v>#NAME?</v>
      </c>
    </row>
    <row r="18" spans="1:46" ht="15.75" customHeight="1" x14ac:dyDescent="0.15">
      <c r="A18" s="37"/>
      <c r="B18" s="30" t="e">
        <f t="shared" ref="B18:AT18" ca="1" si="3">IF(B$5 = "", "",(B8-B$5)^2)</f>
        <v>#NAME?</v>
      </c>
      <c r="C18" s="30" t="e">
        <f t="shared" ca="1" si="3"/>
        <v>#NAME?</v>
      </c>
      <c r="D18" s="30" t="e">
        <f t="shared" ca="1" si="3"/>
        <v>#NAME?</v>
      </c>
      <c r="E18" s="30" t="e">
        <f t="shared" ca="1" si="3"/>
        <v>#NAME?</v>
      </c>
      <c r="F18" s="30" t="e">
        <f t="shared" ca="1" si="3"/>
        <v>#NAME?</v>
      </c>
      <c r="G18" s="30" t="e">
        <f t="shared" ca="1" si="3"/>
        <v>#NAME?</v>
      </c>
      <c r="H18" s="30" t="e">
        <f t="shared" ca="1" si="3"/>
        <v>#NAME?</v>
      </c>
      <c r="I18" s="30" t="e">
        <f t="shared" ca="1" si="3"/>
        <v>#NAME?</v>
      </c>
      <c r="J18" s="30" t="e">
        <f t="shared" ca="1" si="3"/>
        <v>#NAME?</v>
      </c>
      <c r="K18" s="30" t="e">
        <f t="shared" ca="1" si="3"/>
        <v>#NAME?</v>
      </c>
      <c r="L18" s="30" t="e">
        <f t="shared" ca="1" si="3"/>
        <v>#NAME?</v>
      </c>
      <c r="M18" s="30" t="e">
        <f t="shared" ca="1" si="3"/>
        <v>#NAME?</v>
      </c>
      <c r="N18" s="30" t="e">
        <f t="shared" ca="1" si="3"/>
        <v>#NAME?</v>
      </c>
      <c r="O18" s="30" t="e">
        <f t="shared" ca="1" si="3"/>
        <v>#NAME?</v>
      </c>
      <c r="P18" s="30" t="e">
        <f t="shared" ca="1" si="3"/>
        <v>#NAME?</v>
      </c>
      <c r="Q18" s="30" t="e">
        <f t="shared" ca="1" si="3"/>
        <v>#NAME?</v>
      </c>
      <c r="R18" s="30" t="e">
        <f t="shared" ca="1" si="3"/>
        <v>#NAME?</v>
      </c>
      <c r="S18" s="30" t="e">
        <f t="shared" ca="1" si="3"/>
        <v>#NAME?</v>
      </c>
      <c r="T18" s="30" t="e">
        <f t="shared" ca="1" si="3"/>
        <v>#NAME?</v>
      </c>
      <c r="U18" s="30" t="e">
        <f t="shared" ca="1" si="3"/>
        <v>#NAME?</v>
      </c>
      <c r="V18" s="30" t="e">
        <f t="shared" ca="1" si="3"/>
        <v>#NAME?</v>
      </c>
      <c r="W18" s="30" t="e">
        <f t="shared" ca="1" si="3"/>
        <v>#NAME?</v>
      </c>
      <c r="X18" s="30" t="e">
        <f t="shared" ca="1" si="3"/>
        <v>#NAME?</v>
      </c>
      <c r="Y18" s="30" t="e">
        <f t="shared" ca="1" si="3"/>
        <v>#NAME?</v>
      </c>
      <c r="Z18" s="30" t="e">
        <f t="shared" ca="1" si="3"/>
        <v>#NAME?</v>
      </c>
      <c r="AA18" s="30" t="e">
        <f t="shared" ca="1" si="3"/>
        <v>#NAME?</v>
      </c>
      <c r="AB18" s="30" t="e">
        <f t="shared" ca="1" si="3"/>
        <v>#NAME?</v>
      </c>
      <c r="AC18" s="30" t="e">
        <f t="shared" ca="1" si="3"/>
        <v>#NAME?</v>
      </c>
      <c r="AD18" s="30" t="e">
        <f t="shared" ca="1" si="3"/>
        <v>#NAME?</v>
      </c>
      <c r="AE18" s="30" t="e">
        <f t="shared" ca="1" si="3"/>
        <v>#NAME?</v>
      </c>
      <c r="AF18" s="30" t="e">
        <f t="shared" ca="1" si="3"/>
        <v>#NAME?</v>
      </c>
      <c r="AG18" s="30" t="e">
        <f t="shared" ca="1" si="3"/>
        <v>#NAME?</v>
      </c>
      <c r="AH18" s="30" t="e">
        <f t="shared" ca="1" si="3"/>
        <v>#NAME?</v>
      </c>
      <c r="AI18" s="30" t="e">
        <f t="shared" ca="1" si="3"/>
        <v>#NAME?</v>
      </c>
      <c r="AJ18" s="30" t="e">
        <f t="shared" ca="1" si="3"/>
        <v>#NAME?</v>
      </c>
      <c r="AK18" s="30" t="e">
        <f t="shared" ca="1" si="3"/>
        <v>#NAME?</v>
      </c>
      <c r="AL18" s="30" t="e">
        <f t="shared" ca="1" si="3"/>
        <v>#NAME?</v>
      </c>
      <c r="AM18" s="30" t="e">
        <f t="shared" ca="1" si="3"/>
        <v>#NAME?</v>
      </c>
      <c r="AN18" s="30" t="e">
        <f t="shared" ca="1" si="3"/>
        <v>#NAME?</v>
      </c>
      <c r="AO18" s="30" t="e">
        <f t="shared" ca="1" si="3"/>
        <v>#NAME?</v>
      </c>
      <c r="AP18" s="30" t="e">
        <f t="shared" ca="1" si="3"/>
        <v>#NAME?</v>
      </c>
      <c r="AQ18" s="30" t="e">
        <f t="shared" ca="1" si="3"/>
        <v>#NAME?</v>
      </c>
      <c r="AR18" s="30" t="e">
        <f t="shared" ca="1" si="3"/>
        <v>#NAME?</v>
      </c>
      <c r="AS18" s="30" t="e">
        <f t="shared" ca="1" si="3"/>
        <v>#NAME?</v>
      </c>
      <c r="AT18" s="30" t="e">
        <f t="shared" ca="1" si="3"/>
        <v>#NAME?</v>
      </c>
    </row>
    <row r="19" spans="1:46" ht="15.75" customHeight="1" x14ac:dyDescent="0.15">
      <c r="A19" s="37"/>
      <c r="B19" s="30" t="e">
        <f t="shared" ref="B19:AT19" ca="1" si="4">IF(B$5 = "", "",(B9-B$5)^2)</f>
        <v>#NAME?</v>
      </c>
      <c r="C19" s="30" t="e">
        <f t="shared" ca="1" si="4"/>
        <v>#NAME?</v>
      </c>
      <c r="D19" s="30" t="e">
        <f t="shared" ca="1" si="4"/>
        <v>#NAME?</v>
      </c>
      <c r="E19" s="30" t="e">
        <f t="shared" ca="1" si="4"/>
        <v>#NAME?</v>
      </c>
      <c r="F19" s="30" t="e">
        <f t="shared" ca="1" si="4"/>
        <v>#NAME?</v>
      </c>
      <c r="G19" s="30" t="e">
        <f t="shared" ca="1" si="4"/>
        <v>#NAME?</v>
      </c>
      <c r="H19" s="30" t="e">
        <f t="shared" ca="1" si="4"/>
        <v>#NAME?</v>
      </c>
      <c r="I19" s="30" t="e">
        <f t="shared" ca="1" si="4"/>
        <v>#NAME?</v>
      </c>
      <c r="J19" s="30" t="e">
        <f t="shared" ca="1" si="4"/>
        <v>#NAME?</v>
      </c>
      <c r="K19" s="30" t="e">
        <f t="shared" ca="1" si="4"/>
        <v>#NAME?</v>
      </c>
      <c r="L19" s="30" t="e">
        <f t="shared" ca="1" si="4"/>
        <v>#NAME?</v>
      </c>
      <c r="M19" s="30" t="e">
        <f t="shared" ca="1" si="4"/>
        <v>#NAME?</v>
      </c>
      <c r="N19" s="30" t="e">
        <f t="shared" ca="1" si="4"/>
        <v>#NAME?</v>
      </c>
      <c r="O19" s="30" t="e">
        <f t="shared" ca="1" si="4"/>
        <v>#NAME?</v>
      </c>
      <c r="P19" s="30" t="e">
        <f t="shared" ca="1" si="4"/>
        <v>#NAME?</v>
      </c>
      <c r="Q19" s="30" t="e">
        <f t="shared" ca="1" si="4"/>
        <v>#NAME?</v>
      </c>
      <c r="R19" s="30" t="e">
        <f t="shared" ca="1" si="4"/>
        <v>#NAME?</v>
      </c>
      <c r="S19" s="30" t="e">
        <f t="shared" ca="1" si="4"/>
        <v>#NAME?</v>
      </c>
      <c r="T19" s="30" t="e">
        <f t="shared" ca="1" si="4"/>
        <v>#NAME?</v>
      </c>
      <c r="U19" s="30" t="e">
        <f t="shared" ca="1" si="4"/>
        <v>#NAME?</v>
      </c>
      <c r="V19" s="30" t="e">
        <f t="shared" ca="1" si="4"/>
        <v>#NAME?</v>
      </c>
      <c r="W19" s="30" t="e">
        <f t="shared" ca="1" si="4"/>
        <v>#NAME?</v>
      </c>
      <c r="X19" s="30" t="e">
        <f t="shared" ca="1" si="4"/>
        <v>#NAME?</v>
      </c>
      <c r="Y19" s="30" t="e">
        <f t="shared" ca="1" si="4"/>
        <v>#NAME?</v>
      </c>
      <c r="Z19" s="30" t="e">
        <f t="shared" ca="1" si="4"/>
        <v>#NAME?</v>
      </c>
      <c r="AA19" s="30" t="e">
        <f t="shared" ca="1" si="4"/>
        <v>#NAME?</v>
      </c>
      <c r="AB19" s="30" t="e">
        <f t="shared" ca="1" si="4"/>
        <v>#NAME?</v>
      </c>
      <c r="AC19" s="30" t="e">
        <f t="shared" ca="1" si="4"/>
        <v>#NAME?</v>
      </c>
      <c r="AD19" s="30" t="e">
        <f t="shared" ca="1" si="4"/>
        <v>#NAME?</v>
      </c>
      <c r="AE19" s="30" t="e">
        <f t="shared" ca="1" si="4"/>
        <v>#NAME?</v>
      </c>
      <c r="AF19" s="30" t="e">
        <f t="shared" ca="1" si="4"/>
        <v>#NAME?</v>
      </c>
      <c r="AG19" s="30" t="e">
        <f t="shared" ca="1" si="4"/>
        <v>#NAME?</v>
      </c>
      <c r="AH19" s="30" t="e">
        <f t="shared" ca="1" si="4"/>
        <v>#NAME?</v>
      </c>
      <c r="AI19" s="30" t="e">
        <f t="shared" ca="1" si="4"/>
        <v>#NAME?</v>
      </c>
      <c r="AJ19" s="30" t="e">
        <f t="shared" ca="1" si="4"/>
        <v>#NAME?</v>
      </c>
      <c r="AK19" s="30" t="e">
        <f t="shared" ca="1" si="4"/>
        <v>#NAME?</v>
      </c>
      <c r="AL19" s="30" t="e">
        <f t="shared" ca="1" si="4"/>
        <v>#NAME?</v>
      </c>
      <c r="AM19" s="30" t="e">
        <f t="shared" ca="1" si="4"/>
        <v>#NAME?</v>
      </c>
      <c r="AN19" s="30" t="e">
        <f t="shared" ca="1" si="4"/>
        <v>#NAME?</v>
      </c>
      <c r="AO19" s="30" t="e">
        <f t="shared" ca="1" si="4"/>
        <v>#NAME?</v>
      </c>
      <c r="AP19" s="30" t="e">
        <f t="shared" ca="1" si="4"/>
        <v>#NAME?</v>
      </c>
      <c r="AQ19" s="30" t="e">
        <f t="shared" ca="1" si="4"/>
        <v>#NAME?</v>
      </c>
      <c r="AR19" s="30" t="e">
        <f t="shared" ca="1" si="4"/>
        <v>#NAME?</v>
      </c>
      <c r="AS19" s="30" t="e">
        <f t="shared" ca="1" si="4"/>
        <v>#NAME?</v>
      </c>
      <c r="AT19" s="30" t="e">
        <f t="shared" ca="1" si="4"/>
        <v>#NAME?</v>
      </c>
    </row>
    <row r="20" spans="1:46" ht="15.75" customHeight="1" x14ac:dyDescent="0.15">
      <c r="A20" s="37"/>
      <c r="B20" s="30" t="e">
        <f t="shared" ref="B20:AT20" ca="1" si="5">IF(B$5 = "", "",(B10-B$5)^2)</f>
        <v>#NAME?</v>
      </c>
      <c r="C20" s="30" t="e">
        <f t="shared" ca="1" si="5"/>
        <v>#NAME?</v>
      </c>
      <c r="D20" s="30" t="e">
        <f t="shared" ca="1" si="5"/>
        <v>#NAME?</v>
      </c>
      <c r="E20" s="30" t="e">
        <f t="shared" ca="1" si="5"/>
        <v>#NAME?</v>
      </c>
      <c r="F20" s="30" t="e">
        <f t="shared" ca="1" si="5"/>
        <v>#NAME?</v>
      </c>
      <c r="G20" s="30" t="e">
        <f t="shared" ca="1" si="5"/>
        <v>#NAME?</v>
      </c>
      <c r="H20" s="30" t="e">
        <f t="shared" ca="1" si="5"/>
        <v>#NAME?</v>
      </c>
      <c r="I20" s="30" t="e">
        <f t="shared" ca="1" si="5"/>
        <v>#NAME?</v>
      </c>
      <c r="J20" s="30" t="e">
        <f t="shared" ca="1" si="5"/>
        <v>#NAME?</v>
      </c>
      <c r="K20" s="30" t="e">
        <f t="shared" ca="1" si="5"/>
        <v>#NAME?</v>
      </c>
      <c r="L20" s="30" t="e">
        <f t="shared" ca="1" si="5"/>
        <v>#NAME?</v>
      </c>
      <c r="M20" s="30" t="e">
        <f t="shared" ca="1" si="5"/>
        <v>#NAME?</v>
      </c>
      <c r="N20" s="30" t="e">
        <f t="shared" ca="1" si="5"/>
        <v>#NAME?</v>
      </c>
      <c r="O20" s="30" t="e">
        <f t="shared" ca="1" si="5"/>
        <v>#NAME?</v>
      </c>
      <c r="P20" s="30" t="e">
        <f t="shared" ca="1" si="5"/>
        <v>#NAME?</v>
      </c>
      <c r="Q20" s="30" t="e">
        <f t="shared" ca="1" si="5"/>
        <v>#NAME?</v>
      </c>
      <c r="R20" s="30" t="e">
        <f t="shared" ca="1" si="5"/>
        <v>#NAME?</v>
      </c>
      <c r="S20" s="30" t="e">
        <f t="shared" ca="1" si="5"/>
        <v>#NAME?</v>
      </c>
      <c r="T20" s="30" t="e">
        <f t="shared" ca="1" si="5"/>
        <v>#NAME?</v>
      </c>
      <c r="U20" s="30" t="e">
        <f t="shared" ca="1" si="5"/>
        <v>#NAME?</v>
      </c>
      <c r="V20" s="30" t="e">
        <f t="shared" ca="1" si="5"/>
        <v>#NAME?</v>
      </c>
      <c r="W20" s="30" t="e">
        <f t="shared" ca="1" si="5"/>
        <v>#NAME?</v>
      </c>
      <c r="X20" s="30" t="e">
        <f t="shared" ca="1" si="5"/>
        <v>#NAME?</v>
      </c>
      <c r="Y20" s="30" t="e">
        <f t="shared" ca="1" si="5"/>
        <v>#NAME?</v>
      </c>
      <c r="Z20" s="30" t="e">
        <f t="shared" ca="1" si="5"/>
        <v>#NAME?</v>
      </c>
      <c r="AA20" s="30" t="e">
        <f t="shared" ca="1" si="5"/>
        <v>#NAME?</v>
      </c>
      <c r="AB20" s="30" t="e">
        <f t="shared" ca="1" si="5"/>
        <v>#NAME?</v>
      </c>
      <c r="AC20" s="30" t="e">
        <f t="shared" ca="1" si="5"/>
        <v>#NAME?</v>
      </c>
      <c r="AD20" s="30" t="e">
        <f t="shared" ca="1" si="5"/>
        <v>#NAME?</v>
      </c>
      <c r="AE20" s="30" t="e">
        <f t="shared" ca="1" si="5"/>
        <v>#NAME?</v>
      </c>
      <c r="AF20" s="30" t="e">
        <f t="shared" ca="1" si="5"/>
        <v>#NAME?</v>
      </c>
      <c r="AG20" s="30" t="e">
        <f t="shared" ca="1" si="5"/>
        <v>#NAME?</v>
      </c>
      <c r="AH20" s="30" t="e">
        <f t="shared" ca="1" si="5"/>
        <v>#NAME?</v>
      </c>
      <c r="AI20" s="30" t="e">
        <f t="shared" ca="1" si="5"/>
        <v>#NAME?</v>
      </c>
      <c r="AJ20" s="30" t="e">
        <f t="shared" ca="1" si="5"/>
        <v>#NAME?</v>
      </c>
      <c r="AK20" s="30" t="e">
        <f t="shared" ca="1" si="5"/>
        <v>#NAME?</v>
      </c>
      <c r="AL20" s="30" t="e">
        <f t="shared" ca="1" si="5"/>
        <v>#NAME?</v>
      </c>
      <c r="AM20" s="30" t="e">
        <f t="shared" ca="1" si="5"/>
        <v>#NAME?</v>
      </c>
      <c r="AN20" s="30" t="e">
        <f t="shared" ca="1" si="5"/>
        <v>#NAME?</v>
      </c>
      <c r="AO20" s="30" t="e">
        <f t="shared" ca="1" si="5"/>
        <v>#NAME?</v>
      </c>
      <c r="AP20" s="30" t="e">
        <f t="shared" ca="1" si="5"/>
        <v>#NAME?</v>
      </c>
      <c r="AQ20" s="30" t="e">
        <f t="shared" ca="1" si="5"/>
        <v>#NAME?</v>
      </c>
      <c r="AR20" s="30" t="e">
        <f t="shared" ca="1" si="5"/>
        <v>#NAME?</v>
      </c>
      <c r="AS20" s="30" t="e">
        <f t="shared" ca="1" si="5"/>
        <v>#NAME?</v>
      </c>
      <c r="AT20" s="30" t="e">
        <f t="shared" ca="1" si="5"/>
        <v>#NAME?</v>
      </c>
    </row>
    <row r="21" spans="1:46" ht="15.75" customHeight="1" x14ac:dyDescent="0.15">
      <c r="A21" s="37"/>
      <c r="B21" s="30" t="e">
        <f t="shared" ref="B21:AT21" ca="1" si="6">IF(B$5 = "", "",(B11-B$5)^2)</f>
        <v>#NAME?</v>
      </c>
      <c r="C21" s="30" t="e">
        <f t="shared" ca="1" si="6"/>
        <v>#NAME?</v>
      </c>
      <c r="D21" s="30" t="e">
        <f t="shared" ca="1" si="6"/>
        <v>#NAME?</v>
      </c>
      <c r="E21" s="30" t="e">
        <f t="shared" ca="1" si="6"/>
        <v>#NAME?</v>
      </c>
      <c r="F21" s="30" t="e">
        <f t="shared" ca="1" si="6"/>
        <v>#NAME?</v>
      </c>
      <c r="G21" s="30" t="e">
        <f t="shared" ca="1" si="6"/>
        <v>#NAME?</v>
      </c>
      <c r="H21" s="30" t="e">
        <f t="shared" ca="1" si="6"/>
        <v>#NAME?</v>
      </c>
      <c r="I21" s="30" t="e">
        <f t="shared" ca="1" si="6"/>
        <v>#NAME?</v>
      </c>
      <c r="J21" s="30" t="e">
        <f t="shared" ca="1" si="6"/>
        <v>#NAME?</v>
      </c>
      <c r="K21" s="30" t="e">
        <f t="shared" ca="1" si="6"/>
        <v>#NAME?</v>
      </c>
      <c r="L21" s="30" t="e">
        <f t="shared" ca="1" si="6"/>
        <v>#NAME?</v>
      </c>
      <c r="M21" s="30" t="e">
        <f t="shared" ca="1" si="6"/>
        <v>#NAME?</v>
      </c>
      <c r="N21" s="30" t="e">
        <f t="shared" ca="1" si="6"/>
        <v>#NAME?</v>
      </c>
      <c r="O21" s="30" t="e">
        <f t="shared" ca="1" si="6"/>
        <v>#NAME?</v>
      </c>
      <c r="P21" s="30" t="e">
        <f t="shared" ca="1" si="6"/>
        <v>#NAME?</v>
      </c>
      <c r="Q21" s="30" t="e">
        <f t="shared" ca="1" si="6"/>
        <v>#NAME?</v>
      </c>
      <c r="R21" s="30" t="e">
        <f t="shared" ca="1" si="6"/>
        <v>#NAME?</v>
      </c>
      <c r="S21" s="30" t="e">
        <f t="shared" ca="1" si="6"/>
        <v>#NAME?</v>
      </c>
      <c r="T21" s="30" t="e">
        <f t="shared" ca="1" si="6"/>
        <v>#NAME?</v>
      </c>
      <c r="U21" s="30" t="e">
        <f t="shared" ca="1" si="6"/>
        <v>#NAME?</v>
      </c>
      <c r="V21" s="30" t="e">
        <f t="shared" ca="1" si="6"/>
        <v>#NAME?</v>
      </c>
      <c r="W21" s="30" t="e">
        <f t="shared" ca="1" si="6"/>
        <v>#NAME?</v>
      </c>
      <c r="X21" s="30" t="e">
        <f t="shared" ca="1" si="6"/>
        <v>#NAME?</v>
      </c>
      <c r="Y21" s="30" t="e">
        <f t="shared" ca="1" si="6"/>
        <v>#NAME?</v>
      </c>
      <c r="Z21" s="30" t="e">
        <f t="shared" ca="1" si="6"/>
        <v>#NAME?</v>
      </c>
      <c r="AA21" s="30" t="e">
        <f t="shared" ca="1" si="6"/>
        <v>#NAME?</v>
      </c>
      <c r="AB21" s="30" t="e">
        <f t="shared" ca="1" si="6"/>
        <v>#NAME?</v>
      </c>
      <c r="AC21" s="30" t="e">
        <f t="shared" ca="1" si="6"/>
        <v>#NAME?</v>
      </c>
      <c r="AD21" s="30" t="e">
        <f t="shared" ca="1" si="6"/>
        <v>#NAME?</v>
      </c>
      <c r="AE21" s="30" t="e">
        <f t="shared" ca="1" si="6"/>
        <v>#NAME?</v>
      </c>
      <c r="AF21" s="30" t="e">
        <f t="shared" ca="1" si="6"/>
        <v>#NAME?</v>
      </c>
      <c r="AG21" s="30" t="e">
        <f t="shared" ca="1" si="6"/>
        <v>#NAME?</v>
      </c>
      <c r="AH21" s="30" t="e">
        <f t="shared" ca="1" si="6"/>
        <v>#NAME?</v>
      </c>
      <c r="AI21" s="30" t="e">
        <f t="shared" ca="1" si="6"/>
        <v>#NAME?</v>
      </c>
      <c r="AJ21" s="30" t="e">
        <f t="shared" ca="1" si="6"/>
        <v>#NAME?</v>
      </c>
      <c r="AK21" s="30" t="e">
        <f t="shared" ca="1" si="6"/>
        <v>#NAME?</v>
      </c>
      <c r="AL21" s="30" t="e">
        <f t="shared" ca="1" si="6"/>
        <v>#NAME?</v>
      </c>
      <c r="AM21" s="30" t="e">
        <f t="shared" ca="1" si="6"/>
        <v>#NAME?</v>
      </c>
      <c r="AN21" s="30" t="e">
        <f t="shared" ca="1" si="6"/>
        <v>#NAME?</v>
      </c>
      <c r="AO21" s="30" t="e">
        <f t="shared" ca="1" si="6"/>
        <v>#NAME?</v>
      </c>
      <c r="AP21" s="30" t="e">
        <f t="shared" ca="1" si="6"/>
        <v>#NAME?</v>
      </c>
      <c r="AQ21" s="30" t="e">
        <f t="shared" ca="1" si="6"/>
        <v>#NAME?</v>
      </c>
      <c r="AR21" s="30" t="e">
        <f t="shared" ca="1" si="6"/>
        <v>#NAME?</v>
      </c>
      <c r="AS21" s="30" t="e">
        <f t="shared" ca="1" si="6"/>
        <v>#NAME?</v>
      </c>
      <c r="AT21" s="30" t="e">
        <f t="shared" ca="1" si="6"/>
        <v>#NAME?</v>
      </c>
    </row>
    <row r="22" spans="1:46" ht="15.75" customHeight="1" x14ac:dyDescent="0.15">
      <c r="A22" s="37"/>
      <c r="B22" s="30" t="e">
        <f t="shared" ref="B22:AT22" ca="1" si="7">IF(B$5 = "", "",(B12-B$5)^2)</f>
        <v>#NAME?</v>
      </c>
      <c r="C22" s="30" t="e">
        <f t="shared" ca="1" si="7"/>
        <v>#NAME?</v>
      </c>
      <c r="D22" s="30" t="e">
        <f t="shared" ca="1" si="7"/>
        <v>#NAME?</v>
      </c>
      <c r="E22" s="30" t="e">
        <f t="shared" ca="1" si="7"/>
        <v>#NAME?</v>
      </c>
      <c r="F22" s="30" t="e">
        <f t="shared" ca="1" si="7"/>
        <v>#NAME?</v>
      </c>
      <c r="G22" s="30" t="e">
        <f t="shared" ca="1" si="7"/>
        <v>#NAME?</v>
      </c>
      <c r="H22" s="30" t="e">
        <f t="shared" ca="1" si="7"/>
        <v>#NAME?</v>
      </c>
      <c r="I22" s="30" t="e">
        <f t="shared" ca="1" si="7"/>
        <v>#NAME?</v>
      </c>
      <c r="J22" s="30" t="e">
        <f t="shared" ca="1" si="7"/>
        <v>#NAME?</v>
      </c>
      <c r="K22" s="30" t="e">
        <f t="shared" ca="1" si="7"/>
        <v>#NAME?</v>
      </c>
      <c r="L22" s="30" t="e">
        <f t="shared" ca="1" si="7"/>
        <v>#NAME?</v>
      </c>
      <c r="M22" s="30" t="e">
        <f t="shared" ca="1" si="7"/>
        <v>#NAME?</v>
      </c>
      <c r="N22" s="30" t="e">
        <f t="shared" ca="1" si="7"/>
        <v>#NAME?</v>
      </c>
      <c r="O22" s="30" t="e">
        <f t="shared" ca="1" si="7"/>
        <v>#NAME?</v>
      </c>
      <c r="P22" s="30" t="e">
        <f t="shared" ca="1" si="7"/>
        <v>#NAME?</v>
      </c>
      <c r="Q22" s="30" t="e">
        <f t="shared" ca="1" si="7"/>
        <v>#NAME?</v>
      </c>
      <c r="R22" s="30" t="e">
        <f t="shared" ca="1" si="7"/>
        <v>#NAME?</v>
      </c>
      <c r="S22" s="30" t="e">
        <f t="shared" ca="1" si="7"/>
        <v>#NAME?</v>
      </c>
      <c r="T22" s="30" t="e">
        <f t="shared" ca="1" si="7"/>
        <v>#NAME?</v>
      </c>
      <c r="U22" s="30" t="e">
        <f t="shared" ca="1" si="7"/>
        <v>#NAME?</v>
      </c>
      <c r="V22" s="30" t="e">
        <f t="shared" ca="1" si="7"/>
        <v>#NAME?</v>
      </c>
      <c r="W22" s="30" t="e">
        <f t="shared" ca="1" si="7"/>
        <v>#NAME?</v>
      </c>
      <c r="X22" s="30" t="e">
        <f t="shared" ca="1" si="7"/>
        <v>#NAME?</v>
      </c>
      <c r="Y22" s="30" t="e">
        <f t="shared" ca="1" si="7"/>
        <v>#NAME?</v>
      </c>
      <c r="Z22" s="30" t="e">
        <f t="shared" ca="1" si="7"/>
        <v>#NAME?</v>
      </c>
      <c r="AA22" s="30" t="e">
        <f t="shared" ca="1" si="7"/>
        <v>#NAME?</v>
      </c>
      <c r="AB22" s="30" t="e">
        <f t="shared" ca="1" si="7"/>
        <v>#NAME?</v>
      </c>
      <c r="AC22" s="30" t="e">
        <f t="shared" ca="1" si="7"/>
        <v>#NAME?</v>
      </c>
      <c r="AD22" s="30" t="e">
        <f t="shared" ca="1" si="7"/>
        <v>#NAME?</v>
      </c>
      <c r="AE22" s="30" t="e">
        <f t="shared" ca="1" si="7"/>
        <v>#NAME?</v>
      </c>
      <c r="AF22" s="30" t="e">
        <f t="shared" ca="1" si="7"/>
        <v>#NAME?</v>
      </c>
      <c r="AG22" s="30" t="e">
        <f t="shared" ca="1" si="7"/>
        <v>#NAME?</v>
      </c>
      <c r="AH22" s="30" t="e">
        <f t="shared" ca="1" si="7"/>
        <v>#NAME?</v>
      </c>
      <c r="AI22" s="30" t="e">
        <f t="shared" ca="1" si="7"/>
        <v>#NAME?</v>
      </c>
      <c r="AJ22" s="30" t="e">
        <f t="shared" ca="1" si="7"/>
        <v>#NAME?</v>
      </c>
      <c r="AK22" s="30" t="e">
        <f t="shared" ca="1" si="7"/>
        <v>#NAME?</v>
      </c>
      <c r="AL22" s="30" t="e">
        <f t="shared" ca="1" si="7"/>
        <v>#NAME?</v>
      </c>
      <c r="AM22" s="30" t="e">
        <f t="shared" ca="1" si="7"/>
        <v>#NAME?</v>
      </c>
      <c r="AN22" s="30" t="e">
        <f t="shared" ca="1" si="7"/>
        <v>#NAME?</v>
      </c>
      <c r="AO22" s="30" t="e">
        <f t="shared" ca="1" si="7"/>
        <v>#NAME?</v>
      </c>
      <c r="AP22" s="30" t="e">
        <f t="shared" ca="1" si="7"/>
        <v>#NAME?</v>
      </c>
      <c r="AQ22" s="30" t="e">
        <f t="shared" ca="1" si="7"/>
        <v>#NAME?</v>
      </c>
      <c r="AR22" s="30" t="e">
        <f t="shared" ca="1" si="7"/>
        <v>#NAME?</v>
      </c>
      <c r="AS22" s="30" t="e">
        <f t="shared" ca="1" si="7"/>
        <v>#NAME?</v>
      </c>
      <c r="AT22" s="30" t="e">
        <f t="shared" ca="1" si="7"/>
        <v>#NAME?</v>
      </c>
    </row>
    <row r="23" spans="1:46" ht="15.75" customHeight="1" x14ac:dyDescent="0.15">
      <c r="A23" s="37"/>
      <c r="B23" s="30" t="e">
        <f t="shared" ref="B23:AT23" ca="1" si="8">IF(B$5 = "", "",(B13-B$5)^2)</f>
        <v>#NAME?</v>
      </c>
      <c r="C23" s="30" t="e">
        <f t="shared" ca="1" si="8"/>
        <v>#NAME?</v>
      </c>
      <c r="D23" s="30" t="e">
        <f t="shared" ca="1" si="8"/>
        <v>#NAME?</v>
      </c>
      <c r="E23" s="30" t="e">
        <f t="shared" ca="1" si="8"/>
        <v>#NAME?</v>
      </c>
      <c r="F23" s="30" t="e">
        <f t="shared" ca="1" si="8"/>
        <v>#NAME?</v>
      </c>
      <c r="G23" s="30" t="e">
        <f t="shared" ca="1" si="8"/>
        <v>#NAME?</v>
      </c>
      <c r="H23" s="30" t="e">
        <f t="shared" ca="1" si="8"/>
        <v>#NAME?</v>
      </c>
      <c r="I23" s="30" t="e">
        <f t="shared" ca="1" si="8"/>
        <v>#NAME?</v>
      </c>
      <c r="J23" s="30" t="e">
        <f t="shared" ca="1" si="8"/>
        <v>#NAME?</v>
      </c>
      <c r="K23" s="30" t="e">
        <f t="shared" ca="1" si="8"/>
        <v>#NAME?</v>
      </c>
      <c r="L23" s="30" t="e">
        <f t="shared" ca="1" si="8"/>
        <v>#NAME?</v>
      </c>
      <c r="M23" s="30" t="e">
        <f t="shared" ca="1" si="8"/>
        <v>#NAME?</v>
      </c>
      <c r="N23" s="30" t="e">
        <f t="shared" ca="1" si="8"/>
        <v>#NAME?</v>
      </c>
      <c r="O23" s="30" t="e">
        <f t="shared" ca="1" si="8"/>
        <v>#NAME?</v>
      </c>
      <c r="P23" s="30" t="e">
        <f t="shared" ca="1" si="8"/>
        <v>#NAME?</v>
      </c>
      <c r="Q23" s="30" t="e">
        <f t="shared" ca="1" si="8"/>
        <v>#NAME?</v>
      </c>
      <c r="R23" s="30" t="e">
        <f t="shared" ca="1" si="8"/>
        <v>#NAME?</v>
      </c>
      <c r="S23" s="30" t="e">
        <f t="shared" ca="1" si="8"/>
        <v>#NAME?</v>
      </c>
      <c r="T23" s="30" t="e">
        <f t="shared" ca="1" si="8"/>
        <v>#NAME?</v>
      </c>
      <c r="U23" s="30" t="e">
        <f t="shared" ca="1" si="8"/>
        <v>#NAME?</v>
      </c>
      <c r="V23" s="30" t="e">
        <f t="shared" ca="1" si="8"/>
        <v>#NAME?</v>
      </c>
      <c r="W23" s="30" t="e">
        <f t="shared" ca="1" si="8"/>
        <v>#NAME?</v>
      </c>
      <c r="X23" s="30" t="e">
        <f t="shared" ca="1" si="8"/>
        <v>#NAME?</v>
      </c>
      <c r="Y23" s="30" t="e">
        <f t="shared" ca="1" si="8"/>
        <v>#NAME?</v>
      </c>
      <c r="Z23" s="30" t="e">
        <f t="shared" ca="1" si="8"/>
        <v>#NAME?</v>
      </c>
      <c r="AA23" s="30" t="e">
        <f t="shared" ca="1" si="8"/>
        <v>#NAME?</v>
      </c>
      <c r="AB23" s="30" t="e">
        <f t="shared" ca="1" si="8"/>
        <v>#NAME?</v>
      </c>
      <c r="AC23" s="30" t="e">
        <f t="shared" ca="1" si="8"/>
        <v>#NAME?</v>
      </c>
      <c r="AD23" s="30" t="e">
        <f t="shared" ca="1" si="8"/>
        <v>#NAME?</v>
      </c>
      <c r="AE23" s="30" t="e">
        <f t="shared" ca="1" si="8"/>
        <v>#NAME?</v>
      </c>
      <c r="AF23" s="30" t="e">
        <f t="shared" ca="1" si="8"/>
        <v>#NAME?</v>
      </c>
      <c r="AG23" s="30" t="e">
        <f t="shared" ca="1" si="8"/>
        <v>#NAME?</v>
      </c>
      <c r="AH23" s="30" t="e">
        <f t="shared" ca="1" si="8"/>
        <v>#NAME?</v>
      </c>
      <c r="AI23" s="30" t="e">
        <f t="shared" ca="1" si="8"/>
        <v>#NAME?</v>
      </c>
      <c r="AJ23" s="30" t="e">
        <f t="shared" ca="1" si="8"/>
        <v>#NAME?</v>
      </c>
      <c r="AK23" s="30" t="e">
        <f t="shared" ca="1" si="8"/>
        <v>#NAME?</v>
      </c>
      <c r="AL23" s="30" t="e">
        <f t="shared" ca="1" si="8"/>
        <v>#NAME?</v>
      </c>
      <c r="AM23" s="30" t="e">
        <f t="shared" ca="1" si="8"/>
        <v>#NAME?</v>
      </c>
      <c r="AN23" s="30" t="e">
        <f t="shared" ca="1" si="8"/>
        <v>#NAME?</v>
      </c>
      <c r="AO23" s="30" t="e">
        <f t="shared" ca="1" si="8"/>
        <v>#NAME?</v>
      </c>
      <c r="AP23" s="30" t="e">
        <f t="shared" ca="1" si="8"/>
        <v>#NAME?</v>
      </c>
      <c r="AQ23" s="30" t="e">
        <f t="shared" ca="1" si="8"/>
        <v>#NAME?</v>
      </c>
      <c r="AR23" s="30" t="e">
        <f t="shared" ca="1" si="8"/>
        <v>#NAME?</v>
      </c>
      <c r="AS23" s="30" t="e">
        <f t="shared" ca="1" si="8"/>
        <v>#NAME?</v>
      </c>
      <c r="AT23" s="30" t="e">
        <f t="shared" ca="1" si="8"/>
        <v>#NAME?</v>
      </c>
    </row>
    <row r="24" spans="1:46" ht="15.75" customHeight="1" x14ac:dyDescent="0.15">
      <c r="A24" s="37"/>
      <c r="B24" s="30" t="e">
        <f t="shared" ref="B24:AT24" ca="1" si="9">IF(B$5 = "", "",(B14-B$5)^2)</f>
        <v>#NAME?</v>
      </c>
      <c r="C24" s="30" t="e">
        <f t="shared" ca="1" si="9"/>
        <v>#NAME?</v>
      </c>
      <c r="D24" s="30" t="e">
        <f t="shared" ca="1" si="9"/>
        <v>#NAME?</v>
      </c>
      <c r="E24" s="30" t="e">
        <f t="shared" ca="1" si="9"/>
        <v>#NAME?</v>
      </c>
      <c r="F24" s="30" t="e">
        <f t="shared" ca="1" si="9"/>
        <v>#NAME?</v>
      </c>
      <c r="G24" s="30" t="e">
        <f t="shared" ca="1" si="9"/>
        <v>#NAME?</v>
      </c>
      <c r="H24" s="30" t="e">
        <f t="shared" ca="1" si="9"/>
        <v>#NAME?</v>
      </c>
      <c r="I24" s="30" t="e">
        <f t="shared" ca="1" si="9"/>
        <v>#NAME?</v>
      </c>
      <c r="J24" s="30" t="e">
        <f t="shared" ca="1" si="9"/>
        <v>#NAME?</v>
      </c>
      <c r="K24" s="30" t="e">
        <f t="shared" ca="1" si="9"/>
        <v>#NAME?</v>
      </c>
      <c r="L24" s="30" t="e">
        <f t="shared" ca="1" si="9"/>
        <v>#NAME?</v>
      </c>
      <c r="M24" s="30" t="e">
        <f t="shared" ca="1" si="9"/>
        <v>#NAME?</v>
      </c>
      <c r="N24" s="30" t="e">
        <f t="shared" ca="1" si="9"/>
        <v>#NAME?</v>
      </c>
      <c r="O24" s="30" t="e">
        <f t="shared" ca="1" si="9"/>
        <v>#NAME?</v>
      </c>
      <c r="P24" s="30" t="e">
        <f t="shared" ca="1" si="9"/>
        <v>#NAME?</v>
      </c>
      <c r="Q24" s="30" t="e">
        <f t="shared" ca="1" si="9"/>
        <v>#NAME?</v>
      </c>
      <c r="R24" s="30" t="e">
        <f t="shared" ca="1" si="9"/>
        <v>#NAME?</v>
      </c>
      <c r="S24" s="30" t="e">
        <f t="shared" ca="1" si="9"/>
        <v>#NAME?</v>
      </c>
      <c r="T24" s="30" t="e">
        <f t="shared" ca="1" si="9"/>
        <v>#NAME?</v>
      </c>
      <c r="U24" s="30" t="e">
        <f t="shared" ca="1" si="9"/>
        <v>#NAME?</v>
      </c>
      <c r="V24" s="30" t="e">
        <f t="shared" ca="1" si="9"/>
        <v>#NAME?</v>
      </c>
      <c r="W24" s="30" t="e">
        <f t="shared" ca="1" si="9"/>
        <v>#NAME?</v>
      </c>
      <c r="X24" s="30" t="e">
        <f t="shared" ca="1" si="9"/>
        <v>#NAME?</v>
      </c>
      <c r="Y24" s="30" t="e">
        <f t="shared" ca="1" si="9"/>
        <v>#NAME?</v>
      </c>
      <c r="Z24" s="30" t="e">
        <f t="shared" ca="1" si="9"/>
        <v>#NAME?</v>
      </c>
      <c r="AA24" s="30" t="e">
        <f t="shared" ca="1" si="9"/>
        <v>#NAME?</v>
      </c>
      <c r="AB24" s="30" t="e">
        <f t="shared" ca="1" si="9"/>
        <v>#NAME?</v>
      </c>
      <c r="AC24" s="30" t="e">
        <f t="shared" ca="1" si="9"/>
        <v>#NAME?</v>
      </c>
      <c r="AD24" s="30" t="e">
        <f t="shared" ca="1" si="9"/>
        <v>#NAME?</v>
      </c>
      <c r="AE24" s="30" t="e">
        <f t="shared" ca="1" si="9"/>
        <v>#NAME?</v>
      </c>
      <c r="AF24" s="30" t="e">
        <f t="shared" ca="1" si="9"/>
        <v>#NAME?</v>
      </c>
      <c r="AG24" s="30" t="e">
        <f t="shared" ca="1" si="9"/>
        <v>#NAME?</v>
      </c>
      <c r="AH24" s="30" t="e">
        <f t="shared" ca="1" si="9"/>
        <v>#NAME?</v>
      </c>
      <c r="AI24" s="30" t="e">
        <f t="shared" ca="1" si="9"/>
        <v>#NAME?</v>
      </c>
      <c r="AJ24" s="30" t="e">
        <f t="shared" ca="1" si="9"/>
        <v>#NAME?</v>
      </c>
      <c r="AK24" s="30" t="e">
        <f t="shared" ca="1" si="9"/>
        <v>#NAME?</v>
      </c>
      <c r="AL24" s="30" t="e">
        <f t="shared" ca="1" si="9"/>
        <v>#NAME?</v>
      </c>
      <c r="AM24" s="30" t="e">
        <f t="shared" ca="1" si="9"/>
        <v>#NAME?</v>
      </c>
      <c r="AN24" s="30" t="e">
        <f t="shared" ca="1" si="9"/>
        <v>#NAME?</v>
      </c>
      <c r="AO24" s="30" t="e">
        <f t="shared" ca="1" si="9"/>
        <v>#NAME?</v>
      </c>
      <c r="AP24" s="30" t="e">
        <f t="shared" ca="1" si="9"/>
        <v>#NAME?</v>
      </c>
      <c r="AQ24" s="30" t="e">
        <f t="shared" ca="1" si="9"/>
        <v>#NAME?</v>
      </c>
      <c r="AR24" s="30" t="e">
        <f t="shared" ca="1" si="9"/>
        <v>#NAME?</v>
      </c>
      <c r="AS24" s="30" t="e">
        <f t="shared" ca="1" si="9"/>
        <v>#NAME?</v>
      </c>
      <c r="AT24" s="30" t="e">
        <f t="shared" ca="1" si="9"/>
        <v>#NAME?</v>
      </c>
    </row>
    <row r="25" spans="1:46" ht="15.75" customHeight="1" x14ac:dyDescent="0.15">
      <c r="A25" s="37"/>
      <c r="B25" s="30" t="e">
        <f t="shared" ref="B25:AT25" ca="1" si="10">IF(B$5 = "", "",(B15-B$5)^2)</f>
        <v>#NAME?</v>
      </c>
      <c r="C25" s="30" t="e">
        <f t="shared" ca="1" si="10"/>
        <v>#NAME?</v>
      </c>
      <c r="D25" s="30" t="e">
        <f t="shared" ca="1" si="10"/>
        <v>#NAME?</v>
      </c>
      <c r="E25" s="30" t="e">
        <f t="shared" ca="1" si="10"/>
        <v>#NAME?</v>
      </c>
      <c r="F25" s="30" t="e">
        <f t="shared" ca="1" si="10"/>
        <v>#NAME?</v>
      </c>
      <c r="G25" s="30" t="e">
        <f t="shared" ca="1" si="10"/>
        <v>#NAME?</v>
      </c>
      <c r="H25" s="30" t="e">
        <f t="shared" ca="1" si="10"/>
        <v>#NAME?</v>
      </c>
      <c r="I25" s="30" t="e">
        <f t="shared" ca="1" si="10"/>
        <v>#NAME?</v>
      </c>
      <c r="J25" s="30" t="e">
        <f t="shared" ca="1" si="10"/>
        <v>#NAME?</v>
      </c>
      <c r="K25" s="30" t="e">
        <f t="shared" ca="1" si="10"/>
        <v>#NAME?</v>
      </c>
      <c r="L25" s="30" t="e">
        <f t="shared" ca="1" si="10"/>
        <v>#NAME?</v>
      </c>
      <c r="M25" s="30" t="e">
        <f t="shared" ca="1" si="10"/>
        <v>#NAME?</v>
      </c>
      <c r="N25" s="30" t="e">
        <f t="shared" ca="1" si="10"/>
        <v>#NAME?</v>
      </c>
      <c r="O25" s="30" t="e">
        <f t="shared" ca="1" si="10"/>
        <v>#NAME?</v>
      </c>
      <c r="P25" s="30" t="e">
        <f t="shared" ca="1" si="10"/>
        <v>#NAME?</v>
      </c>
      <c r="Q25" s="30" t="e">
        <f t="shared" ca="1" si="10"/>
        <v>#NAME?</v>
      </c>
      <c r="R25" s="30" t="e">
        <f t="shared" ca="1" si="10"/>
        <v>#NAME?</v>
      </c>
      <c r="S25" s="30" t="e">
        <f t="shared" ca="1" si="10"/>
        <v>#NAME?</v>
      </c>
      <c r="T25" s="30" t="e">
        <f t="shared" ca="1" si="10"/>
        <v>#NAME?</v>
      </c>
      <c r="U25" s="30" t="e">
        <f t="shared" ca="1" si="10"/>
        <v>#NAME?</v>
      </c>
      <c r="V25" s="30" t="e">
        <f t="shared" ca="1" si="10"/>
        <v>#NAME?</v>
      </c>
      <c r="W25" s="30" t="e">
        <f t="shared" ca="1" si="10"/>
        <v>#NAME?</v>
      </c>
      <c r="X25" s="30" t="e">
        <f t="shared" ca="1" si="10"/>
        <v>#NAME?</v>
      </c>
      <c r="Y25" s="30" t="e">
        <f t="shared" ca="1" si="10"/>
        <v>#NAME?</v>
      </c>
      <c r="Z25" s="30" t="e">
        <f t="shared" ca="1" si="10"/>
        <v>#NAME?</v>
      </c>
      <c r="AA25" s="30" t="e">
        <f t="shared" ca="1" si="10"/>
        <v>#NAME?</v>
      </c>
      <c r="AB25" s="30" t="e">
        <f t="shared" ca="1" si="10"/>
        <v>#NAME?</v>
      </c>
      <c r="AC25" s="30" t="e">
        <f t="shared" ca="1" si="10"/>
        <v>#NAME?</v>
      </c>
      <c r="AD25" s="30" t="e">
        <f t="shared" ca="1" si="10"/>
        <v>#NAME?</v>
      </c>
      <c r="AE25" s="30" t="e">
        <f t="shared" ca="1" si="10"/>
        <v>#NAME?</v>
      </c>
      <c r="AF25" s="30" t="e">
        <f t="shared" ca="1" si="10"/>
        <v>#NAME?</v>
      </c>
      <c r="AG25" s="30" t="e">
        <f t="shared" ca="1" si="10"/>
        <v>#NAME?</v>
      </c>
      <c r="AH25" s="30" t="e">
        <f t="shared" ca="1" si="10"/>
        <v>#NAME?</v>
      </c>
      <c r="AI25" s="30" t="e">
        <f t="shared" ca="1" si="10"/>
        <v>#NAME?</v>
      </c>
      <c r="AJ25" s="30" t="e">
        <f t="shared" ca="1" si="10"/>
        <v>#NAME?</v>
      </c>
      <c r="AK25" s="30" t="e">
        <f t="shared" ca="1" si="10"/>
        <v>#NAME?</v>
      </c>
      <c r="AL25" s="30" t="e">
        <f t="shared" ca="1" si="10"/>
        <v>#NAME?</v>
      </c>
      <c r="AM25" s="30" t="e">
        <f t="shared" ca="1" si="10"/>
        <v>#NAME?</v>
      </c>
      <c r="AN25" s="30" t="e">
        <f t="shared" ca="1" si="10"/>
        <v>#NAME?</v>
      </c>
      <c r="AO25" s="30" t="e">
        <f t="shared" ca="1" si="10"/>
        <v>#NAME?</v>
      </c>
      <c r="AP25" s="30" t="e">
        <f t="shared" ca="1" si="10"/>
        <v>#NAME?</v>
      </c>
      <c r="AQ25" s="30" t="e">
        <f t="shared" ca="1" si="10"/>
        <v>#NAME?</v>
      </c>
      <c r="AR25" s="30" t="e">
        <f t="shared" ca="1" si="10"/>
        <v>#NAME?</v>
      </c>
      <c r="AS25" s="30" t="e">
        <f t="shared" ca="1" si="10"/>
        <v>#NAME?</v>
      </c>
      <c r="AT25" s="30" t="e">
        <f t="shared" ca="1" si="10"/>
        <v>#NAME?</v>
      </c>
    </row>
    <row r="26" spans="1:46" ht="15.75" customHeight="1" x14ac:dyDescent="0.15">
      <c r="A26" s="27" t="s">
        <v>333</v>
      </c>
      <c r="B26" s="35" t="e">
        <f t="shared" ref="B26:AT26" ca="1" si="11">IF(B16="", "",SUM(B16:B25)/COUNT(B16:B25))</f>
        <v>#NAME?</v>
      </c>
      <c r="C26" s="35" t="e">
        <f t="shared" ca="1" si="11"/>
        <v>#NAME?</v>
      </c>
      <c r="D26" s="35" t="e">
        <f t="shared" ca="1" si="11"/>
        <v>#NAME?</v>
      </c>
      <c r="E26" s="35" t="e">
        <f t="shared" ca="1" si="11"/>
        <v>#NAME?</v>
      </c>
      <c r="F26" s="35" t="e">
        <f t="shared" ca="1" si="11"/>
        <v>#NAME?</v>
      </c>
      <c r="G26" s="35" t="e">
        <f t="shared" ca="1" si="11"/>
        <v>#NAME?</v>
      </c>
      <c r="H26" s="35" t="e">
        <f t="shared" ca="1" si="11"/>
        <v>#NAME?</v>
      </c>
      <c r="I26" s="35" t="e">
        <f t="shared" ca="1" si="11"/>
        <v>#NAME?</v>
      </c>
      <c r="J26" s="35" t="e">
        <f t="shared" ca="1" si="11"/>
        <v>#NAME?</v>
      </c>
      <c r="K26" s="35" t="e">
        <f t="shared" ca="1" si="11"/>
        <v>#NAME?</v>
      </c>
      <c r="L26" s="35" t="e">
        <f t="shared" ca="1" si="11"/>
        <v>#NAME?</v>
      </c>
      <c r="M26" s="35" t="e">
        <f t="shared" ca="1" si="11"/>
        <v>#NAME?</v>
      </c>
      <c r="N26" s="35" t="e">
        <f t="shared" ca="1" si="11"/>
        <v>#NAME?</v>
      </c>
      <c r="O26" s="35" t="e">
        <f t="shared" ca="1" si="11"/>
        <v>#NAME?</v>
      </c>
      <c r="P26" s="35" t="e">
        <f t="shared" ca="1" si="11"/>
        <v>#NAME?</v>
      </c>
      <c r="Q26" s="35" t="e">
        <f t="shared" ca="1" si="11"/>
        <v>#NAME?</v>
      </c>
      <c r="R26" s="35" t="e">
        <f t="shared" ca="1" si="11"/>
        <v>#NAME?</v>
      </c>
      <c r="S26" s="35" t="e">
        <f t="shared" ca="1" si="11"/>
        <v>#NAME?</v>
      </c>
      <c r="T26" s="35" t="e">
        <f t="shared" ca="1" si="11"/>
        <v>#NAME?</v>
      </c>
      <c r="U26" s="35" t="e">
        <f t="shared" ca="1" si="11"/>
        <v>#NAME?</v>
      </c>
      <c r="V26" s="35" t="e">
        <f t="shared" ca="1" si="11"/>
        <v>#NAME?</v>
      </c>
      <c r="W26" s="35" t="e">
        <f t="shared" ca="1" si="11"/>
        <v>#NAME?</v>
      </c>
      <c r="X26" s="35" t="e">
        <f t="shared" ca="1" si="11"/>
        <v>#NAME?</v>
      </c>
      <c r="Y26" s="35" t="e">
        <f t="shared" ca="1" si="11"/>
        <v>#NAME?</v>
      </c>
      <c r="Z26" s="35" t="e">
        <f t="shared" ca="1" si="11"/>
        <v>#NAME?</v>
      </c>
      <c r="AA26" s="35" t="e">
        <f t="shared" ca="1" si="11"/>
        <v>#NAME?</v>
      </c>
      <c r="AB26" s="35" t="e">
        <f t="shared" ca="1" si="11"/>
        <v>#NAME?</v>
      </c>
      <c r="AC26" s="35" t="e">
        <f t="shared" ca="1" si="11"/>
        <v>#NAME?</v>
      </c>
      <c r="AD26" s="35" t="e">
        <f t="shared" ca="1" si="11"/>
        <v>#NAME?</v>
      </c>
      <c r="AE26" s="35" t="e">
        <f t="shared" ca="1" si="11"/>
        <v>#NAME?</v>
      </c>
      <c r="AF26" s="35" t="e">
        <f t="shared" ca="1" si="11"/>
        <v>#NAME?</v>
      </c>
      <c r="AG26" s="35" t="e">
        <f t="shared" ca="1" si="11"/>
        <v>#NAME?</v>
      </c>
      <c r="AH26" s="35" t="e">
        <f t="shared" ca="1" si="11"/>
        <v>#NAME?</v>
      </c>
      <c r="AI26" s="35" t="e">
        <f t="shared" ca="1" si="11"/>
        <v>#NAME?</v>
      </c>
      <c r="AJ26" s="35" t="e">
        <f t="shared" ca="1" si="11"/>
        <v>#NAME?</v>
      </c>
      <c r="AK26" s="35" t="e">
        <f t="shared" ca="1" si="11"/>
        <v>#NAME?</v>
      </c>
      <c r="AL26" s="35" t="e">
        <f t="shared" ca="1" si="11"/>
        <v>#NAME?</v>
      </c>
      <c r="AM26" s="35" t="e">
        <f t="shared" ca="1" si="11"/>
        <v>#NAME?</v>
      </c>
      <c r="AN26" s="35" t="e">
        <f t="shared" ca="1" si="11"/>
        <v>#NAME?</v>
      </c>
      <c r="AO26" s="35" t="e">
        <f t="shared" ca="1" si="11"/>
        <v>#NAME?</v>
      </c>
      <c r="AP26" s="35" t="e">
        <f t="shared" ca="1" si="11"/>
        <v>#NAME?</v>
      </c>
      <c r="AQ26" s="35" t="e">
        <f t="shared" ca="1" si="11"/>
        <v>#NAME?</v>
      </c>
      <c r="AR26" s="35" t="e">
        <f t="shared" ca="1" si="11"/>
        <v>#NAME?</v>
      </c>
      <c r="AS26" s="35" t="e">
        <f t="shared" ca="1" si="11"/>
        <v>#NAME?</v>
      </c>
      <c r="AT26" s="35" t="e">
        <f t="shared" ca="1" si="11"/>
        <v>#NAME?</v>
      </c>
    </row>
    <row r="27" spans="1:46" ht="15.75" customHeight="1" x14ac:dyDescent="0.15">
      <c r="A27" s="27" t="s">
        <v>334</v>
      </c>
      <c r="B27" s="36" t="e">
        <f t="shared" ref="B27:AT27" ca="1" si="12">IF(B$5="", "", B$5*LN(B6)+(1-B$5)*LN(1-B6))</f>
        <v>#NAME?</v>
      </c>
      <c r="C27" s="36" t="e">
        <f t="shared" ca="1" si="12"/>
        <v>#NAME?</v>
      </c>
      <c r="D27" s="36" t="e">
        <f t="shared" ca="1" si="12"/>
        <v>#NAME?</v>
      </c>
      <c r="E27" s="36" t="e">
        <f t="shared" ca="1" si="12"/>
        <v>#NAME?</v>
      </c>
      <c r="F27" s="36" t="e">
        <f t="shared" ca="1" si="12"/>
        <v>#NAME?</v>
      </c>
      <c r="G27" s="36" t="e">
        <f t="shared" ca="1" si="12"/>
        <v>#NAME?</v>
      </c>
      <c r="H27" s="36" t="e">
        <f t="shared" ca="1" si="12"/>
        <v>#NAME?</v>
      </c>
      <c r="I27" s="36" t="e">
        <f t="shared" ca="1" si="12"/>
        <v>#NAME?</v>
      </c>
      <c r="J27" s="36" t="e">
        <f t="shared" ca="1" si="12"/>
        <v>#NAME?</v>
      </c>
      <c r="K27" s="36" t="e">
        <f t="shared" ca="1" si="12"/>
        <v>#NAME?</v>
      </c>
      <c r="L27" s="36" t="e">
        <f t="shared" ca="1" si="12"/>
        <v>#NAME?</v>
      </c>
      <c r="M27" s="36" t="e">
        <f t="shared" ca="1" si="12"/>
        <v>#NAME?</v>
      </c>
      <c r="N27" s="36" t="e">
        <f t="shared" ca="1" si="12"/>
        <v>#NAME?</v>
      </c>
      <c r="O27" s="36" t="e">
        <f t="shared" ca="1" si="12"/>
        <v>#NAME?</v>
      </c>
      <c r="P27" s="36" t="e">
        <f t="shared" ca="1" si="12"/>
        <v>#NAME?</v>
      </c>
      <c r="Q27" s="36" t="e">
        <f t="shared" ca="1" si="12"/>
        <v>#NAME?</v>
      </c>
      <c r="R27" s="36" t="e">
        <f t="shared" ca="1" si="12"/>
        <v>#NAME?</v>
      </c>
      <c r="S27" s="36" t="e">
        <f t="shared" ca="1" si="12"/>
        <v>#NAME?</v>
      </c>
      <c r="T27" s="36" t="e">
        <f t="shared" ca="1" si="12"/>
        <v>#NAME?</v>
      </c>
      <c r="U27" s="36" t="e">
        <f t="shared" ca="1" si="12"/>
        <v>#NAME?</v>
      </c>
      <c r="V27" s="36" t="e">
        <f t="shared" ca="1" si="12"/>
        <v>#NAME?</v>
      </c>
      <c r="W27" s="36" t="e">
        <f t="shared" ca="1" si="12"/>
        <v>#NAME?</v>
      </c>
      <c r="X27" s="36" t="e">
        <f t="shared" ca="1" si="12"/>
        <v>#NAME?</v>
      </c>
      <c r="Y27" s="36" t="e">
        <f t="shared" ca="1" si="12"/>
        <v>#NAME?</v>
      </c>
      <c r="Z27" s="36" t="e">
        <f t="shared" ca="1" si="12"/>
        <v>#NAME?</v>
      </c>
      <c r="AA27" s="36" t="e">
        <f t="shared" ca="1" si="12"/>
        <v>#NAME?</v>
      </c>
      <c r="AB27" s="36" t="e">
        <f t="shared" ca="1" si="12"/>
        <v>#NAME?</v>
      </c>
      <c r="AC27" s="36" t="e">
        <f t="shared" ca="1" si="12"/>
        <v>#NAME?</v>
      </c>
      <c r="AD27" s="36" t="e">
        <f t="shared" ca="1" si="12"/>
        <v>#NAME?</v>
      </c>
      <c r="AE27" s="36" t="e">
        <f t="shared" ca="1" si="12"/>
        <v>#NAME?</v>
      </c>
      <c r="AF27" s="36" t="e">
        <f t="shared" ca="1" si="12"/>
        <v>#NAME?</v>
      </c>
      <c r="AG27" s="36" t="e">
        <f t="shared" ca="1" si="12"/>
        <v>#NAME?</v>
      </c>
      <c r="AH27" s="36" t="e">
        <f t="shared" ca="1" si="12"/>
        <v>#NAME?</v>
      </c>
      <c r="AI27" s="36" t="e">
        <f t="shared" ca="1" si="12"/>
        <v>#NAME?</v>
      </c>
      <c r="AJ27" s="36" t="e">
        <f t="shared" ca="1" si="12"/>
        <v>#NAME?</v>
      </c>
      <c r="AK27" s="36" t="e">
        <f t="shared" ca="1" si="12"/>
        <v>#NAME?</v>
      </c>
      <c r="AL27" s="36" t="e">
        <f t="shared" ca="1" si="12"/>
        <v>#NAME?</v>
      </c>
      <c r="AM27" s="36" t="e">
        <f t="shared" ca="1" si="12"/>
        <v>#NAME?</v>
      </c>
      <c r="AN27" s="36" t="e">
        <f t="shared" ca="1" si="12"/>
        <v>#NAME?</v>
      </c>
      <c r="AO27" s="36" t="e">
        <f t="shared" ca="1" si="12"/>
        <v>#NAME?</v>
      </c>
      <c r="AP27" s="36" t="e">
        <f t="shared" ca="1" si="12"/>
        <v>#NAME?</v>
      </c>
      <c r="AQ27" s="36" t="e">
        <f t="shared" ca="1" si="12"/>
        <v>#NAME?</v>
      </c>
      <c r="AR27" s="36" t="e">
        <f t="shared" ca="1" si="12"/>
        <v>#NAME?</v>
      </c>
      <c r="AS27" s="36" t="e">
        <f t="shared" ca="1" si="12"/>
        <v>#NAME?</v>
      </c>
      <c r="AT27" s="36" t="e">
        <f t="shared" ca="1" si="12"/>
        <v>#NAME?</v>
      </c>
    </row>
    <row r="28" spans="1:46" ht="15.75" customHeight="1" x14ac:dyDescent="0.15">
      <c r="A28" s="37"/>
      <c r="B28" s="36" t="e">
        <f t="shared" ref="B28:AT28" ca="1" si="13">IF(B$5="", "", B$5*LN(B7)+(1-B$5)*LN(1-B7))</f>
        <v>#NAME?</v>
      </c>
      <c r="C28" s="36" t="e">
        <f t="shared" ca="1" si="13"/>
        <v>#NAME?</v>
      </c>
      <c r="D28" s="36" t="e">
        <f t="shared" ca="1" si="13"/>
        <v>#NAME?</v>
      </c>
      <c r="E28" s="36" t="e">
        <f t="shared" ca="1" si="13"/>
        <v>#NAME?</v>
      </c>
      <c r="F28" s="36" t="e">
        <f t="shared" ca="1" si="13"/>
        <v>#NAME?</v>
      </c>
      <c r="G28" s="36" t="e">
        <f t="shared" ca="1" si="13"/>
        <v>#NAME?</v>
      </c>
      <c r="H28" s="36" t="e">
        <f t="shared" ca="1" si="13"/>
        <v>#NAME?</v>
      </c>
      <c r="I28" s="36" t="e">
        <f t="shared" ca="1" si="13"/>
        <v>#NAME?</v>
      </c>
      <c r="J28" s="36" t="e">
        <f t="shared" ca="1" si="13"/>
        <v>#NAME?</v>
      </c>
      <c r="K28" s="36" t="e">
        <f t="shared" ca="1" si="13"/>
        <v>#NAME?</v>
      </c>
      <c r="L28" s="36" t="e">
        <f t="shared" ca="1" si="13"/>
        <v>#NAME?</v>
      </c>
      <c r="M28" s="36" t="e">
        <f t="shared" ca="1" si="13"/>
        <v>#NAME?</v>
      </c>
      <c r="N28" s="36" t="e">
        <f t="shared" ca="1" si="13"/>
        <v>#NAME?</v>
      </c>
      <c r="O28" s="36" t="e">
        <f t="shared" ca="1" si="13"/>
        <v>#NAME?</v>
      </c>
      <c r="P28" s="36" t="e">
        <f t="shared" ca="1" si="13"/>
        <v>#NAME?</v>
      </c>
      <c r="Q28" s="36" t="e">
        <f t="shared" ca="1" si="13"/>
        <v>#NAME?</v>
      </c>
      <c r="R28" s="36" t="e">
        <f t="shared" ca="1" si="13"/>
        <v>#NAME?</v>
      </c>
      <c r="S28" s="36" t="e">
        <f t="shared" ca="1" si="13"/>
        <v>#NAME?</v>
      </c>
      <c r="T28" s="36" t="e">
        <f t="shared" ca="1" si="13"/>
        <v>#NAME?</v>
      </c>
      <c r="U28" s="36" t="e">
        <f t="shared" ca="1" si="13"/>
        <v>#NAME?</v>
      </c>
      <c r="V28" s="36" t="e">
        <f t="shared" ca="1" si="13"/>
        <v>#NAME?</v>
      </c>
      <c r="W28" s="36" t="e">
        <f t="shared" ca="1" si="13"/>
        <v>#NAME?</v>
      </c>
      <c r="X28" s="36" t="e">
        <f t="shared" ca="1" si="13"/>
        <v>#NAME?</v>
      </c>
      <c r="Y28" s="36" t="e">
        <f t="shared" ca="1" si="13"/>
        <v>#NAME?</v>
      </c>
      <c r="Z28" s="36" t="e">
        <f t="shared" ca="1" si="13"/>
        <v>#NAME?</v>
      </c>
      <c r="AA28" s="36" t="e">
        <f t="shared" ca="1" si="13"/>
        <v>#NAME?</v>
      </c>
      <c r="AB28" s="36" t="e">
        <f t="shared" ca="1" si="13"/>
        <v>#NAME?</v>
      </c>
      <c r="AC28" s="36" t="e">
        <f t="shared" ca="1" si="13"/>
        <v>#NAME?</v>
      </c>
      <c r="AD28" s="36" t="e">
        <f t="shared" ca="1" si="13"/>
        <v>#NAME?</v>
      </c>
      <c r="AE28" s="36" t="e">
        <f t="shared" ca="1" si="13"/>
        <v>#NAME?</v>
      </c>
      <c r="AF28" s="36" t="e">
        <f t="shared" ca="1" si="13"/>
        <v>#NAME?</v>
      </c>
      <c r="AG28" s="36" t="e">
        <f t="shared" ca="1" si="13"/>
        <v>#NAME?</v>
      </c>
      <c r="AH28" s="36" t="e">
        <f t="shared" ca="1" si="13"/>
        <v>#NAME?</v>
      </c>
      <c r="AI28" s="36" t="e">
        <f t="shared" ca="1" si="13"/>
        <v>#NAME?</v>
      </c>
      <c r="AJ28" s="36" t="e">
        <f t="shared" ca="1" si="13"/>
        <v>#NAME?</v>
      </c>
      <c r="AK28" s="36" t="e">
        <f t="shared" ca="1" si="13"/>
        <v>#NAME?</v>
      </c>
      <c r="AL28" s="36" t="e">
        <f t="shared" ca="1" si="13"/>
        <v>#NAME?</v>
      </c>
      <c r="AM28" s="36" t="e">
        <f t="shared" ca="1" si="13"/>
        <v>#NAME?</v>
      </c>
      <c r="AN28" s="36" t="e">
        <f t="shared" ca="1" si="13"/>
        <v>#NAME?</v>
      </c>
      <c r="AO28" s="36" t="e">
        <f t="shared" ca="1" si="13"/>
        <v>#NAME?</v>
      </c>
      <c r="AP28" s="36" t="e">
        <f t="shared" ca="1" si="13"/>
        <v>#NAME?</v>
      </c>
      <c r="AQ28" s="36" t="e">
        <f t="shared" ca="1" si="13"/>
        <v>#NAME?</v>
      </c>
      <c r="AR28" s="36" t="e">
        <f t="shared" ca="1" si="13"/>
        <v>#NAME?</v>
      </c>
      <c r="AS28" s="36" t="e">
        <f t="shared" ca="1" si="13"/>
        <v>#NAME?</v>
      </c>
      <c r="AT28" s="36" t="e">
        <f t="shared" ca="1" si="13"/>
        <v>#NAME?</v>
      </c>
    </row>
    <row r="29" spans="1:46" ht="15.75" customHeight="1" x14ac:dyDescent="0.15">
      <c r="A29" s="37"/>
      <c r="B29" s="36" t="e">
        <f t="shared" ref="B29:AT29" ca="1" si="14">IF(B$5="", "", B$5*LN(B8)+(1-B$5)*LN(1-B8))</f>
        <v>#NAME?</v>
      </c>
      <c r="C29" s="36" t="e">
        <f t="shared" ca="1" si="14"/>
        <v>#NAME?</v>
      </c>
      <c r="D29" s="36" t="e">
        <f t="shared" ca="1" si="14"/>
        <v>#NAME?</v>
      </c>
      <c r="E29" s="36" t="e">
        <f t="shared" ca="1" si="14"/>
        <v>#NAME?</v>
      </c>
      <c r="F29" s="36" t="e">
        <f t="shared" ca="1" si="14"/>
        <v>#NAME?</v>
      </c>
      <c r="G29" s="36" t="e">
        <f t="shared" ca="1" si="14"/>
        <v>#NAME?</v>
      </c>
      <c r="H29" s="36" t="e">
        <f t="shared" ca="1" si="14"/>
        <v>#NAME?</v>
      </c>
      <c r="I29" s="36" t="e">
        <f t="shared" ca="1" si="14"/>
        <v>#NAME?</v>
      </c>
      <c r="J29" s="36" t="e">
        <f t="shared" ca="1" si="14"/>
        <v>#NAME?</v>
      </c>
      <c r="K29" s="36" t="e">
        <f t="shared" ca="1" si="14"/>
        <v>#NAME?</v>
      </c>
      <c r="L29" s="36" t="e">
        <f t="shared" ca="1" si="14"/>
        <v>#NAME?</v>
      </c>
      <c r="M29" s="36" t="e">
        <f t="shared" ca="1" si="14"/>
        <v>#NAME?</v>
      </c>
      <c r="N29" s="36" t="e">
        <f t="shared" ca="1" si="14"/>
        <v>#NAME?</v>
      </c>
      <c r="O29" s="36" t="e">
        <f t="shared" ca="1" si="14"/>
        <v>#NAME?</v>
      </c>
      <c r="P29" s="36" t="e">
        <f t="shared" ca="1" si="14"/>
        <v>#NAME?</v>
      </c>
      <c r="Q29" s="36" t="e">
        <f t="shared" ca="1" si="14"/>
        <v>#NAME?</v>
      </c>
      <c r="R29" s="36" t="e">
        <f t="shared" ca="1" si="14"/>
        <v>#NAME?</v>
      </c>
      <c r="S29" s="36" t="e">
        <f t="shared" ca="1" si="14"/>
        <v>#NAME?</v>
      </c>
      <c r="T29" s="36" t="e">
        <f t="shared" ca="1" si="14"/>
        <v>#NAME?</v>
      </c>
      <c r="U29" s="36" t="e">
        <f t="shared" ca="1" si="14"/>
        <v>#NAME?</v>
      </c>
      <c r="V29" s="36" t="e">
        <f t="shared" ca="1" si="14"/>
        <v>#NAME?</v>
      </c>
      <c r="W29" s="36" t="e">
        <f t="shared" ca="1" si="14"/>
        <v>#NAME?</v>
      </c>
      <c r="X29" s="36" t="e">
        <f t="shared" ca="1" si="14"/>
        <v>#NAME?</v>
      </c>
      <c r="Y29" s="36" t="e">
        <f t="shared" ca="1" si="14"/>
        <v>#NAME?</v>
      </c>
      <c r="Z29" s="36" t="e">
        <f t="shared" ca="1" si="14"/>
        <v>#NAME?</v>
      </c>
      <c r="AA29" s="36" t="e">
        <f t="shared" ca="1" si="14"/>
        <v>#NAME?</v>
      </c>
      <c r="AB29" s="36" t="e">
        <f t="shared" ca="1" si="14"/>
        <v>#NAME?</v>
      </c>
      <c r="AC29" s="36" t="e">
        <f t="shared" ca="1" si="14"/>
        <v>#NAME?</v>
      </c>
      <c r="AD29" s="36" t="e">
        <f t="shared" ca="1" si="14"/>
        <v>#NAME?</v>
      </c>
      <c r="AE29" s="36" t="e">
        <f t="shared" ca="1" si="14"/>
        <v>#NAME?</v>
      </c>
      <c r="AF29" s="36" t="e">
        <f t="shared" ca="1" si="14"/>
        <v>#NAME?</v>
      </c>
      <c r="AG29" s="36" t="e">
        <f t="shared" ca="1" si="14"/>
        <v>#NAME?</v>
      </c>
      <c r="AH29" s="36" t="e">
        <f t="shared" ca="1" si="14"/>
        <v>#NAME?</v>
      </c>
      <c r="AI29" s="36" t="e">
        <f t="shared" ca="1" si="14"/>
        <v>#NAME?</v>
      </c>
      <c r="AJ29" s="36" t="e">
        <f t="shared" ca="1" si="14"/>
        <v>#NAME?</v>
      </c>
      <c r="AK29" s="36" t="e">
        <f t="shared" ca="1" si="14"/>
        <v>#NAME?</v>
      </c>
      <c r="AL29" s="36" t="e">
        <f t="shared" ca="1" si="14"/>
        <v>#NAME?</v>
      </c>
      <c r="AM29" s="36" t="e">
        <f t="shared" ca="1" si="14"/>
        <v>#NAME?</v>
      </c>
      <c r="AN29" s="36" t="e">
        <f t="shared" ca="1" si="14"/>
        <v>#NAME?</v>
      </c>
      <c r="AO29" s="36" t="e">
        <f t="shared" ca="1" si="14"/>
        <v>#NAME?</v>
      </c>
      <c r="AP29" s="36" t="e">
        <f t="shared" ca="1" si="14"/>
        <v>#NAME?</v>
      </c>
      <c r="AQ29" s="36" t="e">
        <f t="shared" ca="1" si="14"/>
        <v>#NAME?</v>
      </c>
      <c r="AR29" s="36" t="e">
        <f t="shared" ca="1" si="14"/>
        <v>#NAME?</v>
      </c>
      <c r="AS29" s="36" t="e">
        <f t="shared" ca="1" si="14"/>
        <v>#NAME?</v>
      </c>
      <c r="AT29" s="36" t="e">
        <f t="shared" ca="1" si="14"/>
        <v>#NAME?</v>
      </c>
    </row>
    <row r="30" spans="1:46" ht="15.75" customHeight="1" x14ac:dyDescent="0.15">
      <c r="A30" s="37"/>
      <c r="B30" s="36" t="e">
        <f t="shared" ref="B30:AT30" ca="1" si="15">IF(B$5="", "", B$5*LN(B9)+(1-B$5)*LN(1-B9))</f>
        <v>#NAME?</v>
      </c>
      <c r="C30" s="36" t="e">
        <f t="shared" ca="1" si="15"/>
        <v>#NAME?</v>
      </c>
      <c r="D30" s="36" t="e">
        <f t="shared" ca="1" si="15"/>
        <v>#NAME?</v>
      </c>
      <c r="E30" s="36" t="e">
        <f t="shared" ca="1" si="15"/>
        <v>#NAME?</v>
      </c>
      <c r="F30" s="36" t="e">
        <f t="shared" ca="1" si="15"/>
        <v>#NAME?</v>
      </c>
      <c r="G30" s="36" t="e">
        <f t="shared" ca="1" si="15"/>
        <v>#NAME?</v>
      </c>
      <c r="H30" s="36" t="e">
        <f t="shared" ca="1" si="15"/>
        <v>#NAME?</v>
      </c>
      <c r="I30" s="36" t="e">
        <f t="shared" ca="1" si="15"/>
        <v>#NAME?</v>
      </c>
      <c r="J30" s="36" t="e">
        <f t="shared" ca="1" si="15"/>
        <v>#NAME?</v>
      </c>
      <c r="K30" s="36" t="e">
        <f t="shared" ca="1" si="15"/>
        <v>#NAME?</v>
      </c>
      <c r="L30" s="36" t="e">
        <f t="shared" ca="1" si="15"/>
        <v>#NAME?</v>
      </c>
      <c r="M30" s="36" t="e">
        <f t="shared" ca="1" si="15"/>
        <v>#NAME?</v>
      </c>
      <c r="N30" s="36" t="e">
        <f t="shared" ca="1" si="15"/>
        <v>#NAME?</v>
      </c>
      <c r="O30" s="36" t="e">
        <f t="shared" ca="1" si="15"/>
        <v>#NAME?</v>
      </c>
      <c r="P30" s="36" t="e">
        <f t="shared" ca="1" si="15"/>
        <v>#NAME?</v>
      </c>
      <c r="Q30" s="36" t="e">
        <f t="shared" ca="1" si="15"/>
        <v>#NAME?</v>
      </c>
      <c r="R30" s="36" t="e">
        <f t="shared" ca="1" si="15"/>
        <v>#NAME?</v>
      </c>
      <c r="S30" s="36" t="e">
        <f t="shared" ca="1" si="15"/>
        <v>#NAME?</v>
      </c>
      <c r="T30" s="36" t="e">
        <f t="shared" ca="1" si="15"/>
        <v>#NAME?</v>
      </c>
      <c r="U30" s="36" t="e">
        <f t="shared" ca="1" si="15"/>
        <v>#NAME?</v>
      </c>
      <c r="V30" s="36" t="e">
        <f t="shared" ca="1" si="15"/>
        <v>#NAME?</v>
      </c>
      <c r="W30" s="36" t="e">
        <f t="shared" ca="1" si="15"/>
        <v>#NAME?</v>
      </c>
      <c r="X30" s="36" t="e">
        <f t="shared" ca="1" si="15"/>
        <v>#NAME?</v>
      </c>
      <c r="Y30" s="36" t="e">
        <f t="shared" ca="1" si="15"/>
        <v>#NAME?</v>
      </c>
      <c r="Z30" s="36" t="e">
        <f t="shared" ca="1" si="15"/>
        <v>#NAME?</v>
      </c>
      <c r="AA30" s="36" t="e">
        <f t="shared" ca="1" si="15"/>
        <v>#NAME?</v>
      </c>
      <c r="AB30" s="36" t="e">
        <f t="shared" ca="1" si="15"/>
        <v>#NAME?</v>
      </c>
      <c r="AC30" s="36" t="e">
        <f t="shared" ca="1" si="15"/>
        <v>#NAME?</v>
      </c>
      <c r="AD30" s="36" t="e">
        <f t="shared" ca="1" si="15"/>
        <v>#NAME?</v>
      </c>
      <c r="AE30" s="36" t="e">
        <f t="shared" ca="1" si="15"/>
        <v>#NAME?</v>
      </c>
      <c r="AF30" s="36" t="e">
        <f t="shared" ca="1" si="15"/>
        <v>#NAME?</v>
      </c>
      <c r="AG30" s="36" t="e">
        <f t="shared" ca="1" si="15"/>
        <v>#NAME?</v>
      </c>
      <c r="AH30" s="36" t="e">
        <f t="shared" ca="1" si="15"/>
        <v>#NAME?</v>
      </c>
      <c r="AI30" s="36" t="e">
        <f t="shared" ca="1" si="15"/>
        <v>#NAME?</v>
      </c>
      <c r="AJ30" s="36" t="e">
        <f t="shared" ca="1" si="15"/>
        <v>#NAME?</v>
      </c>
      <c r="AK30" s="36" t="e">
        <f t="shared" ca="1" si="15"/>
        <v>#NAME?</v>
      </c>
      <c r="AL30" s="36" t="e">
        <f t="shared" ca="1" si="15"/>
        <v>#NAME?</v>
      </c>
      <c r="AM30" s="36" t="e">
        <f t="shared" ca="1" si="15"/>
        <v>#NAME?</v>
      </c>
      <c r="AN30" s="36" t="e">
        <f t="shared" ca="1" si="15"/>
        <v>#NAME?</v>
      </c>
      <c r="AO30" s="36" t="e">
        <f t="shared" ca="1" si="15"/>
        <v>#NAME?</v>
      </c>
      <c r="AP30" s="36" t="e">
        <f t="shared" ca="1" si="15"/>
        <v>#NAME?</v>
      </c>
      <c r="AQ30" s="36" t="e">
        <f t="shared" ca="1" si="15"/>
        <v>#NAME?</v>
      </c>
      <c r="AR30" s="36" t="e">
        <f t="shared" ca="1" si="15"/>
        <v>#NAME?</v>
      </c>
      <c r="AS30" s="36" t="e">
        <f t="shared" ca="1" si="15"/>
        <v>#NAME?</v>
      </c>
      <c r="AT30" s="36" t="e">
        <f t="shared" ca="1" si="15"/>
        <v>#NAME?</v>
      </c>
    </row>
    <row r="31" spans="1:46" ht="15.75" customHeight="1" x14ac:dyDescent="0.15">
      <c r="A31" s="37"/>
      <c r="B31" s="36" t="e">
        <f t="shared" ref="B31:AT31" ca="1" si="16">IF(B$5="", "", B$5*LN(B10)+(1-B$5)*LN(1-B10))</f>
        <v>#NAME?</v>
      </c>
      <c r="C31" s="36" t="e">
        <f t="shared" ca="1" si="16"/>
        <v>#NAME?</v>
      </c>
      <c r="D31" s="36" t="e">
        <f t="shared" ca="1" si="16"/>
        <v>#NAME?</v>
      </c>
      <c r="E31" s="36" t="e">
        <f t="shared" ca="1" si="16"/>
        <v>#NAME?</v>
      </c>
      <c r="F31" s="36" t="e">
        <f t="shared" ca="1" si="16"/>
        <v>#NAME?</v>
      </c>
      <c r="G31" s="36" t="e">
        <f t="shared" ca="1" si="16"/>
        <v>#NAME?</v>
      </c>
      <c r="H31" s="36" t="e">
        <f t="shared" ca="1" si="16"/>
        <v>#NAME?</v>
      </c>
      <c r="I31" s="36" t="e">
        <f t="shared" ca="1" si="16"/>
        <v>#NAME?</v>
      </c>
      <c r="J31" s="36" t="e">
        <f t="shared" ca="1" si="16"/>
        <v>#NAME?</v>
      </c>
      <c r="K31" s="36" t="e">
        <f t="shared" ca="1" si="16"/>
        <v>#NAME?</v>
      </c>
      <c r="L31" s="36" t="e">
        <f t="shared" ca="1" si="16"/>
        <v>#NAME?</v>
      </c>
      <c r="M31" s="36" t="e">
        <f t="shared" ca="1" si="16"/>
        <v>#NAME?</v>
      </c>
      <c r="N31" s="36" t="e">
        <f t="shared" ca="1" si="16"/>
        <v>#NAME?</v>
      </c>
      <c r="O31" s="36" t="e">
        <f t="shared" ca="1" si="16"/>
        <v>#NAME?</v>
      </c>
      <c r="P31" s="36" t="e">
        <f t="shared" ca="1" si="16"/>
        <v>#NAME?</v>
      </c>
      <c r="Q31" s="36" t="e">
        <f t="shared" ca="1" si="16"/>
        <v>#NAME?</v>
      </c>
      <c r="R31" s="36" t="e">
        <f t="shared" ca="1" si="16"/>
        <v>#NAME?</v>
      </c>
      <c r="S31" s="36" t="e">
        <f t="shared" ca="1" si="16"/>
        <v>#NAME?</v>
      </c>
      <c r="T31" s="36" t="e">
        <f t="shared" ca="1" si="16"/>
        <v>#NAME?</v>
      </c>
      <c r="U31" s="36" t="e">
        <f t="shared" ca="1" si="16"/>
        <v>#NAME?</v>
      </c>
      <c r="V31" s="36" t="e">
        <f t="shared" ca="1" si="16"/>
        <v>#NAME?</v>
      </c>
      <c r="W31" s="36" t="e">
        <f t="shared" ca="1" si="16"/>
        <v>#NAME?</v>
      </c>
      <c r="X31" s="36" t="e">
        <f t="shared" ca="1" si="16"/>
        <v>#NAME?</v>
      </c>
      <c r="Y31" s="36" t="e">
        <f t="shared" ca="1" si="16"/>
        <v>#NAME?</v>
      </c>
      <c r="Z31" s="36" t="e">
        <f t="shared" ca="1" si="16"/>
        <v>#NAME?</v>
      </c>
      <c r="AA31" s="36" t="e">
        <f t="shared" ca="1" si="16"/>
        <v>#NAME?</v>
      </c>
      <c r="AB31" s="36" t="e">
        <f t="shared" ca="1" si="16"/>
        <v>#NAME?</v>
      </c>
      <c r="AC31" s="36" t="e">
        <f t="shared" ca="1" si="16"/>
        <v>#NAME?</v>
      </c>
      <c r="AD31" s="36" t="e">
        <f t="shared" ca="1" si="16"/>
        <v>#NAME?</v>
      </c>
      <c r="AE31" s="36" t="e">
        <f t="shared" ca="1" si="16"/>
        <v>#NAME?</v>
      </c>
      <c r="AF31" s="36" t="e">
        <f t="shared" ca="1" si="16"/>
        <v>#NAME?</v>
      </c>
      <c r="AG31" s="36" t="e">
        <f t="shared" ca="1" si="16"/>
        <v>#NAME?</v>
      </c>
      <c r="AH31" s="36" t="e">
        <f t="shared" ca="1" si="16"/>
        <v>#NAME?</v>
      </c>
      <c r="AI31" s="36" t="e">
        <f t="shared" ca="1" si="16"/>
        <v>#NAME?</v>
      </c>
      <c r="AJ31" s="36" t="e">
        <f t="shared" ca="1" si="16"/>
        <v>#NAME?</v>
      </c>
      <c r="AK31" s="36" t="e">
        <f t="shared" ca="1" si="16"/>
        <v>#NAME?</v>
      </c>
      <c r="AL31" s="36" t="e">
        <f t="shared" ca="1" si="16"/>
        <v>#NAME?</v>
      </c>
      <c r="AM31" s="36" t="e">
        <f t="shared" ca="1" si="16"/>
        <v>#NAME?</v>
      </c>
      <c r="AN31" s="36" t="e">
        <f t="shared" ca="1" si="16"/>
        <v>#NAME?</v>
      </c>
      <c r="AO31" s="36" t="e">
        <f t="shared" ca="1" si="16"/>
        <v>#NAME?</v>
      </c>
      <c r="AP31" s="36" t="e">
        <f t="shared" ca="1" si="16"/>
        <v>#NAME?</v>
      </c>
      <c r="AQ31" s="36" t="e">
        <f t="shared" ca="1" si="16"/>
        <v>#NAME?</v>
      </c>
      <c r="AR31" s="36" t="e">
        <f t="shared" ca="1" si="16"/>
        <v>#NAME?</v>
      </c>
      <c r="AS31" s="36" t="e">
        <f t="shared" ca="1" si="16"/>
        <v>#NAME?</v>
      </c>
      <c r="AT31" s="36" t="e">
        <f t="shared" ca="1" si="16"/>
        <v>#NAME?</v>
      </c>
    </row>
    <row r="32" spans="1:46" ht="15.75" customHeight="1" x14ac:dyDescent="0.15">
      <c r="A32" s="37"/>
      <c r="B32" s="36" t="e">
        <f t="shared" ref="B32:AT32" ca="1" si="17">IF(B$5="", "", B$5*LN(B11)+(1-B$5)*LN(1-B11))</f>
        <v>#NAME?</v>
      </c>
      <c r="C32" s="36" t="e">
        <f t="shared" ca="1" si="17"/>
        <v>#NAME?</v>
      </c>
      <c r="D32" s="36" t="e">
        <f t="shared" ca="1" si="17"/>
        <v>#NAME?</v>
      </c>
      <c r="E32" s="36" t="e">
        <f t="shared" ca="1" si="17"/>
        <v>#NAME?</v>
      </c>
      <c r="F32" s="36" t="e">
        <f t="shared" ca="1" si="17"/>
        <v>#NAME?</v>
      </c>
      <c r="G32" s="36" t="e">
        <f t="shared" ca="1" si="17"/>
        <v>#NAME?</v>
      </c>
      <c r="H32" s="36" t="e">
        <f t="shared" ca="1" si="17"/>
        <v>#NAME?</v>
      </c>
      <c r="I32" s="36" t="e">
        <f t="shared" ca="1" si="17"/>
        <v>#NAME?</v>
      </c>
      <c r="J32" s="36" t="e">
        <f t="shared" ca="1" si="17"/>
        <v>#NAME?</v>
      </c>
      <c r="K32" s="36" t="e">
        <f t="shared" ca="1" si="17"/>
        <v>#NAME?</v>
      </c>
      <c r="L32" s="36" t="e">
        <f t="shared" ca="1" si="17"/>
        <v>#NAME?</v>
      </c>
      <c r="M32" s="36" t="e">
        <f t="shared" ca="1" si="17"/>
        <v>#NAME?</v>
      </c>
      <c r="N32" s="36" t="e">
        <f t="shared" ca="1" si="17"/>
        <v>#NAME?</v>
      </c>
      <c r="O32" s="36" t="e">
        <f t="shared" ca="1" si="17"/>
        <v>#NAME?</v>
      </c>
      <c r="P32" s="36" t="e">
        <f t="shared" ca="1" si="17"/>
        <v>#NAME?</v>
      </c>
      <c r="Q32" s="36" t="e">
        <f t="shared" ca="1" si="17"/>
        <v>#NAME?</v>
      </c>
      <c r="R32" s="36" t="e">
        <f t="shared" ca="1" si="17"/>
        <v>#NAME?</v>
      </c>
      <c r="S32" s="36" t="e">
        <f t="shared" ca="1" si="17"/>
        <v>#NAME?</v>
      </c>
      <c r="T32" s="36" t="e">
        <f t="shared" ca="1" si="17"/>
        <v>#NAME?</v>
      </c>
      <c r="U32" s="36" t="e">
        <f t="shared" ca="1" si="17"/>
        <v>#NAME?</v>
      </c>
      <c r="V32" s="36" t="e">
        <f t="shared" ca="1" si="17"/>
        <v>#NAME?</v>
      </c>
      <c r="W32" s="36" t="e">
        <f t="shared" ca="1" si="17"/>
        <v>#NAME?</v>
      </c>
      <c r="X32" s="36" t="e">
        <f t="shared" ca="1" si="17"/>
        <v>#NAME?</v>
      </c>
      <c r="Y32" s="36" t="e">
        <f t="shared" ca="1" si="17"/>
        <v>#NAME?</v>
      </c>
      <c r="Z32" s="36" t="e">
        <f t="shared" ca="1" si="17"/>
        <v>#NAME?</v>
      </c>
      <c r="AA32" s="36" t="e">
        <f t="shared" ca="1" si="17"/>
        <v>#NAME?</v>
      </c>
      <c r="AB32" s="36" t="e">
        <f t="shared" ca="1" si="17"/>
        <v>#NAME?</v>
      </c>
      <c r="AC32" s="36" t="e">
        <f t="shared" ca="1" si="17"/>
        <v>#NAME?</v>
      </c>
      <c r="AD32" s="36" t="e">
        <f t="shared" ca="1" si="17"/>
        <v>#NAME?</v>
      </c>
      <c r="AE32" s="36" t="e">
        <f t="shared" ca="1" si="17"/>
        <v>#NAME?</v>
      </c>
      <c r="AF32" s="36" t="e">
        <f t="shared" ca="1" si="17"/>
        <v>#NAME?</v>
      </c>
      <c r="AG32" s="36" t="e">
        <f t="shared" ca="1" si="17"/>
        <v>#NAME?</v>
      </c>
      <c r="AH32" s="36" t="e">
        <f t="shared" ca="1" si="17"/>
        <v>#NAME?</v>
      </c>
      <c r="AI32" s="36" t="e">
        <f t="shared" ca="1" si="17"/>
        <v>#NAME?</v>
      </c>
      <c r="AJ32" s="36" t="e">
        <f t="shared" ca="1" si="17"/>
        <v>#NAME?</v>
      </c>
      <c r="AK32" s="36" t="e">
        <f t="shared" ca="1" si="17"/>
        <v>#NAME?</v>
      </c>
      <c r="AL32" s="36" t="e">
        <f t="shared" ca="1" si="17"/>
        <v>#NAME?</v>
      </c>
      <c r="AM32" s="36" t="e">
        <f t="shared" ca="1" si="17"/>
        <v>#NAME?</v>
      </c>
      <c r="AN32" s="36" t="e">
        <f t="shared" ca="1" si="17"/>
        <v>#NAME?</v>
      </c>
      <c r="AO32" s="36" t="e">
        <f t="shared" ca="1" si="17"/>
        <v>#NAME?</v>
      </c>
      <c r="AP32" s="36" t="e">
        <f t="shared" ca="1" si="17"/>
        <v>#NAME?</v>
      </c>
      <c r="AQ32" s="36" t="e">
        <f t="shared" ca="1" si="17"/>
        <v>#NAME?</v>
      </c>
      <c r="AR32" s="36" t="e">
        <f t="shared" ca="1" si="17"/>
        <v>#NAME?</v>
      </c>
      <c r="AS32" s="36" t="e">
        <f t="shared" ca="1" si="17"/>
        <v>#NAME?</v>
      </c>
      <c r="AT32" s="36" t="e">
        <f t="shared" ca="1" si="17"/>
        <v>#NAME?</v>
      </c>
    </row>
    <row r="33" spans="1:46" ht="15.75" customHeight="1" x14ac:dyDescent="0.15">
      <c r="A33" s="37"/>
      <c r="B33" s="36" t="e">
        <f t="shared" ref="B33:AT33" ca="1" si="18">IF(B$5="", "", B$5*LN(B12)+(1-B$5)*LN(1-B12))</f>
        <v>#NAME?</v>
      </c>
      <c r="C33" s="36" t="e">
        <f t="shared" ca="1" si="18"/>
        <v>#NAME?</v>
      </c>
      <c r="D33" s="36" t="e">
        <f t="shared" ca="1" si="18"/>
        <v>#NAME?</v>
      </c>
      <c r="E33" s="36" t="e">
        <f t="shared" ca="1" si="18"/>
        <v>#NAME?</v>
      </c>
      <c r="F33" s="36" t="e">
        <f t="shared" ca="1" si="18"/>
        <v>#NAME?</v>
      </c>
      <c r="G33" s="36" t="e">
        <f t="shared" ca="1" si="18"/>
        <v>#NAME?</v>
      </c>
      <c r="H33" s="36" t="e">
        <f t="shared" ca="1" si="18"/>
        <v>#NAME?</v>
      </c>
      <c r="I33" s="36" t="e">
        <f t="shared" ca="1" si="18"/>
        <v>#NAME?</v>
      </c>
      <c r="J33" s="36" t="e">
        <f t="shared" ca="1" si="18"/>
        <v>#NAME?</v>
      </c>
      <c r="K33" s="36" t="e">
        <f t="shared" ca="1" si="18"/>
        <v>#NAME?</v>
      </c>
      <c r="L33" s="36" t="e">
        <f t="shared" ca="1" si="18"/>
        <v>#NAME?</v>
      </c>
      <c r="M33" s="36" t="e">
        <f t="shared" ca="1" si="18"/>
        <v>#NAME?</v>
      </c>
      <c r="N33" s="36" t="e">
        <f t="shared" ca="1" si="18"/>
        <v>#NAME?</v>
      </c>
      <c r="O33" s="36" t="e">
        <f t="shared" ca="1" si="18"/>
        <v>#NAME?</v>
      </c>
      <c r="P33" s="36" t="e">
        <f t="shared" ca="1" si="18"/>
        <v>#NAME?</v>
      </c>
      <c r="Q33" s="36" t="e">
        <f t="shared" ca="1" si="18"/>
        <v>#NAME?</v>
      </c>
      <c r="R33" s="36" t="e">
        <f t="shared" ca="1" si="18"/>
        <v>#NAME?</v>
      </c>
      <c r="S33" s="36" t="e">
        <f t="shared" ca="1" si="18"/>
        <v>#NAME?</v>
      </c>
      <c r="T33" s="36" t="e">
        <f t="shared" ca="1" si="18"/>
        <v>#NAME?</v>
      </c>
      <c r="U33" s="36" t="e">
        <f t="shared" ca="1" si="18"/>
        <v>#NAME?</v>
      </c>
      <c r="V33" s="36" t="e">
        <f t="shared" ca="1" si="18"/>
        <v>#NAME?</v>
      </c>
      <c r="W33" s="36" t="e">
        <f t="shared" ca="1" si="18"/>
        <v>#NAME?</v>
      </c>
      <c r="X33" s="36" t="e">
        <f t="shared" ca="1" si="18"/>
        <v>#NAME?</v>
      </c>
      <c r="Y33" s="36" t="e">
        <f t="shared" ca="1" si="18"/>
        <v>#NAME?</v>
      </c>
      <c r="Z33" s="36" t="e">
        <f t="shared" ca="1" si="18"/>
        <v>#NAME?</v>
      </c>
      <c r="AA33" s="36" t="e">
        <f t="shared" ca="1" si="18"/>
        <v>#NAME?</v>
      </c>
      <c r="AB33" s="36" t="e">
        <f t="shared" ca="1" si="18"/>
        <v>#NAME?</v>
      </c>
      <c r="AC33" s="36" t="e">
        <f t="shared" ca="1" si="18"/>
        <v>#NAME?</v>
      </c>
      <c r="AD33" s="36" t="e">
        <f t="shared" ca="1" si="18"/>
        <v>#NAME?</v>
      </c>
      <c r="AE33" s="36" t="e">
        <f t="shared" ca="1" si="18"/>
        <v>#NAME?</v>
      </c>
      <c r="AF33" s="36" t="e">
        <f t="shared" ca="1" si="18"/>
        <v>#NAME?</v>
      </c>
      <c r="AG33" s="36" t="e">
        <f t="shared" ca="1" si="18"/>
        <v>#NAME?</v>
      </c>
      <c r="AH33" s="36" t="e">
        <f t="shared" ca="1" si="18"/>
        <v>#NAME?</v>
      </c>
      <c r="AI33" s="36" t="e">
        <f t="shared" ca="1" si="18"/>
        <v>#NAME?</v>
      </c>
      <c r="AJ33" s="36" t="e">
        <f t="shared" ca="1" si="18"/>
        <v>#NAME?</v>
      </c>
      <c r="AK33" s="36" t="e">
        <f t="shared" ca="1" si="18"/>
        <v>#NAME?</v>
      </c>
      <c r="AL33" s="36" t="e">
        <f t="shared" ca="1" si="18"/>
        <v>#NAME?</v>
      </c>
      <c r="AM33" s="36" t="e">
        <f t="shared" ca="1" si="18"/>
        <v>#NAME?</v>
      </c>
      <c r="AN33" s="36" t="e">
        <f t="shared" ca="1" si="18"/>
        <v>#NAME?</v>
      </c>
      <c r="AO33" s="36" t="e">
        <f t="shared" ca="1" si="18"/>
        <v>#NAME?</v>
      </c>
      <c r="AP33" s="36" t="e">
        <f t="shared" ca="1" si="18"/>
        <v>#NAME?</v>
      </c>
      <c r="AQ33" s="36" t="e">
        <f t="shared" ca="1" si="18"/>
        <v>#NAME?</v>
      </c>
      <c r="AR33" s="36" t="e">
        <f t="shared" ca="1" si="18"/>
        <v>#NAME?</v>
      </c>
      <c r="AS33" s="36" t="e">
        <f t="shared" ca="1" si="18"/>
        <v>#NAME?</v>
      </c>
      <c r="AT33" s="36" t="e">
        <f t="shared" ca="1" si="18"/>
        <v>#NAME?</v>
      </c>
    </row>
    <row r="34" spans="1:46" ht="15.75" customHeight="1" x14ac:dyDescent="0.15">
      <c r="A34" s="37"/>
      <c r="B34" s="36" t="e">
        <f t="shared" ref="B34:AT34" ca="1" si="19">IF(B$5="", "", B$5*LN(B13)+(1-B$5)*LN(1-B13))</f>
        <v>#NAME?</v>
      </c>
      <c r="C34" s="36" t="e">
        <f t="shared" ca="1" si="19"/>
        <v>#NAME?</v>
      </c>
      <c r="D34" s="36" t="e">
        <f t="shared" ca="1" si="19"/>
        <v>#NAME?</v>
      </c>
      <c r="E34" s="36" t="e">
        <f t="shared" ca="1" si="19"/>
        <v>#NAME?</v>
      </c>
      <c r="F34" s="36" t="e">
        <f t="shared" ca="1" si="19"/>
        <v>#NAME?</v>
      </c>
      <c r="G34" s="36" t="e">
        <f t="shared" ca="1" si="19"/>
        <v>#NAME?</v>
      </c>
      <c r="H34" s="36" t="e">
        <f t="shared" ca="1" si="19"/>
        <v>#NAME?</v>
      </c>
      <c r="I34" s="36" t="e">
        <f t="shared" ca="1" si="19"/>
        <v>#NAME?</v>
      </c>
      <c r="J34" s="36" t="e">
        <f t="shared" ca="1" si="19"/>
        <v>#NAME?</v>
      </c>
      <c r="K34" s="36" t="e">
        <f t="shared" ca="1" si="19"/>
        <v>#NAME?</v>
      </c>
      <c r="L34" s="36" t="e">
        <f t="shared" ca="1" si="19"/>
        <v>#NAME?</v>
      </c>
      <c r="M34" s="36" t="e">
        <f t="shared" ca="1" si="19"/>
        <v>#NAME?</v>
      </c>
      <c r="N34" s="36" t="e">
        <f t="shared" ca="1" si="19"/>
        <v>#NAME?</v>
      </c>
      <c r="O34" s="36" t="e">
        <f t="shared" ca="1" si="19"/>
        <v>#NAME?</v>
      </c>
      <c r="P34" s="36" t="e">
        <f t="shared" ca="1" si="19"/>
        <v>#NAME?</v>
      </c>
      <c r="Q34" s="36" t="e">
        <f t="shared" ca="1" si="19"/>
        <v>#NAME?</v>
      </c>
      <c r="R34" s="36" t="e">
        <f t="shared" ca="1" si="19"/>
        <v>#NAME?</v>
      </c>
      <c r="S34" s="36" t="e">
        <f t="shared" ca="1" si="19"/>
        <v>#NAME?</v>
      </c>
      <c r="T34" s="36" t="e">
        <f t="shared" ca="1" si="19"/>
        <v>#NAME?</v>
      </c>
      <c r="U34" s="36" t="e">
        <f t="shared" ca="1" si="19"/>
        <v>#NAME?</v>
      </c>
      <c r="V34" s="36" t="e">
        <f t="shared" ca="1" si="19"/>
        <v>#NAME?</v>
      </c>
      <c r="W34" s="36" t="e">
        <f t="shared" ca="1" si="19"/>
        <v>#NAME?</v>
      </c>
      <c r="X34" s="36" t="e">
        <f t="shared" ca="1" si="19"/>
        <v>#NAME?</v>
      </c>
      <c r="Y34" s="36" t="e">
        <f t="shared" ca="1" si="19"/>
        <v>#NAME?</v>
      </c>
      <c r="Z34" s="36" t="e">
        <f t="shared" ca="1" si="19"/>
        <v>#NAME?</v>
      </c>
      <c r="AA34" s="36" t="e">
        <f t="shared" ca="1" si="19"/>
        <v>#NAME?</v>
      </c>
      <c r="AB34" s="36" t="e">
        <f t="shared" ca="1" si="19"/>
        <v>#NAME?</v>
      </c>
      <c r="AC34" s="36" t="e">
        <f t="shared" ca="1" si="19"/>
        <v>#NAME?</v>
      </c>
      <c r="AD34" s="36" t="e">
        <f t="shared" ca="1" si="19"/>
        <v>#NAME?</v>
      </c>
      <c r="AE34" s="36" t="e">
        <f t="shared" ca="1" si="19"/>
        <v>#NAME?</v>
      </c>
      <c r="AF34" s="36" t="e">
        <f t="shared" ca="1" si="19"/>
        <v>#NAME?</v>
      </c>
      <c r="AG34" s="36" t="e">
        <f t="shared" ca="1" si="19"/>
        <v>#NAME?</v>
      </c>
      <c r="AH34" s="36" t="e">
        <f t="shared" ca="1" si="19"/>
        <v>#NAME?</v>
      </c>
      <c r="AI34" s="36" t="e">
        <f t="shared" ca="1" si="19"/>
        <v>#NAME?</v>
      </c>
      <c r="AJ34" s="36" t="e">
        <f t="shared" ca="1" si="19"/>
        <v>#NAME?</v>
      </c>
      <c r="AK34" s="36" t="e">
        <f t="shared" ca="1" si="19"/>
        <v>#NAME?</v>
      </c>
      <c r="AL34" s="36" t="e">
        <f t="shared" ca="1" si="19"/>
        <v>#NAME?</v>
      </c>
      <c r="AM34" s="36" t="e">
        <f t="shared" ca="1" si="19"/>
        <v>#NAME?</v>
      </c>
      <c r="AN34" s="36" t="e">
        <f t="shared" ca="1" si="19"/>
        <v>#NAME?</v>
      </c>
      <c r="AO34" s="36" t="e">
        <f t="shared" ca="1" si="19"/>
        <v>#NAME?</v>
      </c>
      <c r="AP34" s="36" t="e">
        <f t="shared" ca="1" si="19"/>
        <v>#NAME?</v>
      </c>
      <c r="AQ34" s="36" t="e">
        <f t="shared" ca="1" si="19"/>
        <v>#NAME?</v>
      </c>
      <c r="AR34" s="36" t="e">
        <f t="shared" ca="1" si="19"/>
        <v>#NAME?</v>
      </c>
      <c r="AS34" s="36" t="e">
        <f t="shared" ca="1" si="19"/>
        <v>#NAME?</v>
      </c>
      <c r="AT34" s="36" t="e">
        <f t="shared" ca="1" si="19"/>
        <v>#NAME?</v>
      </c>
    </row>
    <row r="35" spans="1:46" ht="15.75" customHeight="1" x14ac:dyDescent="0.15">
      <c r="A35" s="37"/>
      <c r="B35" s="36" t="e">
        <f t="shared" ref="B35:AT35" ca="1" si="20">IF(B$5="", "", B$5*LN(B14)+(1-B$5)*LN(1-B14))</f>
        <v>#NAME?</v>
      </c>
      <c r="C35" s="36" t="e">
        <f t="shared" ca="1" si="20"/>
        <v>#NAME?</v>
      </c>
      <c r="D35" s="36" t="e">
        <f t="shared" ca="1" si="20"/>
        <v>#NAME?</v>
      </c>
      <c r="E35" s="36" t="e">
        <f t="shared" ca="1" si="20"/>
        <v>#NAME?</v>
      </c>
      <c r="F35" s="36" t="e">
        <f t="shared" ca="1" si="20"/>
        <v>#NAME?</v>
      </c>
      <c r="G35" s="36" t="e">
        <f t="shared" ca="1" si="20"/>
        <v>#NAME?</v>
      </c>
      <c r="H35" s="36" t="e">
        <f t="shared" ca="1" si="20"/>
        <v>#NAME?</v>
      </c>
      <c r="I35" s="36" t="e">
        <f t="shared" ca="1" si="20"/>
        <v>#NAME?</v>
      </c>
      <c r="J35" s="36" t="e">
        <f t="shared" ca="1" si="20"/>
        <v>#NAME?</v>
      </c>
      <c r="K35" s="36" t="e">
        <f t="shared" ca="1" si="20"/>
        <v>#NAME?</v>
      </c>
      <c r="L35" s="36" t="e">
        <f t="shared" ca="1" si="20"/>
        <v>#NAME?</v>
      </c>
      <c r="M35" s="36" t="e">
        <f t="shared" ca="1" si="20"/>
        <v>#NAME?</v>
      </c>
      <c r="N35" s="36" t="e">
        <f t="shared" ca="1" si="20"/>
        <v>#NAME?</v>
      </c>
      <c r="O35" s="36" t="e">
        <f t="shared" ca="1" si="20"/>
        <v>#NAME?</v>
      </c>
      <c r="P35" s="36" t="e">
        <f t="shared" ca="1" si="20"/>
        <v>#NAME?</v>
      </c>
      <c r="Q35" s="36" t="e">
        <f t="shared" ca="1" si="20"/>
        <v>#NAME?</v>
      </c>
      <c r="R35" s="36" t="e">
        <f t="shared" ca="1" si="20"/>
        <v>#NAME?</v>
      </c>
      <c r="S35" s="36" t="e">
        <f t="shared" ca="1" si="20"/>
        <v>#NAME?</v>
      </c>
      <c r="T35" s="36" t="e">
        <f t="shared" ca="1" si="20"/>
        <v>#NAME?</v>
      </c>
      <c r="U35" s="36" t="e">
        <f t="shared" ca="1" si="20"/>
        <v>#NAME?</v>
      </c>
      <c r="V35" s="36" t="e">
        <f t="shared" ca="1" si="20"/>
        <v>#NAME?</v>
      </c>
      <c r="W35" s="36" t="e">
        <f t="shared" ca="1" si="20"/>
        <v>#NAME?</v>
      </c>
      <c r="X35" s="36" t="e">
        <f t="shared" ca="1" si="20"/>
        <v>#NAME?</v>
      </c>
      <c r="Y35" s="36" t="e">
        <f t="shared" ca="1" si="20"/>
        <v>#NAME?</v>
      </c>
      <c r="Z35" s="36" t="e">
        <f t="shared" ca="1" si="20"/>
        <v>#NAME?</v>
      </c>
      <c r="AA35" s="36" t="e">
        <f t="shared" ca="1" si="20"/>
        <v>#NAME?</v>
      </c>
      <c r="AB35" s="36" t="e">
        <f t="shared" ca="1" si="20"/>
        <v>#NAME?</v>
      </c>
      <c r="AC35" s="36" t="e">
        <f t="shared" ca="1" si="20"/>
        <v>#NAME?</v>
      </c>
      <c r="AD35" s="36" t="e">
        <f t="shared" ca="1" si="20"/>
        <v>#NAME?</v>
      </c>
      <c r="AE35" s="36" t="e">
        <f t="shared" ca="1" si="20"/>
        <v>#NAME?</v>
      </c>
      <c r="AF35" s="36" t="e">
        <f t="shared" ca="1" si="20"/>
        <v>#NAME?</v>
      </c>
      <c r="AG35" s="36" t="e">
        <f t="shared" ca="1" si="20"/>
        <v>#NAME?</v>
      </c>
      <c r="AH35" s="36" t="e">
        <f t="shared" ca="1" si="20"/>
        <v>#NAME?</v>
      </c>
      <c r="AI35" s="36" t="e">
        <f t="shared" ca="1" si="20"/>
        <v>#NAME?</v>
      </c>
      <c r="AJ35" s="36" t="e">
        <f t="shared" ca="1" si="20"/>
        <v>#NAME?</v>
      </c>
      <c r="AK35" s="36" t="e">
        <f t="shared" ca="1" si="20"/>
        <v>#NAME?</v>
      </c>
      <c r="AL35" s="36" t="e">
        <f t="shared" ca="1" si="20"/>
        <v>#NAME?</v>
      </c>
      <c r="AM35" s="36" t="e">
        <f t="shared" ca="1" si="20"/>
        <v>#NAME?</v>
      </c>
      <c r="AN35" s="36" t="e">
        <f t="shared" ca="1" si="20"/>
        <v>#NAME?</v>
      </c>
      <c r="AO35" s="36" t="e">
        <f t="shared" ca="1" si="20"/>
        <v>#NAME?</v>
      </c>
      <c r="AP35" s="36" t="e">
        <f t="shared" ca="1" si="20"/>
        <v>#NAME?</v>
      </c>
      <c r="AQ35" s="36" t="e">
        <f t="shared" ca="1" si="20"/>
        <v>#NAME?</v>
      </c>
      <c r="AR35" s="36" t="e">
        <f t="shared" ca="1" si="20"/>
        <v>#NAME?</v>
      </c>
      <c r="AS35" s="36" t="e">
        <f t="shared" ca="1" si="20"/>
        <v>#NAME?</v>
      </c>
      <c r="AT35" s="36" t="e">
        <f t="shared" ca="1" si="20"/>
        <v>#NAME?</v>
      </c>
    </row>
    <row r="36" spans="1:46" ht="15.75" customHeight="1" x14ac:dyDescent="0.15">
      <c r="A36" s="37"/>
      <c r="B36" s="36" t="e">
        <f t="shared" ref="B36:AT36" ca="1" si="21">IF(B$5="", "", B$5*LN(B15)+(1-B$5)*LN(1-B15))</f>
        <v>#NAME?</v>
      </c>
      <c r="C36" s="36" t="e">
        <f t="shared" ca="1" si="21"/>
        <v>#NAME?</v>
      </c>
      <c r="D36" s="36" t="e">
        <f t="shared" ca="1" si="21"/>
        <v>#NAME?</v>
      </c>
      <c r="E36" s="36" t="e">
        <f t="shared" ca="1" si="21"/>
        <v>#NAME?</v>
      </c>
      <c r="F36" s="36" t="e">
        <f t="shared" ca="1" si="21"/>
        <v>#NAME?</v>
      </c>
      <c r="G36" s="36" t="e">
        <f t="shared" ca="1" si="21"/>
        <v>#NAME?</v>
      </c>
      <c r="H36" s="36" t="e">
        <f t="shared" ca="1" si="21"/>
        <v>#NAME?</v>
      </c>
      <c r="I36" s="36" t="e">
        <f t="shared" ca="1" si="21"/>
        <v>#NAME?</v>
      </c>
      <c r="J36" s="36" t="e">
        <f t="shared" ca="1" si="21"/>
        <v>#NAME?</v>
      </c>
      <c r="K36" s="36" t="e">
        <f t="shared" ca="1" si="21"/>
        <v>#NAME?</v>
      </c>
      <c r="L36" s="36" t="e">
        <f t="shared" ca="1" si="21"/>
        <v>#NAME?</v>
      </c>
      <c r="M36" s="36" t="e">
        <f t="shared" ca="1" si="21"/>
        <v>#NAME?</v>
      </c>
      <c r="N36" s="36" t="e">
        <f t="shared" ca="1" si="21"/>
        <v>#NAME?</v>
      </c>
      <c r="O36" s="36" t="e">
        <f t="shared" ca="1" si="21"/>
        <v>#NAME?</v>
      </c>
      <c r="P36" s="36" t="e">
        <f t="shared" ca="1" si="21"/>
        <v>#NAME?</v>
      </c>
      <c r="Q36" s="36" t="e">
        <f t="shared" ca="1" si="21"/>
        <v>#NAME?</v>
      </c>
      <c r="R36" s="36" t="e">
        <f t="shared" ca="1" si="21"/>
        <v>#NAME?</v>
      </c>
      <c r="S36" s="36" t="e">
        <f t="shared" ca="1" si="21"/>
        <v>#NAME?</v>
      </c>
      <c r="T36" s="36" t="e">
        <f t="shared" ca="1" si="21"/>
        <v>#NAME?</v>
      </c>
      <c r="U36" s="36" t="e">
        <f t="shared" ca="1" si="21"/>
        <v>#NAME?</v>
      </c>
      <c r="V36" s="36" t="e">
        <f t="shared" ca="1" si="21"/>
        <v>#NAME?</v>
      </c>
      <c r="W36" s="36" t="e">
        <f t="shared" ca="1" si="21"/>
        <v>#NAME?</v>
      </c>
      <c r="X36" s="36" t="e">
        <f t="shared" ca="1" si="21"/>
        <v>#NAME?</v>
      </c>
      <c r="Y36" s="36" t="e">
        <f t="shared" ca="1" si="21"/>
        <v>#NAME?</v>
      </c>
      <c r="Z36" s="36" t="e">
        <f t="shared" ca="1" si="21"/>
        <v>#NAME?</v>
      </c>
      <c r="AA36" s="36" t="e">
        <f t="shared" ca="1" si="21"/>
        <v>#NAME?</v>
      </c>
      <c r="AB36" s="36" t="e">
        <f t="shared" ca="1" si="21"/>
        <v>#NAME?</v>
      </c>
      <c r="AC36" s="36" t="e">
        <f t="shared" ca="1" si="21"/>
        <v>#NAME?</v>
      </c>
      <c r="AD36" s="36" t="e">
        <f t="shared" ca="1" si="21"/>
        <v>#NAME?</v>
      </c>
      <c r="AE36" s="36" t="e">
        <f t="shared" ca="1" si="21"/>
        <v>#NAME?</v>
      </c>
      <c r="AF36" s="36" t="e">
        <f t="shared" ca="1" si="21"/>
        <v>#NAME?</v>
      </c>
      <c r="AG36" s="36" t="e">
        <f t="shared" ca="1" si="21"/>
        <v>#NAME?</v>
      </c>
      <c r="AH36" s="36" t="e">
        <f t="shared" ca="1" si="21"/>
        <v>#NAME?</v>
      </c>
      <c r="AI36" s="36" t="e">
        <f t="shared" ca="1" si="21"/>
        <v>#NAME?</v>
      </c>
      <c r="AJ36" s="36" t="e">
        <f t="shared" ca="1" si="21"/>
        <v>#NAME?</v>
      </c>
      <c r="AK36" s="36" t="e">
        <f t="shared" ca="1" si="21"/>
        <v>#NAME?</v>
      </c>
      <c r="AL36" s="36" t="e">
        <f t="shared" ca="1" si="21"/>
        <v>#NAME?</v>
      </c>
      <c r="AM36" s="36" t="e">
        <f t="shared" ca="1" si="21"/>
        <v>#NAME?</v>
      </c>
      <c r="AN36" s="36" t="e">
        <f t="shared" ca="1" si="21"/>
        <v>#NAME?</v>
      </c>
      <c r="AO36" s="36" t="e">
        <f t="shared" ca="1" si="21"/>
        <v>#NAME?</v>
      </c>
      <c r="AP36" s="36" t="e">
        <f t="shared" ca="1" si="21"/>
        <v>#NAME?</v>
      </c>
      <c r="AQ36" s="36" t="e">
        <f t="shared" ca="1" si="21"/>
        <v>#NAME?</v>
      </c>
      <c r="AR36" s="36" t="e">
        <f t="shared" ca="1" si="21"/>
        <v>#NAME?</v>
      </c>
      <c r="AS36" s="36" t="e">
        <f t="shared" ca="1" si="21"/>
        <v>#NAME?</v>
      </c>
      <c r="AT36" s="36" t="e">
        <f t="shared" ca="1" si="21"/>
        <v>#NAME?</v>
      </c>
    </row>
    <row r="37" spans="1:46" ht="15.75" customHeight="1" x14ac:dyDescent="0.15">
      <c r="A37" s="27" t="s">
        <v>344</v>
      </c>
      <c r="B37" s="35" t="e">
        <f t="shared" ref="B37:AT37" ca="1" si="22">IF(B5="", "",AVERAGE(B27:B36))</f>
        <v>#NAME?</v>
      </c>
      <c r="C37" s="35" t="e">
        <f t="shared" ca="1" si="22"/>
        <v>#NAME?</v>
      </c>
      <c r="D37" s="35" t="e">
        <f t="shared" ca="1" si="22"/>
        <v>#NAME?</v>
      </c>
      <c r="E37" s="35" t="e">
        <f t="shared" ca="1" si="22"/>
        <v>#NAME?</v>
      </c>
      <c r="F37" s="35" t="e">
        <f t="shared" ca="1" si="22"/>
        <v>#NAME?</v>
      </c>
      <c r="G37" s="35" t="e">
        <f t="shared" ca="1" si="22"/>
        <v>#NAME?</v>
      </c>
      <c r="H37" s="35" t="e">
        <f t="shared" ca="1" si="22"/>
        <v>#NAME?</v>
      </c>
      <c r="I37" s="35" t="e">
        <f t="shared" ca="1" si="22"/>
        <v>#NAME?</v>
      </c>
      <c r="J37" s="35" t="e">
        <f t="shared" ca="1" si="22"/>
        <v>#NAME?</v>
      </c>
      <c r="K37" s="35" t="e">
        <f t="shared" ca="1" si="22"/>
        <v>#NAME?</v>
      </c>
      <c r="L37" s="35" t="e">
        <f t="shared" ca="1" si="22"/>
        <v>#NAME?</v>
      </c>
      <c r="M37" s="35" t="e">
        <f t="shared" ca="1" si="22"/>
        <v>#NAME?</v>
      </c>
      <c r="N37" s="35" t="e">
        <f t="shared" ca="1" si="22"/>
        <v>#NAME?</v>
      </c>
      <c r="O37" s="35" t="e">
        <f t="shared" ca="1" si="22"/>
        <v>#NAME?</v>
      </c>
      <c r="P37" s="35" t="e">
        <f t="shared" ca="1" si="22"/>
        <v>#NAME?</v>
      </c>
      <c r="Q37" s="35" t="e">
        <f t="shared" ca="1" si="22"/>
        <v>#NAME?</v>
      </c>
      <c r="R37" s="35" t="e">
        <f t="shared" ca="1" si="22"/>
        <v>#NAME?</v>
      </c>
      <c r="S37" s="35" t="e">
        <f t="shared" ca="1" si="22"/>
        <v>#NAME?</v>
      </c>
      <c r="T37" s="35" t="e">
        <f t="shared" ca="1" si="22"/>
        <v>#NAME?</v>
      </c>
      <c r="U37" s="35" t="e">
        <f t="shared" ca="1" si="22"/>
        <v>#NAME?</v>
      </c>
      <c r="V37" s="35" t="e">
        <f t="shared" ca="1" si="22"/>
        <v>#NAME?</v>
      </c>
      <c r="W37" s="35" t="e">
        <f t="shared" ca="1" si="22"/>
        <v>#NAME?</v>
      </c>
      <c r="X37" s="35" t="e">
        <f t="shared" ca="1" si="22"/>
        <v>#NAME?</v>
      </c>
      <c r="Y37" s="35" t="e">
        <f t="shared" ca="1" si="22"/>
        <v>#NAME?</v>
      </c>
      <c r="Z37" s="35" t="e">
        <f t="shared" ca="1" si="22"/>
        <v>#NAME?</v>
      </c>
      <c r="AA37" s="35" t="e">
        <f t="shared" ca="1" si="22"/>
        <v>#NAME?</v>
      </c>
      <c r="AB37" s="35" t="e">
        <f t="shared" ca="1" si="22"/>
        <v>#NAME?</v>
      </c>
      <c r="AC37" s="35" t="e">
        <f t="shared" ca="1" si="22"/>
        <v>#NAME?</v>
      </c>
      <c r="AD37" s="35" t="e">
        <f t="shared" ca="1" si="22"/>
        <v>#NAME?</v>
      </c>
      <c r="AE37" s="35" t="e">
        <f t="shared" ca="1" si="22"/>
        <v>#NAME?</v>
      </c>
      <c r="AF37" s="35" t="e">
        <f t="shared" ca="1" si="22"/>
        <v>#NAME?</v>
      </c>
      <c r="AG37" s="35" t="e">
        <f t="shared" ca="1" si="22"/>
        <v>#NAME?</v>
      </c>
      <c r="AH37" s="35" t="e">
        <f t="shared" ca="1" si="22"/>
        <v>#NAME?</v>
      </c>
      <c r="AI37" s="35" t="e">
        <f t="shared" ca="1" si="22"/>
        <v>#NAME?</v>
      </c>
      <c r="AJ37" s="35" t="e">
        <f t="shared" ca="1" si="22"/>
        <v>#NAME?</v>
      </c>
      <c r="AK37" s="35" t="e">
        <f t="shared" ca="1" si="22"/>
        <v>#NAME?</v>
      </c>
      <c r="AL37" s="35" t="e">
        <f t="shared" ca="1" si="22"/>
        <v>#NAME?</v>
      </c>
      <c r="AM37" s="35" t="e">
        <f t="shared" ca="1" si="22"/>
        <v>#NAME?</v>
      </c>
      <c r="AN37" s="35" t="e">
        <f t="shared" ca="1" si="22"/>
        <v>#NAME?</v>
      </c>
      <c r="AO37" s="35" t="e">
        <f t="shared" ca="1" si="22"/>
        <v>#NAME?</v>
      </c>
      <c r="AP37" s="35" t="e">
        <f t="shared" ca="1" si="22"/>
        <v>#NAME?</v>
      </c>
      <c r="AQ37" s="35" t="e">
        <f t="shared" ca="1" si="22"/>
        <v>#NAME?</v>
      </c>
      <c r="AR37" s="35" t="e">
        <f t="shared" ca="1" si="22"/>
        <v>#NAME?</v>
      </c>
      <c r="AS37" s="35" t="e">
        <f t="shared" ca="1" si="22"/>
        <v>#NAME?</v>
      </c>
      <c r="AT37" s="35" t="e">
        <f t="shared" ca="1" si="22"/>
        <v>#NAME?</v>
      </c>
    </row>
    <row r="38" spans="1:46" ht="15.75" customHeight="1" x14ac:dyDescent="0.15">
      <c r="A38" s="37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</row>
    <row r="39" spans="1:46" ht="15.75" customHeight="1" x14ac:dyDescent="0.15">
      <c r="A39" s="37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</row>
    <row r="40" spans="1:46" ht="15.75" customHeight="1" x14ac:dyDescent="0.15">
      <c r="A40" s="37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</row>
    <row r="41" spans="1:46" ht="15.75" customHeight="1" x14ac:dyDescent="0.15">
      <c r="A41" s="37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</row>
    <row r="42" spans="1:46" ht="15.75" customHeight="1" x14ac:dyDescent="0.15">
      <c r="A42" s="37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</row>
    <row r="43" spans="1:46" ht="15.75" customHeight="1" x14ac:dyDescent="0.15">
      <c r="A43" s="37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</row>
    <row r="44" spans="1:46" ht="15.75" customHeight="1" x14ac:dyDescent="0.15">
      <c r="A44" s="37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</row>
    <row r="45" spans="1:46" ht="15.75" customHeight="1" x14ac:dyDescent="0.15">
      <c r="A45" s="37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</row>
    <row r="46" spans="1:46" ht="15.75" customHeight="1" x14ac:dyDescent="0.15">
      <c r="A46" s="37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</row>
    <row r="47" spans="1:46" ht="15.75" customHeight="1" x14ac:dyDescent="0.15">
      <c r="A47" s="37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</row>
    <row r="48" spans="1:46" ht="15.75" customHeight="1" x14ac:dyDescent="0.15">
      <c r="A48" s="37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</row>
    <row r="49" spans="1:46" ht="15.75" customHeight="1" x14ac:dyDescent="0.15">
      <c r="A49" s="37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</row>
    <row r="50" spans="1:46" ht="13" x14ac:dyDescent="0.15">
      <c r="A50" s="37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</row>
    <row r="51" spans="1:46" ht="13" x14ac:dyDescent="0.15">
      <c r="A51" s="37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</row>
    <row r="52" spans="1:46" ht="13" x14ac:dyDescent="0.15">
      <c r="A52" s="37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</row>
    <row r="53" spans="1:46" ht="13" x14ac:dyDescent="0.15">
      <c r="A53" s="37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</row>
    <row r="54" spans="1:46" ht="13" x14ac:dyDescent="0.15">
      <c r="A54" s="37"/>
      <c r="B54" s="30"/>
      <c r="C54" s="30" t="e">
        <f>65*(1+#REF!)</f>
        <v>#REF!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</row>
    <row r="55" spans="1:46" ht="13" x14ac:dyDescent="0.15">
      <c r="A55" s="37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</row>
    <row r="56" spans="1:46" ht="13" x14ac:dyDescent="0.15">
      <c r="A56" s="37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</row>
    <row r="57" spans="1:46" ht="13" x14ac:dyDescent="0.15">
      <c r="A57" s="37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</row>
    <row r="58" spans="1:46" ht="13" x14ac:dyDescent="0.15">
      <c r="A58" s="37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</row>
    <row r="59" spans="1:46" ht="13" x14ac:dyDescent="0.15">
      <c r="A59" s="37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</row>
    <row r="60" spans="1:46" ht="13" x14ac:dyDescent="0.15">
      <c r="A60" s="37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</row>
    <row r="61" spans="1:46" ht="13" x14ac:dyDescent="0.15">
      <c r="A61" s="37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</row>
    <row r="62" spans="1:46" ht="13" x14ac:dyDescent="0.15">
      <c r="A62" s="37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</row>
    <row r="63" spans="1:46" ht="13" x14ac:dyDescent="0.15">
      <c r="A63" s="37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</row>
    <row r="64" spans="1:46" ht="13" x14ac:dyDescent="0.15">
      <c r="A64" s="37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</row>
    <row r="65" spans="1:46" ht="13" x14ac:dyDescent="0.15">
      <c r="A65" s="37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</row>
    <row r="66" spans="1:46" ht="13" x14ac:dyDescent="0.15">
      <c r="A66" s="37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</row>
    <row r="67" spans="1:46" ht="13" x14ac:dyDescent="0.15">
      <c r="A67" s="37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</row>
    <row r="68" spans="1:46" ht="13" x14ac:dyDescent="0.15">
      <c r="A68" s="37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</row>
    <row r="69" spans="1:46" ht="13" x14ac:dyDescent="0.15">
      <c r="A69" s="37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</row>
    <row r="70" spans="1:46" ht="13" x14ac:dyDescent="0.15">
      <c r="A70" s="37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</row>
    <row r="71" spans="1:46" ht="13" x14ac:dyDescent="0.15">
      <c r="A71" s="37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</row>
    <row r="72" spans="1:46" ht="13" x14ac:dyDescent="0.15">
      <c r="A72" s="37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</row>
    <row r="73" spans="1:46" ht="13" x14ac:dyDescent="0.15">
      <c r="A73" s="37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</row>
    <row r="74" spans="1:46" ht="13" x14ac:dyDescent="0.15">
      <c r="A74" s="37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</row>
    <row r="75" spans="1:46" ht="13" x14ac:dyDescent="0.15">
      <c r="A75" s="37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</row>
    <row r="76" spans="1:46" ht="13" x14ac:dyDescent="0.15">
      <c r="A76" s="37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</row>
    <row r="77" spans="1:46" ht="13" x14ac:dyDescent="0.15">
      <c r="A77" s="37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</row>
    <row r="78" spans="1:46" ht="13" x14ac:dyDescent="0.15">
      <c r="A78" s="37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</row>
    <row r="79" spans="1:46" ht="13" x14ac:dyDescent="0.15">
      <c r="A79" s="37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</row>
    <row r="80" spans="1:46" ht="13" x14ac:dyDescent="0.15">
      <c r="A80" s="37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</row>
    <row r="81" spans="1:46" ht="13" x14ac:dyDescent="0.15">
      <c r="A81" s="37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</row>
    <row r="82" spans="1:46" ht="13" x14ac:dyDescent="0.15">
      <c r="A82" s="37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</row>
    <row r="83" spans="1:46" ht="13" x14ac:dyDescent="0.15">
      <c r="A83" s="37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</row>
    <row r="84" spans="1:46" ht="13" x14ac:dyDescent="0.15">
      <c r="A84" s="37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</row>
    <row r="85" spans="1:46" ht="13" x14ac:dyDescent="0.15">
      <c r="A85" s="37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</row>
    <row r="86" spans="1:46" ht="13" x14ac:dyDescent="0.15">
      <c r="A86" s="37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</row>
    <row r="87" spans="1:46" ht="13" x14ac:dyDescent="0.15">
      <c r="A87" s="37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</row>
    <row r="88" spans="1:46" ht="13" x14ac:dyDescent="0.15">
      <c r="A88" s="37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</row>
    <row r="89" spans="1:46" ht="13" x14ac:dyDescent="0.15">
      <c r="A89" s="37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</row>
    <row r="90" spans="1:46" ht="13" x14ac:dyDescent="0.15">
      <c r="A90" s="37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</row>
    <row r="91" spans="1:46" ht="13" x14ac:dyDescent="0.15">
      <c r="A91" s="37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</row>
    <row r="92" spans="1:46" ht="13" x14ac:dyDescent="0.15">
      <c r="A92" s="37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</row>
    <row r="93" spans="1:46" ht="13" x14ac:dyDescent="0.15">
      <c r="A93" s="37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</row>
    <row r="94" spans="1:46" ht="13" x14ac:dyDescent="0.15">
      <c r="A94" s="37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</row>
    <row r="95" spans="1:46" ht="13" x14ac:dyDescent="0.15">
      <c r="A95" s="37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</row>
    <row r="96" spans="1:46" ht="13" x14ac:dyDescent="0.15">
      <c r="A96" s="37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</row>
    <row r="97" spans="1:46" ht="13" x14ac:dyDescent="0.15">
      <c r="A97" s="37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</row>
    <row r="98" spans="1:46" ht="13" x14ac:dyDescent="0.15">
      <c r="A98" s="37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</row>
    <row r="99" spans="1:46" ht="13" x14ac:dyDescent="0.15">
      <c r="A99" s="37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</row>
    <row r="100" spans="1:46" ht="13" x14ac:dyDescent="0.15">
      <c r="A100" s="37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</row>
    <row r="101" spans="1:46" ht="13" x14ac:dyDescent="0.15">
      <c r="A101" s="37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</row>
    <row r="102" spans="1:46" ht="13" x14ac:dyDescent="0.15">
      <c r="A102" s="37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</row>
    <row r="103" spans="1:46" ht="13" x14ac:dyDescent="0.15">
      <c r="A103" s="37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</row>
    <row r="104" spans="1:46" ht="13" x14ac:dyDescent="0.15">
      <c r="A104" s="37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</row>
    <row r="105" spans="1:46" ht="13" x14ac:dyDescent="0.15">
      <c r="A105" s="37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</row>
    <row r="106" spans="1:46" ht="13" x14ac:dyDescent="0.15">
      <c r="A106" s="37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</row>
    <row r="107" spans="1:46" ht="13" x14ac:dyDescent="0.15">
      <c r="A107" s="37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</row>
    <row r="108" spans="1:46" ht="13" x14ac:dyDescent="0.15">
      <c r="A108" s="37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</row>
    <row r="109" spans="1:46" ht="13" x14ac:dyDescent="0.15">
      <c r="A109" s="37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</row>
    <row r="110" spans="1:46" ht="13" x14ac:dyDescent="0.15">
      <c r="A110" s="37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</row>
    <row r="111" spans="1:46" ht="13" x14ac:dyDescent="0.15">
      <c r="A111" s="37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</row>
    <row r="112" spans="1:46" ht="13" x14ac:dyDescent="0.15">
      <c r="A112" s="37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</row>
    <row r="113" spans="1:46" ht="13" x14ac:dyDescent="0.15">
      <c r="A113" s="37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</row>
    <row r="114" spans="1:46" ht="13" x14ac:dyDescent="0.15">
      <c r="A114" s="37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</row>
    <row r="115" spans="1:46" ht="13" x14ac:dyDescent="0.15">
      <c r="A115" s="37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</row>
    <row r="116" spans="1:46" ht="13" x14ac:dyDescent="0.15">
      <c r="A116" s="37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</row>
    <row r="117" spans="1:46" ht="13" x14ac:dyDescent="0.15">
      <c r="A117" s="37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</row>
    <row r="118" spans="1:46" ht="13" x14ac:dyDescent="0.15">
      <c r="A118" s="37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</row>
    <row r="119" spans="1:46" ht="13" x14ac:dyDescent="0.15">
      <c r="A119" s="37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</row>
    <row r="120" spans="1:46" ht="13" x14ac:dyDescent="0.15">
      <c r="A120" s="37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</row>
    <row r="121" spans="1:46" ht="13" x14ac:dyDescent="0.15">
      <c r="A121" s="37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</row>
    <row r="122" spans="1:46" ht="13" x14ac:dyDescent="0.15">
      <c r="A122" s="37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</row>
    <row r="123" spans="1:46" ht="13" x14ac:dyDescent="0.15">
      <c r="A123" s="37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</row>
    <row r="124" spans="1:46" ht="13" x14ac:dyDescent="0.15">
      <c r="A124" s="37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</row>
    <row r="125" spans="1:46" ht="13" x14ac:dyDescent="0.15">
      <c r="A125" s="37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</row>
    <row r="126" spans="1:46" ht="13" x14ac:dyDescent="0.15">
      <c r="A126" s="37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</row>
    <row r="127" spans="1:46" ht="13" x14ac:dyDescent="0.15">
      <c r="A127" s="37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</row>
    <row r="128" spans="1:46" ht="13" x14ac:dyDescent="0.15">
      <c r="A128" s="37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</row>
    <row r="129" spans="1:46" ht="13" x14ac:dyDescent="0.15">
      <c r="A129" s="37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</row>
    <row r="130" spans="1:46" ht="13" x14ac:dyDescent="0.15">
      <c r="A130" s="37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</row>
    <row r="131" spans="1:46" ht="13" x14ac:dyDescent="0.15">
      <c r="A131" s="37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</row>
    <row r="132" spans="1:46" ht="13" x14ac:dyDescent="0.15">
      <c r="A132" s="37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</row>
    <row r="133" spans="1:46" ht="13" x14ac:dyDescent="0.15">
      <c r="A133" s="37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</row>
    <row r="134" spans="1:46" ht="13" x14ac:dyDescent="0.15">
      <c r="A134" s="37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</row>
    <row r="135" spans="1:46" ht="13" x14ac:dyDescent="0.15">
      <c r="A135" s="37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</row>
    <row r="136" spans="1:46" ht="13" x14ac:dyDescent="0.15">
      <c r="A136" s="37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</row>
    <row r="137" spans="1:46" ht="13" x14ac:dyDescent="0.15">
      <c r="A137" s="37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</row>
    <row r="138" spans="1:46" ht="13" x14ac:dyDescent="0.15">
      <c r="A138" s="37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</row>
    <row r="139" spans="1:46" ht="13" x14ac:dyDescent="0.15">
      <c r="A139" s="37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</row>
    <row r="140" spans="1:46" ht="13" x14ac:dyDescent="0.15">
      <c r="A140" s="37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</row>
    <row r="141" spans="1:46" ht="13" x14ac:dyDescent="0.15">
      <c r="A141" s="37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</row>
    <row r="142" spans="1:46" ht="13" x14ac:dyDescent="0.15">
      <c r="A142" s="37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</row>
    <row r="143" spans="1:46" ht="13" x14ac:dyDescent="0.15">
      <c r="A143" s="37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</row>
    <row r="144" spans="1:46" ht="13" x14ac:dyDescent="0.15">
      <c r="A144" s="37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</row>
    <row r="145" spans="1:46" ht="13" x14ac:dyDescent="0.15">
      <c r="A145" s="37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</row>
    <row r="146" spans="1:46" ht="13" x14ac:dyDescent="0.15">
      <c r="A146" s="37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</row>
    <row r="147" spans="1:46" ht="13" x14ac:dyDescent="0.15">
      <c r="A147" s="37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</row>
    <row r="148" spans="1:46" ht="13" x14ac:dyDescent="0.15">
      <c r="A148" s="37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</row>
    <row r="149" spans="1:46" ht="13" x14ac:dyDescent="0.15">
      <c r="A149" s="37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</row>
    <row r="150" spans="1:46" ht="13" x14ac:dyDescent="0.15">
      <c r="A150" s="37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</row>
    <row r="151" spans="1:46" ht="13" x14ac:dyDescent="0.15">
      <c r="A151" s="37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</row>
    <row r="152" spans="1:46" ht="13" x14ac:dyDescent="0.15">
      <c r="A152" s="37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</row>
    <row r="153" spans="1:46" ht="13" x14ac:dyDescent="0.15">
      <c r="A153" s="37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</row>
    <row r="154" spans="1:46" ht="13" x14ac:dyDescent="0.15">
      <c r="A154" s="37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</row>
    <row r="155" spans="1:46" ht="13" x14ac:dyDescent="0.15">
      <c r="A155" s="37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</row>
    <row r="156" spans="1:46" ht="13" x14ac:dyDescent="0.15">
      <c r="A156" s="37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</row>
    <row r="157" spans="1:46" ht="13" x14ac:dyDescent="0.15">
      <c r="A157" s="37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</row>
    <row r="158" spans="1:46" ht="13" x14ac:dyDescent="0.15">
      <c r="A158" s="37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</row>
    <row r="159" spans="1:46" ht="13" x14ac:dyDescent="0.15">
      <c r="A159" s="37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</row>
    <row r="160" spans="1:46" ht="13" x14ac:dyDescent="0.15">
      <c r="A160" s="37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</row>
    <row r="161" spans="1:46" ht="13" x14ac:dyDescent="0.15">
      <c r="A161" s="37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</row>
    <row r="162" spans="1:46" ht="13" x14ac:dyDescent="0.15">
      <c r="A162" s="37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</row>
    <row r="163" spans="1:46" ht="13" x14ac:dyDescent="0.15">
      <c r="A163" s="37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</row>
    <row r="164" spans="1:46" ht="13" x14ac:dyDescent="0.15">
      <c r="A164" s="37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</row>
    <row r="165" spans="1:46" ht="13" x14ac:dyDescent="0.15">
      <c r="A165" s="37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</row>
    <row r="166" spans="1:46" ht="13" x14ac:dyDescent="0.15">
      <c r="A166" s="37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</row>
    <row r="167" spans="1:46" ht="13" x14ac:dyDescent="0.15">
      <c r="A167" s="37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</row>
    <row r="168" spans="1:46" ht="13" x14ac:dyDescent="0.15">
      <c r="A168" s="37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</row>
    <row r="169" spans="1:46" ht="13" x14ac:dyDescent="0.15">
      <c r="A169" s="37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</row>
    <row r="170" spans="1:46" ht="13" x14ac:dyDescent="0.15">
      <c r="A170" s="37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</row>
    <row r="171" spans="1:46" ht="13" x14ac:dyDescent="0.15">
      <c r="A171" s="37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</row>
    <row r="172" spans="1:46" ht="13" x14ac:dyDescent="0.15">
      <c r="A172" s="37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</row>
    <row r="173" spans="1:46" ht="13" x14ac:dyDescent="0.15">
      <c r="A173" s="37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</row>
    <row r="174" spans="1:46" ht="13" x14ac:dyDescent="0.15">
      <c r="A174" s="37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</row>
    <row r="175" spans="1:46" ht="13" x14ac:dyDescent="0.15">
      <c r="A175" s="37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</row>
    <row r="176" spans="1:46" ht="13" x14ac:dyDescent="0.15">
      <c r="A176" s="37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</row>
    <row r="177" spans="1:46" ht="13" x14ac:dyDescent="0.15">
      <c r="A177" s="37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</row>
    <row r="178" spans="1:46" ht="13" x14ac:dyDescent="0.15">
      <c r="A178" s="37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</row>
    <row r="179" spans="1:46" ht="13" x14ac:dyDescent="0.15">
      <c r="A179" s="37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</row>
    <row r="180" spans="1:46" ht="13" x14ac:dyDescent="0.15">
      <c r="A180" s="37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</row>
    <row r="181" spans="1:46" ht="13" x14ac:dyDescent="0.15">
      <c r="A181" s="37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</row>
    <row r="182" spans="1:46" ht="13" x14ac:dyDescent="0.15">
      <c r="A182" s="37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</row>
    <row r="183" spans="1:46" ht="13" x14ac:dyDescent="0.15">
      <c r="A183" s="37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</row>
    <row r="184" spans="1:46" ht="13" x14ac:dyDescent="0.15">
      <c r="A184" s="37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</row>
    <row r="185" spans="1:46" ht="13" x14ac:dyDescent="0.15">
      <c r="A185" s="37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</row>
    <row r="186" spans="1:46" ht="13" x14ac:dyDescent="0.15">
      <c r="A186" s="37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</row>
    <row r="187" spans="1:46" ht="13" x14ac:dyDescent="0.15">
      <c r="A187" s="37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</row>
    <row r="188" spans="1:46" ht="13" x14ac:dyDescent="0.15">
      <c r="A188" s="37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</row>
    <row r="189" spans="1:46" ht="13" x14ac:dyDescent="0.15">
      <c r="A189" s="37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</row>
    <row r="190" spans="1:46" ht="13" x14ac:dyDescent="0.15">
      <c r="A190" s="37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</row>
    <row r="191" spans="1:46" ht="13" x14ac:dyDescent="0.15">
      <c r="A191" s="37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</row>
    <row r="192" spans="1:46" ht="13" x14ac:dyDescent="0.15">
      <c r="A192" s="37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</row>
    <row r="193" spans="1:46" ht="13" x14ac:dyDescent="0.15">
      <c r="A193" s="37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</row>
    <row r="194" spans="1:46" ht="13" x14ac:dyDescent="0.15">
      <c r="A194" s="37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</row>
    <row r="195" spans="1:46" ht="13" x14ac:dyDescent="0.15">
      <c r="A195" s="37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</row>
    <row r="196" spans="1:46" ht="13" x14ac:dyDescent="0.15">
      <c r="A196" s="37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</row>
    <row r="197" spans="1:46" ht="13" x14ac:dyDescent="0.15">
      <c r="A197" s="37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</row>
    <row r="198" spans="1:46" ht="13" x14ac:dyDescent="0.15">
      <c r="A198" s="37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</row>
    <row r="199" spans="1:46" ht="13" x14ac:dyDescent="0.15">
      <c r="A199" s="37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</row>
    <row r="200" spans="1:46" ht="13" x14ac:dyDescent="0.15">
      <c r="A200" s="37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</row>
    <row r="201" spans="1:46" ht="13" x14ac:dyDescent="0.15">
      <c r="A201" s="37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</row>
    <row r="202" spans="1:46" ht="13" x14ac:dyDescent="0.15">
      <c r="A202" s="37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</row>
    <row r="203" spans="1:46" ht="13" x14ac:dyDescent="0.15">
      <c r="A203" s="37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</row>
    <row r="204" spans="1:46" ht="13" x14ac:dyDescent="0.15">
      <c r="A204" s="37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</row>
    <row r="205" spans="1:46" ht="13" x14ac:dyDescent="0.15">
      <c r="A205" s="37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</row>
    <row r="206" spans="1:46" ht="13" x14ac:dyDescent="0.15">
      <c r="A206" s="37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</row>
    <row r="207" spans="1:46" ht="13" x14ac:dyDescent="0.15">
      <c r="A207" s="37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</row>
    <row r="208" spans="1:46" ht="13" x14ac:dyDescent="0.15">
      <c r="A208" s="37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</row>
    <row r="209" spans="1:46" ht="13" x14ac:dyDescent="0.15">
      <c r="A209" s="37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</row>
    <row r="210" spans="1:46" ht="13" x14ac:dyDescent="0.15">
      <c r="A210" s="37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</row>
    <row r="211" spans="1:46" ht="13" x14ac:dyDescent="0.15">
      <c r="A211" s="37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</row>
    <row r="212" spans="1:46" ht="13" x14ac:dyDescent="0.15">
      <c r="A212" s="37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</row>
    <row r="213" spans="1:46" ht="13" x14ac:dyDescent="0.15">
      <c r="A213" s="37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</row>
    <row r="214" spans="1:46" ht="13" x14ac:dyDescent="0.15">
      <c r="A214" s="37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</row>
    <row r="215" spans="1:46" ht="13" x14ac:dyDescent="0.15">
      <c r="A215" s="37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</row>
    <row r="216" spans="1:46" ht="13" x14ac:dyDescent="0.15">
      <c r="A216" s="37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</row>
    <row r="217" spans="1:46" ht="13" x14ac:dyDescent="0.15">
      <c r="A217" s="37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</row>
    <row r="218" spans="1:46" ht="13" x14ac:dyDescent="0.15">
      <c r="A218" s="37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</row>
    <row r="219" spans="1:46" ht="13" x14ac:dyDescent="0.15">
      <c r="A219" s="37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</row>
    <row r="220" spans="1:46" ht="13" x14ac:dyDescent="0.15">
      <c r="A220" s="37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</row>
    <row r="221" spans="1:46" ht="13" x14ac:dyDescent="0.15">
      <c r="A221" s="37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</row>
    <row r="222" spans="1:46" ht="13" x14ac:dyDescent="0.15">
      <c r="A222" s="37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</row>
    <row r="223" spans="1:46" ht="13" x14ac:dyDescent="0.15">
      <c r="A223" s="37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</row>
    <row r="224" spans="1:46" ht="13" x14ac:dyDescent="0.15">
      <c r="A224" s="37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</row>
    <row r="225" spans="1:46" ht="13" x14ac:dyDescent="0.15">
      <c r="A225" s="37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</row>
    <row r="226" spans="1:46" ht="13" x14ac:dyDescent="0.15">
      <c r="A226" s="37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</row>
    <row r="227" spans="1:46" ht="13" x14ac:dyDescent="0.15">
      <c r="A227" s="37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</row>
    <row r="228" spans="1:46" ht="13" x14ac:dyDescent="0.15">
      <c r="A228" s="37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</row>
    <row r="229" spans="1:46" ht="13" x14ac:dyDescent="0.15">
      <c r="A229" s="37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</row>
    <row r="230" spans="1:46" ht="13" x14ac:dyDescent="0.15">
      <c r="A230" s="37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</row>
    <row r="231" spans="1:46" ht="13" x14ac:dyDescent="0.15">
      <c r="A231" s="37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</row>
    <row r="232" spans="1:46" ht="13" x14ac:dyDescent="0.15">
      <c r="A232" s="37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</row>
    <row r="233" spans="1:46" ht="13" x14ac:dyDescent="0.15">
      <c r="A233" s="37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</row>
    <row r="234" spans="1:46" ht="13" x14ac:dyDescent="0.15">
      <c r="A234" s="37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</row>
    <row r="235" spans="1:46" ht="13" x14ac:dyDescent="0.15">
      <c r="A235" s="37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</row>
    <row r="236" spans="1:46" ht="13" x14ac:dyDescent="0.15">
      <c r="A236" s="37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</row>
    <row r="237" spans="1:46" ht="13" x14ac:dyDescent="0.15">
      <c r="A237" s="37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</row>
    <row r="238" spans="1:46" ht="13" x14ac:dyDescent="0.15">
      <c r="A238" s="37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</row>
    <row r="239" spans="1:46" ht="13" x14ac:dyDescent="0.15">
      <c r="A239" s="37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</row>
    <row r="240" spans="1:46" ht="13" x14ac:dyDescent="0.15">
      <c r="A240" s="37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</row>
    <row r="241" spans="1:46" ht="13" x14ac:dyDescent="0.15">
      <c r="A241" s="37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</row>
    <row r="242" spans="1:46" ht="13" x14ac:dyDescent="0.15">
      <c r="A242" s="37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</row>
    <row r="243" spans="1:46" ht="13" x14ac:dyDescent="0.15">
      <c r="A243" s="37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</row>
    <row r="244" spans="1:46" ht="13" x14ac:dyDescent="0.15">
      <c r="A244" s="37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</row>
    <row r="245" spans="1:46" ht="13" x14ac:dyDescent="0.15">
      <c r="A245" s="37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</row>
    <row r="246" spans="1:46" ht="13" x14ac:dyDescent="0.15">
      <c r="A246" s="37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</row>
    <row r="247" spans="1:46" ht="13" x14ac:dyDescent="0.15">
      <c r="A247" s="37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</row>
    <row r="248" spans="1:46" ht="13" x14ac:dyDescent="0.15">
      <c r="A248" s="37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</row>
    <row r="249" spans="1:46" ht="13" x14ac:dyDescent="0.15">
      <c r="A249" s="37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</row>
    <row r="250" spans="1:46" ht="13" x14ac:dyDescent="0.15">
      <c r="A250" s="37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</row>
    <row r="251" spans="1:46" ht="13" x14ac:dyDescent="0.15">
      <c r="A251" s="37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</row>
    <row r="252" spans="1:46" ht="13" x14ac:dyDescent="0.15">
      <c r="A252" s="37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</row>
    <row r="253" spans="1:46" ht="13" x14ac:dyDescent="0.15">
      <c r="A253" s="37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</row>
    <row r="254" spans="1:46" ht="13" x14ac:dyDescent="0.15">
      <c r="A254" s="37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</row>
    <row r="255" spans="1:46" ht="13" x14ac:dyDescent="0.15">
      <c r="A255" s="37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</row>
    <row r="256" spans="1:46" ht="13" x14ac:dyDescent="0.15">
      <c r="A256" s="37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</row>
    <row r="257" spans="1:46" ht="13" x14ac:dyDescent="0.15">
      <c r="A257" s="37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</row>
    <row r="258" spans="1:46" ht="13" x14ac:dyDescent="0.15">
      <c r="A258" s="37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</row>
    <row r="259" spans="1:46" ht="13" x14ac:dyDescent="0.15">
      <c r="A259" s="37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</row>
    <row r="260" spans="1:46" ht="13" x14ac:dyDescent="0.15">
      <c r="A260" s="37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</row>
    <row r="261" spans="1:46" ht="13" x14ac:dyDescent="0.15">
      <c r="A261" s="37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</row>
    <row r="262" spans="1:46" ht="13" x14ac:dyDescent="0.15">
      <c r="A262" s="37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</row>
    <row r="263" spans="1:46" ht="13" x14ac:dyDescent="0.15">
      <c r="A263" s="37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</row>
    <row r="264" spans="1:46" ht="13" x14ac:dyDescent="0.15">
      <c r="A264" s="37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</row>
    <row r="265" spans="1:46" ht="13" x14ac:dyDescent="0.15">
      <c r="A265" s="37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</row>
    <row r="266" spans="1:46" ht="13" x14ac:dyDescent="0.15">
      <c r="A266" s="37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</row>
    <row r="267" spans="1:46" ht="13" x14ac:dyDescent="0.15">
      <c r="A267" s="37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</row>
    <row r="268" spans="1:46" ht="13" x14ac:dyDescent="0.15">
      <c r="A268" s="37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</row>
    <row r="269" spans="1:46" ht="13" x14ac:dyDescent="0.15">
      <c r="A269" s="37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</row>
    <row r="270" spans="1:46" ht="13" x14ac:dyDescent="0.15">
      <c r="A270" s="37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</row>
    <row r="271" spans="1:46" ht="13" x14ac:dyDescent="0.15">
      <c r="A271" s="37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</row>
    <row r="272" spans="1:46" ht="13" x14ac:dyDescent="0.15">
      <c r="A272" s="37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</row>
    <row r="273" spans="1:46" ht="13" x14ac:dyDescent="0.15">
      <c r="A273" s="37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</row>
    <row r="274" spans="1:46" ht="13" x14ac:dyDescent="0.15">
      <c r="A274" s="37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</row>
    <row r="275" spans="1:46" ht="13" x14ac:dyDescent="0.15">
      <c r="A275" s="37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</row>
    <row r="276" spans="1:46" ht="13" x14ac:dyDescent="0.15">
      <c r="A276" s="37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</row>
    <row r="277" spans="1:46" ht="13" x14ac:dyDescent="0.15">
      <c r="A277" s="37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</row>
    <row r="278" spans="1:46" ht="13" x14ac:dyDescent="0.15">
      <c r="A278" s="37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</row>
    <row r="279" spans="1:46" ht="13" x14ac:dyDescent="0.15">
      <c r="A279" s="37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</row>
    <row r="280" spans="1:46" ht="13" x14ac:dyDescent="0.15">
      <c r="A280" s="37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</row>
    <row r="281" spans="1:46" ht="13" x14ac:dyDescent="0.15">
      <c r="A281" s="37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</row>
    <row r="282" spans="1:46" ht="13" x14ac:dyDescent="0.15">
      <c r="A282" s="37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</row>
    <row r="283" spans="1:46" ht="13" x14ac:dyDescent="0.15">
      <c r="A283" s="37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</row>
    <row r="284" spans="1:46" ht="13" x14ac:dyDescent="0.15">
      <c r="A284" s="37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</row>
    <row r="285" spans="1:46" ht="13" x14ac:dyDescent="0.15">
      <c r="A285" s="37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</row>
    <row r="286" spans="1:46" ht="13" x14ac:dyDescent="0.15">
      <c r="A286" s="37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</row>
    <row r="287" spans="1:46" ht="13" x14ac:dyDescent="0.15">
      <c r="A287" s="37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</row>
    <row r="288" spans="1:46" ht="13" x14ac:dyDescent="0.15">
      <c r="A288" s="37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</row>
    <row r="289" spans="1:46" ht="13" x14ac:dyDescent="0.15">
      <c r="A289" s="37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</row>
    <row r="290" spans="1:46" ht="13" x14ac:dyDescent="0.15">
      <c r="A290" s="37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</row>
    <row r="291" spans="1:46" ht="13" x14ac:dyDescent="0.15">
      <c r="A291" s="37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</row>
    <row r="292" spans="1:46" ht="13" x14ac:dyDescent="0.15">
      <c r="A292" s="37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</row>
    <row r="293" spans="1:46" ht="13" x14ac:dyDescent="0.15">
      <c r="A293" s="37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</row>
    <row r="294" spans="1:46" ht="13" x14ac:dyDescent="0.15">
      <c r="A294" s="37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</row>
    <row r="295" spans="1:46" ht="13" x14ac:dyDescent="0.15">
      <c r="A295" s="37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</row>
    <row r="296" spans="1:46" ht="13" x14ac:dyDescent="0.15">
      <c r="A296" s="37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</row>
    <row r="297" spans="1:46" ht="13" x14ac:dyDescent="0.15">
      <c r="A297" s="37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</row>
    <row r="298" spans="1:46" ht="13" x14ac:dyDescent="0.15">
      <c r="A298" s="37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</row>
    <row r="299" spans="1:46" ht="13" x14ac:dyDescent="0.15">
      <c r="A299" s="37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</row>
    <row r="300" spans="1:46" ht="13" x14ac:dyDescent="0.15">
      <c r="A300" s="37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</row>
    <row r="301" spans="1:46" ht="13" x14ac:dyDescent="0.15">
      <c r="A301" s="37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</row>
    <row r="302" spans="1:46" ht="13" x14ac:dyDescent="0.15">
      <c r="A302" s="37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</row>
    <row r="303" spans="1:46" ht="13" x14ac:dyDescent="0.15">
      <c r="A303" s="37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</row>
    <row r="304" spans="1:46" ht="13" x14ac:dyDescent="0.15">
      <c r="A304" s="37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</row>
    <row r="305" spans="1:46" ht="13" x14ac:dyDescent="0.15">
      <c r="A305" s="37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</row>
    <row r="306" spans="1:46" ht="13" x14ac:dyDescent="0.15">
      <c r="A306" s="37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</row>
    <row r="307" spans="1:46" ht="13" x14ac:dyDescent="0.15">
      <c r="A307" s="37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</row>
    <row r="308" spans="1:46" ht="13" x14ac:dyDescent="0.15">
      <c r="A308" s="37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</row>
    <row r="309" spans="1:46" ht="13" x14ac:dyDescent="0.15">
      <c r="A309" s="37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</row>
    <row r="310" spans="1:46" ht="13" x14ac:dyDescent="0.15">
      <c r="A310" s="37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</row>
    <row r="311" spans="1:46" ht="13" x14ac:dyDescent="0.15">
      <c r="A311" s="37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</row>
    <row r="312" spans="1:46" ht="13" x14ac:dyDescent="0.15">
      <c r="A312" s="37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</row>
    <row r="313" spans="1:46" ht="13" x14ac:dyDescent="0.15">
      <c r="A313" s="37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</row>
    <row r="314" spans="1:46" ht="13" x14ac:dyDescent="0.15">
      <c r="A314" s="37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</row>
    <row r="315" spans="1:46" ht="13" x14ac:dyDescent="0.15">
      <c r="A315" s="37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</row>
    <row r="316" spans="1:46" ht="13" x14ac:dyDescent="0.15">
      <c r="A316" s="37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</row>
    <row r="317" spans="1:46" ht="13" x14ac:dyDescent="0.15">
      <c r="A317" s="37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</row>
    <row r="318" spans="1:46" ht="13" x14ac:dyDescent="0.15">
      <c r="A318" s="37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</row>
    <row r="319" spans="1:46" ht="13" x14ac:dyDescent="0.15">
      <c r="A319" s="37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</row>
    <row r="320" spans="1:46" ht="13" x14ac:dyDescent="0.15">
      <c r="A320" s="37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</row>
    <row r="321" spans="1:46" ht="13" x14ac:dyDescent="0.15">
      <c r="A321" s="37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</row>
    <row r="322" spans="1:46" ht="13" x14ac:dyDescent="0.15">
      <c r="A322" s="37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</row>
    <row r="323" spans="1:46" ht="13" x14ac:dyDescent="0.15">
      <c r="A323" s="37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</row>
    <row r="324" spans="1:46" ht="13" x14ac:dyDescent="0.15">
      <c r="A324" s="37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</row>
    <row r="325" spans="1:46" ht="13" x14ac:dyDescent="0.15">
      <c r="A325" s="37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</row>
    <row r="326" spans="1:46" ht="13" x14ac:dyDescent="0.15">
      <c r="A326" s="37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</row>
    <row r="327" spans="1:46" ht="13" x14ac:dyDescent="0.15">
      <c r="A327" s="37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</row>
    <row r="328" spans="1:46" ht="13" x14ac:dyDescent="0.15">
      <c r="A328" s="37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</row>
    <row r="329" spans="1:46" ht="13" x14ac:dyDescent="0.15">
      <c r="A329" s="37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</row>
    <row r="330" spans="1:46" ht="13" x14ac:dyDescent="0.15">
      <c r="A330" s="37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</row>
    <row r="331" spans="1:46" ht="13" x14ac:dyDescent="0.15">
      <c r="A331" s="37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</row>
    <row r="332" spans="1:46" ht="13" x14ac:dyDescent="0.15">
      <c r="A332" s="37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</row>
    <row r="333" spans="1:46" ht="13" x14ac:dyDescent="0.15">
      <c r="A333" s="37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</row>
    <row r="334" spans="1:46" ht="13" x14ac:dyDescent="0.15">
      <c r="A334" s="37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</row>
    <row r="335" spans="1:46" ht="13" x14ac:dyDescent="0.15">
      <c r="A335" s="37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</row>
    <row r="336" spans="1:46" ht="13" x14ac:dyDescent="0.15">
      <c r="A336" s="37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</row>
    <row r="337" spans="1:46" ht="13" x14ac:dyDescent="0.15">
      <c r="A337" s="37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</row>
    <row r="338" spans="1:46" ht="13" x14ac:dyDescent="0.15">
      <c r="A338" s="37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</row>
    <row r="339" spans="1:46" ht="13" x14ac:dyDescent="0.15">
      <c r="A339" s="37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</row>
    <row r="340" spans="1:46" ht="13" x14ac:dyDescent="0.15">
      <c r="A340" s="37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</row>
    <row r="341" spans="1:46" ht="13" x14ac:dyDescent="0.15">
      <c r="A341" s="37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</row>
    <row r="342" spans="1:46" ht="13" x14ac:dyDescent="0.15">
      <c r="A342" s="37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</row>
    <row r="343" spans="1:46" ht="13" x14ac:dyDescent="0.15">
      <c r="A343" s="37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</row>
    <row r="344" spans="1:46" ht="13" x14ac:dyDescent="0.15">
      <c r="A344" s="37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</row>
    <row r="345" spans="1:46" ht="13" x14ac:dyDescent="0.15">
      <c r="A345" s="37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</row>
    <row r="346" spans="1:46" ht="13" x14ac:dyDescent="0.15">
      <c r="A346" s="37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</row>
    <row r="347" spans="1:46" ht="13" x14ac:dyDescent="0.15">
      <c r="A347" s="37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</row>
    <row r="348" spans="1:46" ht="13" x14ac:dyDescent="0.15">
      <c r="A348" s="37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</row>
    <row r="349" spans="1:46" ht="13" x14ac:dyDescent="0.15">
      <c r="A349" s="37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</row>
    <row r="350" spans="1:46" ht="13" x14ac:dyDescent="0.15">
      <c r="A350" s="37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</row>
    <row r="351" spans="1:46" ht="13" x14ac:dyDescent="0.15">
      <c r="A351" s="37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</row>
    <row r="352" spans="1:46" ht="13" x14ac:dyDescent="0.15">
      <c r="A352" s="37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</row>
    <row r="353" spans="1:46" ht="13" x14ac:dyDescent="0.15">
      <c r="A353" s="37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</row>
    <row r="354" spans="1:46" ht="13" x14ac:dyDescent="0.15">
      <c r="A354" s="37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</row>
    <row r="355" spans="1:46" ht="13" x14ac:dyDescent="0.15">
      <c r="A355" s="37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</row>
    <row r="356" spans="1:46" ht="13" x14ac:dyDescent="0.15">
      <c r="A356" s="37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</row>
    <row r="357" spans="1:46" ht="13" x14ac:dyDescent="0.15">
      <c r="A357" s="37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</row>
    <row r="358" spans="1:46" ht="13" x14ac:dyDescent="0.15">
      <c r="A358" s="37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</row>
    <row r="359" spans="1:46" ht="13" x14ac:dyDescent="0.15">
      <c r="A359" s="37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</row>
    <row r="360" spans="1:46" ht="13" x14ac:dyDescent="0.15">
      <c r="A360" s="37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</row>
    <row r="361" spans="1:46" ht="13" x14ac:dyDescent="0.15">
      <c r="A361" s="37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</row>
    <row r="362" spans="1:46" ht="13" x14ac:dyDescent="0.15">
      <c r="A362" s="37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</row>
    <row r="363" spans="1:46" ht="13" x14ac:dyDescent="0.15">
      <c r="A363" s="37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</row>
    <row r="364" spans="1:46" ht="13" x14ac:dyDescent="0.15">
      <c r="A364" s="37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</row>
    <row r="365" spans="1:46" ht="13" x14ac:dyDescent="0.15">
      <c r="A365" s="37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</row>
    <row r="366" spans="1:46" ht="13" x14ac:dyDescent="0.15">
      <c r="A366" s="37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</row>
    <row r="367" spans="1:46" ht="13" x14ac:dyDescent="0.15">
      <c r="A367" s="37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</row>
    <row r="368" spans="1:46" ht="13" x14ac:dyDescent="0.15">
      <c r="A368" s="37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</row>
    <row r="369" spans="1:46" ht="13" x14ac:dyDescent="0.15">
      <c r="A369" s="37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</row>
    <row r="370" spans="1:46" ht="13" x14ac:dyDescent="0.15">
      <c r="A370" s="37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</row>
    <row r="371" spans="1:46" ht="13" x14ac:dyDescent="0.15">
      <c r="A371" s="37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</row>
    <row r="372" spans="1:46" ht="13" x14ac:dyDescent="0.15">
      <c r="A372" s="37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</row>
    <row r="373" spans="1:46" ht="13" x14ac:dyDescent="0.15">
      <c r="A373" s="37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</row>
    <row r="374" spans="1:46" ht="13" x14ac:dyDescent="0.15">
      <c r="A374" s="37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</row>
    <row r="375" spans="1:46" ht="13" x14ac:dyDescent="0.15">
      <c r="A375" s="37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</row>
    <row r="376" spans="1:46" ht="13" x14ac:dyDescent="0.15">
      <c r="A376" s="37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</row>
    <row r="377" spans="1:46" ht="13" x14ac:dyDescent="0.15">
      <c r="A377" s="37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</row>
    <row r="378" spans="1:46" ht="13" x14ac:dyDescent="0.15">
      <c r="A378" s="37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</row>
    <row r="379" spans="1:46" ht="13" x14ac:dyDescent="0.15">
      <c r="A379" s="37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</row>
    <row r="380" spans="1:46" ht="13" x14ac:dyDescent="0.15">
      <c r="A380" s="37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</row>
    <row r="381" spans="1:46" ht="13" x14ac:dyDescent="0.15">
      <c r="A381" s="37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</row>
    <row r="382" spans="1:46" ht="13" x14ac:dyDescent="0.15">
      <c r="A382" s="37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</row>
    <row r="383" spans="1:46" ht="13" x14ac:dyDescent="0.15">
      <c r="A383" s="37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</row>
    <row r="384" spans="1:46" ht="13" x14ac:dyDescent="0.15">
      <c r="A384" s="37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</row>
    <row r="385" spans="1:46" ht="13" x14ac:dyDescent="0.15">
      <c r="A385" s="37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</row>
    <row r="386" spans="1:46" ht="13" x14ac:dyDescent="0.15">
      <c r="A386" s="37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</row>
    <row r="387" spans="1:46" ht="13" x14ac:dyDescent="0.15">
      <c r="A387" s="37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</row>
    <row r="388" spans="1:46" ht="13" x14ac:dyDescent="0.15">
      <c r="A388" s="37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</row>
    <row r="389" spans="1:46" ht="13" x14ac:dyDescent="0.15">
      <c r="A389" s="37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</row>
    <row r="390" spans="1:46" ht="13" x14ac:dyDescent="0.15">
      <c r="A390" s="37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</row>
    <row r="391" spans="1:46" ht="13" x14ac:dyDescent="0.15">
      <c r="A391" s="37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</row>
    <row r="392" spans="1:46" ht="13" x14ac:dyDescent="0.15">
      <c r="A392" s="37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</row>
    <row r="393" spans="1:46" ht="13" x14ac:dyDescent="0.15">
      <c r="A393" s="37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</row>
    <row r="394" spans="1:46" ht="13" x14ac:dyDescent="0.15">
      <c r="A394" s="37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</row>
    <row r="395" spans="1:46" ht="13" x14ac:dyDescent="0.15">
      <c r="A395" s="37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</row>
    <row r="396" spans="1:46" ht="13" x14ac:dyDescent="0.15">
      <c r="A396" s="37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</row>
    <row r="397" spans="1:46" ht="13" x14ac:dyDescent="0.15">
      <c r="A397" s="37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</row>
    <row r="398" spans="1:46" ht="13" x14ac:dyDescent="0.15">
      <c r="A398" s="37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</row>
    <row r="399" spans="1:46" ht="13" x14ac:dyDescent="0.15">
      <c r="A399" s="37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</row>
    <row r="400" spans="1:46" ht="13" x14ac:dyDescent="0.15">
      <c r="A400" s="37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</row>
    <row r="401" spans="1:46" ht="13" x14ac:dyDescent="0.15">
      <c r="A401" s="37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</row>
    <row r="402" spans="1:46" ht="13" x14ac:dyDescent="0.15">
      <c r="A402" s="37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</row>
    <row r="403" spans="1:46" ht="13" x14ac:dyDescent="0.15">
      <c r="A403" s="37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</row>
    <row r="404" spans="1:46" ht="13" x14ac:dyDescent="0.15">
      <c r="A404" s="37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</row>
    <row r="405" spans="1:46" ht="13" x14ac:dyDescent="0.15">
      <c r="A405" s="37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</row>
    <row r="406" spans="1:46" ht="13" x14ac:dyDescent="0.15">
      <c r="A406" s="37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</row>
    <row r="407" spans="1:46" ht="13" x14ac:dyDescent="0.15">
      <c r="A407" s="37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</row>
    <row r="408" spans="1:46" ht="13" x14ac:dyDescent="0.15">
      <c r="A408" s="37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</row>
    <row r="409" spans="1:46" ht="13" x14ac:dyDescent="0.15">
      <c r="A409" s="37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</row>
    <row r="410" spans="1:46" ht="13" x14ac:dyDescent="0.15">
      <c r="A410" s="37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</row>
    <row r="411" spans="1:46" ht="13" x14ac:dyDescent="0.15">
      <c r="A411" s="37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</row>
    <row r="412" spans="1:46" ht="13" x14ac:dyDescent="0.15">
      <c r="A412" s="37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</row>
    <row r="413" spans="1:46" ht="13" x14ac:dyDescent="0.15">
      <c r="A413" s="37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</row>
    <row r="414" spans="1:46" ht="13" x14ac:dyDescent="0.15">
      <c r="A414" s="37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</row>
    <row r="415" spans="1:46" ht="13" x14ac:dyDescent="0.15">
      <c r="A415" s="37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</row>
    <row r="416" spans="1:46" ht="13" x14ac:dyDescent="0.15">
      <c r="A416" s="37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</row>
    <row r="417" spans="1:46" ht="13" x14ac:dyDescent="0.15">
      <c r="A417" s="37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</row>
    <row r="418" spans="1:46" ht="13" x14ac:dyDescent="0.15">
      <c r="A418" s="37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</row>
    <row r="419" spans="1:46" ht="13" x14ac:dyDescent="0.15">
      <c r="A419" s="37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</row>
    <row r="420" spans="1:46" ht="13" x14ac:dyDescent="0.15">
      <c r="A420" s="37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</row>
    <row r="421" spans="1:46" ht="13" x14ac:dyDescent="0.15">
      <c r="A421" s="37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</row>
    <row r="422" spans="1:46" ht="13" x14ac:dyDescent="0.15">
      <c r="A422" s="37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</row>
    <row r="423" spans="1:46" ht="13" x14ac:dyDescent="0.15">
      <c r="A423" s="37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</row>
    <row r="424" spans="1:46" ht="13" x14ac:dyDescent="0.15">
      <c r="A424" s="37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</row>
    <row r="425" spans="1:46" ht="13" x14ac:dyDescent="0.15">
      <c r="A425" s="37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</row>
    <row r="426" spans="1:46" ht="13" x14ac:dyDescent="0.15">
      <c r="A426" s="37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</row>
    <row r="427" spans="1:46" ht="13" x14ac:dyDescent="0.15">
      <c r="A427" s="37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</row>
    <row r="428" spans="1:46" ht="13" x14ac:dyDescent="0.15">
      <c r="A428" s="37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</row>
    <row r="429" spans="1:46" ht="13" x14ac:dyDescent="0.15">
      <c r="A429" s="37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</row>
    <row r="430" spans="1:46" ht="13" x14ac:dyDescent="0.15">
      <c r="A430" s="37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</row>
    <row r="431" spans="1:46" ht="13" x14ac:dyDescent="0.15">
      <c r="A431" s="37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</row>
    <row r="432" spans="1:46" ht="13" x14ac:dyDescent="0.15">
      <c r="A432" s="37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</row>
    <row r="433" spans="1:46" ht="13" x14ac:dyDescent="0.15">
      <c r="A433" s="37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</row>
    <row r="434" spans="1:46" ht="13" x14ac:dyDescent="0.15">
      <c r="A434" s="37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</row>
    <row r="435" spans="1:46" ht="13" x14ac:dyDescent="0.15">
      <c r="A435" s="37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</row>
    <row r="436" spans="1:46" ht="13" x14ac:dyDescent="0.15">
      <c r="A436" s="37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</row>
    <row r="437" spans="1:46" ht="13" x14ac:dyDescent="0.15">
      <c r="A437" s="37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</row>
    <row r="438" spans="1:46" ht="13" x14ac:dyDescent="0.15">
      <c r="A438" s="37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</row>
    <row r="439" spans="1:46" ht="13" x14ac:dyDescent="0.15">
      <c r="A439" s="37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</row>
    <row r="440" spans="1:46" ht="13" x14ac:dyDescent="0.15">
      <c r="A440" s="37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</row>
    <row r="441" spans="1:46" ht="13" x14ac:dyDescent="0.15">
      <c r="A441" s="37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</row>
    <row r="442" spans="1:46" ht="13" x14ac:dyDescent="0.15">
      <c r="A442" s="37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</row>
    <row r="443" spans="1:46" ht="13" x14ac:dyDescent="0.15">
      <c r="A443" s="37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</row>
    <row r="444" spans="1:46" ht="13" x14ac:dyDescent="0.15">
      <c r="A444" s="37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</row>
    <row r="445" spans="1:46" ht="13" x14ac:dyDescent="0.15">
      <c r="A445" s="37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</row>
    <row r="446" spans="1:46" ht="13" x14ac:dyDescent="0.15">
      <c r="A446" s="37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</row>
    <row r="447" spans="1:46" ht="13" x14ac:dyDescent="0.15">
      <c r="A447" s="37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</row>
    <row r="448" spans="1:46" ht="13" x14ac:dyDescent="0.15">
      <c r="A448" s="37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</row>
    <row r="449" spans="1:46" ht="13" x14ac:dyDescent="0.15">
      <c r="A449" s="37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</row>
    <row r="450" spans="1:46" ht="13" x14ac:dyDescent="0.15">
      <c r="A450" s="37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</row>
    <row r="451" spans="1:46" ht="13" x14ac:dyDescent="0.15">
      <c r="A451" s="37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</row>
    <row r="452" spans="1:46" ht="13" x14ac:dyDescent="0.15">
      <c r="A452" s="37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</row>
    <row r="453" spans="1:46" ht="13" x14ac:dyDescent="0.15">
      <c r="A453" s="37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</row>
    <row r="454" spans="1:46" ht="13" x14ac:dyDescent="0.15">
      <c r="A454" s="37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</row>
    <row r="455" spans="1:46" ht="13" x14ac:dyDescent="0.15">
      <c r="A455" s="37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</row>
    <row r="456" spans="1:46" ht="13" x14ac:dyDescent="0.15">
      <c r="A456" s="37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</row>
    <row r="457" spans="1:46" ht="13" x14ac:dyDescent="0.15">
      <c r="A457" s="37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</row>
    <row r="458" spans="1:46" ht="13" x14ac:dyDescent="0.15">
      <c r="A458" s="37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</row>
    <row r="459" spans="1:46" ht="13" x14ac:dyDescent="0.15">
      <c r="A459" s="37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</row>
    <row r="460" spans="1:46" ht="13" x14ac:dyDescent="0.15">
      <c r="A460" s="37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</row>
    <row r="461" spans="1:46" ht="13" x14ac:dyDescent="0.15">
      <c r="A461" s="37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</row>
    <row r="462" spans="1:46" ht="13" x14ac:dyDescent="0.15">
      <c r="A462" s="37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</row>
    <row r="463" spans="1:46" ht="13" x14ac:dyDescent="0.15">
      <c r="A463" s="37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</row>
    <row r="464" spans="1:46" ht="13" x14ac:dyDescent="0.15">
      <c r="A464" s="37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</row>
    <row r="465" spans="1:46" ht="13" x14ac:dyDescent="0.15">
      <c r="A465" s="37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</row>
    <row r="466" spans="1:46" ht="13" x14ac:dyDescent="0.15">
      <c r="A466" s="37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</row>
    <row r="467" spans="1:46" ht="13" x14ac:dyDescent="0.15">
      <c r="A467" s="37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</row>
    <row r="468" spans="1:46" ht="13" x14ac:dyDescent="0.15">
      <c r="A468" s="37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</row>
    <row r="469" spans="1:46" ht="13" x14ac:dyDescent="0.15">
      <c r="A469" s="37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</row>
    <row r="470" spans="1:46" ht="13" x14ac:dyDescent="0.15">
      <c r="A470" s="37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</row>
    <row r="471" spans="1:46" ht="13" x14ac:dyDescent="0.15">
      <c r="A471" s="37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</row>
    <row r="472" spans="1:46" ht="13" x14ac:dyDescent="0.15">
      <c r="A472" s="37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</row>
    <row r="473" spans="1:46" ht="13" x14ac:dyDescent="0.15">
      <c r="A473" s="37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</row>
    <row r="474" spans="1:46" ht="13" x14ac:dyDescent="0.15">
      <c r="A474" s="37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</row>
    <row r="475" spans="1:46" ht="13" x14ac:dyDescent="0.15">
      <c r="A475" s="37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</row>
    <row r="476" spans="1:46" ht="13" x14ac:dyDescent="0.15">
      <c r="A476" s="37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</row>
    <row r="477" spans="1:46" ht="13" x14ac:dyDescent="0.15">
      <c r="A477" s="37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</row>
    <row r="478" spans="1:46" ht="13" x14ac:dyDescent="0.15">
      <c r="A478" s="37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</row>
    <row r="479" spans="1:46" ht="13" x14ac:dyDescent="0.15">
      <c r="A479" s="37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</row>
    <row r="480" spans="1:46" ht="13" x14ac:dyDescent="0.15">
      <c r="A480" s="37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</row>
    <row r="481" spans="1:46" ht="13" x14ac:dyDescent="0.15">
      <c r="A481" s="37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</row>
    <row r="482" spans="1:46" ht="13" x14ac:dyDescent="0.15">
      <c r="A482" s="37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</row>
    <row r="483" spans="1:46" ht="13" x14ac:dyDescent="0.15">
      <c r="A483" s="37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</row>
    <row r="484" spans="1:46" ht="13" x14ac:dyDescent="0.15">
      <c r="A484" s="37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</row>
    <row r="485" spans="1:46" ht="13" x14ac:dyDescent="0.15">
      <c r="A485" s="37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</row>
    <row r="486" spans="1:46" ht="13" x14ac:dyDescent="0.15">
      <c r="A486" s="37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</row>
    <row r="487" spans="1:46" ht="13" x14ac:dyDescent="0.15">
      <c r="A487" s="37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</row>
    <row r="488" spans="1:46" ht="13" x14ac:dyDescent="0.15">
      <c r="A488" s="37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</row>
    <row r="489" spans="1:46" ht="13" x14ac:dyDescent="0.15">
      <c r="A489" s="37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</row>
    <row r="490" spans="1:46" ht="13" x14ac:dyDescent="0.15">
      <c r="A490" s="37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</row>
    <row r="491" spans="1:46" ht="13" x14ac:dyDescent="0.15">
      <c r="A491" s="37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</row>
    <row r="492" spans="1:46" ht="13" x14ac:dyDescent="0.15">
      <c r="A492" s="37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</row>
    <row r="493" spans="1:46" ht="13" x14ac:dyDescent="0.15">
      <c r="A493" s="37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</row>
    <row r="494" spans="1:46" ht="13" x14ac:dyDescent="0.15">
      <c r="A494" s="37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</row>
    <row r="495" spans="1:46" ht="13" x14ac:dyDescent="0.15">
      <c r="A495" s="37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</row>
    <row r="496" spans="1:46" ht="13" x14ac:dyDescent="0.15">
      <c r="A496" s="37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</row>
    <row r="497" spans="1:46" ht="13" x14ac:dyDescent="0.15">
      <c r="A497" s="37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</row>
    <row r="498" spans="1:46" ht="13" x14ac:dyDescent="0.15">
      <c r="A498" s="37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</row>
    <row r="499" spans="1:46" ht="13" x14ac:dyDescent="0.15">
      <c r="A499" s="37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</row>
    <row r="500" spans="1:46" ht="13" x14ac:dyDescent="0.15">
      <c r="A500" s="37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</row>
    <row r="501" spans="1:46" ht="13" x14ac:dyDescent="0.15">
      <c r="A501" s="37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</row>
    <row r="502" spans="1:46" ht="13" x14ac:dyDescent="0.15">
      <c r="A502" s="37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</row>
    <row r="503" spans="1:46" ht="13" x14ac:dyDescent="0.15">
      <c r="A503" s="37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</row>
    <row r="504" spans="1:46" ht="13" x14ac:dyDescent="0.15">
      <c r="A504" s="37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</row>
    <row r="505" spans="1:46" ht="13" x14ac:dyDescent="0.15">
      <c r="A505" s="37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</row>
    <row r="506" spans="1:46" ht="13" x14ac:dyDescent="0.15">
      <c r="A506" s="37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</row>
    <row r="507" spans="1:46" ht="13" x14ac:dyDescent="0.15">
      <c r="A507" s="37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</row>
    <row r="508" spans="1:46" ht="13" x14ac:dyDescent="0.15">
      <c r="A508" s="37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</row>
    <row r="509" spans="1:46" ht="13" x14ac:dyDescent="0.15">
      <c r="A509" s="37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</row>
    <row r="510" spans="1:46" ht="13" x14ac:dyDescent="0.15">
      <c r="A510" s="37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</row>
    <row r="511" spans="1:46" ht="13" x14ac:dyDescent="0.15">
      <c r="A511" s="37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</row>
    <row r="512" spans="1:46" ht="13" x14ac:dyDescent="0.15">
      <c r="A512" s="37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</row>
    <row r="513" spans="1:46" ht="13" x14ac:dyDescent="0.15">
      <c r="A513" s="37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</row>
    <row r="514" spans="1:46" ht="13" x14ac:dyDescent="0.15">
      <c r="A514" s="37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</row>
    <row r="515" spans="1:46" ht="13" x14ac:dyDescent="0.15">
      <c r="A515" s="37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</row>
    <row r="516" spans="1:46" ht="13" x14ac:dyDescent="0.15">
      <c r="A516" s="37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</row>
    <row r="517" spans="1:46" ht="13" x14ac:dyDescent="0.15">
      <c r="A517" s="37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</row>
    <row r="518" spans="1:46" ht="13" x14ac:dyDescent="0.15">
      <c r="A518" s="37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</row>
    <row r="519" spans="1:46" ht="13" x14ac:dyDescent="0.15">
      <c r="A519" s="37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</row>
    <row r="520" spans="1:46" ht="13" x14ac:dyDescent="0.15">
      <c r="A520" s="37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</row>
    <row r="521" spans="1:46" ht="13" x14ac:dyDescent="0.15">
      <c r="A521" s="37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</row>
    <row r="522" spans="1:46" ht="13" x14ac:dyDescent="0.15">
      <c r="A522" s="37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</row>
    <row r="523" spans="1:46" ht="13" x14ac:dyDescent="0.15">
      <c r="A523" s="37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</row>
    <row r="524" spans="1:46" ht="13" x14ac:dyDescent="0.15">
      <c r="A524" s="37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</row>
    <row r="525" spans="1:46" ht="13" x14ac:dyDescent="0.15">
      <c r="A525" s="37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</row>
    <row r="526" spans="1:46" ht="13" x14ac:dyDescent="0.15">
      <c r="A526" s="37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</row>
    <row r="527" spans="1:46" ht="13" x14ac:dyDescent="0.15">
      <c r="A527" s="37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</row>
    <row r="528" spans="1:46" ht="13" x14ac:dyDescent="0.15">
      <c r="A528" s="37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</row>
    <row r="529" spans="1:46" ht="13" x14ac:dyDescent="0.15">
      <c r="A529" s="37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</row>
    <row r="530" spans="1:46" ht="13" x14ac:dyDescent="0.15">
      <c r="A530" s="37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</row>
    <row r="531" spans="1:46" ht="13" x14ac:dyDescent="0.15">
      <c r="A531" s="37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</row>
    <row r="532" spans="1:46" ht="13" x14ac:dyDescent="0.15">
      <c r="A532" s="37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</row>
    <row r="533" spans="1:46" ht="13" x14ac:dyDescent="0.15">
      <c r="A533" s="37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</row>
    <row r="534" spans="1:46" ht="13" x14ac:dyDescent="0.15">
      <c r="A534" s="37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</row>
    <row r="535" spans="1:46" ht="13" x14ac:dyDescent="0.15">
      <c r="A535" s="37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</row>
    <row r="536" spans="1:46" ht="13" x14ac:dyDescent="0.15">
      <c r="A536" s="37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</row>
    <row r="537" spans="1:46" ht="13" x14ac:dyDescent="0.15">
      <c r="A537" s="37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</row>
    <row r="538" spans="1:46" ht="13" x14ac:dyDescent="0.15">
      <c r="A538" s="37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</row>
    <row r="539" spans="1:46" ht="13" x14ac:dyDescent="0.15">
      <c r="A539" s="37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</row>
    <row r="540" spans="1:46" ht="13" x14ac:dyDescent="0.15">
      <c r="A540" s="37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</row>
    <row r="541" spans="1:46" ht="13" x14ac:dyDescent="0.15">
      <c r="A541" s="37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</row>
    <row r="542" spans="1:46" ht="13" x14ac:dyDescent="0.15">
      <c r="A542" s="37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</row>
    <row r="543" spans="1:46" ht="13" x14ac:dyDescent="0.15">
      <c r="A543" s="37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</row>
    <row r="544" spans="1:46" ht="13" x14ac:dyDescent="0.15">
      <c r="A544" s="37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</row>
    <row r="545" spans="1:46" ht="13" x14ac:dyDescent="0.15">
      <c r="A545" s="37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</row>
    <row r="546" spans="1:46" ht="13" x14ac:dyDescent="0.15">
      <c r="A546" s="37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</row>
    <row r="547" spans="1:46" ht="13" x14ac:dyDescent="0.15">
      <c r="A547" s="37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</row>
    <row r="548" spans="1:46" ht="13" x14ac:dyDescent="0.15">
      <c r="A548" s="37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</row>
    <row r="549" spans="1:46" ht="13" x14ac:dyDescent="0.15">
      <c r="A549" s="37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</row>
    <row r="550" spans="1:46" ht="13" x14ac:dyDescent="0.15">
      <c r="A550" s="37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</row>
    <row r="551" spans="1:46" ht="13" x14ac:dyDescent="0.15">
      <c r="A551" s="37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</row>
    <row r="552" spans="1:46" ht="13" x14ac:dyDescent="0.15">
      <c r="A552" s="37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</row>
    <row r="553" spans="1:46" ht="13" x14ac:dyDescent="0.15">
      <c r="A553" s="37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</row>
    <row r="554" spans="1:46" ht="13" x14ac:dyDescent="0.15">
      <c r="A554" s="37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</row>
    <row r="555" spans="1:46" ht="13" x14ac:dyDescent="0.15">
      <c r="A555" s="37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</row>
    <row r="556" spans="1:46" ht="13" x14ac:dyDescent="0.15">
      <c r="A556" s="37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</row>
    <row r="557" spans="1:46" ht="13" x14ac:dyDescent="0.15">
      <c r="A557" s="37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</row>
    <row r="558" spans="1:46" ht="13" x14ac:dyDescent="0.15">
      <c r="A558" s="37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</row>
    <row r="559" spans="1:46" ht="13" x14ac:dyDescent="0.15">
      <c r="A559" s="37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</row>
    <row r="560" spans="1:46" ht="13" x14ac:dyDescent="0.15">
      <c r="A560" s="37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</row>
    <row r="561" spans="1:46" ht="13" x14ac:dyDescent="0.15">
      <c r="A561" s="37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</row>
    <row r="562" spans="1:46" ht="13" x14ac:dyDescent="0.15">
      <c r="A562" s="37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</row>
    <row r="563" spans="1:46" ht="13" x14ac:dyDescent="0.15">
      <c r="A563" s="37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</row>
    <row r="564" spans="1:46" ht="13" x14ac:dyDescent="0.15">
      <c r="A564" s="37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</row>
    <row r="565" spans="1:46" ht="13" x14ac:dyDescent="0.15">
      <c r="A565" s="37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</row>
    <row r="566" spans="1:46" ht="13" x14ac:dyDescent="0.15">
      <c r="A566" s="37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</row>
    <row r="567" spans="1:46" ht="13" x14ac:dyDescent="0.15">
      <c r="A567" s="37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</row>
    <row r="568" spans="1:46" ht="13" x14ac:dyDescent="0.15">
      <c r="A568" s="37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</row>
    <row r="569" spans="1:46" ht="13" x14ac:dyDescent="0.15">
      <c r="A569" s="37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</row>
    <row r="570" spans="1:46" ht="13" x14ac:dyDescent="0.15">
      <c r="A570" s="37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</row>
    <row r="571" spans="1:46" ht="13" x14ac:dyDescent="0.15">
      <c r="A571" s="37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</row>
    <row r="572" spans="1:46" ht="13" x14ac:dyDescent="0.15">
      <c r="A572" s="37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</row>
    <row r="573" spans="1:46" ht="13" x14ac:dyDescent="0.15">
      <c r="A573" s="37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</row>
    <row r="574" spans="1:46" ht="13" x14ac:dyDescent="0.15">
      <c r="A574" s="37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</row>
    <row r="575" spans="1:46" ht="13" x14ac:dyDescent="0.15">
      <c r="A575" s="37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</row>
    <row r="576" spans="1:46" ht="13" x14ac:dyDescent="0.15">
      <c r="A576" s="37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</row>
    <row r="577" spans="1:46" ht="13" x14ac:dyDescent="0.15">
      <c r="A577" s="37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</row>
    <row r="578" spans="1:46" ht="13" x14ac:dyDescent="0.15">
      <c r="A578" s="37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</row>
    <row r="579" spans="1:46" ht="13" x14ac:dyDescent="0.15">
      <c r="A579" s="37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</row>
    <row r="580" spans="1:46" ht="13" x14ac:dyDescent="0.15">
      <c r="A580" s="37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</row>
    <row r="581" spans="1:46" ht="13" x14ac:dyDescent="0.15">
      <c r="A581" s="37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</row>
    <row r="582" spans="1:46" ht="13" x14ac:dyDescent="0.15">
      <c r="A582" s="37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</row>
    <row r="583" spans="1:46" ht="13" x14ac:dyDescent="0.15">
      <c r="A583" s="37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</row>
    <row r="584" spans="1:46" ht="13" x14ac:dyDescent="0.15">
      <c r="A584" s="37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</row>
    <row r="585" spans="1:46" ht="13" x14ac:dyDescent="0.15">
      <c r="A585" s="37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</row>
    <row r="586" spans="1:46" ht="13" x14ac:dyDescent="0.15">
      <c r="A586" s="37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</row>
    <row r="587" spans="1:46" ht="13" x14ac:dyDescent="0.15">
      <c r="A587" s="37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</row>
    <row r="588" spans="1:46" ht="13" x14ac:dyDescent="0.15">
      <c r="A588" s="37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</row>
    <row r="589" spans="1:46" ht="13" x14ac:dyDescent="0.15">
      <c r="A589" s="37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</row>
    <row r="590" spans="1:46" ht="13" x14ac:dyDescent="0.15">
      <c r="A590" s="37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</row>
    <row r="591" spans="1:46" ht="13" x14ac:dyDescent="0.15">
      <c r="A591" s="37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</row>
    <row r="592" spans="1:46" ht="13" x14ac:dyDescent="0.15">
      <c r="A592" s="37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</row>
    <row r="593" spans="1:46" ht="13" x14ac:dyDescent="0.15">
      <c r="A593" s="37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</row>
    <row r="594" spans="1:46" ht="13" x14ac:dyDescent="0.15">
      <c r="A594" s="37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</row>
    <row r="595" spans="1:46" ht="13" x14ac:dyDescent="0.15">
      <c r="A595" s="37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</row>
    <row r="596" spans="1:46" ht="13" x14ac:dyDescent="0.15">
      <c r="A596" s="37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</row>
    <row r="597" spans="1:46" ht="13" x14ac:dyDescent="0.15">
      <c r="A597" s="37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</row>
    <row r="598" spans="1:46" ht="13" x14ac:dyDescent="0.15">
      <c r="A598" s="37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</row>
    <row r="599" spans="1:46" ht="13" x14ac:dyDescent="0.15">
      <c r="A599" s="37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</row>
    <row r="600" spans="1:46" ht="13" x14ac:dyDescent="0.15">
      <c r="A600" s="37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</row>
    <row r="601" spans="1:46" ht="13" x14ac:dyDescent="0.15">
      <c r="A601" s="37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</row>
    <row r="602" spans="1:46" ht="13" x14ac:dyDescent="0.15">
      <c r="A602" s="37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</row>
    <row r="603" spans="1:46" ht="13" x14ac:dyDescent="0.15">
      <c r="A603" s="37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</row>
    <row r="604" spans="1:46" ht="13" x14ac:dyDescent="0.15">
      <c r="A604" s="37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</row>
    <row r="605" spans="1:46" ht="13" x14ac:dyDescent="0.15">
      <c r="A605" s="37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</row>
    <row r="606" spans="1:46" ht="13" x14ac:dyDescent="0.15">
      <c r="A606" s="37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</row>
    <row r="607" spans="1:46" ht="13" x14ac:dyDescent="0.15">
      <c r="A607" s="37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</row>
    <row r="608" spans="1:46" ht="13" x14ac:dyDescent="0.15">
      <c r="A608" s="37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</row>
    <row r="609" spans="1:46" ht="13" x14ac:dyDescent="0.15">
      <c r="A609" s="37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</row>
    <row r="610" spans="1:46" ht="13" x14ac:dyDescent="0.15">
      <c r="A610" s="37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</row>
    <row r="611" spans="1:46" ht="13" x14ac:dyDescent="0.15">
      <c r="A611" s="37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</row>
    <row r="612" spans="1:46" ht="13" x14ac:dyDescent="0.15">
      <c r="A612" s="37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</row>
    <row r="613" spans="1:46" ht="13" x14ac:dyDescent="0.15">
      <c r="A613" s="37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</row>
    <row r="614" spans="1:46" ht="13" x14ac:dyDescent="0.15">
      <c r="A614" s="37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</row>
    <row r="615" spans="1:46" ht="13" x14ac:dyDescent="0.15">
      <c r="A615" s="37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</row>
    <row r="616" spans="1:46" ht="13" x14ac:dyDescent="0.15">
      <c r="A616" s="37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</row>
    <row r="617" spans="1:46" ht="13" x14ac:dyDescent="0.15">
      <c r="A617" s="37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</row>
    <row r="618" spans="1:46" ht="13" x14ac:dyDescent="0.15">
      <c r="A618" s="37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</row>
    <row r="619" spans="1:46" ht="13" x14ac:dyDescent="0.15">
      <c r="A619" s="37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</row>
    <row r="620" spans="1:46" ht="13" x14ac:dyDescent="0.15">
      <c r="A620" s="37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</row>
    <row r="621" spans="1:46" ht="13" x14ac:dyDescent="0.15">
      <c r="A621" s="37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</row>
    <row r="622" spans="1:46" ht="13" x14ac:dyDescent="0.15">
      <c r="A622" s="37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</row>
    <row r="623" spans="1:46" ht="13" x14ac:dyDescent="0.15">
      <c r="A623" s="37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</row>
    <row r="624" spans="1:46" ht="13" x14ac:dyDescent="0.15">
      <c r="A624" s="37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</row>
    <row r="625" spans="1:46" ht="13" x14ac:dyDescent="0.15">
      <c r="A625" s="37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</row>
    <row r="626" spans="1:46" ht="13" x14ac:dyDescent="0.15">
      <c r="A626" s="37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</row>
    <row r="627" spans="1:46" ht="13" x14ac:dyDescent="0.15">
      <c r="A627" s="37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</row>
    <row r="628" spans="1:46" ht="13" x14ac:dyDescent="0.15">
      <c r="A628" s="37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</row>
    <row r="629" spans="1:46" ht="13" x14ac:dyDescent="0.15">
      <c r="A629" s="37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</row>
    <row r="630" spans="1:46" ht="13" x14ac:dyDescent="0.15">
      <c r="A630" s="37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</row>
    <row r="631" spans="1:46" ht="13" x14ac:dyDescent="0.15">
      <c r="A631" s="37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</row>
    <row r="632" spans="1:46" ht="13" x14ac:dyDescent="0.15">
      <c r="A632" s="37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</row>
    <row r="633" spans="1:46" ht="13" x14ac:dyDescent="0.15">
      <c r="A633" s="37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</row>
    <row r="634" spans="1:46" ht="13" x14ac:dyDescent="0.15">
      <c r="A634" s="37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</row>
    <row r="635" spans="1:46" ht="13" x14ac:dyDescent="0.15">
      <c r="A635" s="37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</row>
    <row r="636" spans="1:46" ht="13" x14ac:dyDescent="0.15">
      <c r="A636" s="37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</row>
    <row r="637" spans="1:46" ht="13" x14ac:dyDescent="0.15">
      <c r="A637" s="37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</row>
    <row r="638" spans="1:46" ht="13" x14ac:dyDescent="0.15">
      <c r="A638" s="37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</row>
    <row r="639" spans="1:46" ht="13" x14ac:dyDescent="0.15">
      <c r="A639" s="37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</row>
    <row r="640" spans="1:46" ht="13" x14ac:dyDescent="0.15">
      <c r="A640" s="37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</row>
    <row r="641" spans="1:46" ht="13" x14ac:dyDescent="0.15">
      <c r="A641" s="37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</row>
    <row r="642" spans="1:46" ht="13" x14ac:dyDescent="0.15">
      <c r="A642" s="37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</row>
    <row r="643" spans="1:46" ht="13" x14ac:dyDescent="0.15">
      <c r="A643" s="37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</row>
    <row r="644" spans="1:46" ht="13" x14ac:dyDescent="0.15">
      <c r="A644" s="37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</row>
    <row r="645" spans="1:46" ht="13" x14ac:dyDescent="0.15">
      <c r="A645" s="37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</row>
    <row r="646" spans="1:46" ht="13" x14ac:dyDescent="0.15">
      <c r="A646" s="37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</row>
    <row r="647" spans="1:46" ht="13" x14ac:dyDescent="0.15">
      <c r="A647" s="37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</row>
    <row r="648" spans="1:46" ht="13" x14ac:dyDescent="0.15">
      <c r="A648" s="37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</row>
    <row r="649" spans="1:46" ht="13" x14ac:dyDescent="0.15">
      <c r="A649" s="37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</row>
    <row r="650" spans="1:46" ht="13" x14ac:dyDescent="0.15">
      <c r="A650" s="37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</row>
    <row r="651" spans="1:46" ht="13" x14ac:dyDescent="0.15">
      <c r="A651" s="37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</row>
    <row r="652" spans="1:46" ht="13" x14ac:dyDescent="0.15">
      <c r="A652" s="37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</row>
    <row r="653" spans="1:46" ht="13" x14ac:dyDescent="0.15">
      <c r="A653" s="37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</row>
    <row r="654" spans="1:46" ht="13" x14ac:dyDescent="0.15">
      <c r="A654" s="37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</row>
    <row r="655" spans="1:46" ht="13" x14ac:dyDescent="0.15">
      <c r="A655" s="37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</row>
    <row r="656" spans="1:46" ht="13" x14ac:dyDescent="0.15">
      <c r="A656" s="37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</row>
    <row r="657" spans="1:46" ht="13" x14ac:dyDescent="0.15">
      <c r="A657" s="37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</row>
    <row r="658" spans="1:46" ht="13" x14ac:dyDescent="0.15">
      <c r="A658" s="37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</row>
    <row r="659" spans="1:46" ht="13" x14ac:dyDescent="0.15">
      <c r="A659" s="37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</row>
    <row r="660" spans="1:46" ht="13" x14ac:dyDescent="0.15">
      <c r="A660" s="37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</row>
    <row r="661" spans="1:46" ht="13" x14ac:dyDescent="0.15">
      <c r="A661" s="37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</row>
    <row r="662" spans="1:46" ht="13" x14ac:dyDescent="0.15">
      <c r="A662" s="37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</row>
    <row r="663" spans="1:46" ht="13" x14ac:dyDescent="0.15">
      <c r="A663" s="37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</row>
    <row r="664" spans="1:46" ht="13" x14ac:dyDescent="0.15">
      <c r="A664" s="37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</row>
    <row r="665" spans="1:46" ht="13" x14ac:dyDescent="0.15">
      <c r="A665" s="37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</row>
    <row r="666" spans="1:46" ht="13" x14ac:dyDescent="0.15">
      <c r="A666" s="37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</row>
    <row r="667" spans="1:46" ht="13" x14ac:dyDescent="0.15">
      <c r="A667" s="37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</row>
    <row r="668" spans="1:46" ht="13" x14ac:dyDescent="0.15">
      <c r="A668" s="37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</row>
    <row r="669" spans="1:46" ht="13" x14ac:dyDescent="0.15">
      <c r="A669" s="37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</row>
    <row r="670" spans="1:46" ht="13" x14ac:dyDescent="0.15">
      <c r="A670" s="37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</row>
    <row r="671" spans="1:46" ht="13" x14ac:dyDescent="0.15">
      <c r="A671" s="37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</row>
    <row r="672" spans="1:46" ht="13" x14ac:dyDescent="0.15">
      <c r="A672" s="37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</row>
    <row r="673" spans="1:46" ht="13" x14ac:dyDescent="0.15">
      <c r="A673" s="37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</row>
    <row r="674" spans="1:46" ht="13" x14ac:dyDescent="0.15">
      <c r="A674" s="37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</row>
    <row r="675" spans="1:46" ht="13" x14ac:dyDescent="0.15">
      <c r="A675" s="37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</row>
    <row r="676" spans="1:46" ht="13" x14ac:dyDescent="0.15">
      <c r="A676" s="37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</row>
    <row r="677" spans="1:46" ht="13" x14ac:dyDescent="0.15">
      <c r="A677" s="37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</row>
    <row r="678" spans="1:46" ht="13" x14ac:dyDescent="0.15">
      <c r="A678" s="37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</row>
    <row r="679" spans="1:46" ht="13" x14ac:dyDescent="0.15">
      <c r="A679" s="37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</row>
    <row r="680" spans="1:46" ht="13" x14ac:dyDescent="0.15">
      <c r="A680" s="37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</row>
    <row r="681" spans="1:46" ht="13" x14ac:dyDescent="0.15">
      <c r="A681" s="37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</row>
    <row r="682" spans="1:46" ht="13" x14ac:dyDescent="0.15">
      <c r="A682" s="37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</row>
    <row r="683" spans="1:46" ht="13" x14ac:dyDescent="0.15">
      <c r="A683" s="37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</row>
    <row r="684" spans="1:46" ht="13" x14ac:dyDescent="0.15">
      <c r="A684" s="37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</row>
    <row r="685" spans="1:46" ht="13" x14ac:dyDescent="0.15">
      <c r="A685" s="37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</row>
    <row r="686" spans="1:46" ht="13" x14ac:dyDescent="0.15">
      <c r="A686" s="37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</row>
    <row r="687" spans="1:46" ht="13" x14ac:dyDescent="0.15">
      <c r="A687" s="37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</row>
    <row r="688" spans="1:46" ht="13" x14ac:dyDescent="0.15">
      <c r="A688" s="37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</row>
    <row r="689" spans="1:46" ht="13" x14ac:dyDescent="0.15">
      <c r="A689" s="37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</row>
    <row r="690" spans="1:46" ht="13" x14ac:dyDescent="0.15">
      <c r="A690" s="37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</row>
    <row r="691" spans="1:46" ht="13" x14ac:dyDescent="0.15">
      <c r="A691" s="37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</row>
    <row r="692" spans="1:46" ht="13" x14ac:dyDescent="0.15">
      <c r="A692" s="37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</row>
    <row r="693" spans="1:46" ht="13" x14ac:dyDescent="0.15">
      <c r="A693" s="37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</row>
    <row r="694" spans="1:46" ht="13" x14ac:dyDescent="0.15">
      <c r="A694" s="37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</row>
    <row r="695" spans="1:46" ht="13" x14ac:dyDescent="0.15">
      <c r="A695" s="37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</row>
    <row r="696" spans="1:46" ht="13" x14ac:dyDescent="0.15">
      <c r="A696" s="37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</row>
    <row r="697" spans="1:46" ht="13" x14ac:dyDescent="0.15">
      <c r="A697" s="37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</row>
    <row r="698" spans="1:46" ht="13" x14ac:dyDescent="0.15">
      <c r="A698" s="37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</row>
    <row r="699" spans="1:46" ht="13" x14ac:dyDescent="0.15">
      <c r="A699" s="37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</row>
    <row r="700" spans="1:46" ht="13" x14ac:dyDescent="0.15">
      <c r="A700" s="37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</row>
    <row r="701" spans="1:46" ht="13" x14ac:dyDescent="0.15">
      <c r="A701" s="37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</row>
    <row r="702" spans="1:46" ht="13" x14ac:dyDescent="0.15">
      <c r="A702" s="37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</row>
    <row r="703" spans="1:46" ht="13" x14ac:dyDescent="0.15">
      <c r="A703" s="37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</row>
    <row r="704" spans="1:46" ht="13" x14ac:dyDescent="0.15">
      <c r="A704" s="37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</row>
    <row r="705" spans="1:46" ht="13" x14ac:dyDescent="0.15">
      <c r="A705" s="37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</row>
    <row r="706" spans="1:46" ht="13" x14ac:dyDescent="0.15">
      <c r="A706" s="37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</row>
    <row r="707" spans="1:46" ht="13" x14ac:dyDescent="0.15">
      <c r="A707" s="37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</row>
    <row r="708" spans="1:46" ht="13" x14ac:dyDescent="0.15">
      <c r="A708" s="37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</row>
    <row r="709" spans="1:46" ht="13" x14ac:dyDescent="0.15">
      <c r="A709" s="37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</row>
    <row r="710" spans="1:46" ht="13" x14ac:dyDescent="0.15">
      <c r="A710" s="37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</row>
    <row r="711" spans="1:46" ht="13" x14ac:dyDescent="0.15">
      <c r="A711" s="37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</row>
    <row r="712" spans="1:46" ht="13" x14ac:dyDescent="0.15">
      <c r="A712" s="37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</row>
    <row r="713" spans="1:46" ht="13" x14ac:dyDescent="0.15">
      <c r="A713" s="37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</row>
    <row r="714" spans="1:46" ht="13" x14ac:dyDescent="0.15">
      <c r="A714" s="37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</row>
    <row r="715" spans="1:46" ht="13" x14ac:dyDescent="0.15">
      <c r="A715" s="37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</row>
    <row r="716" spans="1:46" ht="13" x14ac:dyDescent="0.15">
      <c r="A716" s="37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</row>
    <row r="717" spans="1:46" ht="13" x14ac:dyDescent="0.15">
      <c r="A717" s="37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</row>
    <row r="718" spans="1:46" ht="13" x14ac:dyDescent="0.15">
      <c r="A718" s="37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</row>
    <row r="719" spans="1:46" ht="13" x14ac:dyDescent="0.15">
      <c r="A719" s="37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</row>
    <row r="720" spans="1:46" ht="13" x14ac:dyDescent="0.15">
      <c r="A720" s="37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</row>
    <row r="721" spans="1:46" ht="13" x14ac:dyDescent="0.15">
      <c r="A721" s="37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</row>
    <row r="722" spans="1:46" ht="13" x14ac:dyDescent="0.15">
      <c r="A722" s="37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</row>
    <row r="723" spans="1:46" ht="13" x14ac:dyDescent="0.15">
      <c r="A723" s="37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</row>
    <row r="724" spans="1:46" ht="13" x14ac:dyDescent="0.15">
      <c r="A724" s="37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</row>
    <row r="725" spans="1:46" ht="13" x14ac:dyDescent="0.15">
      <c r="A725" s="37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</row>
    <row r="726" spans="1:46" ht="13" x14ac:dyDescent="0.15">
      <c r="A726" s="37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</row>
    <row r="727" spans="1:46" ht="13" x14ac:dyDescent="0.15">
      <c r="A727" s="37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</row>
    <row r="728" spans="1:46" ht="13" x14ac:dyDescent="0.15">
      <c r="A728" s="37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</row>
    <row r="729" spans="1:46" ht="13" x14ac:dyDescent="0.15">
      <c r="A729" s="37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</row>
    <row r="730" spans="1:46" ht="13" x14ac:dyDescent="0.15">
      <c r="A730" s="37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</row>
    <row r="731" spans="1:46" ht="13" x14ac:dyDescent="0.15">
      <c r="A731" s="37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</row>
    <row r="732" spans="1:46" ht="13" x14ac:dyDescent="0.15">
      <c r="A732" s="37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</row>
    <row r="733" spans="1:46" ht="13" x14ac:dyDescent="0.15">
      <c r="A733" s="37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</row>
    <row r="734" spans="1:46" ht="13" x14ac:dyDescent="0.15">
      <c r="A734" s="37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</row>
    <row r="735" spans="1:46" ht="13" x14ac:dyDescent="0.15">
      <c r="A735" s="37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</row>
    <row r="736" spans="1:46" ht="13" x14ac:dyDescent="0.15">
      <c r="A736" s="37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</row>
    <row r="737" spans="1:46" ht="13" x14ac:dyDescent="0.15">
      <c r="A737" s="37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</row>
    <row r="738" spans="1:46" ht="13" x14ac:dyDescent="0.15">
      <c r="A738" s="37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</row>
    <row r="739" spans="1:46" ht="13" x14ac:dyDescent="0.15">
      <c r="A739" s="37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</row>
    <row r="740" spans="1:46" ht="13" x14ac:dyDescent="0.15">
      <c r="A740" s="37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</row>
    <row r="741" spans="1:46" ht="13" x14ac:dyDescent="0.15">
      <c r="A741" s="37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</row>
    <row r="742" spans="1:46" ht="13" x14ac:dyDescent="0.15">
      <c r="A742" s="37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</row>
    <row r="743" spans="1:46" ht="13" x14ac:dyDescent="0.15">
      <c r="A743" s="37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</row>
    <row r="744" spans="1:46" ht="13" x14ac:dyDescent="0.15">
      <c r="A744" s="37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</row>
    <row r="745" spans="1:46" ht="13" x14ac:dyDescent="0.15">
      <c r="A745" s="37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</row>
    <row r="746" spans="1:46" ht="13" x14ac:dyDescent="0.15">
      <c r="A746" s="37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</row>
    <row r="747" spans="1:46" ht="13" x14ac:dyDescent="0.15">
      <c r="A747" s="37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</row>
    <row r="748" spans="1:46" ht="13" x14ac:dyDescent="0.15">
      <c r="A748" s="37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</row>
    <row r="749" spans="1:46" ht="13" x14ac:dyDescent="0.15">
      <c r="A749" s="37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</row>
    <row r="750" spans="1:46" ht="13" x14ac:dyDescent="0.15">
      <c r="A750" s="37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</row>
    <row r="751" spans="1:46" ht="13" x14ac:dyDescent="0.15">
      <c r="A751" s="37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</row>
    <row r="752" spans="1:46" ht="13" x14ac:dyDescent="0.15">
      <c r="A752" s="37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</row>
    <row r="753" spans="1:46" ht="13" x14ac:dyDescent="0.15">
      <c r="A753" s="37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</row>
    <row r="754" spans="1:46" ht="13" x14ac:dyDescent="0.15">
      <c r="A754" s="37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</row>
    <row r="755" spans="1:46" ht="13" x14ac:dyDescent="0.15">
      <c r="A755" s="37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</row>
    <row r="756" spans="1:46" ht="13" x14ac:dyDescent="0.15">
      <c r="A756" s="37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</row>
    <row r="757" spans="1:46" ht="13" x14ac:dyDescent="0.15">
      <c r="A757" s="37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</row>
    <row r="758" spans="1:46" ht="13" x14ac:dyDescent="0.15">
      <c r="A758" s="37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</row>
    <row r="759" spans="1:46" ht="13" x14ac:dyDescent="0.15">
      <c r="A759" s="37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</row>
    <row r="760" spans="1:46" ht="13" x14ac:dyDescent="0.15">
      <c r="A760" s="37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</row>
    <row r="761" spans="1:46" ht="13" x14ac:dyDescent="0.15">
      <c r="A761" s="37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</row>
    <row r="762" spans="1:46" ht="13" x14ac:dyDescent="0.15">
      <c r="A762" s="37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</row>
    <row r="763" spans="1:46" ht="13" x14ac:dyDescent="0.15">
      <c r="A763" s="37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</row>
    <row r="764" spans="1:46" ht="13" x14ac:dyDescent="0.15">
      <c r="A764" s="37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</row>
    <row r="765" spans="1:46" ht="13" x14ac:dyDescent="0.15">
      <c r="A765" s="37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</row>
    <row r="766" spans="1:46" ht="13" x14ac:dyDescent="0.15">
      <c r="A766" s="37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</row>
    <row r="767" spans="1:46" ht="13" x14ac:dyDescent="0.15">
      <c r="A767" s="37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</row>
    <row r="768" spans="1:46" ht="13" x14ac:dyDescent="0.15">
      <c r="A768" s="37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</row>
    <row r="769" spans="1:46" ht="13" x14ac:dyDescent="0.15">
      <c r="A769" s="37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</row>
    <row r="770" spans="1:46" ht="13" x14ac:dyDescent="0.15">
      <c r="A770" s="37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</row>
    <row r="771" spans="1:46" ht="13" x14ac:dyDescent="0.15">
      <c r="A771" s="37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</row>
    <row r="772" spans="1:46" ht="13" x14ac:dyDescent="0.15">
      <c r="A772" s="37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</row>
    <row r="773" spans="1:46" ht="13" x14ac:dyDescent="0.15">
      <c r="A773" s="37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</row>
    <row r="774" spans="1:46" ht="13" x14ac:dyDescent="0.15">
      <c r="A774" s="37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</row>
    <row r="775" spans="1:46" ht="13" x14ac:dyDescent="0.15">
      <c r="A775" s="37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</row>
    <row r="776" spans="1:46" ht="13" x14ac:dyDescent="0.15">
      <c r="A776" s="37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</row>
    <row r="777" spans="1:46" ht="13" x14ac:dyDescent="0.15">
      <c r="A777" s="37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</row>
    <row r="778" spans="1:46" ht="13" x14ac:dyDescent="0.15">
      <c r="A778" s="37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</row>
    <row r="779" spans="1:46" ht="13" x14ac:dyDescent="0.15">
      <c r="A779" s="37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</row>
    <row r="780" spans="1:46" ht="13" x14ac:dyDescent="0.15">
      <c r="A780" s="37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</row>
    <row r="781" spans="1:46" ht="13" x14ac:dyDescent="0.15">
      <c r="A781" s="37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</row>
    <row r="782" spans="1:46" ht="13" x14ac:dyDescent="0.15">
      <c r="A782" s="37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</row>
    <row r="783" spans="1:46" ht="13" x14ac:dyDescent="0.15">
      <c r="A783" s="37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</row>
    <row r="784" spans="1:46" ht="13" x14ac:dyDescent="0.15">
      <c r="A784" s="37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</row>
    <row r="785" spans="1:46" ht="13" x14ac:dyDescent="0.15">
      <c r="A785" s="37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</row>
    <row r="786" spans="1:46" ht="13" x14ac:dyDescent="0.15">
      <c r="A786" s="37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</row>
    <row r="787" spans="1:46" ht="13" x14ac:dyDescent="0.15">
      <c r="A787" s="37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</row>
    <row r="788" spans="1:46" ht="13" x14ac:dyDescent="0.15">
      <c r="A788" s="37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</row>
    <row r="789" spans="1:46" ht="13" x14ac:dyDescent="0.15">
      <c r="A789" s="37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</row>
    <row r="790" spans="1:46" ht="13" x14ac:dyDescent="0.15">
      <c r="A790" s="37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</row>
    <row r="791" spans="1:46" ht="13" x14ac:dyDescent="0.15">
      <c r="A791" s="37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</row>
    <row r="792" spans="1:46" ht="13" x14ac:dyDescent="0.15">
      <c r="A792" s="37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</row>
    <row r="793" spans="1:46" ht="13" x14ac:dyDescent="0.15">
      <c r="A793" s="37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</row>
    <row r="794" spans="1:46" ht="13" x14ac:dyDescent="0.15">
      <c r="A794" s="37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</row>
    <row r="795" spans="1:46" ht="13" x14ac:dyDescent="0.15">
      <c r="A795" s="37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</row>
    <row r="796" spans="1:46" ht="13" x14ac:dyDescent="0.15">
      <c r="A796" s="37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</row>
    <row r="797" spans="1:46" ht="13" x14ac:dyDescent="0.15">
      <c r="A797" s="37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</row>
    <row r="798" spans="1:46" ht="13" x14ac:dyDescent="0.15">
      <c r="A798" s="37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</row>
    <row r="799" spans="1:46" ht="13" x14ac:dyDescent="0.15">
      <c r="A799" s="37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</row>
    <row r="800" spans="1:46" ht="13" x14ac:dyDescent="0.15">
      <c r="A800" s="37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</row>
    <row r="801" spans="1:46" ht="13" x14ac:dyDescent="0.15">
      <c r="A801" s="37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</row>
    <row r="802" spans="1:46" ht="13" x14ac:dyDescent="0.15">
      <c r="A802" s="37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</row>
    <row r="803" spans="1:46" ht="13" x14ac:dyDescent="0.15">
      <c r="A803" s="37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</row>
    <row r="804" spans="1:46" ht="13" x14ac:dyDescent="0.15">
      <c r="A804" s="37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</row>
    <row r="805" spans="1:46" ht="13" x14ac:dyDescent="0.15">
      <c r="A805" s="37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</row>
    <row r="806" spans="1:46" ht="13" x14ac:dyDescent="0.15">
      <c r="A806" s="37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</row>
    <row r="807" spans="1:46" ht="13" x14ac:dyDescent="0.15">
      <c r="A807" s="37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</row>
    <row r="808" spans="1:46" ht="13" x14ac:dyDescent="0.15">
      <c r="A808" s="37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</row>
    <row r="809" spans="1:46" ht="13" x14ac:dyDescent="0.15">
      <c r="A809" s="37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</row>
    <row r="810" spans="1:46" ht="13" x14ac:dyDescent="0.15">
      <c r="A810" s="37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</row>
    <row r="811" spans="1:46" ht="13" x14ac:dyDescent="0.15">
      <c r="A811" s="37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</row>
    <row r="812" spans="1:46" ht="13" x14ac:dyDescent="0.15">
      <c r="A812" s="37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</row>
    <row r="813" spans="1:46" ht="13" x14ac:dyDescent="0.15">
      <c r="A813" s="37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</row>
    <row r="814" spans="1:46" ht="13" x14ac:dyDescent="0.15">
      <c r="A814" s="37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</row>
    <row r="815" spans="1:46" ht="13" x14ac:dyDescent="0.15">
      <c r="A815" s="37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</row>
    <row r="816" spans="1:46" ht="13" x14ac:dyDescent="0.15">
      <c r="A816" s="37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</row>
    <row r="817" spans="1:46" ht="13" x14ac:dyDescent="0.15">
      <c r="A817" s="37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</row>
    <row r="818" spans="1:46" ht="13" x14ac:dyDescent="0.15">
      <c r="A818" s="37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</row>
    <row r="819" spans="1:46" ht="13" x14ac:dyDescent="0.15">
      <c r="A819" s="37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</row>
    <row r="820" spans="1:46" ht="13" x14ac:dyDescent="0.15">
      <c r="A820" s="37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</row>
    <row r="821" spans="1:46" ht="13" x14ac:dyDescent="0.15">
      <c r="A821" s="37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</row>
    <row r="822" spans="1:46" ht="13" x14ac:dyDescent="0.15">
      <c r="A822" s="37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</row>
    <row r="823" spans="1:46" ht="13" x14ac:dyDescent="0.15">
      <c r="A823" s="37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</row>
    <row r="824" spans="1:46" ht="13" x14ac:dyDescent="0.15">
      <c r="A824" s="37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</row>
    <row r="825" spans="1:46" ht="13" x14ac:dyDescent="0.15">
      <c r="A825" s="37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</row>
    <row r="826" spans="1:46" ht="13" x14ac:dyDescent="0.15">
      <c r="A826" s="37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</row>
    <row r="827" spans="1:46" ht="13" x14ac:dyDescent="0.15">
      <c r="A827" s="37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</row>
    <row r="828" spans="1:46" ht="13" x14ac:dyDescent="0.15">
      <c r="A828" s="37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</row>
    <row r="829" spans="1:46" ht="13" x14ac:dyDescent="0.15">
      <c r="A829" s="37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</row>
    <row r="830" spans="1:46" ht="13" x14ac:dyDescent="0.15">
      <c r="A830" s="37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</row>
    <row r="831" spans="1:46" ht="13" x14ac:dyDescent="0.15">
      <c r="A831" s="37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</row>
    <row r="832" spans="1:46" ht="13" x14ac:dyDescent="0.15">
      <c r="A832" s="37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</row>
    <row r="833" spans="1:46" ht="13" x14ac:dyDescent="0.15">
      <c r="A833" s="37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</row>
    <row r="834" spans="1:46" ht="13" x14ac:dyDescent="0.15">
      <c r="A834" s="37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</row>
    <row r="835" spans="1:46" ht="13" x14ac:dyDescent="0.15">
      <c r="A835" s="37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</row>
    <row r="836" spans="1:46" ht="13" x14ac:dyDescent="0.15">
      <c r="A836" s="37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</row>
    <row r="837" spans="1:46" ht="13" x14ac:dyDescent="0.15">
      <c r="A837" s="37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</row>
    <row r="838" spans="1:46" ht="13" x14ac:dyDescent="0.15">
      <c r="A838" s="37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</row>
    <row r="839" spans="1:46" ht="13" x14ac:dyDescent="0.15">
      <c r="A839" s="37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</row>
    <row r="840" spans="1:46" ht="13" x14ac:dyDescent="0.15">
      <c r="A840" s="37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</row>
    <row r="841" spans="1:46" ht="13" x14ac:dyDescent="0.15">
      <c r="A841" s="37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</row>
    <row r="842" spans="1:46" ht="13" x14ac:dyDescent="0.15">
      <c r="A842" s="37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</row>
    <row r="843" spans="1:46" ht="13" x14ac:dyDescent="0.15">
      <c r="A843" s="37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</row>
    <row r="844" spans="1:46" ht="13" x14ac:dyDescent="0.15">
      <c r="A844" s="37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</row>
    <row r="845" spans="1:46" ht="13" x14ac:dyDescent="0.15">
      <c r="A845" s="37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</row>
    <row r="846" spans="1:46" ht="13" x14ac:dyDescent="0.15">
      <c r="A846" s="37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</row>
    <row r="847" spans="1:46" ht="13" x14ac:dyDescent="0.15">
      <c r="A847" s="37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</row>
    <row r="848" spans="1:46" ht="13" x14ac:dyDescent="0.15">
      <c r="A848" s="37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</row>
    <row r="849" spans="1:46" ht="13" x14ac:dyDescent="0.15">
      <c r="A849" s="37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</row>
    <row r="850" spans="1:46" ht="13" x14ac:dyDescent="0.15">
      <c r="A850" s="37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</row>
    <row r="851" spans="1:46" ht="13" x14ac:dyDescent="0.15">
      <c r="A851" s="37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</row>
    <row r="852" spans="1:46" ht="13" x14ac:dyDescent="0.15">
      <c r="A852" s="37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</row>
    <row r="853" spans="1:46" ht="13" x14ac:dyDescent="0.15">
      <c r="A853" s="37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</row>
    <row r="854" spans="1:46" ht="13" x14ac:dyDescent="0.15">
      <c r="A854" s="37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</row>
    <row r="855" spans="1:46" ht="13" x14ac:dyDescent="0.15">
      <c r="A855" s="37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</row>
    <row r="856" spans="1:46" ht="13" x14ac:dyDescent="0.15">
      <c r="A856" s="37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</row>
    <row r="857" spans="1:46" ht="13" x14ac:dyDescent="0.15">
      <c r="A857" s="37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</row>
    <row r="858" spans="1:46" ht="13" x14ac:dyDescent="0.15">
      <c r="A858" s="37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</row>
    <row r="859" spans="1:46" ht="13" x14ac:dyDescent="0.15">
      <c r="A859" s="37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</row>
    <row r="860" spans="1:46" ht="13" x14ac:dyDescent="0.15">
      <c r="A860" s="37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</row>
    <row r="861" spans="1:46" ht="13" x14ac:dyDescent="0.15">
      <c r="A861" s="37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</row>
    <row r="862" spans="1:46" ht="13" x14ac:dyDescent="0.15">
      <c r="A862" s="37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</row>
    <row r="863" spans="1:46" ht="13" x14ac:dyDescent="0.15">
      <c r="A863" s="37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</row>
    <row r="864" spans="1:46" ht="13" x14ac:dyDescent="0.15">
      <c r="A864" s="37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</row>
    <row r="865" spans="1:46" ht="13" x14ac:dyDescent="0.15">
      <c r="A865" s="37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</row>
    <row r="866" spans="1:46" ht="13" x14ac:dyDescent="0.15">
      <c r="A866" s="37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</row>
    <row r="867" spans="1:46" ht="13" x14ac:dyDescent="0.15">
      <c r="A867" s="37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</row>
    <row r="868" spans="1:46" ht="13" x14ac:dyDescent="0.15">
      <c r="A868" s="37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</row>
    <row r="869" spans="1:46" ht="13" x14ac:dyDescent="0.15">
      <c r="A869" s="37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</row>
    <row r="870" spans="1:46" ht="13" x14ac:dyDescent="0.15">
      <c r="A870" s="37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</row>
    <row r="871" spans="1:46" ht="13" x14ac:dyDescent="0.15">
      <c r="A871" s="37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</row>
    <row r="872" spans="1:46" ht="13" x14ac:dyDescent="0.15">
      <c r="A872" s="37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</row>
    <row r="873" spans="1:46" ht="13" x14ac:dyDescent="0.15">
      <c r="A873" s="37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</row>
    <row r="874" spans="1:46" ht="13" x14ac:dyDescent="0.15">
      <c r="A874" s="37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</row>
    <row r="875" spans="1:46" ht="13" x14ac:dyDescent="0.15">
      <c r="A875" s="37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</row>
    <row r="876" spans="1:46" ht="13" x14ac:dyDescent="0.15">
      <c r="A876" s="37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</row>
    <row r="877" spans="1:46" ht="13" x14ac:dyDescent="0.15">
      <c r="A877" s="37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</row>
    <row r="878" spans="1:46" ht="13" x14ac:dyDescent="0.15">
      <c r="A878" s="37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</row>
    <row r="879" spans="1:46" ht="13" x14ac:dyDescent="0.15">
      <c r="A879" s="37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</row>
    <row r="880" spans="1:46" ht="13" x14ac:dyDescent="0.15">
      <c r="A880" s="37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</row>
    <row r="881" spans="1:46" ht="13" x14ac:dyDescent="0.15">
      <c r="A881" s="37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</row>
    <row r="882" spans="1:46" ht="13" x14ac:dyDescent="0.15">
      <c r="A882" s="37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</row>
    <row r="883" spans="1:46" ht="13" x14ac:dyDescent="0.15">
      <c r="A883" s="37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</row>
    <row r="884" spans="1:46" ht="13" x14ac:dyDescent="0.15">
      <c r="A884" s="37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</row>
    <row r="885" spans="1:46" ht="13" x14ac:dyDescent="0.15">
      <c r="A885" s="37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</row>
    <row r="886" spans="1:46" ht="13" x14ac:dyDescent="0.15">
      <c r="A886" s="37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</row>
    <row r="887" spans="1:46" ht="13" x14ac:dyDescent="0.15">
      <c r="A887" s="37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</row>
    <row r="888" spans="1:46" ht="13" x14ac:dyDescent="0.15">
      <c r="A888" s="37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</row>
    <row r="889" spans="1:46" ht="13" x14ac:dyDescent="0.15">
      <c r="A889" s="37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</row>
    <row r="890" spans="1:46" ht="13" x14ac:dyDescent="0.15">
      <c r="A890" s="37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</row>
    <row r="891" spans="1:46" ht="13" x14ac:dyDescent="0.15">
      <c r="A891" s="37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</row>
    <row r="892" spans="1:46" ht="13" x14ac:dyDescent="0.15">
      <c r="A892" s="37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</row>
    <row r="893" spans="1:46" ht="13" x14ac:dyDescent="0.15">
      <c r="A893" s="37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</row>
    <row r="894" spans="1:46" ht="13" x14ac:dyDescent="0.15">
      <c r="A894" s="37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</row>
    <row r="895" spans="1:46" ht="13" x14ac:dyDescent="0.15">
      <c r="A895" s="37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</row>
    <row r="896" spans="1:46" ht="13" x14ac:dyDescent="0.15">
      <c r="A896" s="37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</row>
    <row r="897" spans="1:46" ht="13" x14ac:dyDescent="0.15">
      <c r="A897" s="37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</row>
    <row r="898" spans="1:46" ht="13" x14ac:dyDescent="0.15">
      <c r="A898" s="37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</row>
    <row r="899" spans="1:46" ht="13" x14ac:dyDescent="0.15">
      <c r="A899" s="37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</row>
    <row r="900" spans="1:46" ht="13" x14ac:dyDescent="0.15">
      <c r="A900" s="37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</row>
    <row r="901" spans="1:46" ht="13" x14ac:dyDescent="0.15">
      <c r="A901" s="37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</row>
    <row r="902" spans="1:46" ht="13" x14ac:dyDescent="0.15">
      <c r="A902" s="37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</row>
    <row r="903" spans="1:46" ht="13" x14ac:dyDescent="0.15">
      <c r="A903" s="37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</row>
    <row r="904" spans="1:46" ht="13" x14ac:dyDescent="0.15">
      <c r="A904" s="37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</row>
    <row r="905" spans="1:46" ht="13" x14ac:dyDescent="0.15">
      <c r="A905" s="37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</row>
    <row r="906" spans="1:46" ht="13" x14ac:dyDescent="0.15">
      <c r="A906" s="37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</row>
    <row r="907" spans="1:46" ht="13" x14ac:dyDescent="0.15">
      <c r="A907" s="37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</row>
    <row r="908" spans="1:46" ht="13" x14ac:dyDescent="0.15">
      <c r="A908" s="37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</row>
    <row r="909" spans="1:46" ht="13" x14ac:dyDescent="0.15">
      <c r="A909" s="37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</row>
    <row r="910" spans="1:46" ht="13" x14ac:dyDescent="0.15">
      <c r="A910" s="37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</row>
    <row r="911" spans="1:46" ht="13" x14ac:dyDescent="0.15">
      <c r="A911" s="37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</row>
    <row r="912" spans="1:46" ht="13" x14ac:dyDescent="0.15">
      <c r="A912" s="37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</row>
    <row r="913" spans="1:46" ht="13" x14ac:dyDescent="0.15">
      <c r="A913" s="37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</row>
    <row r="914" spans="1:46" ht="13" x14ac:dyDescent="0.15">
      <c r="A914" s="37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</row>
    <row r="915" spans="1:46" ht="13" x14ac:dyDescent="0.15">
      <c r="A915" s="37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</row>
    <row r="916" spans="1:46" ht="13" x14ac:dyDescent="0.15">
      <c r="A916" s="37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</row>
    <row r="917" spans="1:46" ht="13" x14ac:dyDescent="0.15">
      <c r="A917" s="37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</row>
    <row r="918" spans="1:46" ht="13" x14ac:dyDescent="0.15">
      <c r="A918" s="37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</row>
    <row r="919" spans="1:46" ht="13" x14ac:dyDescent="0.15">
      <c r="A919" s="37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</row>
    <row r="920" spans="1:46" ht="13" x14ac:dyDescent="0.15">
      <c r="A920" s="37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</row>
    <row r="921" spans="1:46" ht="13" x14ac:dyDescent="0.15">
      <c r="A921" s="37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</row>
    <row r="922" spans="1:46" ht="13" x14ac:dyDescent="0.15">
      <c r="A922" s="37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</row>
    <row r="923" spans="1:46" ht="13" x14ac:dyDescent="0.15">
      <c r="A923" s="37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</row>
    <row r="924" spans="1:46" ht="13" x14ac:dyDescent="0.15">
      <c r="A924" s="37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</row>
    <row r="925" spans="1:46" ht="13" x14ac:dyDescent="0.15">
      <c r="A925" s="37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</row>
    <row r="926" spans="1:46" ht="13" x14ac:dyDescent="0.15">
      <c r="A926" s="37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</row>
    <row r="927" spans="1:46" ht="13" x14ac:dyDescent="0.15">
      <c r="A927" s="37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</row>
    <row r="928" spans="1:46" ht="13" x14ac:dyDescent="0.15">
      <c r="A928" s="37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</row>
    <row r="929" spans="1:46" ht="13" x14ac:dyDescent="0.15">
      <c r="A929" s="37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</row>
    <row r="930" spans="1:46" ht="13" x14ac:dyDescent="0.15">
      <c r="A930" s="37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</row>
    <row r="931" spans="1:46" ht="13" x14ac:dyDescent="0.15">
      <c r="A931" s="37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</row>
    <row r="932" spans="1:46" ht="13" x14ac:dyDescent="0.15">
      <c r="A932" s="37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</row>
    <row r="933" spans="1:46" ht="13" x14ac:dyDescent="0.15">
      <c r="A933" s="37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</row>
    <row r="934" spans="1:46" ht="13" x14ac:dyDescent="0.15">
      <c r="A934" s="37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</row>
    <row r="935" spans="1:46" ht="13" x14ac:dyDescent="0.15">
      <c r="A935" s="37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</row>
    <row r="936" spans="1:46" ht="13" x14ac:dyDescent="0.15">
      <c r="A936" s="37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</row>
    <row r="937" spans="1:46" ht="13" x14ac:dyDescent="0.15">
      <c r="A937" s="37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</row>
    <row r="938" spans="1:46" ht="13" x14ac:dyDescent="0.15">
      <c r="A938" s="37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</row>
    <row r="939" spans="1:46" ht="13" x14ac:dyDescent="0.15">
      <c r="A939" s="37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</row>
    <row r="940" spans="1:46" ht="13" x14ac:dyDescent="0.15">
      <c r="A940" s="37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</row>
    <row r="941" spans="1:46" ht="13" x14ac:dyDescent="0.15">
      <c r="A941" s="37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</row>
    <row r="942" spans="1:46" ht="13" x14ac:dyDescent="0.15">
      <c r="A942" s="37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</row>
    <row r="943" spans="1:46" ht="13" x14ac:dyDescent="0.15">
      <c r="A943" s="37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</row>
    <row r="944" spans="1:46" ht="13" x14ac:dyDescent="0.15">
      <c r="A944" s="37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</row>
    <row r="945" spans="1:46" ht="13" x14ac:dyDescent="0.15">
      <c r="A945" s="37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</row>
    <row r="946" spans="1:46" ht="13" x14ac:dyDescent="0.15">
      <c r="A946" s="37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</row>
    <row r="947" spans="1:46" ht="13" x14ac:dyDescent="0.15">
      <c r="A947" s="37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</row>
    <row r="948" spans="1:46" ht="13" x14ac:dyDescent="0.15">
      <c r="A948" s="37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</row>
    <row r="949" spans="1:46" ht="13" x14ac:dyDescent="0.15">
      <c r="A949" s="37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</row>
    <row r="950" spans="1:46" ht="13" x14ac:dyDescent="0.15">
      <c r="A950" s="37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</row>
    <row r="951" spans="1:46" ht="13" x14ac:dyDescent="0.15">
      <c r="A951" s="37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</row>
    <row r="952" spans="1:46" ht="13" x14ac:dyDescent="0.15">
      <c r="A952" s="37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</row>
    <row r="953" spans="1:46" ht="13" x14ac:dyDescent="0.15">
      <c r="A953" s="37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</row>
    <row r="954" spans="1:46" ht="13" x14ac:dyDescent="0.15">
      <c r="A954" s="37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</row>
    <row r="955" spans="1:46" ht="13" x14ac:dyDescent="0.15">
      <c r="A955" s="37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</row>
    <row r="956" spans="1:46" ht="13" x14ac:dyDescent="0.15">
      <c r="A956" s="37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</row>
    <row r="957" spans="1:46" ht="13" x14ac:dyDescent="0.15">
      <c r="A957" s="37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</row>
    <row r="958" spans="1:46" ht="13" x14ac:dyDescent="0.15">
      <c r="A958" s="37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</row>
    <row r="959" spans="1:46" ht="13" x14ac:dyDescent="0.15">
      <c r="A959" s="37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</row>
    <row r="960" spans="1:46" ht="13" x14ac:dyDescent="0.15">
      <c r="A960" s="37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</row>
    <row r="961" spans="1:46" ht="13" x14ac:dyDescent="0.15">
      <c r="A961" s="37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</row>
    <row r="962" spans="1:46" ht="13" x14ac:dyDescent="0.15">
      <c r="A962" s="37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</row>
    <row r="963" spans="1:46" ht="13" x14ac:dyDescent="0.15">
      <c r="A963" s="37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</row>
    <row r="964" spans="1:46" ht="13" x14ac:dyDescent="0.15">
      <c r="A964" s="37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</row>
    <row r="965" spans="1:46" ht="13" x14ac:dyDescent="0.15">
      <c r="A965" s="37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</row>
    <row r="966" spans="1:46" ht="13" x14ac:dyDescent="0.15">
      <c r="A966" s="37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</row>
    <row r="967" spans="1:46" ht="13" x14ac:dyDescent="0.15">
      <c r="A967" s="37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</row>
    <row r="968" spans="1:46" ht="13" x14ac:dyDescent="0.15">
      <c r="A968" s="37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</row>
    <row r="969" spans="1:46" ht="13" x14ac:dyDescent="0.15">
      <c r="A969" s="37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</row>
    <row r="970" spans="1:46" ht="13" x14ac:dyDescent="0.15">
      <c r="A970" s="37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</row>
    <row r="971" spans="1:46" ht="13" x14ac:dyDescent="0.15">
      <c r="A971" s="37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</row>
    <row r="972" spans="1:46" ht="13" x14ac:dyDescent="0.15">
      <c r="A972" s="37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</row>
    <row r="973" spans="1:46" ht="13" x14ac:dyDescent="0.15">
      <c r="A973" s="37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</row>
    <row r="974" spans="1:46" ht="13" x14ac:dyDescent="0.15">
      <c r="A974" s="37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</row>
    <row r="975" spans="1:46" ht="13" x14ac:dyDescent="0.15">
      <c r="A975" s="37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</row>
    <row r="976" spans="1:46" ht="13" x14ac:dyDescent="0.15">
      <c r="A976" s="37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</row>
    <row r="977" spans="1:46" ht="13" x14ac:dyDescent="0.15">
      <c r="A977" s="37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</row>
    <row r="978" spans="1:46" ht="13" x14ac:dyDescent="0.15">
      <c r="A978" s="37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</row>
    <row r="979" spans="1:46" ht="13" x14ac:dyDescent="0.15">
      <c r="A979" s="37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</row>
    <row r="980" spans="1:46" ht="13" x14ac:dyDescent="0.15">
      <c r="A980" s="37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</row>
    <row r="981" spans="1:46" ht="13" x14ac:dyDescent="0.15">
      <c r="A981" s="37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</row>
    <row r="982" spans="1:46" ht="13" x14ac:dyDescent="0.15">
      <c r="A982" s="37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</row>
    <row r="983" spans="1:46" ht="13" x14ac:dyDescent="0.15">
      <c r="A983" s="37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</row>
    <row r="984" spans="1:46" ht="13" x14ac:dyDescent="0.15">
      <c r="A984" s="37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</row>
    <row r="985" spans="1:46" ht="13" x14ac:dyDescent="0.15">
      <c r="A985" s="37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</row>
    <row r="986" spans="1:46" ht="13" x14ac:dyDescent="0.15">
      <c r="A986" s="37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  <c r="AN986" s="30"/>
      <c r="AO986" s="30"/>
      <c r="AP986" s="30"/>
      <c r="AQ986" s="30"/>
      <c r="AR986" s="30"/>
      <c r="AS986" s="30"/>
      <c r="AT986" s="30"/>
    </row>
    <row r="987" spans="1:46" ht="13" x14ac:dyDescent="0.15">
      <c r="A987" s="37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  <c r="AN987" s="30"/>
      <c r="AO987" s="30"/>
      <c r="AP987" s="30"/>
      <c r="AQ987" s="30"/>
      <c r="AR987" s="30"/>
      <c r="AS987" s="30"/>
      <c r="AT987" s="30"/>
    </row>
    <row r="988" spans="1:46" ht="13" x14ac:dyDescent="0.15">
      <c r="A988" s="37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  <c r="AN988" s="30"/>
      <c r="AO988" s="30"/>
      <c r="AP988" s="30"/>
      <c r="AQ988" s="30"/>
      <c r="AR988" s="30"/>
      <c r="AS988" s="30"/>
      <c r="AT988" s="30"/>
    </row>
    <row r="989" spans="1:46" ht="13" x14ac:dyDescent="0.15">
      <c r="A989" s="37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  <c r="AN989" s="30"/>
      <c r="AO989" s="30"/>
      <c r="AP989" s="30"/>
      <c r="AQ989" s="30"/>
      <c r="AR989" s="30"/>
      <c r="AS989" s="30"/>
      <c r="AT989" s="30"/>
    </row>
    <row r="990" spans="1:46" ht="13" x14ac:dyDescent="0.15">
      <c r="A990" s="37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  <c r="AN990" s="30"/>
      <c r="AO990" s="30"/>
      <c r="AP990" s="30"/>
      <c r="AQ990" s="30"/>
      <c r="AR990" s="30"/>
      <c r="AS990" s="30"/>
      <c r="AT990" s="30"/>
    </row>
    <row r="991" spans="1:46" ht="13" x14ac:dyDescent="0.15">
      <c r="A991" s="37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  <c r="AN991" s="30"/>
      <c r="AO991" s="30"/>
      <c r="AP991" s="30"/>
      <c r="AQ991" s="30"/>
      <c r="AR991" s="30"/>
      <c r="AS991" s="30"/>
      <c r="AT991" s="30"/>
    </row>
    <row r="992" spans="1:46" ht="13" x14ac:dyDescent="0.15">
      <c r="A992" s="37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  <c r="AN992" s="30"/>
      <c r="AO992" s="30"/>
      <c r="AP992" s="30"/>
      <c r="AQ992" s="30"/>
      <c r="AR992" s="30"/>
      <c r="AS992" s="30"/>
      <c r="AT992" s="30"/>
    </row>
    <row r="993" spans="1:46" ht="13" x14ac:dyDescent="0.15">
      <c r="A993" s="37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  <c r="AN993" s="30"/>
      <c r="AO993" s="30"/>
      <c r="AP993" s="30"/>
      <c r="AQ993" s="30"/>
      <c r="AR993" s="30"/>
      <c r="AS993" s="30"/>
      <c r="AT993" s="30"/>
    </row>
    <row r="994" spans="1:46" ht="13" x14ac:dyDescent="0.15">
      <c r="A994" s="37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  <c r="AN994" s="30"/>
      <c r="AO994" s="30"/>
      <c r="AP994" s="30"/>
      <c r="AQ994" s="30"/>
      <c r="AR994" s="30"/>
      <c r="AS994" s="30"/>
      <c r="AT994" s="30"/>
    </row>
    <row r="995" spans="1:46" ht="13" x14ac:dyDescent="0.15">
      <c r="A995" s="37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  <c r="AN995" s="30"/>
      <c r="AO995" s="30"/>
      <c r="AP995" s="30"/>
      <c r="AQ995" s="30"/>
      <c r="AR995" s="30"/>
      <c r="AS995" s="30"/>
      <c r="AT995" s="30"/>
    </row>
    <row r="996" spans="1:46" ht="13" x14ac:dyDescent="0.15">
      <c r="A996" s="37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  <c r="AN996" s="30"/>
      <c r="AO996" s="30"/>
      <c r="AP996" s="30"/>
      <c r="AQ996" s="30"/>
      <c r="AR996" s="30"/>
      <c r="AS996" s="30"/>
      <c r="AT996" s="30"/>
    </row>
    <row r="997" spans="1:46" ht="13" x14ac:dyDescent="0.15">
      <c r="A997" s="37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  <c r="AN997" s="30"/>
      <c r="AO997" s="30"/>
      <c r="AP997" s="30"/>
      <c r="AQ997" s="30"/>
      <c r="AR997" s="30"/>
      <c r="AS997" s="30"/>
      <c r="AT997" s="30"/>
    </row>
    <row r="998" spans="1:46" ht="13" x14ac:dyDescent="0.15">
      <c r="A998" s="37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  <c r="AN998" s="30"/>
      <c r="AO998" s="30"/>
      <c r="AP998" s="30"/>
      <c r="AQ998" s="30"/>
      <c r="AR998" s="30"/>
      <c r="AS998" s="30"/>
      <c r="AT998" s="30"/>
    </row>
    <row r="999" spans="1:46" ht="13" x14ac:dyDescent="0.15">
      <c r="A999" s="37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  <c r="AN999" s="30"/>
      <c r="AO999" s="30"/>
      <c r="AP999" s="30"/>
      <c r="AQ999" s="30"/>
      <c r="AR999" s="30"/>
      <c r="AS999" s="30"/>
      <c r="AT999" s="30"/>
    </row>
    <row r="1000" spans="1:46" ht="13" x14ac:dyDescent="0.15">
      <c r="A1000" s="37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  <c r="AN1000" s="30"/>
      <c r="AO1000" s="30"/>
      <c r="AP1000" s="30"/>
      <c r="AQ1000" s="30"/>
      <c r="AR1000" s="30"/>
      <c r="AS1000" s="30"/>
      <c r="AT1000" s="30"/>
    </row>
    <row r="1001" spans="1:46" ht="13" x14ac:dyDescent="0.15">
      <c r="A1001" s="37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  <c r="AN1001" s="30"/>
      <c r="AO1001" s="30"/>
      <c r="AP1001" s="30"/>
      <c r="AQ1001" s="30"/>
      <c r="AR1001" s="30"/>
      <c r="AS1001" s="30"/>
      <c r="AT1001" s="30"/>
    </row>
    <row r="1002" spans="1:46" ht="13" x14ac:dyDescent="0.15">
      <c r="A1002" s="37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  <c r="AN1002" s="30"/>
      <c r="AO1002" s="30"/>
      <c r="AP1002" s="30"/>
      <c r="AQ1002" s="30"/>
      <c r="AR1002" s="30"/>
      <c r="AS1002" s="30"/>
      <c r="AT1002" s="30"/>
    </row>
    <row r="1003" spans="1:46" ht="13" x14ac:dyDescent="0.15">
      <c r="A1003" s="37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  <c r="AN1003" s="30"/>
      <c r="AO1003" s="30"/>
      <c r="AP1003" s="30"/>
      <c r="AQ1003" s="30"/>
      <c r="AR1003" s="30"/>
      <c r="AS1003" s="30"/>
      <c r="AT1003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10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1" max="1" width="17.6640625" customWidth="1"/>
    <col min="2" max="37" width="34.5" customWidth="1"/>
  </cols>
  <sheetData>
    <row r="1" spans="1:37" ht="15.75" customHeight="1" x14ac:dyDescent="0.15">
      <c r="A1" s="27" t="s">
        <v>188</v>
      </c>
      <c r="B1" s="28" t="s">
        <v>19</v>
      </c>
      <c r="C1" s="28" t="s">
        <v>23</v>
      </c>
      <c r="D1" s="28" t="s">
        <v>26</v>
      </c>
      <c r="E1" s="28" t="s">
        <v>30</v>
      </c>
      <c r="F1" s="28" t="s">
        <v>34</v>
      </c>
      <c r="G1" s="28" t="s">
        <v>38</v>
      </c>
      <c r="H1" s="28" t="s">
        <v>42</v>
      </c>
      <c r="I1" s="28" t="s">
        <v>46</v>
      </c>
      <c r="J1" s="28" t="s">
        <v>49</v>
      </c>
      <c r="K1" s="28" t="s">
        <v>52</v>
      </c>
      <c r="L1" s="28" t="s">
        <v>55</v>
      </c>
      <c r="M1" s="28" t="s">
        <v>58</v>
      </c>
      <c r="N1" s="28" t="s">
        <v>61</v>
      </c>
      <c r="O1" s="28" t="s">
        <v>64</v>
      </c>
      <c r="P1" s="28" t="s">
        <v>67</v>
      </c>
      <c r="Q1" s="28" t="s">
        <v>70</v>
      </c>
      <c r="R1" s="28" t="s">
        <v>73</v>
      </c>
      <c r="S1" s="28" t="s">
        <v>76</v>
      </c>
      <c r="T1" s="28" t="s">
        <v>79</v>
      </c>
      <c r="U1" s="28" t="s">
        <v>82</v>
      </c>
      <c r="V1" s="28" t="s">
        <v>85</v>
      </c>
      <c r="W1" s="28" t="s">
        <v>88</v>
      </c>
      <c r="X1" s="28" t="s">
        <v>91</v>
      </c>
      <c r="Y1" s="28" t="s">
        <v>94</v>
      </c>
      <c r="Z1" s="28" t="s">
        <v>97</v>
      </c>
      <c r="AA1" s="38" t="s">
        <v>100</v>
      </c>
      <c r="AB1" s="28" t="s">
        <v>103</v>
      </c>
      <c r="AC1" s="28" t="s">
        <v>106</v>
      </c>
      <c r="AD1" s="28" t="s">
        <v>109</v>
      </c>
      <c r="AE1" s="28" t="s">
        <v>112</v>
      </c>
      <c r="AF1" s="28" t="s">
        <v>115</v>
      </c>
      <c r="AG1" s="28"/>
      <c r="AH1" s="28"/>
      <c r="AI1" s="28"/>
      <c r="AJ1" s="28"/>
      <c r="AK1" s="28"/>
    </row>
    <row r="2" spans="1:37" ht="15.75" customHeight="1" x14ac:dyDescent="0.15">
      <c r="A2" s="27" t="s">
        <v>241</v>
      </c>
      <c r="B2" s="30" t="s">
        <v>385</v>
      </c>
      <c r="C2" s="30" t="s">
        <v>386</v>
      </c>
      <c r="D2" s="30" t="s">
        <v>387</v>
      </c>
      <c r="E2" s="30" t="s">
        <v>388</v>
      </c>
      <c r="F2" s="30" t="s">
        <v>389</v>
      </c>
      <c r="G2" s="30" t="s">
        <v>390</v>
      </c>
      <c r="H2" s="30" t="s">
        <v>391</v>
      </c>
      <c r="I2" s="30" t="s">
        <v>392</v>
      </c>
      <c r="J2" s="30" t="s">
        <v>393</v>
      </c>
      <c r="K2" s="30" t="s">
        <v>394</v>
      </c>
      <c r="L2" s="30" t="s">
        <v>395</v>
      </c>
      <c r="M2" s="30" t="s">
        <v>396</v>
      </c>
      <c r="N2" s="30" t="s">
        <v>397</v>
      </c>
      <c r="O2" s="30" t="s">
        <v>398</v>
      </c>
      <c r="P2" s="30" t="s">
        <v>399</v>
      </c>
      <c r="Q2" s="30" t="s">
        <v>400</v>
      </c>
      <c r="R2" s="30" t="s">
        <v>401</v>
      </c>
      <c r="S2" s="30" t="s">
        <v>402</v>
      </c>
      <c r="T2" s="30" t="s">
        <v>403</v>
      </c>
      <c r="U2" s="30" t="s">
        <v>404</v>
      </c>
      <c r="V2" s="30" t="s">
        <v>405</v>
      </c>
      <c r="W2" s="30" t="s">
        <v>406</v>
      </c>
      <c r="X2" s="30" t="s">
        <v>407</v>
      </c>
      <c r="Y2" s="30" t="s">
        <v>408</v>
      </c>
      <c r="Z2" s="30" t="s">
        <v>409</v>
      </c>
      <c r="AA2" s="39" t="s">
        <v>410</v>
      </c>
      <c r="AB2" s="30" t="s">
        <v>411</v>
      </c>
      <c r="AC2" s="30" t="s">
        <v>412</v>
      </c>
      <c r="AD2" s="30" t="s">
        <v>413</v>
      </c>
      <c r="AE2" s="30" t="s">
        <v>414</v>
      </c>
      <c r="AF2" s="30" t="s">
        <v>415</v>
      </c>
      <c r="AG2" s="30"/>
      <c r="AH2" s="30"/>
      <c r="AI2" s="30"/>
      <c r="AJ2" s="30"/>
      <c r="AK2" s="30"/>
    </row>
    <row r="3" spans="1:37" ht="15.75" customHeight="1" x14ac:dyDescent="0.15">
      <c r="A3" s="27" t="s">
        <v>294</v>
      </c>
      <c r="B3" s="30" t="s">
        <v>299</v>
      </c>
      <c r="C3" s="30" t="s">
        <v>299</v>
      </c>
      <c r="D3" s="30" t="s">
        <v>300</v>
      </c>
      <c r="E3" s="30" t="s">
        <v>304</v>
      </c>
      <c r="F3" s="30" t="s">
        <v>416</v>
      </c>
      <c r="G3" s="30" t="s">
        <v>301</v>
      </c>
      <c r="H3" s="30" t="s">
        <v>306</v>
      </c>
      <c r="I3" s="30" t="s">
        <v>306</v>
      </c>
      <c r="J3" s="30" t="s">
        <v>304</v>
      </c>
      <c r="K3" s="30" t="s">
        <v>299</v>
      </c>
      <c r="L3" s="30" t="s">
        <v>305</v>
      </c>
      <c r="M3" s="30" t="s">
        <v>382</v>
      </c>
      <c r="N3" s="30" t="s">
        <v>303</v>
      </c>
      <c r="O3" s="30" t="s">
        <v>296</v>
      </c>
      <c r="P3" s="30" t="s">
        <v>296</v>
      </c>
      <c r="Q3" s="30" t="s">
        <v>303</v>
      </c>
      <c r="R3" s="30" t="s">
        <v>305</v>
      </c>
      <c r="S3" s="30" t="s">
        <v>305</v>
      </c>
      <c r="T3" s="30" t="s">
        <v>305</v>
      </c>
      <c r="U3" s="30" t="s">
        <v>304</v>
      </c>
      <c r="V3" s="30" t="s">
        <v>304</v>
      </c>
      <c r="W3" s="30" t="s">
        <v>304</v>
      </c>
      <c r="X3" s="30" t="s">
        <v>309</v>
      </c>
      <c r="Y3" s="30" t="s">
        <v>304</v>
      </c>
      <c r="Z3" s="30" t="s">
        <v>417</v>
      </c>
      <c r="AA3" s="39" t="s">
        <v>418</v>
      </c>
      <c r="AB3" s="30" t="s">
        <v>419</v>
      </c>
      <c r="AC3" s="30" t="s">
        <v>419</v>
      </c>
      <c r="AD3" s="30" t="s">
        <v>304</v>
      </c>
      <c r="AE3" s="30" t="s">
        <v>304</v>
      </c>
      <c r="AF3" s="30" t="s">
        <v>305</v>
      </c>
      <c r="AG3" s="30"/>
      <c r="AH3" s="30"/>
      <c r="AI3" s="30"/>
      <c r="AJ3" s="30"/>
      <c r="AK3" s="30"/>
    </row>
    <row r="4" spans="1:37" ht="15.75" customHeight="1" x14ac:dyDescent="0.15">
      <c r="A4" s="27" t="s">
        <v>312</v>
      </c>
      <c r="B4" s="34" t="s">
        <v>420</v>
      </c>
      <c r="C4" s="34" t="s">
        <v>421</v>
      </c>
      <c r="D4" s="34" t="s">
        <v>420</v>
      </c>
      <c r="E4" s="34" t="s">
        <v>421</v>
      </c>
      <c r="F4" s="34" t="s">
        <v>421</v>
      </c>
      <c r="G4" s="34" t="s">
        <v>421</v>
      </c>
      <c r="H4" s="34" t="s">
        <v>421</v>
      </c>
      <c r="I4" s="34" t="s">
        <v>421</v>
      </c>
      <c r="J4" s="34" t="s">
        <v>421</v>
      </c>
      <c r="K4" s="34" t="s">
        <v>421</v>
      </c>
      <c r="L4" s="34" t="s">
        <v>420</v>
      </c>
      <c r="M4" s="34" t="s">
        <v>421</v>
      </c>
      <c r="N4" s="34" t="s">
        <v>421</v>
      </c>
      <c r="O4" s="34" t="s">
        <v>420</v>
      </c>
      <c r="P4" s="34" t="s">
        <v>420</v>
      </c>
      <c r="Q4" s="34" t="s">
        <v>421</v>
      </c>
      <c r="R4" s="34" t="s">
        <v>420</v>
      </c>
      <c r="S4" s="34" t="s">
        <v>421</v>
      </c>
      <c r="T4" s="34" t="s">
        <v>420</v>
      </c>
      <c r="U4" s="34" t="s">
        <v>421</v>
      </c>
      <c r="V4" s="34" t="s">
        <v>421</v>
      </c>
      <c r="W4" s="34" t="s">
        <v>421</v>
      </c>
      <c r="X4" s="34" t="s">
        <v>420</v>
      </c>
      <c r="Y4" s="34" t="s">
        <v>420</v>
      </c>
      <c r="Z4" s="34" t="s">
        <v>420</v>
      </c>
      <c r="AA4" s="40" t="s">
        <v>421</v>
      </c>
      <c r="AB4" s="34" t="s">
        <v>421</v>
      </c>
      <c r="AC4" s="34" t="s">
        <v>420</v>
      </c>
      <c r="AD4" s="34" t="s">
        <v>420</v>
      </c>
      <c r="AE4" s="34" t="s">
        <v>420</v>
      </c>
      <c r="AF4" s="34" t="s">
        <v>421</v>
      </c>
      <c r="AG4" s="34"/>
      <c r="AH4" s="34"/>
      <c r="AI4" s="34"/>
      <c r="AJ4" s="34"/>
      <c r="AK4" s="34"/>
    </row>
    <row r="5" spans="1:37" ht="15.75" customHeight="1" x14ac:dyDescent="0.15">
      <c r="A5" s="27" t="s">
        <v>313</v>
      </c>
      <c r="B5" s="30" t="e">
        <f t="shared" ref="B5:AF5" ca="1" si="0">_xludf.ifs(B$4="Yes", 1, B$4="No", 0, B$4 = "", "", B$4="Ambiguous", "")</f>
        <v>#NAME?</v>
      </c>
      <c r="C5" s="30" t="e">
        <f t="shared" ca="1" si="0"/>
        <v>#NAME?</v>
      </c>
      <c r="D5" s="30" t="e">
        <f t="shared" ca="1" si="0"/>
        <v>#NAME?</v>
      </c>
      <c r="E5" s="30" t="e">
        <f t="shared" ca="1" si="0"/>
        <v>#NAME?</v>
      </c>
      <c r="F5" s="30" t="e">
        <f t="shared" ca="1" si="0"/>
        <v>#NAME?</v>
      </c>
      <c r="G5" s="30" t="e">
        <f t="shared" ca="1" si="0"/>
        <v>#NAME?</v>
      </c>
      <c r="H5" s="30" t="e">
        <f t="shared" ca="1" si="0"/>
        <v>#NAME?</v>
      </c>
      <c r="I5" s="30" t="e">
        <f t="shared" ca="1" si="0"/>
        <v>#NAME?</v>
      </c>
      <c r="J5" s="30" t="e">
        <f t="shared" ca="1" si="0"/>
        <v>#NAME?</v>
      </c>
      <c r="K5" s="30" t="e">
        <f t="shared" ca="1" si="0"/>
        <v>#NAME?</v>
      </c>
      <c r="L5" s="30" t="e">
        <f t="shared" ca="1" si="0"/>
        <v>#NAME?</v>
      </c>
      <c r="M5" s="30" t="e">
        <f t="shared" ca="1" si="0"/>
        <v>#NAME?</v>
      </c>
      <c r="N5" s="30" t="e">
        <f t="shared" ca="1" si="0"/>
        <v>#NAME?</v>
      </c>
      <c r="O5" s="30" t="e">
        <f t="shared" ca="1" si="0"/>
        <v>#NAME?</v>
      </c>
      <c r="P5" s="30" t="e">
        <f t="shared" ca="1" si="0"/>
        <v>#NAME?</v>
      </c>
      <c r="Q5" s="30" t="e">
        <f t="shared" ca="1" si="0"/>
        <v>#NAME?</v>
      </c>
      <c r="R5" s="30" t="e">
        <f t="shared" ca="1" si="0"/>
        <v>#NAME?</v>
      </c>
      <c r="S5" s="30" t="e">
        <f t="shared" ca="1" si="0"/>
        <v>#NAME?</v>
      </c>
      <c r="T5" s="30" t="e">
        <f t="shared" ca="1" si="0"/>
        <v>#NAME?</v>
      </c>
      <c r="U5" s="30" t="e">
        <f t="shared" ca="1" si="0"/>
        <v>#NAME?</v>
      </c>
      <c r="V5" s="30" t="e">
        <f t="shared" ca="1" si="0"/>
        <v>#NAME?</v>
      </c>
      <c r="W5" s="30" t="e">
        <f t="shared" ca="1" si="0"/>
        <v>#NAME?</v>
      </c>
      <c r="X5" s="30" t="e">
        <f t="shared" ca="1" si="0"/>
        <v>#NAME?</v>
      </c>
      <c r="Y5" s="30" t="e">
        <f t="shared" ca="1" si="0"/>
        <v>#NAME?</v>
      </c>
      <c r="Z5" s="30" t="e">
        <f t="shared" ca="1" si="0"/>
        <v>#NAME?</v>
      </c>
      <c r="AA5" s="41" t="e">
        <f t="shared" ca="1" si="0"/>
        <v>#NAME?</v>
      </c>
      <c r="AB5" s="30" t="e">
        <f t="shared" ca="1" si="0"/>
        <v>#NAME?</v>
      </c>
      <c r="AC5" s="30" t="e">
        <f t="shared" ca="1" si="0"/>
        <v>#NAME?</v>
      </c>
      <c r="AD5" s="30" t="e">
        <f t="shared" ca="1" si="0"/>
        <v>#NAME?</v>
      </c>
      <c r="AE5" s="30" t="e">
        <f t="shared" ca="1" si="0"/>
        <v>#NAME?</v>
      </c>
      <c r="AF5" s="30" t="e">
        <f t="shared" ca="1" si="0"/>
        <v>#NAME?</v>
      </c>
      <c r="AG5" s="30"/>
      <c r="AH5" s="30"/>
      <c r="AI5" s="30"/>
      <c r="AJ5" s="30"/>
      <c r="AK5" s="30"/>
    </row>
    <row r="6" spans="1:37" ht="15.75" customHeight="1" x14ac:dyDescent="0.15">
      <c r="A6" s="27" t="s">
        <v>314</v>
      </c>
      <c r="B6" s="3">
        <v>0.1</v>
      </c>
      <c r="C6" s="3">
        <v>0.7</v>
      </c>
      <c r="D6" s="3">
        <v>0.1</v>
      </c>
      <c r="E6" s="3">
        <v>0.85</v>
      </c>
      <c r="F6" s="3">
        <v>0.92</v>
      </c>
      <c r="G6" s="3">
        <v>0.8</v>
      </c>
      <c r="H6" s="3">
        <v>0.25</v>
      </c>
      <c r="I6" s="3">
        <v>0.65</v>
      </c>
      <c r="J6" s="30">
        <v>0.17</v>
      </c>
      <c r="K6" s="30">
        <v>0.56999999999999995</v>
      </c>
      <c r="L6" s="30">
        <v>0.17</v>
      </c>
      <c r="M6" s="30">
        <v>0.87</v>
      </c>
      <c r="N6" s="30">
        <v>0.89</v>
      </c>
      <c r="O6" s="30">
        <v>7.4999999999999997E-2</v>
      </c>
      <c r="P6" s="30">
        <v>0.15</v>
      </c>
      <c r="Q6" s="30">
        <v>0.77</v>
      </c>
      <c r="R6" s="30">
        <v>0.55000000000000004</v>
      </c>
      <c r="S6" s="30">
        <v>0.4</v>
      </c>
      <c r="T6" s="30">
        <v>4.4999999999999998E-2</v>
      </c>
      <c r="U6" s="30">
        <v>0.95</v>
      </c>
      <c r="V6" s="30">
        <v>0.85</v>
      </c>
      <c r="W6" s="30">
        <v>0.32</v>
      </c>
      <c r="X6" s="30">
        <v>0.25</v>
      </c>
      <c r="Y6" s="30">
        <v>0.67</v>
      </c>
      <c r="Z6" s="30">
        <v>0.67</v>
      </c>
      <c r="AA6" s="42">
        <v>0.65</v>
      </c>
      <c r="AB6" s="30">
        <v>0.75</v>
      </c>
      <c r="AC6" s="30">
        <v>0.4</v>
      </c>
      <c r="AD6" s="30">
        <v>0.45</v>
      </c>
      <c r="AE6" s="30">
        <v>0.3</v>
      </c>
      <c r="AF6" s="30">
        <v>0.92</v>
      </c>
      <c r="AG6" s="30"/>
      <c r="AH6" s="30"/>
      <c r="AI6" s="30"/>
      <c r="AJ6" s="30"/>
      <c r="AK6" s="30"/>
    </row>
    <row r="7" spans="1:37" ht="15.75" customHeight="1" x14ac:dyDescent="0.15">
      <c r="A7" s="27"/>
      <c r="B7" s="30"/>
      <c r="C7" s="3">
        <v>0.55000000000000004</v>
      </c>
      <c r="D7" s="3">
        <v>0.06</v>
      </c>
      <c r="E7" s="3">
        <v>0.7</v>
      </c>
      <c r="F7" s="30"/>
      <c r="G7" s="3">
        <v>0.9</v>
      </c>
      <c r="H7" s="3">
        <v>0.35</v>
      </c>
      <c r="I7" s="3">
        <v>0.44999999999999996</v>
      </c>
      <c r="J7" s="30">
        <v>0.23</v>
      </c>
      <c r="K7" s="30">
        <v>0.53</v>
      </c>
      <c r="L7" s="30">
        <v>0.22</v>
      </c>
      <c r="M7" s="30">
        <v>0.88</v>
      </c>
      <c r="N7" s="30">
        <v>0.95</v>
      </c>
      <c r="O7" s="30">
        <v>6.8000000000000005E-2</v>
      </c>
      <c r="P7" s="30">
        <v>0.12</v>
      </c>
      <c r="Q7" s="30">
        <v>0.84</v>
      </c>
      <c r="R7" s="30">
        <v>0.56499999999999995</v>
      </c>
      <c r="S7" s="30">
        <v>0.42</v>
      </c>
      <c r="T7" s="30">
        <v>0.02</v>
      </c>
      <c r="U7" s="30">
        <v>0.98</v>
      </c>
      <c r="V7" s="30">
        <v>0.89</v>
      </c>
      <c r="W7" s="30">
        <v>0.38</v>
      </c>
      <c r="X7" s="30">
        <v>0.18</v>
      </c>
      <c r="Y7" s="30">
        <v>0.35</v>
      </c>
      <c r="Z7" s="30">
        <v>0.35</v>
      </c>
      <c r="AA7" s="41"/>
      <c r="AB7" s="30">
        <v>0.8</v>
      </c>
      <c r="AC7" s="30">
        <v>0.25</v>
      </c>
      <c r="AD7" s="30">
        <v>0.25</v>
      </c>
      <c r="AE7" s="30">
        <v>0.15</v>
      </c>
      <c r="AF7" s="30">
        <v>0.85</v>
      </c>
      <c r="AG7" s="30"/>
      <c r="AH7" s="30"/>
      <c r="AI7" s="30"/>
      <c r="AJ7" s="30"/>
      <c r="AK7" s="30"/>
    </row>
    <row r="8" spans="1:37" ht="15.75" customHeight="1" x14ac:dyDescent="0.15">
      <c r="A8" s="27"/>
      <c r="B8" s="30"/>
      <c r="C8" s="3">
        <v>0.15</v>
      </c>
      <c r="D8" s="30"/>
      <c r="E8" s="30"/>
      <c r="F8" s="30"/>
      <c r="G8" s="3">
        <v>0.85</v>
      </c>
      <c r="H8" s="3">
        <v>0.65</v>
      </c>
      <c r="I8" s="3">
        <v>0.52</v>
      </c>
      <c r="J8" s="30">
        <v>0.09</v>
      </c>
      <c r="K8" s="30">
        <v>0.3</v>
      </c>
      <c r="L8" s="30">
        <v>0.15</v>
      </c>
      <c r="M8" s="30">
        <v>0.96</v>
      </c>
      <c r="N8" s="30"/>
      <c r="O8" s="30">
        <v>5.5E-2</v>
      </c>
      <c r="P8" s="30">
        <v>0.1</v>
      </c>
      <c r="Q8" s="30">
        <v>0.87</v>
      </c>
      <c r="R8" s="30">
        <v>0.52</v>
      </c>
      <c r="S8" s="30">
        <v>0.47</v>
      </c>
      <c r="T8" s="30">
        <v>0.01</v>
      </c>
      <c r="U8" s="30"/>
      <c r="V8" s="30">
        <v>0.95</v>
      </c>
      <c r="W8" s="30">
        <v>0.3</v>
      </c>
      <c r="X8" s="30"/>
      <c r="Y8" s="30">
        <v>0.15</v>
      </c>
      <c r="Z8" s="30">
        <v>0.25</v>
      </c>
      <c r="AA8" s="41"/>
      <c r="AB8" s="30">
        <v>0.65</v>
      </c>
      <c r="AC8" s="30">
        <v>0.05</v>
      </c>
      <c r="AD8" s="30">
        <v>0.08</v>
      </c>
      <c r="AE8" s="30">
        <v>0.05</v>
      </c>
      <c r="AF8" s="30">
        <v>0.8</v>
      </c>
      <c r="AG8" s="30"/>
      <c r="AH8" s="30"/>
      <c r="AI8" s="30"/>
      <c r="AJ8" s="30"/>
      <c r="AK8" s="30"/>
    </row>
    <row r="9" spans="1:37" ht="15.75" customHeight="1" x14ac:dyDescent="0.15">
      <c r="A9" s="27"/>
      <c r="B9" s="30"/>
      <c r="C9" s="30"/>
      <c r="D9" s="30"/>
      <c r="E9" s="30"/>
      <c r="F9" s="30"/>
      <c r="G9" s="3">
        <v>0.99</v>
      </c>
      <c r="H9" s="3">
        <v>0.6</v>
      </c>
      <c r="I9" s="3">
        <v>0.82000000000000006</v>
      </c>
      <c r="J9" s="30">
        <v>0.2</v>
      </c>
      <c r="K9" s="30">
        <v>0.85</v>
      </c>
      <c r="L9" s="30">
        <v>0.1</v>
      </c>
      <c r="M9" s="30">
        <v>0.98</v>
      </c>
      <c r="N9" s="30"/>
      <c r="O9" s="30">
        <v>3.7999999999999999E-2</v>
      </c>
      <c r="P9" s="30">
        <v>7.0000000000000007E-2</v>
      </c>
      <c r="Q9" s="30">
        <v>0.97</v>
      </c>
      <c r="R9" s="30">
        <f>0.51-T9</f>
        <v>0.50900000000000001</v>
      </c>
      <c r="S9" s="30">
        <v>0.49</v>
      </c>
      <c r="T9" s="30">
        <v>1E-3</v>
      </c>
      <c r="U9" s="30"/>
      <c r="V9" s="30">
        <v>0.98</v>
      </c>
      <c r="W9" s="30">
        <v>0.45</v>
      </c>
      <c r="X9" s="30"/>
      <c r="Y9" s="30"/>
      <c r="Z9" s="30">
        <v>0.15</v>
      </c>
      <c r="AA9" s="41"/>
      <c r="AB9" s="30">
        <v>0.85</v>
      </c>
      <c r="AC9" s="30">
        <v>0.01</v>
      </c>
      <c r="AD9" s="30">
        <v>0.15</v>
      </c>
      <c r="AE9" s="30">
        <v>0.01</v>
      </c>
      <c r="AF9" s="30">
        <v>0.77</v>
      </c>
      <c r="AG9" s="30"/>
      <c r="AH9" s="30"/>
      <c r="AI9" s="30"/>
      <c r="AJ9" s="30"/>
      <c r="AK9" s="30"/>
    </row>
    <row r="10" spans="1:37" ht="15.75" customHeight="1" x14ac:dyDescent="0.15">
      <c r="A10" s="27"/>
      <c r="B10" s="30"/>
      <c r="C10" s="30"/>
      <c r="D10" s="30"/>
      <c r="E10" s="30"/>
      <c r="F10" s="30"/>
      <c r="G10" s="30"/>
      <c r="H10" s="3">
        <v>0.85</v>
      </c>
      <c r="I10" s="30"/>
      <c r="J10" s="30">
        <v>0.33</v>
      </c>
      <c r="K10" s="30"/>
      <c r="L10" s="30">
        <v>0.25</v>
      </c>
      <c r="M10" s="30">
        <v>0.99</v>
      </c>
      <c r="N10" s="30"/>
      <c r="O10" s="30">
        <v>0.02</v>
      </c>
      <c r="P10" s="30">
        <v>0.05</v>
      </c>
      <c r="Q10" s="30"/>
      <c r="R10" s="30">
        <v>0.4</v>
      </c>
      <c r="S10" s="30">
        <v>0.6</v>
      </c>
      <c r="T10" s="30">
        <v>1.0000000000000001E-5</v>
      </c>
      <c r="U10" s="30"/>
      <c r="V10" s="30">
        <v>0.999</v>
      </c>
      <c r="W10" s="30">
        <v>0.85</v>
      </c>
      <c r="X10" s="30"/>
      <c r="Y10" s="30"/>
      <c r="Z10" s="30">
        <v>0.03</v>
      </c>
      <c r="AA10" s="41"/>
      <c r="AB10" s="30"/>
      <c r="AC10" s="30">
        <v>1E-3</v>
      </c>
      <c r="AD10" s="30">
        <v>0.05</v>
      </c>
      <c r="AE10" s="30">
        <v>1E-3</v>
      </c>
      <c r="AF10" s="30">
        <v>0.65</v>
      </c>
      <c r="AG10" s="30"/>
      <c r="AH10" s="30"/>
      <c r="AI10" s="30"/>
      <c r="AJ10" s="30"/>
      <c r="AK10" s="30"/>
    </row>
    <row r="11" spans="1:37" ht="15.75" customHeight="1" x14ac:dyDescent="0.15">
      <c r="A11" s="27"/>
      <c r="B11" s="30"/>
      <c r="C11" s="30"/>
      <c r="D11" s="30"/>
      <c r="E11" s="30"/>
      <c r="F11" s="30"/>
      <c r="G11" s="30"/>
      <c r="H11" s="30"/>
      <c r="I11" s="30"/>
      <c r="J11" s="30">
        <v>0.55000000000000004</v>
      </c>
      <c r="K11" s="30"/>
      <c r="L11" s="30">
        <v>0.45</v>
      </c>
      <c r="M11" s="30"/>
      <c r="N11" s="30"/>
      <c r="O11" s="30">
        <v>0.04</v>
      </c>
      <c r="P11" s="30">
        <v>0.02</v>
      </c>
      <c r="Q11" s="30"/>
      <c r="R11" s="30">
        <v>0.35</v>
      </c>
      <c r="S11" s="30">
        <v>0.65</v>
      </c>
      <c r="T11" s="30"/>
      <c r="U11" s="30"/>
      <c r="V11" s="30"/>
      <c r="W11" s="30">
        <v>0.97</v>
      </c>
      <c r="X11" s="30"/>
      <c r="Y11" s="30"/>
      <c r="Z11" s="30">
        <v>0.01</v>
      </c>
      <c r="AA11" s="41"/>
      <c r="AB11" s="30"/>
      <c r="AC11" s="30"/>
      <c r="AD11" s="30"/>
      <c r="AE11" s="30"/>
      <c r="AF11" s="30">
        <v>0.95</v>
      </c>
      <c r="AG11" s="30"/>
      <c r="AH11" s="30"/>
      <c r="AI11" s="30"/>
      <c r="AJ11" s="30"/>
      <c r="AK11" s="30"/>
    </row>
    <row r="12" spans="1:37" ht="15.75" customHeight="1" x14ac:dyDescent="0.15">
      <c r="A12" s="27"/>
      <c r="B12" s="30"/>
      <c r="C12" s="30"/>
      <c r="D12" s="30"/>
      <c r="E12" s="30"/>
      <c r="F12" s="30"/>
      <c r="G12" s="30"/>
      <c r="H12" s="30"/>
      <c r="I12" s="30"/>
      <c r="J12" s="30">
        <v>0.78</v>
      </c>
      <c r="K12" s="30"/>
      <c r="L12" s="30">
        <v>0.15</v>
      </c>
      <c r="M12" s="30"/>
      <c r="N12" s="30"/>
      <c r="O12" s="30">
        <v>0.01</v>
      </c>
      <c r="P12" s="30">
        <v>0.01</v>
      </c>
      <c r="Q12" s="30"/>
      <c r="R12" s="30">
        <v>0.1</v>
      </c>
      <c r="S12" s="30">
        <v>0.9</v>
      </c>
      <c r="T12" s="30"/>
      <c r="U12" s="30"/>
      <c r="V12" s="30"/>
      <c r="W12" s="30">
        <v>0.99</v>
      </c>
      <c r="X12" s="30"/>
      <c r="Y12" s="30"/>
      <c r="Z12" s="30">
        <v>5.0000000000000001E-3</v>
      </c>
      <c r="AA12" s="41"/>
      <c r="AB12" s="30"/>
      <c r="AC12" s="30"/>
      <c r="AD12" s="30"/>
      <c r="AE12" s="30"/>
      <c r="AF12" s="30">
        <v>0.99</v>
      </c>
      <c r="AG12" s="30"/>
      <c r="AH12" s="30"/>
      <c r="AI12" s="30"/>
      <c r="AJ12" s="30"/>
      <c r="AK12" s="30"/>
    </row>
    <row r="13" spans="1:37" ht="15.75" customHeight="1" x14ac:dyDescent="0.15">
      <c r="A13" s="27"/>
      <c r="B13" s="30"/>
      <c r="C13" s="30"/>
      <c r="D13" s="30"/>
      <c r="E13" s="30"/>
      <c r="F13" s="30"/>
      <c r="G13" s="30"/>
      <c r="H13" s="30"/>
      <c r="I13" s="30"/>
      <c r="J13" s="30">
        <v>0.98</v>
      </c>
      <c r="K13" s="30"/>
      <c r="L13" s="30">
        <v>0.08</v>
      </c>
      <c r="M13" s="30"/>
      <c r="N13" s="30"/>
      <c r="O13" s="30">
        <v>1E-3</v>
      </c>
      <c r="P13" s="30"/>
      <c r="Q13" s="30"/>
      <c r="R13" s="30">
        <v>7.0000000000000007E-2</v>
      </c>
      <c r="S13" s="30">
        <v>0.93</v>
      </c>
      <c r="T13" s="30"/>
      <c r="U13" s="30"/>
      <c r="V13" s="30"/>
      <c r="W13" s="30">
        <v>0.999</v>
      </c>
      <c r="X13" s="30"/>
      <c r="Y13" s="30"/>
      <c r="Z13" s="30">
        <v>1E-3</v>
      </c>
      <c r="AA13" s="41"/>
      <c r="AB13" s="30"/>
      <c r="AC13" s="30"/>
      <c r="AD13" s="30"/>
      <c r="AE13" s="30"/>
      <c r="AF13" s="30"/>
      <c r="AG13" s="30"/>
      <c r="AH13" s="30"/>
      <c r="AI13" s="30"/>
      <c r="AJ13" s="30"/>
      <c r="AK13" s="30"/>
    </row>
    <row r="14" spans="1:37" ht="15.75" customHeight="1" x14ac:dyDescent="0.15">
      <c r="A14" s="27"/>
      <c r="B14" s="30"/>
      <c r="C14" s="30"/>
      <c r="D14" s="30"/>
      <c r="E14" s="30"/>
      <c r="F14" s="30"/>
      <c r="G14" s="30"/>
      <c r="H14" s="30"/>
      <c r="I14" s="30"/>
      <c r="J14" s="30">
        <v>0.99</v>
      </c>
      <c r="K14" s="30"/>
      <c r="L14" s="30"/>
      <c r="M14" s="30"/>
      <c r="N14" s="30"/>
      <c r="O14" s="30"/>
      <c r="P14" s="30"/>
      <c r="Q14" s="30"/>
      <c r="R14" s="30">
        <v>0.01</v>
      </c>
      <c r="S14" s="30">
        <v>0.99</v>
      </c>
      <c r="T14" s="30"/>
      <c r="U14" s="30"/>
      <c r="V14" s="30"/>
      <c r="W14" s="30"/>
      <c r="X14" s="30"/>
      <c r="Y14" s="30"/>
      <c r="Z14" s="30"/>
      <c r="AA14" s="41"/>
      <c r="AB14" s="30"/>
      <c r="AC14" s="30"/>
      <c r="AD14" s="30"/>
      <c r="AE14" s="30"/>
      <c r="AF14" s="30"/>
      <c r="AG14" s="30"/>
      <c r="AH14" s="30"/>
      <c r="AI14" s="30"/>
      <c r="AJ14" s="30"/>
      <c r="AK14" s="30"/>
    </row>
    <row r="15" spans="1:37" ht="15.75" customHeight="1" x14ac:dyDescent="0.15">
      <c r="A15" s="27"/>
      <c r="B15" s="30"/>
      <c r="C15" s="30"/>
      <c r="D15" s="30"/>
      <c r="E15" s="30"/>
      <c r="F15" s="30"/>
      <c r="G15" s="30"/>
      <c r="H15" s="30"/>
      <c r="I15" s="30"/>
      <c r="J15" s="30">
        <v>0.99990000000000001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41"/>
      <c r="AB15" s="30"/>
      <c r="AC15" s="30"/>
      <c r="AD15" s="30"/>
      <c r="AE15" s="30"/>
      <c r="AF15" s="30"/>
      <c r="AG15" s="30"/>
      <c r="AH15" s="30"/>
      <c r="AI15" s="30"/>
      <c r="AJ15" s="30"/>
      <c r="AK15" s="30"/>
    </row>
    <row r="16" spans="1:37" ht="15.75" customHeight="1" x14ac:dyDescent="0.15">
      <c r="A16" s="27" t="s">
        <v>324</v>
      </c>
      <c r="B16" s="30" t="e">
        <f t="shared" ref="B16:I16" ca="1" si="1">IF(B6 = "", "",(B6-B$5)^2)</f>
        <v>#NAME?</v>
      </c>
      <c r="C16" s="30" t="e">
        <f t="shared" ca="1" si="1"/>
        <v>#NAME?</v>
      </c>
      <c r="D16" s="30" t="e">
        <f t="shared" ca="1" si="1"/>
        <v>#NAME?</v>
      </c>
      <c r="E16" s="30" t="e">
        <f t="shared" ca="1" si="1"/>
        <v>#NAME?</v>
      </c>
      <c r="F16" s="30" t="e">
        <f t="shared" ca="1" si="1"/>
        <v>#NAME?</v>
      </c>
      <c r="G16" s="30" t="e">
        <f t="shared" ca="1" si="1"/>
        <v>#NAME?</v>
      </c>
      <c r="H16" s="30" t="e">
        <f t="shared" ca="1" si="1"/>
        <v>#NAME?</v>
      </c>
      <c r="I16" s="30" t="e">
        <f t="shared" ca="1" si="1"/>
        <v>#NAME?</v>
      </c>
      <c r="J16" s="30" t="e">
        <f t="shared" ref="J16:AF16" ca="1" si="2">IF(J$5 = "", "",(J6-J$5)^2)</f>
        <v>#NAME?</v>
      </c>
      <c r="K16" s="30" t="e">
        <f t="shared" ca="1" si="2"/>
        <v>#NAME?</v>
      </c>
      <c r="L16" s="30" t="e">
        <f t="shared" ca="1" si="2"/>
        <v>#NAME?</v>
      </c>
      <c r="M16" s="30" t="e">
        <f t="shared" ca="1" si="2"/>
        <v>#NAME?</v>
      </c>
      <c r="N16" s="30" t="e">
        <f t="shared" ca="1" si="2"/>
        <v>#NAME?</v>
      </c>
      <c r="O16" s="30" t="e">
        <f t="shared" ca="1" si="2"/>
        <v>#NAME?</v>
      </c>
      <c r="P16" s="30" t="e">
        <f t="shared" ca="1" si="2"/>
        <v>#NAME?</v>
      </c>
      <c r="Q16" s="30" t="e">
        <f t="shared" ca="1" si="2"/>
        <v>#NAME?</v>
      </c>
      <c r="R16" s="30" t="e">
        <f t="shared" ca="1" si="2"/>
        <v>#NAME?</v>
      </c>
      <c r="S16" s="30" t="e">
        <f t="shared" ca="1" si="2"/>
        <v>#NAME?</v>
      </c>
      <c r="T16" s="30" t="e">
        <f t="shared" ca="1" si="2"/>
        <v>#NAME?</v>
      </c>
      <c r="U16" s="30" t="e">
        <f t="shared" ca="1" si="2"/>
        <v>#NAME?</v>
      </c>
      <c r="V16" s="30" t="e">
        <f t="shared" ca="1" si="2"/>
        <v>#NAME?</v>
      </c>
      <c r="W16" s="30" t="e">
        <f t="shared" ca="1" si="2"/>
        <v>#NAME?</v>
      </c>
      <c r="X16" s="30" t="e">
        <f t="shared" ca="1" si="2"/>
        <v>#NAME?</v>
      </c>
      <c r="Y16" s="30" t="e">
        <f t="shared" ca="1" si="2"/>
        <v>#NAME?</v>
      </c>
      <c r="Z16" s="30" t="e">
        <f t="shared" ca="1" si="2"/>
        <v>#NAME?</v>
      </c>
      <c r="AA16" s="41" t="e">
        <f t="shared" ca="1" si="2"/>
        <v>#NAME?</v>
      </c>
      <c r="AB16" s="30" t="e">
        <f t="shared" ca="1" si="2"/>
        <v>#NAME?</v>
      </c>
      <c r="AC16" s="30" t="e">
        <f t="shared" ca="1" si="2"/>
        <v>#NAME?</v>
      </c>
      <c r="AD16" s="30" t="e">
        <f t="shared" ca="1" si="2"/>
        <v>#NAME?</v>
      </c>
      <c r="AE16" s="30" t="e">
        <f t="shared" ca="1" si="2"/>
        <v>#NAME?</v>
      </c>
      <c r="AF16" s="30" t="e">
        <f t="shared" ca="1" si="2"/>
        <v>#NAME?</v>
      </c>
      <c r="AG16" s="30"/>
      <c r="AH16" s="30"/>
      <c r="AI16" s="30"/>
      <c r="AJ16" s="30"/>
      <c r="AK16" s="30"/>
    </row>
    <row r="17" spans="1:37" ht="15.75" customHeight="1" x14ac:dyDescent="0.15">
      <c r="A17" s="37"/>
      <c r="B17" s="30" t="str">
        <f t="shared" ref="B17:B25" si="3">IF(B7 = "", "",(B7-$B$5)^2)</f>
        <v/>
      </c>
      <c r="C17" s="30" t="e">
        <f t="shared" ref="C17:I17" ca="1" si="4">IF(C7 = "", "",(C7-C$5)^2)</f>
        <v>#NAME?</v>
      </c>
      <c r="D17" s="30" t="e">
        <f t="shared" ca="1" si="4"/>
        <v>#NAME?</v>
      </c>
      <c r="E17" s="30" t="e">
        <f t="shared" ca="1" si="4"/>
        <v>#NAME?</v>
      </c>
      <c r="F17" s="30" t="str">
        <f t="shared" si="4"/>
        <v/>
      </c>
      <c r="G17" s="30" t="e">
        <f t="shared" ca="1" si="4"/>
        <v>#NAME?</v>
      </c>
      <c r="H17" s="30" t="e">
        <f t="shared" ca="1" si="4"/>
        <v>#NAME?</v>
      </c>
      <c r="I17" s="30" t="e">
        <f t="shared" ca="1" si="4"/>
        <v>#NAME?</v>
      </c>
      <c r="J17" s="30" t="e">
        <f t="shared" ref="J17:Z17" ca="1" si="5">IF(J$5 = "", "",(J7-J$5)^2)</f>
        <v>#NAME?</v>
      </c>
      <c r="K17" s="30" t="e">
        <f t="shared" ca="1" si="5"/>
        <v>#NAME?</v>
      </c>
      <c r="L17" s="30" t="e">
        <f t="shared" ca="1" si="5"/>
        <v>#NAME?</v>
      </c>
      <c r="M17" s="30" t="e">
        <f t="shared" ca="1" si="5"/>
        <v>#NAME?</v>
      </c>
      <c r="N17" s="30" t="e">
        <f t="shared" ca="1" si="5"/>
        <v>#NAME?</v>
      </c>
      <c r="O17" s="30" t="e">
        <f t="shared" ca="1" si="5"/>
        <v>#NAME?</v>
      </c>
      <c r="P17" s="30" t="e">
        <f t="shared" ca="1" si="5"/>
        <v>#NAME?</v>
      </c>
      <c r="Q17" s="30" t="e">
        <f t="shared" ca="1" si="5"/>
        <v>#NAME?</v>
      </c>
      <c r="R17" s="30" t="e">
        <f t="shared" ca="1" si="5"/>
        <v>#NAME?</v>
      </c>
      <c r="S17" s="30" t="e">
        <f t="shared" ca="1" si="5"/>
        <v>#NAME?</v>
      </c>
      <c r="T17" s="30" t="e">
        <f t="shared" ca="1" si="5"/>
        <v>#NAME?</v>
      </c>
      <c r="U17" s="30" t="e">
        <f t="shared" ca="1" si="5"/>
        <v>#NAME?</v>
      </c>
      <c r="V17" s="30" t="e">
        <f t="shared" ca="1" si="5"/>
        <v>#NAME?</v>
      </c>
      <c r="W17" s="30" t="e">
        <f t="shared" ca="1" si="5"/>
        <v>#NAME?</v>
      </c>
      <c r="X17" s="30" t="e">
        <f t="shared" ca="1" si="5"/>
        <v>#NAME?</v>
      </c>
      <c r="Y17" s="30" t="e">
        <f t="shared" ca="1" si="5"/>
        <v>#NAME?</v>
      </c>
      <c r="Z17" s="30" t="e">
        <f t="shared" ca="1" si="5"/>
        <v>#NAME?</v>
      </c>
      <c r="AA17" s="41"/>
      <c r="AB17" s="30" t="e">
        <f t="shared" ref="AB17:AF17" ca="1" si="6">IF(AB$5 = "", "",(AB7-AB$5)^2)</f>
        <v>#NAME?</v>
      </c>
      <c r="AC17" s="30" t="e">
        <f t="shared" ca="1" si="6"/>
        <v>#NAME?</v>
      </c>
      <c r="AD17" s="30" t="e">
        <f t="shared" ca="1" si="6"/>
        <v>#NAME?</v>
      </c>
      <c r="AE17" s="30" t="e">
        <f t="shared" ca="1" si="6"/>
        <v>#NAME?</v>
      </c>
      <c r="AF17" s="30" t="e">
        <f t="shared" ca="1" si="6"/>
        <v>#NAME?</v>
      </c>
      <c r="AG17" s="30"/>
      <c r="AH17" s="30"/>
      <c r="AI17" s="30"/>
      <c r="AJ17" s="30"/>
      <c r="AK17" s="30"/>
    </row>
    <row r="18" spans="1:37" ht="15.75" customHeight="1" x14ac:dyDescent="0.15">
      <c r="A18" s="37"/>
      <c r="B18" s="30" t="str">
        <f t="shared" si="3"/>
        <v/>
      </c>
      <c r="C18" s="30" t="e">
        <f t="shared" ref="C18:I18" ca="1" si="7">IF(C8 = "", "",(C8-C$5)^2)</f>
        <v>#NAME?</v>
      </c>
      <c r="D18" s="30" t="str">
        <f t="shared" si="7"/>
        <v/>
      </c>
      <c r="E18" s="30" t="str">
        <f t="shared" si="7"/>
        <v/>
      </c>
      <c r="F18" s="30" t="str">
        <f t="shared" si="7"/>
        <v/>
      </c>
      <c r="G18" s="30" t="e">
        <f t="shared" ca="1" si="7"/>
        <v>#NAME?</v>
      </c>
      <c r="H18" s="30" t="e">
        <f t="shared" ca="1" si="7"/>
        <v>#NAME?</v>
      </c>
      <c r="I18" s="30" t="e">
        <f t="shared" ca="1" si="7"/>
        <v>#NAME?</v>
      </c>
      <c r="J18" s="30" t="e">
        <f t="shared" ref="J18:M18" ca="1" si="8">IF(J$5 = "", "",(J8-J$5)^2)</f>
        <v>#NAME?</v>
      </c>
      <c r="K18" s="30" t="e">
        <f t="shared" ca="1" si="8"/>
        <v>#NAME?</v>
      </c>
      <c r="L18" s="30" t="e">
        <f t="shared" ca="1" si="8"/>
        <v>#NAME?</v>
      </c>
      <c r="M18" s="30" t="e">
        <f t="shared" ca="1" si="8"/>
        <v>#NAME?</v>
      </c>
      <c r="N18" s="30"/>
      <c r="O18" s="30" t="e">
        <f t="shared" ref="O18:T18" ca="1" si="9">IF(O$5 = "", "",(O8-O$5)^2)</f>
        <v>#NAME?</v>
      </c>
      <c r="P18" s="30" t="e">
        <f t="shared" ca="1" si="9"/>
        <v>#NAME?</v>
      </c>
      <c r="Q18" s="30" t="e">
        <f t="shared" ca="1" si="9"/>
        <v>#NAME?</v>
      </c>
      <c r="R18" s="30" t="e">
        <f t="shared" ca="1" si="9"/>
        <v>#NAME?</v>
      </c>
      <c r="S18" s="30" t="e">
        <f t="shared" ca="1" si="9"/>
        <v>#NAME?</v>
      </c>
      <c r="T18" s="30" t="e">
        <f t="shared" ca="1" si="9"/>
        <v>#NAME?</v>
      </c>
      <c r="U18" s="30"/>
      <c r="V18" s="30" t="e">
        <f t="shared" ref="V18:W18" ca="1" si="10">IF(V$5 = "", "",(V8-V$5)^2)</f>
        <v>#NAME?</v>
      </c>
      <c r="W18" s="30" t="e">
        <f t="shared" ca="1" si="10"/>
        <v>#NAME?</v>
      </c>
      <c r="X18" s="30"/>
      <c r="Y18" s="30" t="e">
        <f t="shared" ref="Y18:Z18" ca="1" si="11">IF(Y$5 = "", "",(Y8-Y$5)^2)</f>
        <v>#NAME?</v>
      </c>
      <c r="Z18" s="30" t="e">
        <f t="shared" ca="1" si="11"/>
        <v>#NAME?</v>
      </c>
      <c r="AA18" s="41"/>
      <c r="AB18" s="30" t="e">
        <f t="shared" ref="AB18:AF18" ca="1" si="12">IF(AB$5 = "", "",(AB8-AB$5)^2)</f>
        <v>#NAME?</v>
      </c>
      <c r="AC18" s="30" t="e">
        <f t="shared" ca="1" si="12"/>
        <v>#NAME?</v>
      </c>
      <c r="AD18" s="30" t="e">
        <f t="shared" ca="1" si="12"/>
        <v>#NAME?</v>
      </c>
      <c r="AE18" s="30" t="e">
        <f t="shared" ca="1" si="12"/>
        <v>#NAME?</v>
      </c>
      <c r="AF18" s="30" t="e">
        <f t="shared" ca="1" si="12"/>
        <v>#NAME?</v>
      </c>
      <c r="AG18" s="30"/>
      <c r="AH18" s="30"/>
      <c r="AI18" s="30"/>
      <c r="AJ18" s="30"/>
      <c r="AK18" s="30"/>
    </row>
    <row r="19" spans="1:37" ht="15.75" customHeight="1" x14ac:dyDescent="0.15">
      <c r="A19" s="37"/>
      <c r="B19" s="30" t="str">
        <f t="shared" si="3"/>
        <v/>
      </c>
      <c r="C19" s="30" t="str">
        <f t="shared" ref="C19:I19" si="13">IF(C9 = "", "",(C9-C$5)^2)</f>
        <v/>
      </c>
      <c r="D19" s="30" t="str">
        <f t="shared" si="13"/>
        <v/>
      </c>
      <c r="E19" s="30" t="str">
        <f t="shared" si="13"/>
        <v/>
      </c>
      <c r="F19" s="30" t="str">
        <f t="shared" si="13"/>
        <v/>
      </c>
      <c r="G19" s="30" t="e">
        <f t="shared" ca="1" si="13"/>
        <v>#NAME?</v>
      </c>
      <c r="H19" s="30" t="e">
        <f t="shared" ca="1" si="13"/>
        <v>#NAME?</v>
      </c>
      <c r="I19" s="30" t="e">
        <f t="shared" ca="1" si="13"/>
        <v>#NAME?</v>
      </c>
      <c r="J19" s="30" t="e">
        <f t="shared" ref="J19:M19" ca="1" si="14">IF(J$5 = "", "",(J9-J$5)^2)</f>
        <v>#NAME?</v>
      </c>
      <c r="K19" s="30" t="e">
        <f t="shared" ca="1" si="14"/>
        <v>#NAME?</v>
      </c>
      <c r="L19" s="30" t="e">
        <f t="shared" ca="1" si="14"/>
        <v>#NAME?</v>
      </c>
      <c r="M19" s="30" t="e">
        <f t="shared" ca="1" si="14"/>
        <v>#NAME?</v>
      </c>
      <c r="N19" s="30"/>
      <c r="O19" s="30" t="e">
        <f t="shared" ref="O19:T19" ca="1" si="15">IF(O$5 = "", "",(O9-O$5)^2)</f>
        <v>#NAME?</v>
      </c>
      <c r="P19" s="30" t="e">
        <f t="shared" ca="1" si="15"/>
        <v>#NAME?</v>
      </c>
      <c r="Q19" s="30" t="e">
        <f t="shared" ca="1" si="15"/>
        <v>#NAME?</v>
      </c>
      <c r="R19" s="30" t="e">
        <f t="shared" ca="1" si="15"/>
        <v>#NAME?</v>
      </c>
      <c r="S19" s="30" t="e">
        <f t="shared" ca="1" si="15"/>
        <v>#NAME?</v>
      </c>
      <c r="T19" s="30" t="e">
        <f t="shared" ca="1" si="15"/>
        <v>#NAME?</v>
      </c>
      <c r="U19" s="30"/>
      <c r="V19" s="30" t="e">
        <f t="shared" ref="V19:W19" ca="1" si="16">IF(V$5 = "", "",(V9-V$5)^2)</f>
        <v>#NAME?</v>
      </c>
      <c r="W19" s="30" t="e">
        <f t="shared" ca="1" si="16"/>
        <v>#NAME?</v>
      </c>
      <c r="X19" s="30"/>
      <c r="Y19" s="30"/>
      <c r="Z19" s="30" t="e">
        <f t="shared" ref="Z19:Z23" ca="1" si="17">IF(Z$5 = "", "",(Z9-Z$5)^2)</f>
        <v>#NAME?</v>
      </c>
      <c r="AA19" s="41"/>
      <c r="AB19" s="30" t="e">
        <f t="shared" ref="AB19:AF19" ca="1" si="18">IF(AB$5 = "", "",(AB9-AB$5)^2)</f>
        <v>#NAME?</v>
      </c>
      <c r="AC19" s="30" t="e">
        <f t="shared" ca="1" si="18"/>
        <v>#NAME?</v>
      </c>
      <c r="AD19" s="30" t="e">
        <f t="shared" ca="1" si="18"/>
        <v>#NAME?</v>
      </c>
      <c r="AE19" s="30" t="e">
        <f t="shared" ca="1" si="18"/>
        <v>#NAME?</v>
      </c>
      <c r="AF19" s="30" t="e">
        <f t="shared" ca="1" si="18"/>
        <v>#NAME?</v>
      </c>
      <c r="AG19" s="30"/>
      <c r="AH19" s="30"/>
      <c r="AI19" s="30"/>
      <c r="AJ19" s="30"/>
      <c r="AK19" s="30"/>
    </row>
    <row r="20" spans="1:37" ht="15.75" customHeight="1" x14ac:dyDescent="0.15">
      <c r="A20" s="37"/>
      <c r="B20" s="30" t="str">
        <f t="shared" si="3"/>
        <v/>
      </c>
      <c r="C20" s="30" t="str">
        <f t="shared" ref="C20:I20" si="19">IF(C10 = "", "",(C10-C$5)^2)</f>
        <v/>
      </c>
      <c r="D20" s="30" t="str">
        <f t="shared" si="19"/>
        <v/>
      </c>
      <c r="E20" s="30" t="str">
        <f t="shared" si="19"/>
        <v/>
      </c>
      <c r="F20" s="30" t="str">
        <f t="shared" si="19"/>
        <v/>
      </c>
      <c r="G20" s="30" t="str">
        <f t="shared" si="19"/>
        <v/>
      </c>
      <c r="H20" s="30" t="e">
        <f t="shared" ca="1" si="19"/>
        <v>#NAME?</v>
      </c>
      <c r="I20" s="30" t="str">
        <f t="shared" si="19"/>
        <v/>
      </c>
      <c r="J20" s="30" t="e">
        <f t="shared" ref="J20:J25" ca="1" si="20">IF(J$5 = "", "",(J10-J$5)^2)</f>
        <v>#NAME?</v>
      </c>
      <c r="K20" s="30"/>
      <c r="L20" s="30" t="e">
        <f t="shared" ref="L20:M20" ca="1" si="21">IF(L$5 = "", "",(L10-L$5)^2)</f>
        <v>#NAME?</v>
      </c>
      <c r="M20" s="30" t="e">
        <f t="shared" ca="1" si="21"/>
        <v>#NAME?</v>
      </c>
      <c r="N20" s="30"/>
      <c r="O20" s="30" t="e">
        <f t="shared" ref="O20:P20" ca="1" si="22">IF(O$5 = "", "",(O10-O$5)^2)</f>
        <v>#NAME?</v>
      </c>
      <c r="P20" s="30" t="e">
        <f t="shared" ca="1" si="22"/>
        <v>#NAME?</v>
      </c>
      <c r="Q20" s="30"/>
      <c r="R20" s="30" t="e">
        <f t="shared" ref="R20:T20" ca="1" si="23">IF(R$5 = "", "",(R10-R$5)^2)</f>
        <v>#NAME?</v>
      </c>
      <c r="S20" s="30" t="e">
        <f t="shared" ca="1" si="23"/>
        <v>#NAME?</v>
      </c>
      <c r="T20" s="30" t="e">
        <f t="shared" ca="1" si="23"/>
        <v>#NAME?</v>
      </c>
      <c r="U20" s="30"/>
      <c r="V20" s="30" t="e">
        <f t="shared" ref="V20:W20" ca="1" si="24">IF(V$5 = "", "",(V10-V$5)^2)</f>
        <v>#NAME?</v>
      </c>
      <c r="W20" s="30" t="e">
        <f t="shared" ca="1" si="24"/>
        <v>#NAME?</v>
      </c>
      <c r="X20" s="30"/>
      <c r="Y20" s="30"/>
      <c r="Z20" s="30" t="e">
        <f t="shared" ca="1" si="17"/>
        <v>#NAME?</v>
      </c>
      <c r="AA20" s="41"/>
      <c r="AB20" s="30"/>
      <c r="AC20" s="30" t="e">
        <f t="shared" ref="AC20:AF20" ca="1" si="25">IF(AC$5 = "", "",(AC10-AC$5)^2)</f>
        <v>#NAME?</v>
      </c>
      <c r="AD20" s="30" t="e">
        <f t="shared" ca="1" si="25"/>
        <v>#NAME?</v>
      </c>
      <c r="AE20" s="30" t="e">
        <f t="shared" ca="1" si="25"/>
        <v>#NAME?</v>
      </c>
      <c r="AF20" s="30" t="e">
        <f t="shared" ca="1" si="25"/>
        <v>#NAME?</v>
      </c>
      <c r="AG20" s="30"/>
      <c r="AH20" s="30"/>
      <c r="AI20" s="30"/>
      <c r="AJ20" s="30"/>
      <c r="AK20" s="30"/>
    </row>
    <row r="21" spans="1:37" ht="15.75" customHeight="1" x14ac:dyDescent="0.15">
      <c r="A21" s="37"/>
      <c r="B21" s="30" t="str">
        <f t="shared" si="3"/>
        <v/>
      </c>
      <c r="C21" s="30" t="str">
        <f t="shared" ref="C21:I21" si="26">IF(C11 = "", "",(C11-C$5)^2)</f>
        <v/>
      </c>
      <c r="D21" s="30" t="str">
        <f t="shared" si="26"/>
        <v/>
      </c>
      <c r="E21" s="30" t="str">
        <f t="shared" si="26"/>
        <v/>
      </c>
      <c r="F21" s="30" t="str">
        <f t="shared" si="26"/>
        <v/>
      </c>
      <c r="G21" s="30" t="str">
        <f t="shared" si="26"/>
        <v/>
      </c>
      <c r="H21" s="30" t="str">
        <f t="shared" si="26"/>
        <v/>
      </c>
      <c r="I21" s="30" t="str">
        <f t="shared" si="26"/>
        <v/>
      </c>
      <c r="J21" s="30" t="e">
        <f t="shared" ca="1" si="20"/>
        <v>#NAME?</v>
      </c>
      <c r="K21" s="30"/>
      <c r="L21" s="30" t="e">
        <f t="shared" ref="L21:L23" ca="1" si="27">IF(L$5 = "", "",(L11-L$5)^2)</f>
        <v>#NAME?</v>
      </c>
      <c r="M21" s="30"/>
      <c r="N21" s="30"/>
      <c r="O21" s="30" t="e">
        <f t="shared" ref="O21:P21" ca="1" si="28">IF(O$5 = "", "",(O11-O$5)^2)</f>
        <v>#NAME?</v>
      </c>
      <c r="P21" s="30" t="e">
        <f t="shared" ca="1" si="28"/>
        <v>#NAME?</v>
      </c>
      <c r="Q21" s="30"/>
      <c r="R21" s="30" t="e">
        <f t="shared" ref="R21:S21" ca="1" si="29">IF(R$5 = "", "",(R11-R$5)^2)</f>
        <v>#NAME?</v>
      </c>
      <c r="S21" s="30" t="e">
        <f t="shared" ca="1" si="29"/>
        <v>#NAME?</v>
      </c>
      <c r="T21" s="30"/>
      <c r="U21" s="30"/>
      <c r="V21" s="30"/>
      <c r="W21" s="30" t="e">
        <f t="shared" ref="W21:W23" ca="1" si="30">IF(W$5 = "", "",(W11-W$5)^2)</f>
        <v>#NAME?</v>
      </c>
      <c r="X21" s="30"/>
      <c r="Y21" s="30"/>
      <c r="Z21" s="30" t="e">
        <f t="shared" ca="1" si="17"/>
        <v>#NAME?</v>
      </c>
      <c r="AA21" s="41"/>
      <c r="AB21" s="30"/>
      <c r="AC21" s="30"/>
      <c r="AD21" s="30"/>
      <c r="AE21" s="30"/>
      <c r="AF21" s="30" t="e">
        <f t="shared" ref="AF21:AF22" ca="1" si="31">IF(AF$5 = "", "",(AF11-AF$5)^2)</f>
        <v>#NAME?</v>
      </c>
      <c r="AG21" s="30"/>
      <c r="AH21" s="30"/>
      <c r="AI21" s="30"/>
      <c r="AJ21" s="30"/>
      <c r="AK21" s="30"/>
    </row>
    <row r="22" spans="1:37" ht="15.75" customHeight="1" x14ac:dyDescent="0.15">
      <c r="A22" s="37"/>
      <c r="B22" s="30" t="str">
        <f t="shared" si="3"/>
        <v/>
      </c>
      <c r="C22" s="30" t="str">
        <f t="shared" ref="C22:I22" si="32">IF(C12 = "", "",(C12-C$5)^2)</f>
        <v/>
      </c>
      <c r="D22" s="30" t="str">
        <f t="shared" si="32"/>
        <v/>
      </c>
      <c r="E22" s="30" t="str">
        <f t="shared" si="32"/>
        <v/>
      </c>
      <c r="F22" s="30" t="str">
        <f t="shared" si="32"/>
        <v/>
      </c>
      <c r="G22" s="30" t="str">
        <f t="shared" si="32"/>
        <v/>
      </c>
      <c r="H22" s="30" t="str">
        <f t="shared" si="32"/>
        <v/>
      </c>
      <c r="I22" s="30" t="str">
        <f t="shared" si="32"/>
        <v/>
      </c>
      <c r="J22" s="30" t="e">
        <f t="shared" ca="1" si="20"/>
        <v>#NAME?</v>
      </c>
      <c r="K22" s="30"/>
      <c r="L22" s="30" t="e">
        <f t="shared" ca="1" si="27"/>
        <v>#NAME?</v>
      </c>
      <c r="M22" s="30"/>
      <c r="N22" s="30"/>
      <c r="O22" s="30" t="e">
        <f t="shared" ref="O22:P22" ca="1" si="33">IF(O$5 = "", "",(O12-O$5)^2)</f>
        <v>#NAME?</v>
      </c>
      <c r="P22" s="30" t="e">
        <f t="shared" ca="1" si="33"/>
        <v>#NAME?</v>
      </c>
      <c r="Q22" s="30"/>
      <c r="R22" s="30" t="e">
        <f t="shared" ref="R22:S22" ca="1" si="34">IF(R$5 = "", "",(R12-R$5)^2)</f>
        <v>#NAME?</v>
      </c>
      <c r="S22" s="30" t="e">
        <f t="shared" ca="1" si="34"/>
        <v>#NAME?</v>
      </c>
      <c r="T22" s="30"/>
      <c r="U22" s="30"/>
      <c r="V22" s="30"/>
      <c r="W22" s="30" t="e">
        <f t="shared" ca="1" si="30"/>
        <v>#NAME?</v>
      </c>
      <c r="X22" s="30"/>
      <c r="Y22" s="30"/>
      <c r="Z22" s="30" t="e">
        <f t="shared" ca="1" si="17"/>
        <v>#NAME?</v>
      </c>
      <c r="AA22" s="41"/>
      <c r="AB22" s="30"/>
      <c r="AC22" s="30"/>
      <c r="AD22" s="30"/>
      <c r="AE22" s="30"/>
      <c r="AF22" s="30" t="e">
        <f t="shared" ca="1" si="31"/>
        <v>#NAME?</v>
      </c>
      <c r="AG22" s="30"/>
      <c r="AH22" s="30"/>
      <c r="AI22" s="30"/>
      <c r="AJ22" s="30"/>
      <c r="AK22" s="30"/>
    </row>
    <row r="23" spans="1:37" ht="15.75" customHeight="1" x14ac:dyDescent="0.15">
      <c r="A23" s="37"/>
      <c r="B23" s="30" t="str">
        <f t="shared" si="3"/>
        <v/>
      </c>
      <c r="C23" s="30" t="str">
        <f t="shared" ref="C23:I23" si="35">IF(C13 = "", "",(C13-C$5)^2)</f>
        <v/>
      </c>
      <c r="D23" s="30" t="str">
        <f t="shared" si="35"/>
        <v/>
      </c>
      <c r="E23" s="30" t="str">
        <f t="shared" si="35"/>
        <v/>
      </c>
      <c r="F23" s="30" t="str">
        <f t="shared" si="35"/>
        <v/>
      </c>
      <c r="G23" s="30" t="str">
        <f t="shared" si="35"/>
        <v/>
      </c>
      <c r="H23" s="30" t="str">
        <f t="shared" si="35"/>
        <v/>
      </c>
      <c r="I23" s="30" t="str">
        <f t="shared" si="35"/>
        <v/>
      </c>
      <c r="J23" s="30" t="e">
        <f t="shared" ca="1" si="20"/>
        <v>#NAME?</v>
      </c>
      <c r="K23" s="30"/>
      <c r="L23" s="30" t="e">
        <f t="shared" ca="1" si="27"/>
        <v>#NAME?</v>
      </c>
      <c r="M23" s="30"/>
      <c r="N23" s="30"/>
      <c r="O23" s="30" t="e">
        <f ca="1">IF(O$5 = "", "",(O13-O$5)^2)</f>
        <v>#NAME?</v>
      </c>
      <c r="P23" s="30"/>
      <c r="Q23" s="30"/>
      <c r="R23" s="30" t="e">
        <f t="shared" ref="R23:S23" ca="1" si="36">IF(R$5 = "", "",(R13-R$5)^2)</f>
        <v>#NAME?</v>
      </c>
      <c r="S23" s="30" t="e">
        <f t="shared" ca="1" si="36"/>
        <v>#NAME?</v>
      </c>
      <c r="T23" s="30"/>
      <c r="U23" s="30"/>
      <c r="V23" s="30"/>
      <c r="W23" s="30" t="e">
        <f t="shared" ca="1" si="30"/>
        <v>#NAME?</v>
      </c>
      <c r="X23" s="30"/>
      <c r="Y23" s="30"/>
      <c r="Z23" s="30" t="e">
        <f t="shared" ca="1" si="17"/>
        <v>#NAME?</v>
      </c>
      <c r="AA23" s="41"/>
      <c r="AB23" s="30"/>
      <c r="AC23" s="30"/>
      <c r="AD23" s="30"/>
      <c r="AE23" s="30"/>
      <c r="AF23" s="30"/>
      <c r="AG23" s="30"/>
      <c r="AH23" s="30"/>
      <c r="AI23" s="30"/>
      <c r="AJ23" s="30"/>
      <c r="AK23" s="30"/>
    </row>
    <row r="24" spans="1:37" ht="15.75" customHeight="1" x14ac:dyDescent="0.15">
      <c r="A24" s="37"/>
      <c r="B24" s="30" t="str">
        <f t="shared" si="3"/>
        <v/>
      </c>
      <c r="C24" s="30" t="str">
        <f t="shared" ref="C24:I24" si="37">IF(C14 = "", "",(C14-C$5)^2)</f>
        <v/>
      </c>
      <c r="D24" s="30" t="str">
        <f t="shared" si="37"/>
        <v/>
      </c>
      <c r="E24" s="30" t="str">
        <f t="shared" si="37"/>
        <v/>
      </c>
      <c r="F24" s="30" t="str">
        <f t="shared" si="37"/>
        <v/>
      </c>
      <c r="G24" s="30" t="str">
        <f t="shared" si="37"/>
        <v/>
      </c>
      <c r="H24" s="30" t="str">
        <f t="shared" si="37"/>
        <v/>
      </c>
      <c r="I24" s="30" t="str">
        <f t="shared" si="37"/>
        <v/>
      </c>
      <c r="J24" s="30" t="e">
        <f t="shared" ca="1" si="20"/>
        <v>#NAME?</v>
      </c>
      <c r="K24" s="30"/>
      <c r="L24" s="30"/>
      <c r="M24" s="30"/>
      <c r="N24" s="30"/>
      <c r="O24" s="30"/>
      <c r="P24" s="30"/>
      <c r="Q24" s="30"/>
      <c r="R24" s="30" t="e">
        <f t="shared" ref="R24:S24" ca="1" si="38">IF(R$5 = "", "",(R14-R$5)^2)</f>
        <v>#NAME?</v>
      </c>
      <c r="S24" s="30" t="e">
        <f t="shared" ca="1" si="38"/>
        <v>#NAME?</v>
      </c>
      <c r="T24" s="30"/>
      <c r="U24" s="30"/>
      <c r="V24" s="30"/>
      <c r="W24" s="30"/>
      <c r="X24" s="30"/>
      <c r="Y24" s="30"/>
      <c r="Z24" s="30"/>
      <c r="AA24" s="41"/>
      <c r="AB24" s="30"/>
      <c r="AC24" s="30"/>
      <c r="AD24" s="30"/>
      <c r="AE24" s="30"/>
      <c r="AF24" s="30"/>
      <c r="AG24" s="30"/>
      <c r="AH24" s="30"/>
      <c r="AI24" s="30"/>
      <c r="AJ24" s="30"/>
      <c r="AK24" s="30"/>
    </row>
    <row r="25" spans="1:37" ht="15.75" customHeight="1" x14ac:dyDescent="0.15">
      <c r="A25" s="37"/>
      <c r="B25" s="30" t="str">
        <f t="shared" si="3"/>
        <v/>
      </c>
      <c r="C25" s="30" t="str">
        <f t="shared" ref="C25:I25" si="39">IF(C15 = "", "",(C15-C$5)^2)</f>
        <v/>
      </c>
      <c r="D25" s="30" t="str">
        <f t="shared" si="39"/>
        <v/>
      </c>
      <c r="E25" s="30" t="str">
        <f t="shared" si="39"/>
        <v/>
      </c>
      <c r="F25" s="30" t="str">
        <f t="shared" si="39"/>
        <v/>
      </c>
      <c r="G25" s="30" t="str">
        <f t="shared" si="39"/>
        <v/>
      </c>
      <c r="H25" s="30" t="str">
        <f t="shared" si="39"/>
        <v/>
      </c>
      <c r="I25" s="30" t="str">
        <f t="shared" si="39"/>
        <v/>
      </c>
      <c r="J25" s="30" t="e">
        <f t="shared" ca="1" si="20"/>
        <v>#NAME?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41"/>
      <c r="AB25" s="30"/>
      <c r="AC25" s="30"/>
      <c r="AD25" s="30"/>
      <c r="AE25" s="30"/>
      <c r="AF25" s="30"/>
      <c r="AG25" s="30"/>
      <c r="AH25" s="30"/>
      <c r="AI25" s="30"/>
      <c r="AJ25" s="30"/>
      <c r="AK25" s="30"/>
    </row>
    <row r="26" spans="1:37" ht="15.75" customHeight="1" x14ac:dyDescent="0.15">
      <c r="A26" s="27" t="s">
        <v>333</v>
      </c>
      <c r="B26" s="35" t="e">
        <f t="shared" ref="B26:I26" ca="1" si="40">IF(B16&gt;0, SUM(B16:B25)/COUNT(B16:B25), "")</f>
        <v>#NAME?</v>
      </c>
      <c r="C26" s="35" t="e">
        <f t="shared" ca="1" si="40"/>
        <v>#NAME?</v>
      </c>
      <c r="D26" s="35" t="e">
        <f t="shared" ca="1" si="40"/>
        <v>#NAME?</v>
      </c>
      <c r="E26" s="35" t="e">
        <f t="shared" ca="1" si="40"/>
        <v>#NAME?</v>
      </c>
      <c r="F26" s="35" t="e">
        <f t="shared" ca="1" si="40"/>
        <v>#NAME?</v>
      </c>
      <c r="G26" s="35" t="e">
        <f t="shared" ca="1" si="40"/>
        <v>#NAME?</v>
      </c>
      <c r="H26" s="35" t="e">
        <f t="shared" ca="1" si="40"/>
        <v>#NAME?</v>
      </c>
      <c r="I26" s="35" t="e">
        <f t="shared" ca="1" si="40"/>
        <v>#NAME?</v>
      </c>
      <c r="J26" s="35" t="e">
        <f t="shared" ref="J26:AF26" ca="1" si="41">IF(J16="", "", SUM(J16:J25)/COUNT(J16:J25))</f>
        <v>#NAME?</v>
      </c>
      <c r="K26" s="35" t="e">
        <f t="shared" ca="1" si="41"/>
        <v>#NAME?</v>
      </c>
      <c r="L26" s="35" t="e">
        <f t="shared" ca="1" si="41"/>
        <v>#NAME?</v>
      </c>
      <c r="M26" s="35" t="e">
        <f t="shared" ca="1" si="41"/>
        <v>#NAME?</v>
      </c>
      <c r="N26" s="35" t="e">
        <f t="shared" ca="1" si="41"/>
        <v>#NAME?</v>
      </c>
      <c r="O26" s="35" t="e">
        <f t="shared" ca="1" si="41"/>
        <v>#NAME?</v>
      </c>
      <c r="P26" s="35" t="e">
        <f t="shared" ca="1" si="41"/>
        <v>#NAME?</v>
      </c>
      <c r="Q26" s="35" t="e">
        <f t="shared" ca="1" si="41"/>
        <v>#NAME?</v>
      </c>
      <c r="R26" s="35" t="e">
        <f t="shared" ca="1" si="41"/>
        <v>#NAME?</v>
      </c>
      <c r="S26" s="35" t="e">
        <f t="shared" ca="1" si="41"/>
        <v>#NAME?</v>
      </c>
      <c r="T26" s="35" t="e">
        <f t="shared" ca="1" si="41"/>
        <v>#NAME?</v>
      </c>
      <c r="U26" s="35" t="e">
        <f t="shared" ca="1" si="41"/>
        <v>#NAME?</v>
      </c>
      <c r="V26" s="35" t="e">
        <f t="shared" ca="1" si="41"/>
        <v>#NAME?</v>
      </c>
      <c r="W26" s="35" t="e">
        <f t="shared" ca="1" si="41"/>
        <v>#NAME?</v>
      </c>
      <c r="X26" s="35" t="e">
        <f t="shared" ca="1" si="41"/>
        <v>#NAME?</v>
      </c>
      <c r="Y26" s="35" t="e">
        <f t="shared" ca="1" si="41"/>
        <v>#NAME?</v>
      </c>
      <c r="Z26" s="35" t="e">
        <f t="shared" ca="1" si="41"/>
        <v>#NAME?</v>
      </c>
      <c r="AA26" s="43" t="e">
        <f t="shared" ca="1" si="41"/>
        <v>#NAME?</v>
      </c>
      <c r="AB26" s="35" t="e">
        <f t="shared" ca="1" si="41"/>
        <v>#NAME?</v>
      </c>
      <c r="AC26" s="35" t="e">
        <f t="shared" ca="1" si="41"/>
        <v>#NAME?</v>
      </c>
      <c r="AD26" s="35" t="e">
        <f t="shared" ca="1" si="41"/>
        <v>#NAME?</v>
      </c>
      <c r="AE26" s="35" t="e">
        <f t="shared" ca="1" si="41"/>
        <v>#NAME?</v>
      </c>
      <c r="AF26" s="35" t="e">
        <f t="shared" ca="1" si="41"/>
        <v>#NAME?</v>
      </c>
      <c r="AG26" s="35"/>
      <c r="AH26" s="35"/>
      <c r="AI26" s="35"/>
      <c r="AJ26" s="35"/>
      <c r="AK26" s="35"/>
    </row>
    <row r="27" spans="1:37" ht="15.75" customHeight="1" x14ac:dyDescent="0.15">
      <c r="A27" s="27" t="s">
        <v>334</v>
      </c>
      <c r="B27" s="36" t="e">
        <f t="shared" ref="B27:AF27" ca="1" si="42">IF(B$5="", "", B$5*LN(B6)+(1-B$5)*LN(1-B6))</f>
        <v>#NAME?</v>
      </c>
      <c r="C27" s="36" t="e">
        <f t="shared" ca="1" si="42"/>
        <v>#NAME?</v>
      </c>
      <c r="D27" s="36" t="e">
        <f t="shared" ca="1" si="42"/>
        <v>#NAME?</v>
      </c>
      <c r="E27" s="36" t="e">
        <f t="shared" ca="1" si="42"/>
        <v>#NAME?</v>
      </c>
      <c r="F27" s="36" t="e">
        <f t="shared" ca="1" si="42"/>
        <v>#NAME?</v>
      </c>
      <c r="G27" s="36" t="e">
        <f t="shared" ca="1" si="42"/>
        <v>#NAME?</v>
      </c>
      <c r="H27" s="36" t="e">
        <f t="shared" ca="1" si="42"/>
        <v>#NAME?</v>
      </c>
      <c r="I27" s="36" t="e">
        <f t="shared" ca="1" si="42"/>
        <v>#NAME?</v>
      </c>
      <c r="J27" s="36" t="e">
        <f t="shared" ca="1" si="42"/>
        <v>#NAME?</v>
      </c>
      <c r="K27" s="36" t="e">
        <f t="shared" ca="1" si="42"/>
        <v>#NAME?</v>
      </c>
      <c r="L27" s="36" t="e">
        <f t="shared" ca="1" si="42"/>
        <v>#NAME?</v>
      </c>
      <c r="M27" s="36" t="e">
        <f t="shared" ca="1" si="42"/>
        <v>#NAME?</v>
      </c>
      <c r="N27" s="36" t="e">
        <f t="shared" ca="1" si="42"/>
        <v>#NAME?</v>
      </c>
      <c r="O27" s="36" t="e">
        <f t="shared" ca="1" si="42"/>
        <v>#NAME?</v>
      </c>
      <c r="P27" s="36" t="e">
        <f t="shared" ca="1" si="42"/>
        <v>#NAME?</v>
      </c>
      <c r="Q27" s="36" t="e">
        <f t="shared" ca="1" si="42"/>
        <v>#NAME?</v>
      </c>
      <c r="R27" s="36" t="e">
        <f t="shared" ca="1" si="42"/>
        <v>#NAME?</v>
      </c>
      <c r="S27" s="36" t="e">
        <f t="shared" ca="1" si="42"/>
        <v>#NAME?</v>
      </c>
      <c r="T27" s="36" t="e">
        <f t="shared" ca="1" si="42"/>
        <v>#NAME?</v>
      </c>
      <c r="U27" s="36" t="e">
        <f t="shared" ca="1" si="42"/>
        <v>#NAME?</v>
      </c>
      <c r="V27" s="36" t="e">
        <f t="shared" ca="1" si="42"/>
        <v>#NAME?</v>
      </c>
      <c r="W27" s="36" t="e">
        <f t="shared" ca="1" si="42"/>
        <v>#NAME?</v>
      </c>
      <c r="X27" s="36" t="e">
        <f t="shared" ca="1" si="42"/>
        <v>#NAME?</v>
      </c>
      <c r="Y27" s="36" t="e">
        <f t="shared" ca="1" si="42"/>
        <v>#NAME?</v>
      </c>
      <c r="Z27" s="36" t="e">
        <f t="shared" ca="1" si="42"/>
        <v>#NAME?</v>
      </c>
      <c r="AA27" s="44" t="e">
        <f t="shared" ca="1" si="42"/>
        <v>#NAME?</v>
      </c>
      <c r="AB27" s="36" t="e">
        <f t="shared" ca="1" si="42"/>
        <v>#NAME?</v>
      </c>
      <c r="AC27" s="36" t="e">
        <f t="shared" ca="1" si="42"/>
        <v>#NAME?</v>
      </c>
      <c r="AD27" s="36" t="e">
        <f t="shared" ca="1" si="42"/>
        <v>#NAME?</v>
      </c>
      <c r="AE27" s="36" t="e">
        <f t="shared" ca="1" si="42"/>
        <v>#NAME?</v>
      </c>
      <c r="AF27" s="36" t="e">
        <f t="shared" ca="1" si="42"/>
        <v>#NAME?</v>
      </c>
      <c r="AG27" s="36"/>
      <c r="AH27" s="36"/>
      <c r="AI27" s="36"/>
      <c r="AJ27" s="36"/>
      <c r="AK27" s="36"/>
    </row>
    <row r="28" spans="1:37" ht="15.75" customHeight="1" x14ac:dyDescent="0.15">
      <c r="A28" s="37"/>
      <c r="B28" s="36"/>
      <c r="C28" s="36" t="e">
        <f t="shared" ref="C28:E28" ca="1" si="43">IF(C$5="", "", C$5*LN(C7)+(1-C$5)*LN(1-C7))</f>
        <v>#NAME?</v>
      </c>
      <c r="D28" s="36" t="e">
        <f t="shared" ca="1" si="43"/>
        <v>#NAME?</v>
      </c>
      <c r="E28" s="36" t="e">
        <f t="shared" ca="1" si="43"/>
        <v>#NAME?</v>
      </c>
      <c r="F28" s="36"/>
      <c r="G28" s="36" t="e">
        <f t="shared" ref="G28:Z28" ca="1" si="44">IF(G$5="", "", G$5*LN(G7)+(1-G$5)*LN(1-G7))</f>
        <v>#NAME?</v>
      </c>
      <c r="H28" s="36" t="e">
        <f t="shared" ca="1" si="44"/>
        <v>#NAME?</v>
      </c>
      <c r="I28" s="36" t="e">
        <f t="shared" ca="1" si="44"/>
        <v>#NAME?</v>
      </c>
      <c r="J28" s="36" t="e">
        <f t="shared" ca="1" si="44"/>
        <v>#NAME?</v>
      </c>
      <c r="K28" s="36" t="e">
        <f t="shared" ca="1" si="44"/>
        <v>#NAME?</v>
      </c>
      <c r="L28" s="36" t="e">
        <f t="shared" ca="1" si="44"/>
        <v>#NAME?</v>
      </c>
      <c r="M28" s="36" t="e">
        <f t="shared" ca="1" si="44"/>
        <v>#NAME?</v>
      </c>
      <c r="N28" s="36" t="e">
        <f t="shared" ca="1" si="44"/>
        <v>#NAME?</v>
      </c>
      <c r="O28" s="36" t="e">
        <f t="shared" ca="1" si="44"/>
        <v>#NAME?</v>
      </c>
      <c r="P28" s="36" t="e">
        <f t="shared" ca="1" si="44"/>
        <v>#NAME?</v>
      </c>
      <c r="Q28" s="36" t="e">
        <f t="shared" ca="1" si="44"/>
        <v>#NAME?</v>
      </c>
      <c r="R28" s="36" t="e">
        <f t="shared" ca="1" si="44"/>
        <v>#NAME?</v>
      </c>
      <c r="S28" s="36" t="e">
        <f t="shared" ca="1" si="44"/>
        <v>#NAME?</v>
      </c>
      <c r="T28" s="36" t="e">
        <f t="shared" ca="1" si="44"/>
        <v>#NAME?</v>
      </c>
      <c r="U28" s="36" t="e">
        <f t="shared" ca="1" si="44"/>
        <v>#NAME?</v>
      </c>
      <c r="V28" s="36" t="e">
        <f t="shared" ca="1" si="44"/>
        <v>#NAME?</v>
      </c>
      <c r="W28" s="36" t="e">
        <f t="shared" ca="1" si="44"/>
        <v>#NAME?</v>
      </c>
      <c r="X28" s="36" t="e">
        <f t="shared" ca="1" si="44"/>
        <v>#NAME?</v>
      </c>
      <c r="Y28" s="36" t="e">
        <f t="shared" ca="1" si="44"/>
        <v>#NAME?</v>
      </c>
      <c r="Z28" s="36" t="e">
        <f t="shared" ca="1" si="44"/>
        <v>#NAME?</v>
      </c>
      <c r="AA28" s="44"/>
      <c r="AB28" s="36" t="e">
        <f t="shared" ref="AB28:AF28" ca="1" si="45">IF(AB$5="", "", AB$5*LN(AB7)+(1-AB$5)*LN(1-AB7))</f>
        <v>#NAME?</v>
      </c>
      <c r="AC28" s="36" t="e">
        <f t="shared" ca="1" si="45"/>
        <v>#NAME?</v>
      </c>
      <c r="AD28" s="36" t="e">
        <f t="shared" ca="1" si="45"/>
        <v>#NAME?</v>
      </c>
      <c r="AE28" s="36" t="e">
        <f t="shared" ca="1" si="45"/>
        <v>#NAME?</v>
      </c>
      <c r="AF28" s="36" t="e">
        <f t="shared" ca="1" si="45"/>
        <v>#NAME?</v>
      </c>
      <c r="AG28" s="36"/>
      <c r="AH28" s="36"/>
      <c r="AI28" s="36"/>
      <c r="AJ28" s="36"/>
      <c r="AK28" s="36"/>
    </row>
    <row r="29" spans="1:37" ht="15.75" customHeight="1" x14ac:dyDescent="0.15">
      <c r="A29" s="37"/>
      <c r="B29" s="36"/>
      <c r="C29" s="36" t="e">
        <f ca="1">IF(C$5="", "", C$5*LN(C8)+(1-C$5)*LN(1-C8))</f>
        <v>#NAME?</v>
      </c>
      <c r="D29" s="36"/>
      <c r="E29" s="36"/>
      <c r="F29" s="36"/>
      <c r="G29" s="36" t="e">
        <f t="shared" ref="G29:M29" ca="1" si="46">IF(G$5="", "", G$5*LN(G8)+(1-G$5)*LN(1-G8))</f>
        <v>#NAME?</v>
      </c>
      <c r="H29" s="36" t="e">
        <f t="shared" ca="1" si="46"/>
        <v>#NAME?</v>
      </c>
      <c r="I29" s="36" t="e">
        <f t="shared" ca="1" si="46"/>
        <v>#NAME?</v>
      </c>
      <c r="J29" s="36" t="e">
        <f t="shared" ca="1" si="46"/>
        <v>#NAME?</v>
      </c>
      <c r="K29" s="36" t="e">
        <f t="shared" ca="1" si="46"/>
        <v>#NAME?</v>
      </c>
      <c r="L29" s="36" t="e">
        <f t="shared" ca="1" si="46"/>
        <v>#NAME?</v>
      </c>
      <c r="M29" s="36" t="e">
        <f t="shared" ca="1" si="46"/>
        <v>#NAME?</v>
      </c>
      <c r="N29" s="36"/>
      <c r="O29" s="36" t="e">
        <f t="shared" ref="O29:T29" ca="1" si="47">IF(O$5="", "", O$5*LN(O8)+(1-O$5)*LN(1-O8))</f>
        <v>#NAME?</v>
      </c>
      <c r="P29" s="36" t="e">
        <f t="shared" ca="1" si="47"/>
        <v>#NAME?</v>
      </c>
      <c r="Q29" s="36" t="e">
        <f t="shared" ca="1" si="47"/>
        <v>#NAME?</v>
      </c>
      <c r="R29" s="36" t="e">
        <f t="shared" ca="1" si="47"/>
        <v>#NAME?</v>
      </c>
      <c r="S29" s="36" t="e">
        <f t="shared" ca="1" si="47"/>
        <v>#NAME?</v>
      </c>
      <c r="T29" s="36" t="e">
        <f t="shared" ca="1" si="47"/>
        <v>#NAME?</v>
      </c>
      <c r="U29" s="36"/>
      <c r="V29" s="36" t="e">
        <f t="shared" ref="V29:W29" ca="1" si="48">IF(V$5="", "", V$5*LN(V8)+(1-V$5)*LN(1-V8))</f>
        <v>#NAME?</v>
      </c>
      <c r="W29" s="36" t="e">
        <f t="shared" ca="1" si="48"/>
        <v>#NAME?</v>
      </c>
      <c r="X29" s="36"/>
      <c r="Y29" s="36" t="e">
        <f t="shared" ref="Y29:Z29" ca="1" si="49">IF(Y$5="", "", Y$5*LN(Y8)+(1-Y$5)*LN(1-Y8))</f>
        <v>#NAME?</v>
      </c>
      <c r="Z29" s="36" t="e">
        <f t="shared" ca="1" si="49"/>
        <v>#NAME?</v>
      </c>
      <c r="AA29" s="44"/>
      <c r="AB29" s="36" t="e">
        <f t="shared" ref="AB29:AF29" ca="1" si="50">IF(AB$5="", "", AB$5*LN(AB8)+(1-AB$5)*LN(1-AB8))</f>
        <v>#NAME?</v>
      </c>
      <c r="AC29" s="36" t="e">
        <f t="shared" ca="1" si="50"/>
        <v>#NAME?</v>
      </c>
      <c r="AD29" s="36" t="e">
        <f t="shared" ca="1" si="50"/>
        <v>#NAME?</v>
      </c>
      <c r="AE29" s="36" t="e">
        <f t="shared" ca="1" si="50"/>
        <v>#NAME?</v>
      </c>
      <c r="AF29" s="36" t="e">
        <f t="shared" ca="1" si="50"/>
        <v>#NAME?</v>
      </c>
      <c r="AG29" s="36"/>
      <c r="AH29" s="36"/>
      <c r="AI29" s="36"/>
      <c r="AJ29" s="36"/>
      <c r="AK29" s="36"/>
    </row>
    <row r="30" spans="1:37" ht="15.75" customHeight="1" x14ac:dyDescent="0.15">
      <c r="A30" s="37"/>
      <c r="B30" s="36"/>
      <c r="C30" s="36"/>
      <c r="D30" s="36"/>
      <c r="E30" s="36"/>
      <c r="F30" s="36"/>
      <c r="G30" s="36" t="e">
        <f t="shared" ref="G30:M30" ca="1" si="51">IF(G$5="", "", G$5*LN(G9)+(1-G$5)*LN(1-G9))</f>
        <v>#NAME?</v>
      </c>
      <c r="H30" s="36" t="e">
        <f t="shared" ca="1" si="51"/>
        <v>#NAME?</v>
      </c>
      <c r="I30" s="36" t="e">
        <f t="shared" ca="1" si="51"/>
        <v>#NAME?</v>
      </c>
      <c r="J30" s="36" t="e">
        <f t="shared" ca="1" si="51"/>
        <v>#NAME?</v>
      </c>
      <c r="K30" s="36" t="e">
        <f t="shared" ca="1" si="51"/>
        <v>#NAME?</v>
      </c>
      <c r="L30" s="36" t="e">
        <f t="shared" ca="1" si="51"/>
        <v>#NAME?</v>
      </c>
      <c r="M30" s="36" t="e">
        <f t="shared" ca="1" si="51"/>
        <v>#NAME?</v>
      </c>
      <c r="N30" s="36"/>
      <c r="O30" s="36" t="e">
        <f t="shared" ref="O30:T30" ca="1" si="52">IF(O$5="", "", O$5*LN(O9)+(1-O$5)*LN(1-O9))</f>
        <v>#NAME?</v>
      </c>
      <c r="P30" s="36" t="e">
        <f t="shared" ca="1" si="52"/>
        <v>#NAME?</v>
      </c>
      <c r="Q30" s="36" t="e">
        <f t="shared" ca="1" si="52"/>
        <v>#NAME?</v>
      </c>
      <c r="R30" s="36" t="e">
        <f t="shared" ca="1" si="52"/>
        <v>#NAME?</v>
      </c>
      <c r="S30" s="36" t="e">
        <f t="shared" ca="1" si="52"/>
        <v>#NAME?</v>
      </c>
      <c r="T30" s="36" t="e">
        <f t="shared" ca="1" si="52"/>
        <v>#NAME?</v>
      </c>
      <c r="U30" s="36"/>
      <c r="V30" s="36" t="e">
        <f t="shared" ref="V30:W30" ca="1" si="53">IF(V$5="", "", V$5*LN(V9)+(1-V$5)*LN(1-V9))</f>
        <v>#NAME?</v>
      </c>
      <c r="W30" s="36" t="e">
        <f t="shared" ca="1" si="53"/>
        <v>#NAME?</v>
      </c>
      <c r="X30" s="36"/>
      <c r="Y30" s="36"/>
      <c r="Z30" s="36" t="e">
        <f t="shared" ref="Z30:Z34" ca="1" si="54">IF(Z$5="", "", Z$5*LN(Z9)+(1-Z$5)*LN(1-Z9))</f>
        <v>#NAME?</v>
      </c>
      <c r="AA30" s="44"/>
      <c r="AB30" s="36" t="e">
        <f t="shared" ref="AB30:AF30" ca="1" si="55">IF(AB$5="", "", AB$5*LN(AB9)+(1-AB$5)*LN(1-AB9))</f>
        <v>#NAME?</v>
      </c>
      <c r="AC30" s="36" t="e">
        <f t="shared" ca="1" si="55"/>
        <v>#NAME?</v>
      </c>
      <c r="AD30" s="36" t="e">
        <f t="shared" ca="1" si="55"/>
        <v>#NAME?</v>
      </c>
      <c r="AE30" s="36" t="e">
        <f t="shared" ca="1" si="55"/>
        <v>#NAME?</v>
      </c>
      <c r="AF30" s="36" t="e">
        <f t="shared" ca="1" si="55"/>
        <v>#NAME?</v>
      </c>
      <c r="AG30" s="36"/>
      <c r="AH30" s="36"/>
      <c r="AI30" s="36"/>
      <c r="AJ30" s="36"/>
      <c r="AK30" s="36"/>
    </row>
    <row r="31" spans="1:37" ht="15.75" customHeight="1" x14ac:dyDescent="0.15">
      <c r="A31" s="37"/>
      <c r="B31" s="36"/>
      <c r="C31" s="36"/>
      <c r="D31" s="36"/>
      <c r="E31" s="36"/>
      <c r="F31" s="36"/>
      <c r="G31" s="36"/>
      <c r="H31" s="36" t="e">
        <f ca="1">IF(H$5="", "", H$5*LN(H10)+(1-H$5)*LN(1-H10))</f>
        <v>#NAME?</v>
      </c>
      <c r="I31" s="36"/>
      <c r="J31" s="36" t="e">
        <f t="shared" ref="J31:J36" ca="1" si="56">IF(J$5="", "", J$5*LN(J10)+(1-J$5)*LN(1-J10))</f>
        <v>#NAME?</v>
      </c>
      <c r="K31" s="36"/>
      <c r="L31" s="36" t="e">
        <f t="shared" ref="L31:M31" ca="1" si="57">IF(L$5="", "", L$5*LN(L10)+(1-L$5)*LN(1-L10))</f>
        <v>#NAME?</v>
      </c>
      <c r="M31" s="36" t="e">
        <f t="shared" ca="1" si="57"/>
        <v>#NAME?</v>
      </c>
      <c r="N31" s="36"/>
      <c r="O31" s="36" t="e">
        <f t="shared" ref="O31:P31" ca="1" si="58">IF(O$5="", "", O$5*LN(O10)+(1-O$5)*LN(1-O10))</f>
        <v>#NAME?</v>
      </c>
      <c r="P31" s="36" t="e">
        <f t="shared" ca="1" si="58"/>
        <v>#NAME?</v>
      </c>
      <c r="Q31" s="36"/>
      <c r="R31" s="36" t="e">
        <f t="shared" ref="R31:T31" ca="1" si="59">IF(R$5="", "", R$5*LN(R10)+(1-R$5)*LN(1-R10))</f>
        <v>#NAME?</v>
      </c>
      <c r="S31" s="36" t="e">
        <f t="shared" ca="1" si="59"/>
        <v>#NAME?</v>
      </c>
      <c r="T31" s="36" t="e">
        <f t="shared" ca="1" si="59"/>
        <v>#NAME?</v>
      </c>
      <c r="U31" s="36"/>
      <c r="V31" s="36" t="e">
        <f t="shared" ref="V31:W31" ca="1" si="60">IF(V$5="", "", V$5*LN(V10)+(1-V$5)*LN(1-V10))</f>
        <v>#NAME?</v>
      </c>
      <c r="W31" s="36" t="e">
        <f t="shared" ca="1" si="60"/>
        <v>#NAME?</v>
      </c>
      <c r="X31" s="36"/>
      <c r="Y31" s="36"/>
      <c r="Z31" s="36" t="e">
        <f t="shared" ca="1" si="54"/>
        <v>#NAME?</v>
      </c>
      <c r="AA31" s="44"/>
      <c r="AB31" s="36"/>
      <c r="AC31" s="36" t="e">
        <f t="shared" ref="AC31:AF31" ca="1" si="61">IF(AC$5="", "", AC$5*LN(AC10)+(1-AC$5)*LN(1-AC10))</f>
        <v>#NAME?</v>
      </c>
      <c r="AD31" s="36" t="e">
        <f t="shared" ca="1" si="61"/>
        <v>#NAME?</v>
      </c>
      <c r="AE31" s="36" t="e">
        <f t="shared" ca="1" si="61"/>
        <v>#NAME?</v>
      </c>
      <c r="AF31" s="36" t="e">
        <f t="shared" ca="1" si="61"/>
        <v>#NAME?</v>
      </c>
      <c r="AG31" s="36"/>
      <c r="AH31" s="36"/>
      <c r="AI31" s="36"/>
      <c r="AJ31" s="36"/>
      <c r="AK31" s="36"/>
    </row>
    <row r="32" spans="1:37" ht="15.75" customHeight="1" x14ac:dyDescent="0.15">
      <c r="A32" s="37"/>
      <c r="B32" s="36"/>
      <c r="C32" s="36"/>
      <c r="D32" s="36"/>
      <c r="E32" s="36"/>
      <c r="F32" s="36"/>
      <c r="G32" s="36"/>
      <c r="H32" s="36"/>
      <c r="I32" s="36"/>
      <c r="J32" s="36" t="e">
        <f t="shared" ca="1" si="56"/>
        <v>#NAME?</v>
      </c>
      <c r="K32" s="36"/>
      <c r="L32" s="36" t="e">
        <f t="shared" ref="L32:L34" ca="1" si="62">IF(L$5="", "", L$5*LN(L11)+(1-L$5)*LN(1-L11))</f>
        <v>#NAME?</v>
      </c>
      <c r="M32" s="36"/>
      <c r="N32" s="36"/>
      <c r="O32" s="36" t="e">
        <f t="shared" ref="O32:P32" ca="1" si="63">IF(O$5="", "", O$5*LN(O11)+(1-O$5)*LN(1-O11))</f>
        <v>#NAME?</v>
      </c>
      <c r="P32" s="36" t="e">
        <f t="shared" ca="1" si="63"/>
        <v>#NAME?</v>
      </c>
      <c r="Q32" s="36"/>
      <c r="R32" s="36" t="e">
        <f t="shared" ref="R32:S32" ca="1" si="64">IF(R$5="", "", R$5*LN(R11)+(1-R$5)*LN(1-R11))</f>
        <v>#NAME?</v>
      </c>
      <c r="S32" s="36" t="e">
        <f t="shared" ca="1" si="64"/>
        <v>#NAME?</v>
      </c>
      <c r="T32" s="36"/>
      <c r="U32" s="36"/>
      <c r="V32" s="36"/>
      <c r="W32" s="36" t="e">
        <f t="shared" ref="W32:W34" ca="1" si="65">IF(W$5="", "", W$5*LN(W11)+(1-W$5)*LN(1-W11))</f>
        <v>#NAME?</v>
      </c>
      <c r="X32" s="36"/>
      <c r="Y32" s="36"/>
      <c r="Z32" s="36" t="e">
        <f t="shared" ca="1" si="54"/>
        <v>#NAME?</v>
      </c>
      <c r="AA32" s="44"/>
      <c r="AB32" s="36"/>
      <c r="AC32" s="36"/>
      <c r="AD32" s="36"/>
      <c r="AE32" s="36"/>
      <c r="AF32" s="36" t="e">
        <f t="shared" ref="AF32:AF33" ca="1" si="66">IF(AF$5="", "", AF$5*LN(AF11)+(1-AF$5)*LN(1-AF11))</f>
        <v>#NAME?</v>
      </c>
      <c r="AG32" s="36"/>
      <c r="AH32" s="36"/>
      <c r="AI32" s="36"/>
      <c r="AJ32" s="36"/>
      <c r="AK32" s="36"/>
    </row>
    <row r="33" spans="1:37" ht="15.75" customHeight="1" x14ac:dyDescent="0.15">
      <c r="A33" s="37"/>
      <c r="B33" s="36"/>
      <c r="C33" s="36"/>
      <c r="D33" s="36"/>
      <c r="E33" s="36"/>
      <c r="F33" s="36"/>
      <c r="G33" s="36"/>
      <c r="H33" s="36"/>
      <c r="I33" s="36"/>
      <c r="J33" s="36" t="e">
        <f t="shared" ca="1" si="56"/>
        <v>#NAME?</v>
      </c>
      <c r="K33" s="36"/>
      <c r="L33" s="36" t="e">
        <f t="shared" ca="1" si="62"/>
        <v>#NAME?</v>
      </c>
      <c r="M33" s="36"/>
      <c r="N33" s="36"/>
      <c r="O33" s="36" t="e">
        <f t="shared" ref="O33:P33" ca="1" si="67">IF(O$5="", "", O$5*LN(O12)+(1-O$5)*LN(1-O12))</f>
        <v>#NAME?</v>
      </c>
      <c r="P33" s="36" t="e">
        <f t="shared" ca="1" si="67"/>
        <v>#NAME?</v>
      </c>
      <c r="Q33" s="36"/>
      <c r="R33" s="36" t="e">
        <f t="shared" ref="R33:S33" ca="1" si="68">IF(R$5="", "", R$5*LN(R12)+(1-R$5)*LN(1-R12))</f>
        <v>#NAME?</v>
      </c>
      <c r="S33" s="36" t="e">
        <f t="shared" ca="1" si="68"/>
        <v>#NAME?</v>
      </c>
      <c r="T33" s="36"/>
      <c r="U33" s="36"/>
      <c r="V33" s="36"/>
      <c r="W33" s="36" t="e">
        <f t="shared" ca="1" si="65"/>
        <v>#NAME?</v>
      </c>
      <c r="X33" s="36"/>
      <c r="Y33" s="36"/>
      <c r="Z33" s="36" t="e">
        <f t="shared" ca="1" si="54"/>
        <v>#NAME?</v>
      </c>
      <c r="AA33" s="44"/>
      <c r="AB33" s="36"/>
      <c r="AC33" s="36"/>
      <c r="AD33" s="36"/>
      <c r="AE33" s="36"/>
      <c r="AF33" s="36" t="e">
        <f t="shared" ca="1" si="66"/>
        <v>#NAME?</v>
      </c>
      <c r="AG33" s="36"/>
      <c r="AH33" s="36"/>
      <c r="AI33" s="36"/>
      <c r="AJ33" s="36"/>
      <c r="AK33" s="36"/>
    </row>
    <row r="34" spans="1:37" ht="15.75" customHeight="1" x14ac:dyDescent="0.15">
      <c r="A34" s="37"/>
      <c r="B34" s="36"/>
      <c r="C34" s="36"/>
      <c r="D34" s="36"/>
      <c r="E34" s="36"/>
      <c r="F34" s="36"/>
      <c r="G34" s="36"/>
      <c r="H34" s="36"/>
      <c r="I34" s="36"/>
      <c r="J34" s="36" t="e">
        <f t="shared" ca="1" si="56"/>
        <v>#NAME?</v>
      </c>
      <c r="K34" s="36"/>
      <c r="L34" s="36" t="e">
        <f t="shared" ca="1" si="62"/>
        <v>#NAME?</v>
      </c>
      <c r="M34" s="36"/>
      <c r="N34" s="36"/>
      <c r="O34" s="36" t="e">
        <f ca="1">IF(O$5="", "", O$5*LN(O13)+(1-O$5)*LN(1-O13))</f>
        <v>#NAME?</v>
      </c>
      <c r="P34" s="36"/>
      <c r="Q34" s="36"/>
      <c r="R34" s="36" t="e">
        <f t="shared" ref="R34:S34" ca="1" si="69">IF(R$5="", "", R$5*LN(R13)+(1-R$5)*LN(1-R13))</f>
        <v>#NAME?</v>
      </c>
      <c r="S34" s="36" t="e">
        <f t="shared" ca="1" si="69"/>
        <v>#NAME?</v>
      </c>
      <c r="T34" s="36"/>
      <c r="U34" s="36"/>
      <c r="V34" s="36"/>
      <c r="W34" s="36" t="e">
        <f t="shared" ca="1" si="65"/>
        <v>#NAME?</v>
      </c>
      <c r="X34" s="36"/>
      <c r="Y34" s="36"/>
      <c r="Z34" s="36" t="e">
        <f t="shared" ca="1" si="54"/>
        <v>#NAME?</v>
      </c>
      <c r="AA34" s="44"/>
      <c r="AB34" s="36"/>
      <c r="AC34" s="36"/>
      <c r="AD34" s="36"/>
      <c r="AE34" s="36"/>
      <c r="AF34" s="36"/>
      <c r="AG34" s="36"/>
      <c r="AH34" s="36"/>
      <c r="AI34" s="36"/>
      <c r="AJ34" s="36"/>
      <c r="AK34" s="36"/>
    </row>
    <row r="35" spans="1:37" ht="15.75" customHeight="1" x14ac:dyDescent="0.15">
      <c r="A35" s="37"/>
      <c r="B35" s="36"/>
      <c r="C35" s="36"/>
      <c r="D35" s="36"/>
      <c r="E35" s="36"/>
      <c r="F35" s="36"/>
      <c r="G35" s="36"/>
      <c r="H35" s="36"/>
      <c r="I35" s="36"/>
      <c r="J35" s="36" t="e">
        <f t="shared" ca="1" si="56"/>
        <v>#NAME?</v>
      </c>
      <c r="K35" s="36"/>
      <c r="L35" s="36"/>
      <c r="M35" s="36"/>
      <c r="N35" s="36"/>
      <c r="O35" s="36"/>
      <c r="P35" s="36"/>
      <c r="Q35" s="36"/>
      <c r="R35" s="36" t="e">
        <f t="shared" ref="R35:S35" ca="1" si="70">IF(R$5="", "", R$5*LN(R14)+(1-R$5)*LN(1-R14))</f>
        <v>#NAME?</v>
      </c>
      <c r="S35" s="36" t="e">
        <f t="shared" ca="1" si="70"/>
        <v>#NAME?</v>
      </c>
      <c r="T35" s="36"/>
      <c r="U35" s="36"/>
      <c r="V35" s="36"/>
      <c r="W35" s="36"/>
      <c r="X35" s="36"/>
      <c r="Y35" s="36"/>
      <c r="Z35" s="36"/>
      <c r="AA35" s="44"/>
      <c r="AB35" s="36"/>
      <c r="AC35" s="36"/>
      <c r="AD35" s="36"/>
      <c r="AE35" s="36"/>
      <c r="AF35" s="36"/>
      <c r="AG35" s="36"/>
      <c r="AH35" s="36"/>
      <c r="AI35" s="36"/>
      <c r="AJ35" s="36"/>
      <c r="AK35" s="36"/>
    </row>
    <row r="36" spans="1:37" ht="15.75" customHeight="1" x14ac:dyDescent="0.15">
      <c r="A36" s="37"/>
      <c r="B36" s="36"/>
      <c r="C36" s="36"/>
      <c r="D36" s="36"/>
      <c r="E36" s="36"/>
      <c r="F36" s="36"/>
      <c r="G36" s="36"/>
      <c r="H36" s="36"/>
      <c r="I36" s="36"/>
      <c r="J36" s="36" t="e">
        <f t="shared" ca="1" si="56"/>
        <v>#NAME?</v>
      </c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44"/>
      <c r="AB36" s="36"/>
      <c r="AC36" s="36"/>
      <c r="AD36" s="36"/>
      <c r="AE36" s="36"/>
      <c r="AF36" s="36"/>
      <c r="AG36" s="36"/>
      <c r="AH36" s="36"/>
      <c r="AI36" s="36"/>
      <c r="AJ36" s="36"/>
      <c r="AK36" s="36"/>
    </row>
    <row r="37" spans="1:37" ht="15.75" customHeight="1" x14ac:dyDescent="0.15">
      <c r="A37" s="27" t="s">
        <v>344</v>
      </c>
      <c r="B37" s="35" t="e">
        <f t="shared" ref="B37:AF37" ca="1" si="71">IF(B5="", "",AVERAGE(B27:B36))</f>
        <v>#NAME?</v>
      </c>
      <c r="C37" s="35" t="e">
        <f t="shared" ca="1" si="71"/>
        <v>#NAME?</v>
      </c>
      <c r="D37" s="35" t="e">
        <f t="shared" ca="1" si="71"/>
        <v>#NAME?</v>
      </c>
      <c r="E37" s="35" t="e">
        <f t="shared" ca="1" si="71"/>
        <v>#NAME?</v>
      </c>
      <c r="F37" s="35" t="e">
        <f t="shared" ca="1" si="71"/>
        <v>#NAME?</v>
      </c>
      <c r="G37" s="35" t="e">
        <f t="shared" ca="1" si="71"/>
        <v>#NAME?</v>
      </c>
      <c r="H37" s="35" t="e">
        <f t="shared" ca="1" si="71"/>
        <v>#NAME?</v>
      </c>
      <c r="I37" s="35" t="e">
        <f t="shared" ca="1" si="71"/>
        <v>#NAME?</v>
      </c>
      <c r="J37" s="35" t="e">
        <f t="shared" ca="1" si="71"/>
        <v>#NAME?</v>
      </c>
      <c r="K37" s="35" t="e">
        <f t="shared" ca="1" si="71"/>
        <v>#NAME?</v>
      </c>
      <c r="L37" s="35" t="e">
        <f t="shared" ca="1" si="71"/>
        <v>#NAME?</v>
      </c>
      <c r="M37" s="35" t="e">
        <f t="shared" ca="1" si="71"/>
        <v>#NAME?</v>
      </c>
      <c r="N37" s="35" t="e">
        <f t="shared" ca="1" si="71"/>
        <v>#NAME?</v>
      </c>
      <c r="O37" s="35" t="e">
        <f t="shared" ca="1" si="71"/>
        <v>#NAME?</v>
      </c>
      <c r="P37" s="35" t="e">
        <f t="shared" ca="1" si="71"/>
        <v>#NAME?</v>
      </c>
      <c r="Q37" s="35" t="e">
        <f t="shared" ca="1" si="71"/>
        <v>#NAME?</v>
      </c>
      <c r="R37" s="35" t="e">
        <f t="shared" ca="1" si="71"/>
        <v>#NAME?</v>
      </c>
      <c r="S37" s="35" t="e">
        <f t="shared" ca="1" si="71"/>
        <v>#NAME?</v>
      </c>
      <c r="T37" s="35" t="e">
        <f t="shared" ca="1" si="71"/>
        <v>#NAME?</v>
      </c>
      <c r="U37" s="35" t="e">
        <f t="shared" ca="1" si="71"/>
        <v>#NAME?</v>
      </c>
      <c r="V37" s="35" t="e">
        <f t="shared" ca="1" si="71"/>
        <v>#NAME?</v>
      </c>
      <c r="W37" s="35" t="e">
        <f t="shared" ca="1" si="71"/>
        <v>#NAME?</v>
      </c>
      <c r="X37" s="35" t="e">
        <f t="shared" ca="1" si="71"/>
        <v>#NAME?</v>
      </c>
      <c r="Y37" s="35" t="e">
        <f t="shared" ca="1" si="71"/>
        <v>#NAME?</v>
      </c>
      <c r="Z37" s="35" t="e">
        <f t="shared" ca="1" si="71"/>
        <v>#NAME?</v>
      </c>
      <c r="AA37" s="43" t="e">
        <f t="shared" ca="1" si="71"/>
        <v>#NAME?</v>
      </c>
      <c r="AB37" s="35" t="e">
        <f t="shared" ca="1" si="71"/>
        <v>#NAME?</v>
      </c>
      <c r="AC37" s="35" t="e">
        <f t="shared" ca="1" si="71"/>
        <v>#NAME?</v>
      </c>
      <c r="AD37" s="35" t="e">
        <f t="shared" ca="1" si="71"/>
        <v>#NAME?</v>
      </c>
      <c r="AE37" s="35" t="e">
        <f t="shared" ca="1" si="71"/>
        <v>#NAME?</v>
      </c>
      <c r="AF37" s="35" t="e">
        <f t="shared" ca="1" si="71"/>
        <v>#NAME?</v>
      </c>
      <c r="AG37" s="35"/>
      <c r="AH37" s="35"/>
      <c r="AI37" s="35"/>
      <c r="AJ37" s="35"/>
      <c r="AK37" s="35"/>
    </row>
    <row r="38" spans="1:37" ht="15.75" customHeight="1" x14ac:dyDescent="0.15">
      <c r="A38" s="37"/>
      <c r="B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41"/>
      <c r="AB38" s="30"/>
      <c r="AC38" s="30"/>
      <c r="AD38" s="30"/>
      <c r="AE38" s="30"/>
      <c r="AF38" s="30"/>
      <c r="AG38" s="30"/>
      <c r="AH38" s="30"/>
      <c r="AI38" s="30"/>
      <c r="AJ38" s="30"/>
      <c r="AK38" s="30"/>
    </row>
    <row r="39" spans="1:37" ht="15.75" customHeight="1" x14ac:dyDescent="0.15">
      <c r="A39" s="37"/>
      <c r="B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41"/>
      <c r="AB39" s="30"/>
      <c r="AC39" s="30"/>
      <c r="AD39" s="30"/>
      <c r="AE39" s="30"/>
      <c r="AF39" s="30"/>
      <c r="AG39" s="30"/>
      <c r="AH39" s="30"/>
      <c r="AI39" s="30"/>
      <c r="AJ39" s="30"/>
      <c r="AK39" s="30"/>
    </row>
    <row r="40" spans="1:37" ht="15.75" customHeight="1" x14ac:dyDescent="0.15">
      <c r="A40" s="37"/>
      <c r="B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41"/>
      <c r="AB40" s="30"/>
      <c r="AC40" s="30"/>
      <c r="AD40" s="30"/>
      <c r="AE40" s="30"/>
      <c r="AF40" s="30"/>
      <c r="AG40" s="30"/>
      <c r="AH40" s="30"/>
      <c r="AI40" s="30"/>
      <c r="AJ40" s="30"/>
      <c r="AK40" s="30"/>
    </row>
    <row r="41" spans="1:37" ht="15.75" customHeight="1" x14ac:dyDescent="0.15">
      <c r="A41" s="37"/>
      <c r="B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41"/>
      <c r="AB41" s="30"/>
      <c r="AC41" s="30"/>
      <c r="AD41" s="30"/>
      <c r="AE41" s="30"/>
      <c r="AF41" s="30"/>
      <c r="AG41" s="30"/>
      <c r="AH41" s="30"/>
      <c r="AI41" s="30"/>
      <c r="AJ41" s="30"/>
      <c r="AK41" s="30"/>
    </row>
    <row r="42" spans="1:37" ht="15.75" customHeight="1" x14ac:dyDescent="0.15">
      <c r="A42" s="37"/>
      <c r="B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41"/>
      <c r="AB42" s="30"/>
      <c r="AC42" s="30"/>
      <c r="AD42" s="30"/>
      <c r="AE42" s="30"/>
      <c r="AF42" s="30"/>
      <c r="AG42" s="30"/>
      <c r="AH42" s="30"/>
      <c r="AI42" s="30"/>
      <c r="AJ42" s="30"/>
      <c r="AK42" s="30"/>
    </row>
    <row r="43" spans="1:37" ht="15.75" customHeight="1" x14ac:dyDescent="0.15">
      <c r="A43" s="37"/>
      <c r="B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41"/>
      <c r="AB43" s="30"/>
      <c r="AC43" s="30"/>
      <c r="AD43" s="30"/>
      <c r="AE43" s="30"/>
      <c r="AF43" s="30"/>
      <c r="AG43" s="30"/>
      <c r="AH43" s="30"/>
      <c r="AI43" s="30"/>
      <c r="AJ43" s="30"/>
      <c r="AK43" s="30"/>
    </row>
    <row r="44" spans="1:37" ht="15.75" customHeight="1" x14ac:dyDescent="0.15">
      <c r="A44" s="37"/>
      <c r="B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41"/>
      <c r="AB44" s="30"/>
      <c r="AC44" s="30"/>
      <c r="AD44" s="30"/>
      <c r="AE44" s="30"/>
      <c r="AF44" s="30"/>
      <c r="AG44" s="30"/>
      <c r="AH44" s="30"/>
      <c r="AI44" s="30"/>
      <c r="AJ44" s="30"/>
      <c r="AK44" s="30"/>
    </row>
    <row r="45" spans="1:37" ht="15.75" customHeight="1" x14ac:dyDescent="0.15">
      <c r="A45" s="37"/>
      <c r="B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41"/>
      <c r="AB45" s="30"/>
      <c r="AC45" s="30"/>
      <c r="AD45" s="30"/>
      <c r="AE45" s="30"/>
      <c r="AF45" s="30"/>
      <c r="AG45" s="30"/>
      <c r="AH45" s="30"/>
      <c r="AI45" s="30"/>
      <c r="AJ45" s="30"/>
      <c r="AK45" s="30"/>
    </row>
    <row r="46" spans="1:37" ht="15.75" customHeight="1" x14ac:dyDescent="0.15">
      <c r="A46" s="37"/>
      <c r="B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41"/>
      <c r="AB46" s="30"/>
      <c r="AC46" s="30"/>
      <c r="AD46" s="30"/>
      <c r="AE46" s="30"/>
      <c r="AF46" s="30"/>
      <c r="AG46" s="30"/>
      <c r="AH46" s="30"/>
      <c r="AI46" s="30"/>
      <c r="AJ46" s="30"/>
      <c r="AK46" s="30"/>
    </row>
    <row r="47" spans="1:37" ht="15.75" customHeight="1" x14ac:dyDescent="0.15">
      <c r="A47" s="37"/>
      <c r="B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41"/>
      <c r="AB47" s="30"/>
      <c r="AC47" s="30"/>
      <c r="AD47" s="30"/>
      <c r="AE47" s="30"/>
      <c r="AF47" s="30"/>
      <c r="AG47" s="30"/>
      <c r="AH47" s="30"/>
      <c r="AI47" s="30"/>
      <c r="AJ47" s="30"/>
      <c r="AK47" s="30"/>
    </row>
    <row r="48" spans="1:37" ht="15.75" customHeight="1" x14ac:dyDescent="0.15">
      <c r="A48" s="37"/>
      <c r="B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41"/>
      <c r="AB48" s="30"/>
      <c r="AC48" s="30"/>
      <c r="AD48" s="30"/>
      <c r="AE48" s="30"/>
      <c r="AF48" s="30"/>
      <c r="AG48" s="30"/>
      <c r="AH48" s="30"/>
      <c r="AI48" s="30"/>
      <c r="AJ48" s="30"/>
      <c r="AK48" s="30"/>
    </row>
    <row r="49" spans="1:37" ht="15.75" customHeight="1" x14ac:dyDescent="0.15">
      <c r="A49" s="37"/>
      <c r="B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41"/>
      <c r="AB49" s="30"/>
      <c r="AC49" s="30"/>
      <c r="AD49" s="30"/>
      <c r="AE49" s="30"/>
      <c r="AF49" s="30"/>
      <c r="AG49" s="30"/>
      <c r="AH49" s="30"/>
      <c r="AI49" s="30"/>
      <c r="AJ49" s="30"/>
      <c r="AK49" s="30"/>
    </row>
    <row r="50" spans="1:37" ht="13" x14ac:dyDescent="0.15">
      <c r="A50" s="37"/>
      <c r="B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41"/>
      <c r="AB50" s="30"/>
      <c r="AC50" s="30"/>
      <c r="AD50" s="30"/>
      <c r="AE50" s="30"/>
      <c r="AF50" s="30"/>
      <c r="AG50" s="30"/>
      <c r="AH50" s="30"/>
      <c r="AI50" s="30"/>
      <c r="AJ50" s="30"/>
      <c r="AK50" s="30"/>
    </row>
    <row r="51" spans="1:37" ht="13" x14ac:dyDescent="0.15">
      <c r="A51" s="37"/>
      <c r="B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41"/>
      <c r="AB51" s="30"/>
      <c r="AC51" s="30"/>
      <c r="AD51" s="30"/>
      <c r="AE51" s="30"/>
      <c r="AF51" s="30"/>
      <c r="AG51" s="30"/>
      <c r="AH51" s="30"/>
      <c r="AI51" s="30"/>
      <c r="AJ51" s="30"/>
      <c r="AK51" s="30"/>
    </row>
    <row r="52" spans="1:37" ht="13" x14ac:dyDescent="0.15">
      <c r="A52" s="37"/>
      <c r="B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41"/>
      <c r="AB52" s="30"/>
      <c r="AC52" s="30"/>
      <c r="AD52" s="30"/>
      <c r="AE52" s="30"/>
      <c r="AF52" s="30"/>
      <c r="AG52" s="30"/>
      <c r="AH52" s="30"/>
      <c r="AI52" s="30"/>
      <c r="AJ52" s="30"/>
      <c r="AK52" s="30"/>
    </row>
    <row r="53" spans="1:37" ht="13" x14ac:dyDescent="0.15">
      <c r="A53" s="37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41"/>
      <c r="AB53" s="30"/>
      <c r="AC53" s="30"/>
      <c r="AD53" s="30"/>
      <c r="AE53" s="30"/>
      <c r="AF53" s="30"/>
      <c r="AG53" s="30"/>
      <c r="AH53" s="30"/>
      <c r="AI53" s="30"/>
      <c r="AJ53" s="30"/>
      <c r="AK53" s="30"/>
    </row>
    <row r="54" spans="1:37" ht="13" x14ac:dyDescent="0.15">
      <c r="A54" s="37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41"/>
      <c r="AB54" s="30"/>
      <c r="AC54" s="30"/>
      <c r="AD54" s="30"/>
      <c r="AE54" s="30"/>
      <c r="AF54" s="30"/>
      <c r="AG54" s="30"/>
      <c r="AH54" s="30"/>
      <c r="AI54" s="30"/>
      <c r="AJ54" s="30"/>
      <c r="AK54" s="30"/>
    </row>
    <row r="55" spans="1:37" ht="13" x14ac:dyDescent="0.15">
      <c r="A55" s="37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41"/>
      <c r="AB55" s="30"/>
      <c r="AC55" s="30"/>
      <c r="AD55" s="30"/>
      <c r="AE55" s="30"/>
      <c r="AF55" s="30"/>
      <c r="AG55" s="30"/>
      <c r="AH55" s="30"/>
      <c r="AI55" s="30"/>
      <c r="AJ55" s="30"/>
      <c r="AK55" s="30"/>
    </row>
    <row r="56" spans="1:37" ht="13" x14ac:dyDescent="0.15">
      <c r="A56" s="37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41"/>
      <c r="AB56" s="30"/>
      <c r="AC56" s="30"/>
      <c r="AD56" s="30"/>
      <c r="AE56" s="30"/>
      <c r="AF56" s="30"/>
      <c r="AG56" s="30"/>
      <c r="AH56" s="30"/>
      <c r="AI56" s="30"/>
      <c r="AJ56" s="30"/>
      <c r="AK56" s="30"/>
    </row>
    <row r="57" spans="1:37" ht="13" x14ac:dyDescent="0.15">
      <c r="A57" s="37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41"/>
      <c r="AB57" s="30"/>
      <c r="AC57" s="30"/>
      <c r="AD57" s="30"/>
      <c r="AE57" s="30"/>
      <c r="AF57" s="30"/>
      <c r="AG57" s="30"/>
      <c r="AH57" s="30"/>
      <c r="AI57" s="30"/>
      <c r="AJ57" s="30"/>
      <c r="AK57" s="30"/>
    </row>
    <row r="58" spans="1:37" ht="13" x14ac:dyDescent="0.15">
      <c r="A58" s="37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41"/>
      <c r="AB58" s="30"/>
      <c r="AC58" s="30"/>
      <c r="AD58" s="30"/>
      <c r="AE58" s="30"/>
      <c r="AF58" s="30"/>
      <c r="AG58" s="30"/>
      <c r="AH58" s="30"/>
      <c r="AI58" s="30"/>
      <c r="AJ58" s="30"/>
      <c r="AK58" s="30"/>
    </row>
    <row r="59" spans="1:37" ht="13" x14ac:dyDescent="0.15">
      <c r="A59" s="37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41"/>
      <c r="AB59" s="30"/>
      <c r="AC59" s="30"/>
      <c r="AD59" s="30"/>
      <c r="AE59" s="30"/>
      <c r="AF59" s="30"/>
      <c r="AG59" s="30"/>
      <c r="AH59" s="30"/>
      <c r="AI59" s="30"/>
      <c r="AJ59" s="30"/>
      <c r="AK59" s="30"/>
    </row>
    <row r="60" spans="1:37" ht="13" x14ac:dyDescent="0.15">
      <c r="A60" s="37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41"/>
      <c r="AB60" s="30"/>
      <c r="AC60" s="30"/>
      <c r="AD60" s="30"/>
      <c r="AE60" s="30"/>
      <c r="AF60" s="30"/>
      <c r="AG60" s="30"/>
      <c r="AH60" s="30"/>
      <c r="AI60" s="30"/>
      <c r="AJ60" s="30"/>
      <c r="AK60" s="30"/>
    </row>
    <row r="61" spans="1:37" ht="13" x14ac:dyDescent="0.15">
      <c r="A61" s="37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41"/>
      <c r="AB61" s="30"/>
      <c r="AC61" s="30"/>
      <c r="AD61" s="30"/>
      <c r="AE61" s="30"/>
      <c r="AF61" s="30"/>
      <c r="AG61" s="30"/>
      <c r="AH61" s="30"/>
      <c r="AI61" s="30"/>
      <c r="AJ61" s="30"/>
      <c r="AK61" s="30"/>
    </row>
    <row r="62" spans="1:37" ht="13" x14ac:dyDescent="0.15">
      <c r="A62" s="37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41"/>
      <c r="AB62" s="30"/>
      <c r="AC62" s="30"/>
      <c r="AD62" s="30"/>
      <c r="AE62" s="30"/>
      <c r="AF62" s="30"/>
      <c r="AG62" s="30"/>
      <c r="AH62" s="30"/>
      <c r="AI62" s="30"/>
      <c r="AJ62" s="30"/>
      <c r="AK62" s="30"/>
    </row>
    <row r="63" spans="1:37" ht="13" x14ac:dyDescent="0.15">
      <c r="A63" s="37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41"/>
      <c r="AB63" s="30"/>
      <c r="AC63" s="30"/>
      <c r="AD63" s="30"/>
      <c r="AE63" s="30"/>
      <c r="AF63" s="30"/>
      <c r="AG63" s="30"/>
      <c r="AH63" s="30"/>
      <c r="AI63" s="30"/>
      <c r="AJ63" s="30"/>
      <c r="AK63" s="30"/>
    </row>
    <row r="64" spans="1:37" ht="13" x14ac:dyDescent="0.15">
      <c r="A64" s="37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41"/>
      <c r="AB64" s="30"/>
      <c r="AC64" s="30"/>
      <c r="AD64" s="30"/>
      <c r="AE64" s="30"/>
      <c r="AF64" s="30"/>
      <c r="AG64" s="30"/>
      <c r="AH64" s="30"/>
      <c r="AI64" s="30"/>
      <c r="AJ64" s="30"/>
      <c r="AK64" s="30"/>
    </row>
    <row r="65" spans="1:37" ht="13" x14ac:dyDescent="0.15">
      <c r="A65" s="37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41"/>
      <c r="AB65" s="30"/>
      <c r="AC65" s="30"/>
      <c r="AD65" s="30"/>
      <c r="AE65" s="30"/>
      <c r="AF65" s="30"/>
      <c r="AG65" s="30"/>
      <c r="AH65" s="30"/>
      <c r="AI65" s="30"/>
      <c r="AJ65" s="30"/>
      <c r="AK65" s="30"/>
    </row>
    <row r="66" spans="1:37" ht="13" x14ac:dyDescent="0.15">
      <c r="A66" s="37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41"/>
      <c r="AB66" s="30"/>
      <c r="AC66" s="30"/>
      <c r="AD66" s="30"/>
      <c r="AE66" s="30"/>
      <c r="AF66" s="30"/>
      <c r="AG66" s="30"/>
      <c r="AH66" s="30"/>
      <c r="AI66" s="30"/>
      <c r="AJ66" s="30"/>
      <c r="AK66" s="30"/>
    </row>
    <row r="67" spans="1:37" ht="13" x14ac:dyDescent="0.15">
      <c r="A67" s="37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41"/>
      <c r="AB67" s="30"/>
      <c r="AC67" s="30"/>
      <c r="AD67" s="30"/>
      <c r="AE67" s="30"/>
      <c r="AF67" s="30"/>
      <c r="AG67" s="30"/>
      <c r="AH67" s="30"/>
      <c r="AI67" s="30"/>
      <c r="AJ67" s="30"/>
      <c r="AK67" s="30"/>
    </row>
    <row r="68" spans="1:37" ht="13" x14ac:dyDescent="0.15">
      <c r="A68" s="37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41"/>
      <c r="AB68" s="30"/>
      <c r="AC68" s="30"/>
      <c r="AD68" s="30"/>
      <c r="AE68" s="30"/>
      <c r="AF68" s="30"/>
      <c r="AG68" s="30"/>
      <c r="AH68" s="30"/>
      <c r="AI68" s="30"/>
      <c r="AJ68" s="30"/>
      <c r="AK68" s="30"/>
    </row>
    <row r="69" spans="1:37" ht="13" x14ac:dyDescent="0.15">
      <c r="A69" s="37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41"/>
      <c r="AB69" s="30"/>
      <c r="AC69" s="30"/>
      <c r="AD69" s="30"/>
      <c r="AE69" s="30"/>
      <c r="AF69" s="30"/>
      <c r="AG69" s="30"/>
      <c r="AH69" s="30"/>
      <c r="AI69" s="30"/>
      <c r="AJ69" s="30"/>
      <c r="AK69" s="30"/>
    </row>
    <row r="70" spans="1:37" ht="13" x14ac:dyDescent="0.15">
      <c r="A70" s="37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41"/>
      <c r="AB70" s="30"/>
      <c r="AC70" s="30"/>
      <c r="AD70" s="30"/>
      <c r="AE70" s="30"/>
      <c r="AF70" s="30"/>
      <c r="AG70" s="30"/>
      <c r="AH70" s="30"/>
      <c r="AI70" s="30"/>
      <c r="AJ70" s="30"/>
      <c r="AK70" s="30"/>
    </row>
    <row r="71" spans="1:37" ht="13" x14ac:dyDescent="0.15">
      <c r="A71" s="37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41"/>
      <c r="AB71" s="30"/>
      <c r="AC71" s="30"/>
      <c r="AD71" s="30"/>
      <c r="AE71" s="30"/>
      <c r="AF71" s="30"/>
      <c r="AG71" s="30"/>
      <c r="AH71" s="30"/>
      <c r="AI71" s="30"/>
      <c r="AJ71" s="30"/>
      <c r="AK71" s="30"/>
    </row>
    <row r="72" spans="1:37" ht="13" x14ac:dyDescent="0.15">
      <c r="A72" s="37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41"/>
      <c r="AB72" s="30"/>
      <c r="AC72" s="30"/>
      <c r="AD72" s="30"/>
      <c r="AE72" s="30"/>
      <c r="AF72" s="30"/>
      <c r="AG72" s="30"/>
      <c r="AH72" s="30"/>
      <c r="AI72" s="30"/>
      <c r="AJ72" s="30"/>
      <c r="AK72" s="30"/>
    </row>
    <row r="73" spans="1:37" ht="13" x14ac:dyDescent="0.15">
      <c r="A73" s="37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41"/>
      <c r="AB73" s="30"/>
      <c r="AC73" s="30"/>
      <c r="AD73" s="30"/>
      <c r="AE73" s="30"/>
      <c r="AF73" s="30"/>
      <c r="AG73" s="30"/>
      <c r="AH73" s="30"/>
      <c r="AI73" s="30"/>
      <c r="AJ73" s="30"/>
      <c r="AK73" s="30"/>
    </row>
    <row r="74" spans="1:37" ht="13" x14ac:dyDescent="0.15">
      <c r="A74" s="37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41"/>
      <c r="AB74" s="30"/>
      <c r="AC74" s="30"/>
      <c r="AD74" s="30"/>
      <c r="AE74" s="30"/>
      <c r="AF74" s="30"/>
      <c r="AG74" s="30"/>
      <c r="AH74" s="30"/>
      <c r="AI74" s="30"/>
      <c r="AJ74" s="30"/>
      <c r="AK74" s="30"/>
    </row>
    <row r="75" spans="1:37" ht="13" x14ac:dyDescent="0.15">
      <c r="A75" s="37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41"/>
      <c r="AB75" s="30"/>
      <c r="AC75" s="30"/>
      <c r="AD75" s="30"/>
      <c r="AE75" s="30"/>
      <c r="AF75" s="30"/>
      <c r="AG75" s="30"/>
      <c r="AH75" s="30"/>
      <c r="AI75" s="30"/>
      <c r="AJ75" s="30"/>
      <c r="AK75" s="30"/>
    </row>
    <row r="76" spans="1:37" ht="13" x14ac:dyDescent="0.15">
      <c r="A76" s="37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41"/>
      <c r="AB76" s="30"/>
      <c r="AC76" s="30"/>
      <c r="AD76" s="30"/>
      <c r="AE76" s="30"/>
      <c r="AF76" s="30"/>
      <c r="AG76" s="30"/>
      <c r="AH76" s="30"/>
      <c r="AI76" s="30"/>
      <c r="AJ76" s="30"/>
      <c r="AK76" s="30"/>
    </row>
    <row r="77" spans="1:37" ht="13" x14ac:dyDescent="0.15">
      <c r="A77" s="37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41"/>
      <c r="AB77" s="30"/>
      <c r="AC77" s="30"/>
      <c r="AD77" s="30"/>
      <c r="AE77" s="30"/>
      <c r="AF77" s="30"/>
      <c r="AG77" s="30"/>
      <c r="AH77" s="30"/>
      <c r="AI77" s="30"/>
      <c r="AJ77" s="30"/>
      <c r="AK77" s="30"/>
    </row>
    <row r="78" spans="1:37" ht="13" x14ac:dyDescent="0.15">
      <c r="A78" s="37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41"/>
      <c r="AB78" s="30"/>
      <c r="AC78" s="30"/>
      <c r="AD78" s="30"/>
      <c r="AE78" s="30"/>
      <c r="AF78" s="30"/>
      <c r="AG78" s="30"/>
      <c r="AH78" s="30"/>
      <c r="AI78" s="30"/>
      <c r="AJ78" s="30"/>
      <c r="AK78" s="30"/>
    </row>
    <row r="79" spans="1:37" ht="13" x14ac:dyDescent="0.15">
      <c r="A79" s="37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41"/>
      <c r="AB79" s="30"/>
      <c r="AC79" s="30"/>
      <c r="AD79" s="30"/>
      <c r="AE79" s="30"/>
      <c r="AF79" s="30"/>
      <c r="AG79" s="30"/>
      <c r="AH79" s="30"/>
      <c r="AI79" s="30"/>
      <c r="AJ79" s="30"/>
      <c r="AK79" s="30"/>
    </row>
    <row r="80" spans="1:37" ht="13" x14ac:dyDescent="0.15">
      <c r="A80" s="37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41"/>
      <c r="AB80" s="30"/>
      <c r="AC80" s="30"/>
      <c r="AD80" s="30"/>
      <c r="AE80" s="30"/>
      <c r="AF80" s="30"/>
      <c r="AG80" s="30"/>
      <c r="AH80" s="30"/>
      <c r="AI80" s="30"/>
      <c r="AJ80" s="30"/>
      <c r="AK80" s="30"/>
    </row>
    <row r="81" spans="1:37" ht="13" x14ac:dyDescent="0.15">
      <c r="A81" s="37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41"/>
      <c r="AB81" s="30"/>
      <c r="AC81" s="30"/>
      <c r="AD81" s="30"/>
      <c r="AE81" s="30"/>
      <c r="AF81" s="30"/>
      <c r="AG81" s="30"/>
      <c r="AH81" s="30"/>
      <c r="AI81" s="30"/>
      <c r="AJ81" s="30"/>
      <c r="AK81" s="30"/>
    </row>
    <row r="82" spans="1:37" ht="13" x14ac:dyDescent="0.15">
      <c r="A82" s="37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41"/>
      <c r="AB82" s="30"/>
      <c r="AC82" s="30"/>
      <c r="AD82" s="30"/>
      <c r="AE82" s="30"/>
      <c r="AF82" s="30"/>
      <c r="AG82" s="30"/>
      <c r="AH82" s="30"/>
      <c r="AI82" s="30"/>
      <c r="AJ82" s="30"/>
      <c r="AK82" s="30"/>
    </row>
    <row r="83" spans="1:37" ht="13" x14ac:dyDescent="0.15">
      <c r="A83" s="37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41"/>
      <c r="AB83" s="30"/>
      <c r="AC83" s="30"/>
      <c r="AD83" s="30"/>
      <c r="AE83" s="30"/>
      <c r="AF83" s="30"/>
      <c r="AG83" s="30"/>
      <c r="AH83" s="30"/>
      <c r="AI83" s="30"/>
      <c r="AJ83" s="30"/>
      <c r="AK83" s="30"/>
    </row>
    <row r="84" spans="1:37" ht="13" x14ac:dyDescent="0.15">
      <c r="A84" s="37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41"/>
      <c r="AB84" s="30"/>
      <c r="AC84" s="30"/>
      <c r="AD84" s="30"/>
      <c r="AE84" s="30"/>
      <c r="AF84" s="30"/>
      <c r="AG84" s="30"/>
      <c r="AH84" s="30"/>
      <c r="AI84" s="30"/>
      <c r="AJ84" s="30"/>
      <c r="AK84" s="30"/>
    </row>
    <row r="85" spans="1:37" ht="13" x14ac:dyDescent="0.15">
      <c r="A85" s="37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41"/>
      <c r="AB85" s="30"/>
      <c r="AC85" s="30"/>
      <c r="AD85" s="30"/>
      <c r="AE85" s="30"/>
      <c r="AF85" s="30"/>
      <c r="AG85" s="30"/>
      <c r="AH85" s="30"/>
      <c r="AI85" s="30"/>
      <c r="AJ85" s="30"/>
      <c r="AK85" s="30"/>
    </row>
    <row r="86" spans="1:37" ht="13" x14ac:dyDescent="0.15">
      <c r="A86" s="37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41"/>
      <c r="AB86" s="30"/>
      <c r="AC86" s="30"/>
      <c r="AD86" s="30"/>
      <c r="AE86" s="30"/>
      <c r="AF86" s="30"/>
      <c r="AG86" s="30"/>
      <c r="AH86" s="30"/>
      <c r="AI86" s="30"/>
      <c r="AJ86" s="30"/>
      <c r="AK86" s="30"/>
    </row>
    <row r="87" spans="1:37" ht="13" x14ac:dyDescent="0.15">
      <c r="A87" s="37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41"/>
      <c r="AB87" s="30"/>
      <c r="AC87" s="30"/>
      <c r="AD87" s="30"/>
      <c r="AE87" s="30"/>
      <c r="AF87" s="30"/>
      <c r="AG87" s="30"/>
      <c r="AH87" s="30"/>
      <c r="AI87" s="30"/>
      <c r="AJ87" s="30"/>
      <c r="AK87" s="30"/>
    </row>
    <row r="88" spans="1:37" ht="13" x14ac:dyDescent="0.15">
      <c r="A88" s="37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41"/>
      <c r="AB88" s="30"/>
      <c r="AC88" s="30"/>
      <c r="AD88" s="30"/>
      <c r="AE88" s="30"/>
      <c r="AF88" s="30"/>
      <c r="AG88" s="30"/>
      <c r="AH88" s="30"/>
      <c r="AI88" s="30"/>
      <c r="AJ88" s="30"/>
      <c r="AK88" s="30"/>
    </row>
    <row r="89" spans="1:37" ht="13" x14ac:dyDescent="0.15">
      <c r="A89" s="37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41"/>
      <c r="AB89" s="30"/>
      <c r="AC89" s="30"/>
      <c r="AD89" s="30"/>
      <c r="AE89" s="30"/>
      <c r="AF89" s="30"/>
      <c r="AG89" s="30"/>
      <c r="AH89" s="30"/>
      <c r="AI89" s="30"/>
      <c r="AJ89" s="30"/>
      <c r="AK89" s="30"/>
    </row>
    <row r="90" spans="1:37" ht="13" x14ac:dyDescent="0.15">
      <c r="A90" s="37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41"/>
      <c r="AB90" s="30"/>
      <c r="AC90" s="30"/>
      <c r="AD90" s="30"/>
      <c r="AE90" s="30"/>
      <c r="AF90" s="30"/>
      <c r="AG90" s="30"/>
      <c r="AH90" s="30"/>
      <c r="AI90" s="30"/>
      <c r="AJ90" s="30"/>
      <c r="AK90" s="30"/>
    </row>
    <row r="91" spans="1:37" ht="13" x14ac:dyDescent="0.15">
      <c r="A91" s="37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41"/>
      <c r="AB91" s="30"/>
      <c r="AC91" s="30"/>
      <c r="AD91" s="30"/>
      <c r="AE91" s="30"/>
      <c r="AF91" s="30"/>
      <c r="AG91" s="30"/>
      <c r="AH91" s="30"/>
      <c r="AI91" s="30"/>
      <c r="AJ91" s="30"/>
      <c r="AK91" s="30"/>
    </row>
    <row r="92" spans="1:37" ht="13" x14ac:dyDescent="0.15">
      <c r="A92" s="37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41"/>
      <c r="AB92" s="30"/>
      <c r="AC92" s="30"/>
      <c r="AD92" s="30"/>
      <c r="AE92" s="30"/>
      <c r="AF92" s="30"/>
      <c r="AG92" s="30"/>
      <c r="AH92" s="30"/>
      <c r="AI92" s="30"/>
      <c r="AJ92" s="30"/>
      <c r="AK92" s="30"/>
    </row>
    <row r="93" spans="1:37" ht="13" x14ac:dyDescent="0.15">
      <c r="A93" s="37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41"/>
      <c r="AB93" s="30"/>
      <c r="AC93" s="30"/>
      <c r="AD93" s="30"/>
      <c r="AE93" s="30"/>
      <c r="AF93" s="30"/>
      <c r="AG93" s="30"/>
      <c r="AH93" s="30"/>
      <c r="AI93" s="30"/>
      <c r="AJ93" s="30"/>
      <c r="AK93" s="30"/>
    </row>
    <row r="94" spans="1:37" ht="13" x14ac:dyDescent="0.15">
      <c r="A94" s="37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41"/>
      <c r="AB94" s="30"/>
      <c r="AC94" s="30"/>
      <c r="AD94" s="30"/>
      <c r="AE94" s="30"/>
      <c r="AF94" s="30"/>
      <c r="AG94" s="30"/>
      <c r="AH94" s="30"/>
      <c r="AI94" s="30"/>
      <c r="AJ94" s="30"/>
      <c r="AK94" s="30"/>
    </row>
    <row r="95" spans="1:37" ht="13" x14ac:dyDescent="0.15">
      <c r="A95" s="37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41"/>
      <c r="AB95" s="30"/>
      <c r="AC95" s="30"/>
      <c r="AD95" s="30"/>
      <c r="AE95" s="30"/>
      <c r="AF95" s="30"/>
      <c r="AG95" s="30"/>
      <c r="AH95" s="30"/>
      <c r="AI95" s="30"/>
      <c r="AJ95" s="30"/>
      <c r="AK95" s="30"/>
    </row>
    <row r="96" spans="1:37" ht="13" x14ac:dyDescent="0.15">
      <c r="A96" s="37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41"/>
      <c r="AB96" s="30"/>
      <c r="AC96" s="30"/>
      <c r="AD96" s="30"/>
      <c r="AE96" s="30"/>
      <c r="AF96" s="30"/>
      <c r="AG96" s="30"/>
      <c r="AH96" s="30"/>
      <c r="AI96" s="30"/>
      <c r="AJ96" s="30"/>
      <c r="AK96" s="30"/>
    </row>
    <row r="97" spans="1:37" ht="13" x14ac:dyDescent="0.15">
      <c r="A97" s="37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41"/>
      <c r="AB97" s="30"/>
      <c r="AC97" s="30"/>
      <c r="AD97" s="30"/>
      <c r="AE97" s="30"/>
      <c r="AF97" s="30"/>
      <c r="AG97" s="30"/>
      <c r="AH97" s="30"/>
      <c r="AI97" s="30"/>
      <c r="AJ97" s="30"/>
      <c r="AK97" s="30"/>
    </row>
    <row r="98" spans="1:37" ht="13" x14ac:dyDescent="0.15">
      <c r="A98" s="37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41"/>
      <c r="AB98" s="30"/>
      <c r="AC98" s="30"/>
      <c r="AD98" s="30"/>
      <c r="AE98" s="30"/>
      <c r="AF98" s="30"/>
      <c r="AG98" s="30"/>
      <c r="AH98" s="30"/>
      <c r="AI98" s="30"/>
      <c r="AJ98" s="30"/>
      <c r="AK98" s="30"/>
    </row>
    <row r="99" spans="1:37" ht="13" x14ac:dyDescent="0.15">
      <c r="A99" s="37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41"/>
      <c r="AB99" s="30"/>
      <c r="AC99" s="30"/>
      <c r="AD99" s="30"/>
      <c r="AE99" s="30"/>
      <c r="AF99" s="30"/>
      <c r="AG99" s="30"/>
      <c r="AH99" s="30"/>
      <c r="AI99" s="30"/>
      <c r="AJ99" s="30"/>
      <c r="AK99" s="30"/>
    </row>
    <row r="100" spans="1:37" ht="13" x14ac:dyDescent="0.15">
      <c r="A100" s="37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41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</row>
    <row r="101" spans="1:37" ht="13" x14ac:dyDescent="0.15">
      <c r="A101" s="37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41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</row>
    <row r="102" spans="1:37" ht="13" x14ac:dyDescent="0.15">
      <c r="A102" s="37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41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</row>
    <row r="103" spans="1:37" ht="13" x14ac:dyDescent="0.15">
      <c r="A103" s="37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41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</row>
    <row r="104" spans="1:37" ht="13" x14ac:dyDescent="0.15">
      <c r="A104" s="37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41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</row>
    <row r="105" spans="1:37" ht="13" x14ac:dyDescent="0.15">
      <c r="A105" s="37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41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</row>
    <row r="106" spans="1:37" ht="13" x14ac:dyDescent="0.15">
      <c r="A106" s="37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41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</row>
    <row r="107" spans="1:37" ht="13" x14ac:dyDescent="0.15">
      <c r="A107" s="37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41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</row>
    <row r="108" spans="1:37" ht="13" x14ac:dyDescent="0.15">
      <c r="A108" s="37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41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</row>
    <row r="109" spans="1:37" ht="13" x14ac:dyDescent="0.15">
      <c r="A109" s="37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41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</row>
    <row r="110" spans="1:37" ht="13" x14ac:dyDescent="0.15">
      <c r="A110" s="37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41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</row>
    <row r="111" spans="1:37" ht="13" x14ac:dyDescent="0.15">
      <c r="A111" s="37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41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</row>
    <row r="112" spans="1:37" ht="13" x14ac:dyDescent="0.15">
      <c r="A112" s="37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41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</row>
    <row r="113" spans="1:37" ht="13" x14ac:dyDescent="0.15">
      <c r="A113" s="37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41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</row>
    <row r="114" spans="1:37" ht="13" x14ac:dyDescent="0.15">
      <c r="A114" s="37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41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</row>
    <row r="115" spans="1:37" ht="13" x14ac:dyDescent="0.15">
      <c r="A115" s="37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41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</row>
    <row r="116" spans="1:37" ht="13" x14ac:dyDescent="0.15">
      <c r="A116" s="37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41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</row>
    <row r="117" spans="1:37" ht="13" x14ac:dyDescent="0.15">
      <c r="A117" s="37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41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</row>
    <row r="118" spans="1:37" ht="13" x14ac:dyDescent="0.15">
      <c r="A118" s="37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41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</row>
    <row r="119" spans="1:37" ht="13" x14ac:dyDescent="0.15">
      <c r="A119" s="37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41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</row>
    <row r="120" spans="1:37" ht="13" x14ac:dyDescent="0.15">
      <c r="A120" s="37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41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</row>
    <row r="121" spans="1:37" ht="13" x14ac:dyDescent="0.15">
      <c r="A121" s="37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41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</row>
    <row r="122" spans="1:37" ht="13" x14ac:dyDescent="0.15">
      <c r="A122" s="37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41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</row>
    <row r="123" spans="1:37" ht="13" x14ac:dyDescent="0.15">
      <c r="A123" s="37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41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</row>
    <row r="124" spans="1:37" ht="13" x14ac:dyDescent="0.15">
      <c r="A124" s="37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41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</row>
    <row r="125" spans="1:37" ht="13" x14ac:dyDescent="0.15">
      <c r="A125" s="37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41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</row>
    <row r="126" spans="1:37" ht="13" x14ac:dyDescent="0.15">
      <c r="A126" s="37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41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</row>
    <row r="127" spans="1:37" ht="13" x14ac:dyDescent="0.15">
      <c r="A127" s="37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41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</row>
    <row r="128" spans="1:37" ht="13" x14ac:dyDescent="0.15">
      <c r="A128" s="37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41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</row>
    <row r="129" spans="1:37" ht="13" x14ac:dyDescent="0.15">
      <c r="A129" s="37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41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</row>
    <row r="130" spans="1:37" ht="13" x14ac:dyDescent="0.15">
      <c r="A130" s="37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41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</row>
    <row r="131" spans="1:37" ht="13" x14ac:dyDescent="0.15">
      <c r="A131" s="37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41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</row>
    <row r="132" spans="1:37" ht="13" x14ac:dyDescent="0.15">
      <c r="A132" s="37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41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</row>
    <row r="133" spans="1:37" ht="13" x14ac:dyDescent="0.15">
      <c r="A133" s="37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41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</row>
    <row r="134" spans="1:37" ht="13" x14ac:dyDescent="0.15">
      <c r="A134" s="37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41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</row>
    <row r="135" spans="1:37" ht="13" x14ac:dyDescent="0.15">
      <c r="A135" s="37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41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</row>
    <row r="136" spans="1:37" ht="13" x14ac:dyDescent="0.15">
      <c r="A136" s="37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41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</row>
    <row r="137" spans="1:37" ht="13" x14ac:dyDescent="0.15">
      <c r="A137" s="37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41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</row>
    <row r="138" spans="1:37" ht="13" x14ac:dyDescent="0.15">
      <c r="A138" s="37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41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</row>
    <row r="139" spans="1:37" ht="13" x14ac:dyDescent="0.15">
      <c r="A139" s="37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41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</row>
    <row r="140" spans="1:37" ht="13" x14ac:dyDescent="0.15">
      <c r="A140" s="37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41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</row>
    <row r="141" spans="1:37" ht="13" x14ac:dyDescent="0.15">
      <c r="A141" s="37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41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</row>
    <row r="142" spans="1:37" ht="13" x14ac:dyDescent="0.15">
      <c r="A142" s="37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41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</row>
    <row r="143" spans="1:37" ht="13" x14ac:dyDescent="0.15">
      <c r="A143" s="37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41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</row>
    <row r="144" spans="1:37" ht="13" x14ac:dyDescent="0.15">
      <c r="A144" s="37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41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</row>
    <row r="145" spans="1:37" ht="13" x14ac:dyDescent="0.15">
      <c r="A145" s="37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41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</row>
    <row r="146" spans="1:37" ht="13" x14ac:dyDescent="0.15">
      <c r="A146" s="37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41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</row>
    <row r="147" spans="1:37" ht="13" x14ac:dyDescent="0.15">
      <c r="A147" s="37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41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</row>
    <row r="148" spans="1:37" ht="13" x14ac:dyDescent="0.15">
      <c r="A148" s="37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41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</row>
    <row r="149" spans="1:37" ht="13" x14ac:dyDescent="0.15">
      <c r="A149" s="37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41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</row>
    <row r="150" spans="1:37" ht="13" x14ac:dyDescent="0.15">
      <c r="A150" s="37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41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</row>
    <row r="151" spans="1:37" ht="13" x14ac:dyDescent="0.15">
      <c r="A151" s="37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41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</row>
    <row r="152" spans="1:37" ht="13" x14ac:dyDescent="0.15">
      <c r="A152" s="37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41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</row>
    <row r="153" spans="1:37" ht="13" x14ac:dyDescent="0.15">
      <c r="A153" s="37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41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</row>
    <row r="154" spans="1:37" ht="13" x14ac:dyDescent="0.15">
      <c r="A154" s="37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41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</row>
    <row r="155" spans="1:37" ht="13" x14ac:dyDescent="0.15">
      <c r="A155" s="37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41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</row>
    <row r="156" spans="1:37" ht="13" x14ac:dyDescent="0.15">
      <c r="A156" s="37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41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</row>
    <row r="157" spans="1:37" ht="13" x14ac:dyDescent="0.15">
      <c r="A157" s="37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41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37" ht="13" x14ac:dyDescent="0.15">
      <c r="A158" s="37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41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</row>
    <row r="159" spans="1:37" ht="13" x14ac:dyDescent="0.15">
      <c r="A159" s="37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41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</row>
    <row r="160" spans="1:37" ht="13" x14ac:dyDescent="0.15">
      <c r="A160" s="37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41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</row>
    <row r="161" spans="1:37" ht="13" x14ac:dyDescent="0.15">
      <c r="A161" s="37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41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</row>
    <row r="162" spans="1:37" ht="13" x14ac:dyDescent="0.15">
      <c r="A162" s="37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41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</row>
    <row r="163" spans="1:37" ht="13" x14ac:dyDescent="0.15">
      <c r="A163" s="37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41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</row>
    <row r="164" spans="1:37" ht="13" x14ac:dyDescent="0.15">
      <c r="A164" s="37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41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</row>
    <row r="165" spans="1:37" ht="13" x14ac:dyDescent="0.15">
      <c r="A165" s="37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41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</row>
    <row r="166" spans="1:37" ht="13" x14ac:dyDescent="0.15">
      <c r="A166" s="37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41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</row>
    <row r="167" spans="1:37" ht="13" x14ac:dyDescent="0.15">
      <c r="A167" s="37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41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</row>
    <row r="168" spans="1:37" ht="13" x14ac:dyDescent="0.15">
      <c r="A168" s="37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41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37" ht="13" x14ac:dyDescent="0.15">
      <c r="A169" s="37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41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</row>
    <row r="170" spans="1:37" ht="13" x14ac:dyDescent="0.15">
      <c r="A170" s="37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41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</row>
    <row r="171" spans="1:37" ht="13" x14ac:dyDescent="0.15">
      <c r="A171" s="37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41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</row>
    <row r="172" spans="1:37" ht="13" x14ac:dyDescent="0.15">
      <c r="A172" s="37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41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</row>
    <row r="173" spans="1:37" ht="13" x14ac:dyDescent="0.15">
      <c r="A173" s="37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41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</row>
    <row r="174" spans="1:37" ht="13" x14ac:dyDescent="0.15">
      <c r="A174" s="37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41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</row>
    <row r="175" spans="1:37" ht="13" x14ac:dyDescent="0.15">
      <c r="A175" s="37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41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</row>
    <row r="176" spans="1:37" ht="13" x14ac:dyDescent="0.15">
      <c r="A176" s="37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41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</row>
    <row r="177" spans="1:37" ht="13" x14ac:dyDescent="0.15">
      <c r="A177" s="37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41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</row>
    <row r="178" spans="1:37" ht="13" x14ac:dyDescent="0.15">
      <c r="A178" s="37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41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</row>
    <row r="179" spans="1:37" ht="13" x14ac:dyDescent="0.15">
      <c r="A179" s="37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41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</row>
    <row r="180" spans="1:37" ht="13" x14ac:dyDescent="0.15">
      <c r="A180" s="37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41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</row>
    <row r="181" spans="1:37" ht="13" x14ac:dyDescent="0.15">
      <c r="A181" s="37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41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</row>
    <row r="182" spans="1:37" ht="13" x14ac:dyDescent="0.15">
      <c r="A182" s="37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41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</row>
    <row r="183" spans="1:37" ht="13" x14ac:dyDescent="0.15">
      <c r="A183" s="37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41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</row>
    <row r="184" spans="1:37" ht="13" x14ac:dyDescent="0.15">
      <c r="A184" s="37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41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</row>
    <row r="185" spans="1:37" ht="13" x14ac:dyDescent="0.15">
      <c r="A185" s="37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41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</row>
    <row r="186" spans="1:37" ht="13" x14ac:dyDescent="0.15">
      <c r="A186" s="37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41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</row>
    <row r="187" spans="1:37" ht="13" x14ac:dyDescent="0.15">
      <c r="A187" s="37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41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</row>
    <row r="188" spans="1:37" ht="13" x14ac:dyDescent="0.15">
      <c r="A188" s="37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41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</row>
    <row r="189" spans="1:37" ht="13" x14ac:dyDescent="0.15">
      <c r="A189" s="37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41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</row>
    <row r="190" spans="1:37" ht="13" x14ac:dyDescent="0.15">
      <c r="A190" s="37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41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</row>
    <row r="191" spans="1:37" ht="13" x14ac:dyDescent="0.15">
      <c r="A191" s="37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41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</row>
    <row r="192" spans="1:37" ht="13" x14ac:dyDescent="0.15">
      <c r="A192" s="37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41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</row>
    <row r="193" spans="1:37" ht="13" x14ac:dyDescent="0.15">
      <c r="A193" s="37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41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</row>
    <row r="194" spans="1:37" ht="13" x14ac:dyDescent="0.15">
      <c r="A194" s="37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41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</row>
    <row r="195" spans="1:37" ht="13" x14ac:dyDescent="0.15">
      <c r="A195" s="37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41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</row>
    <row r="196" spans="1:37" ht="13" x14ac:dyDescent="0.15">
      <c r="A196" s="37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41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</row>
    <row r="197" spans="1:37" ht="13" x14ac:dyDescent="0.15">
      <c r="A197" s="37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41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</row>
    <row r="198" spans="1:37" ht="13" x14ac:dyDescent="0.15">
      <c r="A198" s="37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41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</row>
    <row r="199" spans="1:37" ht="13" x14ac:dyDescent="0.15">
      <c r="A199" s="37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41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</row>
    <row r="200" spans="1:37" ht="13" x14ac:dyDescent="0.15">
      <c r="A200" s="37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41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</row>
    <row r="201" spans="1:37" ht="13" x14ac:dyDescent="0.15">
      <c r="A201" s="37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41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</row>
    <row r="202" spans="1:37" ht="13" x14ac:dyDescent="0.15">
      <c r="A202" s="37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41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</row>
    <row r="203" spans="1:37" ht="13" x14ac:dyDescent="0.15">
      <c r="A203" s="37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41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</row>
    <row r="204" spans="1:37" ht="13" x14ac:dyDescent="0.15">
      <c r="A204" s="37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41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</row>
    <row r="205" spans="1:37" ht="13" x14ac:dyDescent="0.15">
      <c r="A205" s="37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41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</row>
    <row r="206" spans="1:37" ht="13" x14ac:dyDescent="0.15">
      <c r="A206" s="37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41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</row>
    <row r="207" spans="1:37" ht="13" x14ac:dyDescent="0.15">
      <c r="A207" s="37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41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</row>
    <row r="208" spans="1:37" ht="13" x14ac:dyDescent="0.15">
      <c r="A208" s="37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41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</row>
    <row r="209" spans="1:37" ht="13" x14ac:dyDescent="0.15">
      <c r="A209" s="37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41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</row>
    <row r="210" spans="1:37" ht="13" x14ac:dyDescent="0.15">
      <c r="A210" s="37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1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</row>
    <row r="211" spans="1:37" ht="13" x14ac:dyDescent="0.15">
      <c r="A211" s="37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41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</row>
    <row r="212" spans="1:37" ht="13" x14ac:dyDescent="0.15">
      <c r="A212" s="37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41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</row>
    <row r="213" spans="1:37" ht="13" x14ac:dyDescent="0.15">
      <c r="A213" s="37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41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</row>
    <row r="214" spans="1:37" ht="13" x14ac:dyDescent="0.15">
      <c r="A214" s="37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41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</row>
    <row r="215" spans="1:37" ht="13" x14ac:dyDescent="0.15">
      <c r="A215" s="37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41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</row>
    <row r="216" spans="1:37" ht="13" x14ac:dyDescent="0.15">
      <c r="A216" s="37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41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</row>
    <row r="217" spans="1:37" ht="13" x14ac:dyDescent="0.15">
      <c r="A217" s="37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41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</row>
    <row r="218" spans="1:37" ht="13" x14ac:dyDescent="0.15">
      <c r="A218" s="37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41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</row>
    <row r="219" spans="1:37" ht="13" x14ac:dyDescent="0.15">
      <c r="A219" s="37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41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</row>
    <row r="220" spans="1:37" ht="13" x14ac:dyDescent="0.15">
      <c r="A220" s="37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41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</row>
    <row r="221" spans="1:37" ht="13" x14ac:dyDescent="0.15">
      <c r="A221" s="37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41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</row>
    <row r="222" spans="1:37" ht="13" x14ac:dyDescent="0.15">
      <c r="A222" s="37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41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</row>
    <row r="223" spans="1:37" ht="13" x14ac:dyDescent="0.15">
      <c r="A223" s="37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41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</row>
    <row r="224" spans="1:37" ht="13" x14ac:dyDescent="0.15">
      <c r="A224" s="37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41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</row>
    <row r="225" spans="1:37" ht="13" x14ac:dyDescent="0.15">
      <c r="A225" s="37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41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</row>
    <row r="226" spans="1:37" ht="13" x14ac:dyDescent="0.15">
      <c r="A226" s="37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41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</row>
    <row r="227" spans="1:37" ht="13" x14ac:dyDescent="0.15">
      <c r="A227" s="37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41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</row>
    <row r="228" spans="1:37" ht="13" x14ac:dyDescent="0.15">
      <c r="A228" s="37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41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</row>
    <row r="229" spans="1:37" ht="13" x14ac:dyDescent="0.15">
      <c r="A229" s="37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41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</row>
    <row r="230" spans="1:37" ht="13" x14ac:dyDescent="0.15">
      <c r="A230" s="37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41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</row>
    <row r="231" spans="1:37" ht="13" x14ac:dyDescent="0.15">
      <c r="A231" s="37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41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</row>
    <row r="232" spans="1:37" ht="13" x14ac:dyDescent="0.15">
      <c r="A232" s="37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41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</row>
    <row r="233" spans="1:37" ht="13" x14ac:dyDescent="0.15">
      <c r="A233" s="37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41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</row>
    <row r="234" spans="1:37" ht="13" x14ac:dyDescent="0.15">
      <c r="A234" s="37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41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</row>
    <row r="235" spans="1:37" ht="13" x14ac:dyDescent="0.15">
      <c r="A235" s="37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41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</row>
    <row r="236" spans="1:37" ht="13" x14ac:dyDescent="0.15">
      <c r="A236" s="37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41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</row>
    <row r="237" spans="1:37" ht="13" x14ac:dyDescent="0.15">
      <c r="A237" s="37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41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</row>
    <row r="238" spans="1:37" ht="13" x14ac:dyDescent="0.15">
      <c r="A238" s="37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41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</row>
    <row r="239" spans="1:37" ht="13" x14ac:dyDescent="0.15">
      <c r="A239" s="37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41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</row>
    <row r="240" spans="1:37" ht="13" x14ac:dyDescent="0.15">
      <c r="A240" s="37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41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</row>
    <row r="241" spans="1:37" ht="13" x14ac:dyDescent="0.15">
      <c r="A241" s="37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41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</row>
    <row r="242" spans="1:37" ht="13" x14ac:dyDescent="0.15">
      <c r="A242" s="37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41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</row>
    <row r="243" spans="1:37" ht="13" x14ac:dyDescent="0.15">
      <c r="A243" s="37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41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</row>
    <row r="244" spans="1:37" ht="13" x14ac:dyDescent="0.15">
      <c r="A244" s="37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41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</row>
    <row r="245" spans="1:37" ht="13" x14ac:dyDescent="0.15">
      <c r="A245" s="37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41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</row>
    <row r="246" spans="1:37" ht="13" x14ac:dyDescent="0.15">
      <c r="A246" s="37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41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</row>
    <row r="247" spans="1:37" ht="13" x14ac:dyDescent="0.15">
      <c r="A247" s="37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41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</row>
    <row r="248" spans="1:37" ht="13" x14ac:dyDescent="0.15">
      <c r="A248" s="37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41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</row>
    <row r="249" spans="1:37" ht="13" x14ac:dyDescent="0.15">
      <c r="A249" s="37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41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</row>
    <row r="250" spans="1:37" ht="13" x14ac:dyDescent="0.15">
      <c r="A250" s="37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1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</row>
    <row r="251" spans="1:37" ht="13" x14ac:dyDescent="0.15">
      <c r="A251" s="37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41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</row>
    <row r="252" spans="1:37" ht="13" x14ac:dyDescent="0.15">
      <c r="A252" s="37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41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</row>
    <row r="253" spans="1:37" ht="13" x14ac:dyDescent="0.15">
      <c r="A253" s="37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41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</row>
    <row r="254" spans="1:37" ht="13" x14ac:dyDescent="0.15">
      <c r="A254" s="37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41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</row>
    <row r="255" spans="1:37" ht="13" x14ac:dyDescent="0.15">
      <c r="A255" s="37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41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</row>
    <row r="256" spans="1:37" ht="13" x14ac:dyDescent="0.15">
      <c r="A256" s="37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41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</row>
    <row r="257" spans="1:37" ht="13" x14ac:dyDescent="0.15">
      <c r="A257" s="37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41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</row>
    <row r="258" spans="1:37" ht="13" x14ac:dyDescent="0.15">
      <c r="A258" s="37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41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</row>
    <row r="259" spans="1:37" ht="13" x14ac:dyDescent="0.15">
      <c r="A259" s="37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41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</row>
    <row r="260" spans="1:37" ht="13" x14ac:dyDescent="0.15">
      <c r="A260" s="37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41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</row>
    <row r="261" spans="1:37" ht="13" x14ac:dyDescent="0.15">
      <c r="A261" s="37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41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</row>
    <row r="262" spans="1:37" ht="13" x14ac:dyDescent="0.15">
      <c r="A262" s="37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41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</row>
    <row r="263" spans="1:37" ht="13" x14ac:dyDescent="0.15">
      <c r="A263" s="37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41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</row>
    <row r="264" spans="1:37" ht="13" x14ac:dyDescent="0.15">
      <c r="A264" s="37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41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</row>
    <row r="265" spans="1:37" ht="13" x14ac:dyDescent="0.15">
      <c r="A265" s="37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41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</row>
    <row r="266" spans="1:37" ht="13" x14ac:dyDescent="0.15">
      <c r="A266" s="37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41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</row>
    <row r="267" spans="1:37" ht="13" x14ac:dyDescent="0.15">
      <c r="A267" s="37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41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</row>
    <row r="268" spans="1:37" ht="13" x14ac:dyDescent="0.15">
      <c r="A268" s="37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41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</row>
    <row r="269" spans="1:37" ht="13" x14ac:dyDescent="0.15">
      <c r="A269" s="37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41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</row>
    <row r="270" spans="1:37" ht="13" x14ac:dyDescent="0.15">
      <c r="A270" s="37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41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</row>
    <row r="271" spans="1:37" ht="13" x14ac:dyDescent="0.15">
      <c r="A271" s="37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41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</row>
    <row r="272" spans="1:37" ht="13" x14ac:dyDescent="0.15">
      <c r="A272" s="37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41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</row>
    <row r="273" spans="1:37" ht="13" x14ac:dyDescent="0.15">
      <c r="A273" s="37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41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</row>
    <row r="274" spans="1:37" ht="13" x14ac:dyDescent="0.15">
      <c r="A274" s="37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41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</row>
    <row r="275" spans="1:37" ht="13" x14ac:dyDescent="0.15">
      <c r="A275" s="37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41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</row>
    <row r="276" spans="1:37" ht="13" x14ac:dyDescent="0.15">
      <c r="A276" s="37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41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</row>
    <row r="277" spans="1:37" ht="13" x14ac:dyDescent="0.15">
      <c r="A277" s="37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41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</row>
    <row r="278" spans="1:37" ht="13" x14ac:dyDescent="0.15">
      <c r="A278" s="37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41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</row>
    <row r="279" spans="1:37" ht="13" x14ac:dyDescent="0.15">
      <c r="A279" s="37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41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</row>
    <row r="280" spans="1:37" ht="13" x14ac:dyDescent="0.15">
      <c r="A280" s="37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41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</row>
    <row r="281" spans="1:37" ht="13" x14ac:dyDescent="0.15">
      <c r="A281" s="37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41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</row>
    <row r="282" spans="1:37" ht="13" x14ac:dyDescent="0.15">
      <c r="A282" s="37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41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</row>
    <row r="283" spans="1:37" ht="13" x14ac:dyDescent="0.15">
      <c r="A283" s="37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41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</row>
    <row r="284" spans="1:37" ht="13" x14ac:dyDescent="0.15">
      <c r="A284" s="37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41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</row>
    <row r="285" spans="1:37" ht="13" x14ac:dyDescent="0.15">
      <c r="A285" s="37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41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</row>
    <row r="286" spans="1:37" ht="13" x14ac:dyDescent="0.15">
      <c r="A286" s="37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41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</row>
    <row r="287" spans="1:37" ht="13" x14ac:dyDescent="0.15">
      <c r="A287" s="37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41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</row>
    <row r="288" spans="1:37" ht="13" x14ac:dyDescent="0.15">
      <c r="A288" s="37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41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</row>
    <row r="289" spans="1:37" ht="13" x14ac:dyDescent="0.15">
      <c r="A289" s="37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41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</row>
    <row r="290" spans="1:37" ht="13" x14ac:dyDescent="0.15">
      <c r="A290" s="37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41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</row>
    <row r="291" spans="1:37" ht="13" x14ac:dyDescent="0.15">
      <c r="A291" s="37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41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</row>
    <row r="292" spans="1:37" ht="13" x14ac:dyDescent="0.15">
      <c r="A292" s="37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41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</row>
    <row r="293" spans="1:37" ht="13" x14ac:dyDescent="0.15">
      <c r="A293" s="37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41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</row>
    <row r="294" spans="1:37" ht="13" x14ac:dyDescent="0.15">
      <c r="A294" s="37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41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</row>
    <row r="295" spans="1:37" ht="13" x14ac:dyDescent="0.15">
      <c r="A295" s="37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41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</row>
    <row r="296" spans="1:37" ht="13" x14ac:dyDescent="0.15">
      <c r="A296" s="37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41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</row>
    <row r="297" spans="1:37" ht="13" x14ac:dyDescent="0.15">
      <c r="A297" s="37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41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</row>
    <row r="298" spans="1:37" ht="13" x14ac:dyDescent="0.15">
      <c r="A298" s="37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41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</row>
    <row r="299" spans="1:37" ht="13" x14ac:dyDescent="0.15">
      <c r="A299" s="37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41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</row>
    <row r="300" spans="1:37" ht="13" x14ac:dyDescent="0.15">
      <c r="A300" s="37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41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</row>
    <row r="301" spans="1:37" ht="13" x14ac:dyDescent="0.15">
      <c r="A301" s="37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41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</row>
    <row r="302" spans="1:37" ht="13" x14ac:dyDescent="0.15">
      <c r="A302" s="37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41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</row>
    <row r="303" spans="1:37" ht="13" x14ac:dyDescent="0.15">
      <c r="A303" s="37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41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</row>
    <row r="304" spans="1:37" ht="13" x14ac:dyDescent="0.15">
      <c r="A304" s="37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41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</row>
    <row r="305" spans="1:37" ht="13" x14ac:dyDescent="0.15">
      <c r="A305" s="37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41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</row>
    <row r="306" spans="1:37" ht="13" x14ac:dyDescent="0.15">
      <c r="A306" s="37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41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</row>
    <row r="307" spans="1:37" ht="13" x14ac:dyDescent="0.15">
      <c r="A307" s="37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41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</row>
    <row r="308" spans="1:37" ht="13" x14ac:dyDescent="0.15">
      <c r="A308" s="37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41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</row>
    <row r="309" spans="1:37" ht="13" x14ac:dyDescent="0.15">
      <c r="A309" s="37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41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</row>
    <row r="310" spans="1:37" ht="13" x14ac:dyDescent="0.15">
      <c r="A310" s="37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41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</row>
    <row r="311" spans="1:37" ht="13" x14ac:dyDescent="0.15">
      <c r="A311" s="37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41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</row>
    <row r="312" spans="1:37" ht="13" x14ac:dyDescent="0.15">
      <c r="A312" s="37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41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</row>
    <row r="313" spans="1:37" ht="13" x14ac:dyDescent="0.15">
      <c r="A313" s="37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41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</row>
    <row r="314" spans="1:37" ht="13" x14ac:dyDescent="0.15">
      <c r="A314" s="37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41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</row>
    <row r="315" spans="1:37" ht="13" x14ac:dyDescent="0.15">
      <c r="A315" s="37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41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</row>
    <row r="316" spans="1:37" ht="13" x14ac:dyDescent="0.15">
      <c r="A316" s="37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41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</row>
    <row r="317" spans="1:37" ht="13" x14ac:dyDescent="0.15">
      <c r="A317" s="37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41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</row>
    <row r="318" spans="1:37" ht="13" x14ac:dyDescent="0.15">
      <c r="A318" s="37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41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</row>
    <row r="319" spans="1:37" ht="13" x14ac:dyDescent="0.15">
      <c r="A319" s="37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41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</row>
    <row r="320" spans="1:37" ht="13" x14ac:dyDescent="0.15">
      <c r="A320" s="37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41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</row>
    <row r="321" spans="1:37" ht="13" x14ac:dyDescent="0.15">
      <c r="A321" s="37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41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</row>
    <row r="322" spans="1:37" ht="13" x14ac:dyDescent="0.15">
      <c r="A322" s="37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41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</row>
    <row r="323" spans="1:37" ht="13" x14ac:dyDescent="0.15">
      <c r="A323" s="37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41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</row>
    <row r="324" spans="1:37" ht="13" x14ac:dyDescent="0.15">
      <c r="A324" s="37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41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</row>
    <row r="325" spans="1:37" ht="13" x14ac:dyDescent="0.15">
      <c r="A325" s="37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41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</row>
    <row r="326" spans="1:37" ht="13" x14ac:dyDescent="0.15">
      <c r="A326" s="37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41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</row>
    <row r="327" spans="1:37" ht="13" x14ac:dyDescent="0.15">
      <c r="A327" s="37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41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</row>
    <row r="328" spans="1:37" ht="13" x14ac:dyDescent="0.15">
      <c r="A328" s="37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41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</row>
    <row r="329" spans="1:37" ht="13" x14ac:dyDescent="0.15">
      <c r="A329" s="37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41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</row>
    <row r="330" spans="1:37" ht="13" x14ac:dyDescent="0.15">
      <c r="A330" s="37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41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</row>
    <row r="331" spans="1:37" ht="13" x14ac:dyDescent="0.15">
      <c r="A331" s="37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41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</row>
    <row r="332" spans="1:37" ht="13" x14ac:dyDescent="0.15">
      <c r="A332" s="37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41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</row>
    <row r="333" spans="1:37" ht="13" x14ac:dyDescent="0.15">
      <c r="A333" s="37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41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</row>
    <row r="334" spans="1:37" ht="13" x14ac:dyDescent="0.15">
      <c r="A334" s="37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41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</row>
    <row r="335" spans="1:37" ht="13" x14ac:dyDescent="0.15">
      <c r="A335" s="37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41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</row>
    <row r="336" spans="1:37" ht="13" x14ac:dyDescent="0.15">
      <c r="A336" s="37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41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</row>
    <row r="337" spans="1:37" ht="13" x14ac:dyDescent="0.15">
      <c r="A337" s="37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41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</row>
    <row r="338" spans="1:37" ht="13" x14ac:dyDescent="0.15">
      <c r="A338" s="37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41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</row>
    <row r="339" spans="1:37" ht="13" x14ac:dyDescent="0.15">
      <c r="A339" s="37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41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</row>
    <row r="340" spans="1:37" ht="13" x14ac:dyDescent="0.15">
      <c r="A340" s="37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41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</row>
    <row r="341" spans="1:37" ht="13" x14ac:dyDescent="0.15">
      <c r="A341" s="37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41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</row>
    <row r="342" spans="1:37" ht="13" x14ac:dyDescent="0.15">
      <c r="A342" s="37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41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</row>
    <row r="343" spans="1:37" ht="13" x14ac:dyDescent="0.15">
      <c r="A343" s="37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41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</row>
    <row r="344" spans="1:37" ht="13" x14ac:dyDescent="0.15">
      <c r="A344" s="37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41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</row>
    <row r="345" spans="1:37" ht="13" x14ac:dyDescent="0.15">
      <c r="A345" s="37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41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</row>
    <row r="346" spans="1:37" ht="13" x14ac:dyDescent="0.15">
      <c r="A346" s="37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41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</row>
    <row r="347" spans="1:37" ht="13" x14ac:dyDescent="0.15">
      <c r="A347" s="37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41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</row>
    <row r="348" spans="1:37" ht="13" x14ac:dyDescent="0.15">
      <c r="A348" s="37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41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</row>
    <row r="349" spans="1:37" ht="13" x14ac:dyDescent="0.15">
      <c r="A349" s="37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41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</row>
    <row r="350" spans="1:37" ht="13" x14ac:dyDescent="0.15">
      <c r="A350" s="37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41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</row>
    <row r="351" spans="1:37" ht="13" x14ac:dyDescent="0.15">
      <c r="A351" s="37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41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</row>
    <row r="352" spans="1:37" ht="13" x14ac:dyDescent="0.15">
      <c r="A352" s="37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41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</row>
    <row r="353" spans="1:37" ht="13" x14ac:dyDescent="0.15">
      <c r="A353" s="37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41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</row>
    <row r="354" spans="1:37" ht="13" x14ac:dyDescent="0.15">
      <c r="A354" s="37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41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</row>
    <row r="355" spans="1:37" ht="13" x14ac:dyDescent="0.15">
      <c r="A355" s="37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41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</row>
    <row r="356" spans="1:37" ht="13" x14ac:dyDescent="0.15">
      <c r="A356" s="37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41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</row>
    <row r="357" spans="1:37" ht="13" x14ac:dyDescent="0.15">
      <c r="A357" s="37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41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</row>
    <row r="358" spans="1:37" ht="13" x14ac:dyDescent="0.15">
      <c r="A358" s="37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41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</row>
    <row r="359" spans="1:37" ht="13" x14ac:dyDescent="0.15">
      <c r="A359" s="37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41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</row>
    <row r="360" spans="1:37" ht="13" x14ac:dyDescent="0.15">
      <c r="A360" s="37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41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</row>
    <row r="361" spans="1:37" ht="13" x14ac:dyDescent="0.15">
      <c r="A361" s="37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41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</row>
    <row r="362" spans="1:37" ht="13" x14ac:dyDescent="0.15">
      <c r="A362" s="37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41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</row>
    <row r="363" spans="1:37" ht="13" x14ac:dyDescent="0.15">
      <c r="A363" s="37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41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</row>
    <row r="364" spans="1:37" ht="13" x14ac:dyDescent="0.15">
      <c r="A364" s="37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41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</row>
    <row r="365" spans="1:37" ht="13" x14ac:dyDescent="0.15">
      <c r="A365" s="37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41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</row>
    <row r="366" spans="1:37" ht="13" x14ac:dyDescent="0.15">
      <c r="A366" s="37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41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</row>
    <row r="367" spans="1:37" ht="13" x14ac:dyDescent="0.15">
      <c r="A367" s="37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41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</row>
    <row r="368" spans="1:37" ht="13" x14ac:dyDescent="0.15">
      <c r="A368" s="37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41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</row>
    <row r="369" spans="1:37" ht="13" x14ac:dyDescent="0.15">
      <c r="A369" s="37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41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</row>
    <row r="370" spans="1:37" ht="13" x14ac:dyDescent="0.15">
      <c r="A370" s="37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41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</row>
    <row r="371" spans="1:37" ht="13" x14ac:dyDescent="0.15">
      <c r="A371" s="37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41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</row>
    <row r="372" spans="1:37" ht="13" x14ac:dyDescent="0.15">
      <c r="A372" s="37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41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</row>
    <row r="373" spans="1:37" ht="13" x14ac:dyDescent="0.15">
      <c r="A373" s="37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41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</row>
    <row r="374" spans="1:37" ht="13" x14ac:dyDescent="0.15">
      <c r="A374" s="37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41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</row>
    <row r="375" spans="1:37" ht="13" x14ac:dyDescent="0.15">
      <c r="A375" s="37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41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</row>
    <row r="376" spans="1:37" ht="13" x14ac:dyDescent="0.15">
      <c r="A376" s="37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41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</row>
    <row r="377" spans="1:37" ht="13" x14ac:dyDescent="0.15">
      <c r="A377" s="37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41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</row>
    <row r="378" spans="1:37" ht="13" x14ac:dyDescent="0.15">
      <c r="A378" s="37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41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</row>
    <row r="379" spans="1:37" ht="13" x14ac:dyDescent="0.15">
      <c r="A379" s="37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41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</row>
    <row r="380" spans="1:37" ht="13" x14ac:dyDescent="0.15">
      <c r="A380" s="37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41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</row>
    <row r="381" spans="1:37" ht="13" x14ac:dyDescent="0.15">
      <c r="A381" s="37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41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</row>
    <row r="382" spans="1:37" ht="13" x14ac:dyDescent="0.15">
      <c r="A382" s="37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41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</row>
    <row r="383" spans="1:37" ht="13" x14ac:dyDescent="0.15">
      <c r="A383" s="37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41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</row>
    <row r="384" spans="1:37" ht="13" x14ac:dyDescent="0.15">
      <c r="A384" s="37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41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</row>
    <row r="385" spans="1:37" ht="13" x14ac:dyDescent="0.15">
      <c r="A385" s="37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41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</row>
    <row r="386" spans="1:37" ht="13" x14ac:dyDescent="0.15">
      <c r="A386" s="37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41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</row>
    <row r="387" spans="1:37" ht="13" x14ac:dyDescent="0.15">
      <c r="A387" s="37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41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</row>
    <row r="388" spans="1:37" ht="13" x14ac:dyDescent="0.15">
      <c r="A388" s="37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41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</row>
    <row r="389" spans="1:37" ht="13" x14ac:dyDescent="0.15">
      <c r="A389" s="37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41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</row>
    <row r="390" spans="1:37" ht="13" x14ac:dyDescent="0.15">
      <c r="A390" s="37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41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</row>
    <row r="391" spans="1:37" ht="13" x14ac:dyDescent="0.15">
      <c r="A391" s="37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41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</row>
    <row r="392" spans="1:37" ht="13" x14ac:dyDescent="0.15">
      <c r="A392" s="37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41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</row>
    <row r="393" spans="1:37" ht="13" x14ac:dyDescent="0.15">
      <c r="A393" s="37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41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</row>
    <row r="394" spans="1:37" ht="13" x14ac:dyDescent="0.15">
      <c r="A394" s="37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41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</row>
    <row r="395" spans="1:37" ht="13" x14ac:dyDescent="0.15">
      <c r="A395" s="37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41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</row>
    <row r="396" spans="1:37" ht="13" x14ac:dyDescent="0.15">
      <c r="A396" s="37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41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</row>
    <row r="397" spans="1:37" ht="13" x14ac:dyDescent="0.15">
      <c r="A397" s="37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41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</row>
    <row r="398" spans="1:37" ht="13" x14ac:dyDescent="0.15">
      <c r="A398" s="37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41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</row>
    <row r="399" spans="1:37" ht="13" x14ac:dyDescent="0.15">
      <c r="A399" s="37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41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</row>
    <row r="400" spans="1:37" ht="13" x14ac:dyDescent="0.15">
      <c r="A400" s="37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41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</row>
    <row r="401" spans="1:37" ht="13" x14ac:dyDescent="0.15">
      <c r="A401" s="37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41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</row>
    <row r="402" spans="1:37" ht="13" x14ac:dyDescent="0.15">
      <c r="A402" s="37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41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</row>
    <row r="403" spans="1:37" ht="13" x14ac:dyDescent="0.15">
      <c r="A403" s="37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41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</row>
    <row r="404" spans="1:37" ht="13" x14ac:dyDescent="0.15">
      <c r="A404" s="37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41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</row>
    <row r="405" spans="1:37" ht="13" x14ac:dyDescent="0.15">
      <c r="A405" s="37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41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</row>
    <row r="406" spans="1:37" ht="13" x14ac:dyDescent="0.15">
      <c r="A406" s="37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41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</row>
    <row r="407" spans="1:37" ht="13" x14ac:dyDescent="0.15">
      <c r="A407" s="37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41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</row>
    <row r="408" spans="1:37" ht="13" x14ac:dyDescent="0.15">
      <c r="A408" s="37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41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</row>
    <row r="409" spans="1:37" ht="13" x14ac:dyDescent="0.15">
      <c r="A409" s="37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41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</row>
    <row r="410" spans="1:37" ht="13" x14ac:dyDescent="0.15">
      <c r="A410" s="37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41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</row>
    <row r="411" spans="1:37" ht="13" x14ac:dyDescent="0.15">
      <c r="A411" s="37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41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</row>
    <row r="412" spans="1:37" ht="13" x14ac:dyDescent="0.15">
      <c r="A412" s="37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41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</row>
    <row r="413" spans="1:37" ht="13" x14ac:dyDescent="0.15">
      <c r="A413" s="37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41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</row>
    <row r="414" spans="1:37" ht="13" x14ac:dyDescent="0.15">
      <c r="A414" s="37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41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</row>
    <row r="415" spans="1:37" ht="13" x14ac:dyDescent="0.15">
      <c r="A415" s="37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41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</row>
    <row r="416" spans="1:37" ht="13" x14ac:dyDescent="0.15">
      <c r="A416" s="37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41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</row>
    <row r="417" spans="1:37" ht="13" x14ac:dyDescent="0.15">
      <c r="A417" s="37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41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</row>
    <row r="418" spans="1:37" ht="13" x14ac:dyDescent="0.15">
      <c r="A418" s="37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41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</row>
    <row r="419" spans="1:37" ht="13" x14ac:dyDescent="0.15">
      <c r="A419" s="37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41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</row>
    <row r="420" spans="1:37" ht="13" x14ac:dyDescent="0.15">
      <c r="A420" s="37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41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</row>
    <row r="421" spans="1:37" ht="13" x14ac:dyDescent="0.15">
      <c r="A421" s="37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41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</row>
    <row r="422" spans="1:37" ht="13" x14ac:dyDescent="0.15">
      <c r="A422" s="37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41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</row>
    <row r="423" spans="1:37" ht="13" x14ac:dyDescent="0.15">
      <c r="A423" s="37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41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</row>
    <row r="424" spans="1:37" ht="13" x14ac:dyDescent="0.15">
      <c r="A424" s="37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41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</row>
    <row r="425" spans="1:37" ht="13" x14ac:dyDescent="0.15">
      <c r="A425" s="37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41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</row>
    <row r="426" spans="1:37" ht="13" x14ac:dyDescent="0.15">
      <c r="A426" s="37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41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</row>
    <row r="427" spans="1:37" ht="13" x14ac:dyDescent="0.15">
      <c r="A427" s="37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41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</row>
    <row r="428" spans="1:37" ht="13" x14ac:dyDescent="0.15">
      <c r="A428" s="37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41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</row>
    <row r="429" spans="1:37" ht="13" x14ac:dyDescent="0.15">
      <c r="A429" s="37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41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</row>
    <row r="430" spans="1:37" ht="13" x14ac:dyDescent="0.15">
      <c r="A430" s="37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41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</row>
    <row r="431" spans="1:37" ht="13" x14ac:dyDescent="0.15">
      <c r="A431" s="37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41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</row>
    <row r="432" spans="1:37" ht="13" x14ac:dyDescent="0.15">
      <c r="A432" s="37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41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</row>
    <row r="433" spans="1:37" ht="13" x14ac:dyDescent="0.15">
      <c r="A433" s="37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41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</row>
    <row r="434" spans="1:37" ht="13" x14ac:dyDescent="0.15">
      <c r="A434" s="37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41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</row>
    <row r="435" spans="1:37" ht="13" x14ac:dyDescent="0.15">
      <c r="A435" s="37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41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</row>
    <row r="436" spans="1:37" ht="13" x14ac:dyDescent="0.15">
      <c r="A436" s="37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41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</row>
    <row r="437" spans="1:37" ht="13" x14ac:dyDescent="0.15">
      <c r="A437" s="37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41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</row>
    <row r="438" spans="1:37" ht="13" x14ac:dyDescent="0.15">
      <c r="A438" s="37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41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</row>
    <row r="439" spans="1:37" ht="13" x14ac:dyDescent="0.15">
      <c r="A439" s="37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41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</row>
    <row r="440" spans="1:37" ht="13" x14ac:dyDescent="0.15">
      <c r="A440" s="37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41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</row>
    <row r="441" spans="1:37" ht="13" x14ac:dyDescent="0.15">
      <c r="A441" s="37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41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</row>
    <row r="442" spans="1:37" ht="13" x14ac:dyDescent="0.15">
      <c r="A442" s="37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41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</row>
    <row r="443" spans="1:37" ht="13" x14ac:dyDescent="0.15">
      <c r="A443" s="37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41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</row>
    <row r="444" spans="1:37" ht="13" x14ac:dyDescent="0.15">
      <c r="A444" s="37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41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</row>
    <row r="445" spans="1:37" ht="13" x14ac:dyDescent="0.15">
      <c r="A445" s="37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41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</row>
    <row r="446" spans="1:37" ht="13" x14ac:dyDescent="0.15">
      <c r="A446" s="37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41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</row>
    <row r="447" spans="1:37" ht="13" x14ac:dyDescent="0.15">
      <c r="A447" s="37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41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</row>
    <row r="448" spans="1:37" ht="13" x14ac:dyDescent="0.15">
      <c r="A448" s="37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41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</row>
    <row r="449" spans="1:37" ht="13" x14ac:dyDescent="0.15">
      <c r="A449" s="37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41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</row>
    <row r="450" spans="1:37" ht="13" x14ac:dyDescent="0.15">
      <c r="A450" s="37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41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</row>
    <row r="451" spans="1:37" ht="13" x14ac:dyDescent="0.15">
      <c r="A451" s="37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41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</row>
    <row r="452" spans="1:37" ht="13" x14ac:dyDescent="0.15">
      <c r="A452" s="37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41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</row>
    <row r="453" spans="1:37" ht="13" x14ac:dyDescent="0.15">
      <c r="A453" s="37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41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</row>
    <row r="454" spans="1:37" ht="13" x14ac:dyDescent="0.15">
      <c r="A454" s="37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41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</row>
    <row r="455" spans="1:37" ht="13" x14ac:dyDescent="0.15">
      <c r="A455" s="37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41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</row>
    <row r="456" spans="1:37" ht="13" x14ac:dyDescent="0.15">
      <c r="A456" s="37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41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</row>
    <row r="457" spans="1:37" ht="13" x14ac:dyDescent="0.15">
      <c r="A457" s="37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41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</row>
    <row r="458" spans="1:37" ht="13" x14ac:dyDescent="0.15">
      <c r="A458" s="37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41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</row>
    <row r="459" spans="1:37" ht="13" x14ac:dyDescent="0.15">
      <c r="A459" s="37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41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</row>
    <row r="460" spans="1:37" ht="13" x14ac:dyDescent="0.15">
      <c r="A460" s="37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41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</row>
    <row r="461" spans="1:37" ht="13" x14ac:dyDescent="0.15">
      <c r="A461" s="37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41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</row>
    <row r="462" spans="1:37" ht="13" x14ac:dyDescent="0.15">
      <c r="A462" s="37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41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</row>
    <row r="463" spans="1:37" ht="13" x14ac:dyDescent="0.15">
      <c r="A463" s="37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41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</row>
    <row r="464" spans="1:37" ht="13" x14ac:dyDescent="0.15">
      <c r="A464" s="37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41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</row>
    <row r="465" spans="1:37" ht="13" x14ac:dyDescent="0.15">
      <c r="A465" s="37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41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</row>
    <row r="466" spans="1:37" ht="13" x14ac:dyDescent="0.15">
      <c r="A466" s="37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41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</row>
    <row r="467" spans="1:37" ht="13" x14ac:dyDescent="0.15">
      <c r="A467" s="37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41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</row>
    <row r="468" spans="1:37" ht="13" x14ac:dyDescent="0.15">
      <c r="A468" s="37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41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</row>
    <row r="469" spans="1:37" ht="13" x14ac:dyDescent="0.15">
      <c r="A469" s="37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41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</row>
    <row r="470" spans="1:37" ht="13" x14ac:dyDescent="0.15">
      <c r="A470" s="37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41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</row>
    <row r="471" spans="1:37" ht="13" x14ac:dyDescent="0.15">
      <c r="A471" s="37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41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</row>
    <row r="472" spans="1:37" ht="13" x14ac:dyDescent="0.15">
      <c r="A472" s="37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41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</row>
    <row r="473" spans="1:37" ht="13" x14ac:dyDescent="0.15">
      <c r="A473" s="37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41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</row>
    <row r="474" spans="1:37" ht="13" x14ac:dyDescent="0.15">
      <c r="A474" s="37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41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</row>
    <row r="475" spans="1:37" ht="13" x14ac:dyDescent="0.15">
      <c r="A475" s="37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41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</row>
    <row r="476" spans="1:37" ht="13" x14ac:dyDescent="0.15">
      <c r="A476" s="37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41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</row>
    <row r="477" spans="1:37" ht="13" x14ac:dyDescent="0.15">
      <c r="A477" s="37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41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</row>
    <row r="478" spans="1:37" ht="13" x14ac:dyDescent="0.15">
      <c r="A478" s="37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41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</row>
    <row r="479" spans="1:37" ht="13" x14ac:dyDescent="0.15">
      <c r="A479" s="37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41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</row>
    <row r="480" spans="1:37" ht="13" x14ac:dyDescent="0.15">
      <c r="A480" s="37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41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</row>
    <row r="481" spans="1:37" ht="13" x14ac:dyDescent="0.15">
      <c r="A481" s="37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41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</row>
    <row r="482" spans="1:37" ht="13" x14ac:dyDescent="0.15">
      <c r="A482" s="37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41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</row>
    <row r="483" spans="1:37" ht="13" x14ac:dyDescent="0.15">
      <c r="A483" s="37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41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</row>
    <row r="484" spans="1:37" ht="13" x14ac:dyDescent="0.15">
      <c r="A484" s="37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41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</row>
    <row r="485" spans="1:37" ht="13" x14ac:dyDescent="0.15">
      <c r="A485" s="37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41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</row>
    <row r="486" spans="1:37" ht="13" x14ac:dyDescent="0.15">
      <c r="A486" s="37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41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</row>
    <row r="487" spans="1:37" ht="13" x14ac:dyDescent="0.15">
      <c r="A487" s="37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41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</row>
    <row r="488" spans="1:37" ht="13" x14ac:dyDescent="0.15">
      <c r="A488" s="37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41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</row>
    <row r="489" spans="1:37" ht="13" x14ac:dyDescent="0.15">
      <c r="A489" s="37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41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</row>
    <row r="490" spans="1:37" ht="13" x14ac:dyDescent="0.15">
      <c r="A490" s="37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41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</row>
    <row r="491" spans="1:37" ht="13" x14ac:dyDescent="0.15">
      <c r="A491" s="37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41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</row>
    <row r="492" spans="1:37" ht="13" x14ac:dyDescent="0.15">
      <c r="A492" s="37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41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</row>
    <row r="493" spans="1:37" ht="13" x14ac:dyDescent="0.15">
      <c r="A493" s="37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41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</row>
    <row r="494" spans="1:37" ht="13" x14ac:dyDescent="0.15">
      <c r="A494" s="37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41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</row>
    <row r="495" spans="1:37" ht="13" x14ac:dyDescent="0.15">
      <c r="A495" s="37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41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</row>
    <row r="496" spans="1:37" ht="13" x14ac:dyDescent="0.15">
      <c r="A496" s="37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41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</row>
    <row r="497" spans="1:37" ht="13" x14ac:dyDescent="0.15">
      <c r="A497" s="37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41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</row>
    <row r="498" spans="1:37" ht="13" x14ac:dyDescent="0.15">
      <c r="A498" s="37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41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</row>
    <row r="499" spans="1:37" ht="13" x14ac:dyDescent="0.15">
      <c r="A499" s="37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41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</row>
    <row r="500" spans="1:37" ht="13" x14ac:dyDescent="0.15">
      <c r="A500" s="37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41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</row>
    <row r="501" spans="1:37" ht="13" x14ac:dyDescent="0.15">
      <c r="A501" s="37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41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</row>
    <row r="502" spans="1:37" ht="13" x14ac:dyDescent="0.15">
      <c r="A502" s="37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41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</row>
    <row r="503" spans="1:37" ht="13" x14ac:dyDescent="0.15">
      <c r="A503" s="37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41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</row>
    <row r="504" spans="1:37" ht="13" x14ac:dyDescent="0.15">
      <c r="A504" s="37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41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</row>
    <row r="505" spans="1:37" ht="13" x14ac:dyDescent="0.15">
      <c r="A505" s="37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41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</row>
    <row r="506" spans="1:37" ht="13" x14ac:dyDescent="0.15">
      <c r="A506" s="37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41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</row>
    <row r="507" spans="1:37" ht="13" x14ac:dyDescent="0.15">
      <c r="A507" s="37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41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</row>
    <row r="508" spans="1:37" ht="13" x14ac:dyDescent="0.15">
      <c r="A508" s="37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41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</row>
    <row r="509" spans="1:37" ht="13" x14ac:dyDescent="0.15">
      <c r="A509" s="37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41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</row>
    <row r="510" spans="1:37" ht="13" x14ac:dyDescent="0.15">
      <c r="A510" s="37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41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</row>
    <row r="511" spans="1:37" ht="13" x14ac:dyDescent="0.15">
      <c r="A511" s="37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41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</row>
    <row r="512" spans="1:37" ht="13" x14ac:dyDescent="0.15">
      <c r="A512" s="37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41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</row>
    <row r="513" spans="1:37" ht="13" x14ac:dyDescent="0.15">
      <c r="A513" s="37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41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</row>
    <row r="514" spans="1:37" ht="13" x14ac:dyDescent="0.15">
      <c r="A514" s="37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41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</row>
    <row r="515" spans="1:37" ht="13" x14ac:dyDescent="0.15">
      <c r="A515" s="37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41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</row>
    <row r="516" spans="1:37" ht="13" x14ac:dyDescent="0.15">
      <c r="A516" s="37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41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</row>
    <row r="517" spans="1:37" ht="13" x14ac:dyDescent="0.15">
      <c r="A517" s="37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41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</row>
    <row r="518" spans="1:37" ht="13" x14ac:dyDescent="0.15">
      <c r="A518" s="37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41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</row>
    <row r="519" spans="1:37" ht="13" x14ac:dyDescent="0.15">
      <c r="A519" s="37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41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</row>
    <row r="520" spans="1:37" ht="13" x14ac:dyDescent="0.15">
      <c r="A520" s="37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41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</row>
    <row r="521" spans="1:37" ht="13" x14ac:dyDescent="0.15">
      <c r="A521" s="37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41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</row>
    <row r="522" spans="1:37" ht="13" x14ac:dyDescent="0.15">
      <c r="A522" s="37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41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</row>
    <row r="523" spans="1:37" ht="13" x14ac:dyDescent="0.15">
      <c r="A523" s="37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41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</row>
    <row r="524" spans="1:37" ht="13" x14ac:dyDescent="0.15">
      <c r="A524" s="37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41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</row>
    <row r="525" spans="1:37" ht="13" x14ac:dyDescent="0.15">
      <c r="A525" s="37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41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</row>
    <row r="526" spans="1:37" ht="13" x14ac:dyDescent="0.15">
      <c r="A526" s="37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41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</row>
    <row r="527" spans="1:37" ht="13" x14ac:dyDescent="0.15">
      <c r="A527" s="37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41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</row>
    <row r="528" spans="1:37" ht="13" x14ac:dyDescent="0.15">
      <c r="A528" s="37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41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</row>
    <row r="529" spans="1:37" ht="13" x14ac:dyDescent="0.15">
      <c r="A529" s="37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41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</row>
    <row r="530" spans="1:37" ht="13" x14ac:dyDescent="0.15">
      <c r="A530" s="37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41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</row>
    <row r="531" spans="1:37" ht="13" x14ac:dyDescent="0.15">
      <c r="A531" s="37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41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</row>
    <row r="532" spans="1:37" ht="13" x14ac:dyDescent="0.15">
      <c r="A532" s="37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41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</row>
    <row r="533" spans="1:37" ht="13" x14ac:dyDescent="0.15">
      <c r="A533" s="37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41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</row>
    <row r="534" spans="1:37" ht="13" x14ac:dyDescent="0.15">
      <c r="A534" s="37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41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</row>
    <row r="535" spans="1:37" ht="13" x14ac:dyDescent="0.15">
      <c r="A535" s="37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41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</row>
    <row r="536" spans="1:37" ht="13" x14ac:dyDescent="0.15">
      <c r="A536" s="37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41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</row>
    <row r="537" spans="1:37" ht="13" x14ac:dyDescent="0.15">
      <c r="A537" s="37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41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</row>
    <row r="538" spans="1:37" ht="13" x14ac:dyDescent="0.15">
      <c r="A538" s="37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41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</row>
    <row r="539" spans="1:37" ht="13" x14ac:dyDescent="0.15">
      <c r="A539" s="37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41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</row>
    <row r="540" spans="1:37" ht="13" x14ac:dyDescent="0.15">
      <c r="A540" s="37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41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</row>
    <row r="541" spans="1:37" ht="13" x14ac:dyDescent="0.15">
      <c r="A541" s="37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41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</row>
    <row r="542" spans="1:37" ht="13" x14ac:dyDescent="0.15">
      <c r="A542" s="37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41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</row>
    <row r="543" spans="1:37" ht="13" x14ac:dyDescent="0.15">
      <c r="A543" s="37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41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</row>
    <row r="544" spans="1:37" ht="13" x14ac:dyDescent="0.15">
      <c r="A544" s="37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41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</row>
    <row r="545" spans="1:37" ht="13" x14ac:dyDescent="0.15">
      <c r="A545" s="37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41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</row>
    <row r="546" spans="1:37" ht="13" x14ac:dyDescent="0.15">
      <c r="A546" s="37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41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</row>
    <row r="547" spans="1:37" ht="13" x14ac:dyDescent="0.15">
      <c r="A547" s="37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41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</row>
    <row r="548" spans="1:37" ht="13" x14ac:dyDescent="0.15">
      <c r="A548" s="37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41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</row>
    <row r="549" spans="1:37" ht="13" x14ac:dyDescent="0.15">
      <c r="A549" s="37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41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</row>
    <row r="550" spans="1:37" ht="13" x14ac:dyDescent="0.15">
      <c r="A550" s="37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41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</row>
    <row r="551" spans="1:37" ht="13" x14ac:dyDescent="0.15">
      <c r="A551" s="37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41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</row>
    <row r="552" spans="1:37" ht="13" x14ac:dyDescent="0.15">
      <c r="A552" s="37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41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</row>
    <row r="553" spans="1:37" ht="13" x14ac:dyDescent="0.15">
      <c r="A553" s="37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41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</row>
    <row r="554" spans="1:37" ht="13" x14ac:dyDescent="0.15">
      <c r="A554" s="37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41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</row>
    <row r="555" spans="1:37" ht="13" x14ac:dyDescent="0.15">
      <c r="A555" s="37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41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</row>
    <row r="556" spans="1:37" ht="13" x14ac:dyDescent="0.15">
      <c r="A556" s="37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41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</row>
    <row r="557" spans="1:37" ht="13" x14ac:dyDescent="0.15">
      <c r="A557" s="37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41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</row>
    <row r="558" spans="1:37" ht="13" x14ac:dyDescent="0.15">
      <c r="A558" s="37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41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</row>
    <row r="559" spans="1:37" ht="13" x14ac:dyDescent="0.15">
      <c r="A559" s="37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41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</row>
    <row r="560" spans="1:37" ht="13" x14ac:dyDescent="0.15">
      <c r="A560" s="37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41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</row>
    <row r="561" spans="1:37" ht="13" x14ac:dyDescent="0.15">
      <c r="A561" s="37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41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</row>
    <row r="562" spans="1:37" ht="13" x14ac:dyDescent="0.15">
      <c r="A562" s="37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41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</row>
    <row r="563" spans="1:37" ht="13" x14ac:dyDescent="0.15">
      <c r="A563" s="37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41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</row>
    <row r="564" spans="1:37" ht="13" x14ac:dyDescent="0.15">
      <c r="A564" s="37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41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</row>
    <row r="565" spans="1:37" ht="13" x14ac:dyDescent="0.15">
      <c r="A565" s="37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41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</row>
    <row r="566" spans="1:37" ht="13" x14ac:dyDescent="0.15">
      <c r="A566" s="37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41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</row>
    <row r="567" spans="1:37" ht="13" x14ac:dyDescent="0.15">
      <c r="A567" s="37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41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</row>
    <row r="568" spans="1:37" ht="13" x14ac:dyDescent="0.15">
      <c r="A568" s="37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41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</row>
    <row r="569" spans="1:37" ht="13" x14ac:dyDescent="0.15">
      <c r="A569" s="37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41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</row>
    <row r="570" spans="1:37" ht="13" x14ac:dyDescent="0.15">
      <c r="A570" s="37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41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</row>
    <row r="571" spans="1:37" ht="13" x14ac:dyDescent="0.15">
      <c r="A571" s="37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41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</row>
    <row r="572" spans="1:37" ht="13" x14ac:dyDescent="0.15">
      <c r="A572" s="37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41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</row>
    <row r="573" spans="1:37" ht="13" x14ac:dyDescent="0.15">
      <c r="A573" s="37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41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</row>
    <row r="574" spans="1:37" ht="13" x14ac:dyDescent="0.15">
      <c r="A574" s="37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41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</row>
    <row r="575" spans="1:37" ht="13" x14ac:dyDescent="0.15">
      <c r="A575" s="37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41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</row>
    <row r="576" spans="1:37" ht="13" x14ac:dyDescent="0.15">
      <c r="A576" s="37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41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</row>
    <row r="577" spans="1:37" ht="13" x14ac:dyDescent="0.15">
      <c r="A577" s="37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41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</row>
    <row r="578" spans="1:37" ht="13" x14ac:dyDescent="0.15">
      <c r="A578" s="37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41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</row>
    <row r="579" spans="1:37" ht="13" x14ac:dyDescent="0.15">
      <c r="A579" s="37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41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</row>
    <row r="580" spans="1:37" ht="13" x14ac:dyDescent="0.15">
      <c r="A580" s="37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41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</row>
    <row r="581" spans="1:37" ht="13" x14ac:dyDescent="0.15">
      <c r="A581" s="37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41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</row>
    <row r="582" spans="1:37" ht="13" x14ac:dyDescent="0.15">
      <c r="A582" s="37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41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</row>
    <row r="583" spans="1:37" ht="13" x14ac:dyDescent="0.15">
      <c r="A583" s="37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41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</row>
    <row r="584" spans="1:37" ht="13" x14ac:dyDescent="0.15">
      <c r="A584" s="37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41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</row>
    <row r="585" spans="1:37" ht="13" x14ac:dyDescent="0.15">
      <c r="A585" s="37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41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</row>
    <row r="586" spans="1:37" ht="13" x14ac:dyDescent="0.15">
      <c r="A586" s="37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41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</row>
    <row r="587" spans="1:37" ht="13" x14ac:dyDescent="0.15">
      <c r="A587" s="37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41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</row>
    <row r="588" spans="1:37" ht="13" x14ac:dyDescent="0.15">
      <c r="A588" s="37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41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</row>
    <row r="589" spans="1:37" ht="13" x14ac:dyDescent="0.15">
      <c r="A589" s="37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41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</row>
    <row r="590" spans="1:37" ht="13" x14ac:dyDescent="0.15">
      <c r="A590" s="37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41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</row>
    <row r="591" spans="1:37" ht="13" x14ac:dyDescent="0.15">
      <c r="A591" s="37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41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</row>
    <row r="592" spans="1:37" ht="13" x14ac:dyDescent="0.15">
      <c r="A592" s="37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41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</row>
    <row r="593" spans="1:37" ht="13" x14ac:dyDescent="0.15">
      <c r="A593" s="37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41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</row>
    <row r="594" spans="1:37" ht="13" x14ac:dyDescent="0.15">
      <c r="A594" s="37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41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</row>
    <row r="595" spans="1:37" ht="13" x14ac:dyDescent="0.15">
      <c r="A595" s="37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41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</row>
    <row r="596" spans="1:37" ht="13" x14ac:dyDescent="0.15">
      <c r="A596" s="37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41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</row>
    <row r="597" spans="1:37" ht="13" x14ac:dyDescent="0.15">
      <c r="A597" s="37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41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</row>
    <row r="598" spans="1:37" ht="13" x14ac:dyDescent="0.15">
      <c r="A598" s="37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41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</row>
    <row r="599" spans="1:37" ht="13" x14ac:dyDescent="0.15">
      <c r="A599" s="37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41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</row>
    <row r="600" spans="1:37" ht="13" x14ac:dyDescent="0.15">
      <c r="A600" s="37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41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</row>
    <row r="601" spans="1:37" ht="13" x14ac:dyDescent="0.15">
      <c r="A601" s="37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41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</row>
    <row r="602" spans="1:37" ht="13" x14ac:dyDescent="0.15">
      <c r="A602" s="37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41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</row>
    <row r="603" spans="1:37" ht="13" x14ac:dyDescent="0.15">
      <c r="A603" s="37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41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</row>
    <row r="604" spans="1:37" ht="13" x14ac:dyDescent="0.15">
      <c r="A604" s="37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41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</row>
    <row r="605" spans="1:37" ht="13" x14ac:dyDescent="0.15">
      <c r="A605" s="37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41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</row>
    <row r="606" spans="1:37" ht="13" x14ac:dyDescent="0.15">
      <c r="A606" s="37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41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</row>
    <row r="607" spans="1:37" ht="13" x14ac:dyDescent="0.15">
      <c r="A607" s="37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41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</row>
    <row r="608" spans="1:37" ht="13" x14ac:dyDescent="0.15">
      <c r="A608" s="37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41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</row>
    <row r="609" spans="1:37" ht="13" x14ac:dyDescent="0.15">
      <c r="A609" s="37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41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</row>
    <row r="610" spans="1:37" ht="13" x14ac:dyDescent="0.15">
      <c r="A610" s="37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41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</row>
    <row r="611" spans="1:37" ht="13" x14ac:dyDescent="0.15">
      <c r="A611" s="37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41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</row>
    <row r="612" spans="1:37" ht="13" x14ac:dyDescent="0.15">
      <c r="A612" s="37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41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</row>
    <row r="613" spans="1:37" ht="13" x14ac:dyDescent="0.15">
      <c r="A613" s="37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41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</row>
    <row r="614" spans="1:37" ht="13" x14ac:dyDescent="0.15">
      <c r="A614" s="37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41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</row>
    <row r="615" spans="1:37" ht="13" x14ac:dyDescent="0.15">
      <c r="A615" s="37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41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</row>
    <row r="616" spans="1:37" ht="13" x14ac:dyDescent="0.15">
      <c r="A616" s="37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41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</row>
    <row r="617" spans="1:37" ht="13" x14ac:dyDescent="0.15">
      <c r="A617" s="37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41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</row>
    <row r="618" spans="1:37" ht="13" x14ac:dyDescent="0.15">
      <c r="A618" s="37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41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</row>
    <row r="619" spans="1:37" ht="13" x14ac:dyDescent="0.15">
      <c r="A619" s="37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41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</row>
    <row r="620" spans="1:37" ht="13" x14ac:dyDescent="0.15">
      <c r="A620" s="37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41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</row>
    <row r="621" spans="1:37" ht="13" x14ac:dyDescent="0.15">
      <c r="A621" s="37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41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</row>
    <row r="622" spans="1:37" ht="13" x14ac:dyDescent="0.15">
      <c r="A622" s="37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41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</row>
    <row r="623" spans="1:37" ht="13" x14ac:dyDescent="0.15">
      <c r="A623" s="37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41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</row>
    <row r="624" spans="1:37" ht="13" x14ac:dyDescent="0.15">
      <c r="A624" s="37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41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</row>
    <row r="625" spans="1:37" ht="13" x14ac:dyDescent="0.15">
      <c r="A625" s="37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41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</row>
    <row r="626" spans="1:37" ht="13" x14ac:dyDescent="0.15">
      <c r="A626" s="37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41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</row>
    <row r="627" spans="1:37" ht="13" x14ac:dyDescent="0.15">
      <c r="A627" s="37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41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</row>
    <row r="628" spans="1:37" ht="13" x14ac:dyDescent="0.15">
      <c r="A628" s="37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41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</row>
    <row r="629" spans="1:37" ht="13" x14ac:dyDescent="0.15">
      <c r="A629" s="37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41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</row>
    <row r="630" spans="1:37" ht="13" x14ac:dyDescent="0.15">
      <c r="A630" s="37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41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</row>
    <row r="631" spans="1:37" ht="13" x14ac:dyDescent="0.15">
      <c r="A631" s="37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41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</row>
    <row r="632" spans="1:37" ht="13" x14ac:dyDescent="0.15">
      <c r="A632" s="37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41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</row>
    <row r="633" spans="1:37" ht="13" x14ac:dyDescent="0.15">
      <c r="A633" s="37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41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</row>
    <row r="634" spans="1:37" ht="13" x14ac:dyDescent="0.15">
      <c r="A634" s="37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41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</row>
    <row r="635" spans="1:37" ht="13" x14ac:dyDescent="0.15">
      <c r="A635" s="37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41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</row>
    <row r="636" spans="1:37" ht="13" x14ac:dyDescent="0.15">
      <c r="A636" s="37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41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</row>
    <row r="637" spans="1:37" ht="13" x14ac:dyDescent="0.15">
      <c r="A637" s="37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41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</row>
    <row r="638" spans="1:37" ht="13" x14ac:dyDescent="0.15">
      <c r="A638" s="37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41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</row>
    <row r="639" spans="1:37" ht="13" x14ac:dyDescent="0.15">
      <c r="A639" s="37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41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</row>
    <row r="640" spans="1:37" ht="13" x14ac:dyDescent="0.15">
      <c r="A640" s="37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41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</row>
    <row r="641" spans="1:37" ht="13" x14ac:dyDescent="0.15">
      <c r="A641" s="37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41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</row>
    <row r="642" spans="1:37" ht="13" x14ac:dyDescent="0.15">
      <c r="A642" s="37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41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</row>
    <row r="643" spans="1:37" ht="13" x14ac:dyDescent="0.15">
      <c r="A643" s="37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41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</row>
    <row r="644" spans="1:37" ht="13" x14ac:dyDescent="0.15">
      <c r="A644" s="37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41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</row>
    <row r="645" spans="1:37" ht="13" x14ac:dyDescent="0.15">
      <c r="A645" s="37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41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</row>
    <row r="646" spans="1:37" ht="13" x14ac:dyDescent="0.15">
      <c r="A646" s="37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41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</row>
    <row r="647" spans="1:37" ht="13" x14ac:dyDescent="0.15">
      <c r="A647" s="37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41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</row>
    <row r="648" spans="1:37" ht="13" x14ac:dyDescent="0.15">
      <c r="A648" s="37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41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</row>
    <row r="649" spans="1:37" ht="13" x14ac:dyDescent="0.15">
      <c r="A649" s="37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41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</row>
    <row r="650" spans="1:37" ht="13" x14ac:dyDescent="0.15">
      <c r="A650" s="37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41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</row>
    <row r="651" spans="1:37" ht="13" x14ac:dyDescent="0.15">
      <c r="A651" s="37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41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</row>
    <row r="652" spans="1:37" ht="13" x14ac:dyDescent="0.15">
      <c r="A652" s="37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41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</row>
    <row r="653" spans="1:37" ht="13" x14ac:dyDescent="0.15">
      <c r="A653" s="37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41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</row>
    <row r="654" spans="1:37" ht="13" x14ac:dyDescent="0.15">
      <c r="A654" s="37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41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</row>
    <row r="655" spans="1:37" ht="13" x14ac:dyDescent="0.15">
      <c r="A655" s="37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41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</row>
    <row r="656" spans="1:37" ht="13" x14ac:dyDescent="0.15">
      <c r="A656" s="37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41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</row>
    <row r="657" spans="1:37" ht="13" x14ac:dyDescent="0.15">
      <c r="A657" s="37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41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</row>
    <row r="658" spans="1:37" ht="13" x14ac:dyDescent="0.15">
      <c r="A658" s="37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41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</row>
    <row r="659" spans="1:37" ht="13" x14ac:dyDescent="0.15">
      <c r="A659" s="37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41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</row>
    <row r="660" spans="1:37" ht="13" x14ac:dyDescent="0.15">
      <c r="A660" s="37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41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</row>
    <row r="661" spans="1:37" ht="13" x14ac:dyDescent="0.15">
      <c r="A661" s="37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41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</row>
    <row r="662" spans="1:37" ht="13" x14ac:dyDescent="0.15">
      <c r="A662" s="37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41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</row>
    <row r="663" spans="1:37" ht="13" x14ac:dyDescent="0.15">
      <c r="A663" s="37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41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</row>
    <row r="664" spans="1:37" ht="13" x14ac:dyDescent="0.15">
      <c r="A664" s="37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41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</row>
    <row r="665" spans="1:37" ht="13" x14ac:dyDescent="0.15">
      <c r="A665" s="37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41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</row>
    <row r="666" spans="1:37" ht="13" x14ac:dyDescent="0.15">
      <c r="A666" s="37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41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</row>
    <row r="667" spans="1:37" ht="13" x14ac:dyDescent="0.15">
      <c r="A667" s="37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41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</row>
    <row r="668" spans="1:37" ht="13" x14ac:dyDescent="0.15">
      <c r="A668" s="37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41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</row>
    <row r="669" spans="1:37" ht="13" x14ac:dyDescent="0.15">
      <c r="A669" s="37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41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</row>
    <row r="670" spans="1:37" ht="13" x14ac:dyDescent="0.15">
      <c r="A670" s="37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41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</row>
    <row r="671" spans="1:37" ht="13" x14ac:dyDescent="0.15">
      <c r="A671" s="37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41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</row>
    <row r="672" spans="1:37" ht="13" x14ac:dyDescent="0.15">
      <c r="A672" s="37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41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</row>
    <row r="673" spans="1:37" ht="13" x14ac:dyDescent="0.15">
      <c r="A673" s="37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41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</row>
    <row r="674" spans="1:37" ht="13" x14ac:dyDescent="0.15">
      <c r="A674" s="37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41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</row>
    <row r="675" spans="1:37" ht="13" x14ac:dyDescent="0.15">
      <c r="A675" s="37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41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</row>
    <row r="676" spans="1:37" ht="13" x14ac:dyDescent="0.15">
      <c r="A676" s="37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41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</row>
    <row r="677" spans="1:37" ht="13" x14ac:dyDescent="0.15">
      <c r="A677" s="37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41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</row>
    <row r="678" spans="1:37" ht="13" x14ac:dyDescent="0.15">
      <c r="A678" s="37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41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</row>
    <row r="679" spans="1:37" ht="13" x14ac:dyDescent="0.15">
      <c r="A679" s="37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41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</row>
    <row r="680" spans="1:37" ht="13" x14ac:dyDescent="0.15">
      <c r="A680" s="37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41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</row>
    <row r="681" spans="1:37" ht="13" x14ac:dyDescent="0.15">
      <c r="A681" s="37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41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</row>
    <row r="682" spans="1:37" ht="13" x14ac:dyDescent="0.15">
      <c r="A682" s="37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41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</row>
    <row r="683" spans="1:37" ht="13" x14ac:dyDescent="0.15">
      <c r="A683" s="37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41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</row>
    <row r="684" spans="1:37" ht="13" x14ac:dyDescent="0.15">
      <c r="A684" s="37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41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</row>
    <row r="685" spans="1:37" ht="13" x14ac:dyDescent="0.15">
      <c r="A685" s="37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41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</row>
    <row r="686" spans="1:37" ht="13" x14ac:dyDescent="0.15">
      <c r="A686" s="37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41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</row>
    <row r="687" spans="1:37" ht="13" x14ac:dyDescent="0.15">
      <c r="A687" s="37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41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</row>
    <row r="688" spans="1:37" ht="13" x14ac:dyDescent="0.15">
      <c r="A688" s="37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41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</row>
    <row r="689" spans="1:37" ht="13" x14ac:dyDescent="0.15">
      <c r="A689" s="37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41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</row>
    <row r="690" spans="1:37" ht="13" x14ac:dyDescent="0.15">
      <c r="A690" s="37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41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</row>
    <row r="691" spans="1:37" ht="13" x14ac:dyDescent="0.15">
      <c r="A691" s="37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41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</row>
    <row r="692" spans="1:37" ht="13" x14ac:dyDescent="0.15">
      <c r="A692" s="37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41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</row>
    <row r="693" spans="1:37" ht="13" x14ac:dyDescent="0.15">
      <c r="A693" s="37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41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</row>
    <row r="694" spans="1:37" ht="13" x14ac:dyDescent="0.15">
      <c r="A694" s="37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41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</row>
    <row r="695" spans="1:37" ht="13" x14ac:dyDescent="0.15">
      <c r="A695" s="37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41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</row>
    <row r="696" spans="1:37" ht="13" x14ac:dyDescent="0.15">
      <c r="A696" s="37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41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</row>
    <row r="697" spans="1:37" ht="13" x14ac:dyDescent="0.15">
      <c r="A697" s="37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41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</row>
    <row r="698" spans="1:37" ht="13" x14ac:dyDescent="0.15">
      <c r="A698" s="37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41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</row>
    <row r="699" spans="1:37" ht="13" x14ac:dyDescent="0.15">
      <c r="A699" s="37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41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</row>
    <row r="700" spans="1:37" ht="13" x14ac:dyDescent="0.15">
      <c r="A700" s="37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41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</row>
    <row r="701" spans="1:37" ht="13" x14ac:dyDescent="0.15">
      <c r="A701" s="37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41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</row>
    <row r="702" spans="1:37" ht="13" x14ac:dyDescent="0.15">
      <c r="A702" s="37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41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</row>
    <row r="703" spans="1:37" ht="13" x14ac:dyDescent="0.15">
      <c r="A703" s="37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41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</row>
    <row r="704" spans="1:37" ht="13" x14ac:dyDescent="0.15">
      <c r="A704" s="37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41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</row>
    <row r="705" spans="1:37" ht="13" x14ac:dyDescent="0.15">
      <c r="A705" s="37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41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</row>
    <row r="706" spans="1:37" ht="13" x14ac:dyDescent="0.15">
      <c r="A706" s="37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41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</row>
    <row r="707" spans="1:37" ht="13" x14ac:dyDescent="0.15">
      <c r="A707" s="37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41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</row>
    <row r="708" spans="1:37" ht="13" x14ac:dyDescent="0.15">
      <c r="A708" s="37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41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</row>
    <row r="709" spans="1:37" ht="13" x14ac:dyDescent="0.15">
      <c r="A709" s="37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41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</row>
    <row r="710" spans="1:37" ht="13" x14ac:dyDescent="0.15">
      <c r="A710" s="37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41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</row>
    <row r="711" spans="1:37" ht="13" x14ac:dyDescent="0.15">
      <c r="A711" s="37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41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</row>
    <row r="712" spans="1:37" ht="13" x14ac:dyDescent="0.15">
      <c r="A712" s="37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41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</row>
    <row r="713" spans="1:37" ht="13" x14ac:dyDescent="0.15">
      <c r="A713" s="37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41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</row>
    <row r="714" spans="1:37" ht="13" x14ac:dyDescent="0.15">
      <c r="A714" s="37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41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</row>
    <row r="715" spans="1:37" ht="13" x14ac:dyDescent="0.15">
      <c r="A715" s="37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41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</row>
    <row r="716" spans="1:37" ht="13" x14ac:dyDescent="0.15">
      <c r="A716" s="37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41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</row>
    <row r="717" spans="1:37" ht="13" x14ac:dyDescent="0.15">
      <c r="A717" s="37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41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</row>
    <row r="718" spans="1:37" ht="13" x14ac:dyDescent="0.15">
      <c r="A718" s="37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41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</row>
    <row r="719" spans="1:37" ht="13" x14ac:dyDescent="0.15">
      <c r="A719" s="37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41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</row>
    <row r="720" spans="1:37" ht="13" x14ac:dyDescent="0.15">
      <c r="A720" s="37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41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</row>
    <row r="721" spans="1:37" ht="13" x14ac:dyDescent="0.15">
      <c r="A721" s="37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41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</row>
    <row r="722" spans="1:37" ht="13" x14ac:dyDescent="0.15">
      <c r="A722" s="37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41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</row>
    <row r="723" spans="1:37" ht="13" x14ac:dyDescent="0.15">
      <c r="A723" s="37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41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</row>
    <row r="724" spans="1:37" ht="13" x14ac:dyDescent="0.15">
      <c r="A724" s="37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41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</row>
    <row r="725" spans="1:37" ht="13" x14ac:dyDescent="0.15">
      <c r="A725" s="37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41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</row>
    <row r="726" spans="1:37" ht="13" x14ac:dyDescent="0.15">
      <c r="A726" s="37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41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</row>
    <row r="727" spans="1:37" ht="13" x14ac:dyDescent="0.15">
      <c r="A727" s="37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41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</row>
    <row r="728" spans="1:37" ht="13" x14ac:dyDescent="0.15">
      <c r="A728" s="37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41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</row>
    <row r="729" spans="1:37" ht="13" x14ac:dyDescent="0.15">
      <c r="A729" s="37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41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</row>
    <row r="730" spans="1:37" ht="13" x14ac:dyDescent="0.15">
      <c r="A730" s="37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41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</row>
    <row r="731" spans="1:37" ht="13" x14ac:dyDescent="0.15">
      <c r="A731" s="37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41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</row>
    <row r="732" spans="1:37" ht="13" x14ac:dyDescent="0.15">
      <c r="A732" s="37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41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</row>
    <row r="733" spans="1:37" ht="13" x14ac:dyDescent="0.15">
      <c r="A733" s="37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41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</row>
    <row r="734" spans="1:37" ht="13" x14ac:dyDescent="0.15">
      <c r="A734" s="37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41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</row>
    <row r="735" spans="1:37" ht="13" x14ac:dyDescent="0.15">
      <c r="A735" s="37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41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</row>
    <row r="736" spans="1:37" ht="13" x14ac:dyDescent="0.15">
      <c r="A736" s="37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41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</row>
    <row r="737" spans="1:37" ht="13" x14ac:dyDescent="0.15">
      <c r="A737" s="37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41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</row>
    <row r="738" spans="1:37" ht="13" x14ac:dyDescent="0.15">
      <c r="A738" s="37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41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</row>
    <row r="739" spans="1:37" ht="13" x14ac:dyDescent="0.15">
      <c r="A739" s="37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41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</row>
    <row r="740" spans="1:37" ht="13" x14ac:dyDescent="0.15">
      <c r="A740" s="37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41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</row>
    <row r="741" spans="1:37" ht="13" x14ac:dyDescent="0.15">
      <c r="A741" s="37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41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</row>
    <row r="742" spans="1:37" ht="13" x14ac:dyDescent="0.15">
      <c r="A742" s="37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41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</row>
    <row r="743" spans="1:37" ht="13" x14ac:dyDescent="0.15">
      <c r="A743" s="37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41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</row>
    <row r="744" spans="1:37" ht="13" x14ac:dyDescent="0.15">
      <c r="A744" s="37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41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</row>
    <row r="745" spans="1:37" ht="13" x14ac:dyDescent="0.15">
      <c r="A745" s="37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41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</row>
    <row r="746" spans="1:37" ht="13" x14ac:dyDescent="0.15">
      <c r="A746" s="37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41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</row>
    <row r="747" spans="1:37" ht="13" x14ac:dyDescent="0.15">
      <c r="A747" s="37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41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</row>
    <row r="748" spans="1:37" ht="13" x14ac:dyDescent="0.15">
      <c r="A748" s="37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41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</row>
    <row r="749" spans="1:37" ht="13" x14ac:dyDescent="0.15">
      <c r="A749" s="37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41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</row>
    <row r="750" spans="1:37" ht="13" x14ac:dyDescent="0.15">
      <c r="A750" s="37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41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</row>
    <row r="751" spans="1:37" ht="13" x14ac:dyDescent="0.15">
      <c r="A751" s="37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41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</row>
    <row r="752" spans="1:37" ht="13" x14ac:dyDescent="0.15">
      <c r="A752" s="37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41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</row>
    <row r="753" spans="1:37" ht="13" x14ac:dyDescent="0.15">
      <c r="A753" s="37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41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</row>
    <row r="754" spans="1:37" ht="13" x14ac:dyDescent="0.15">
      <c r="A754" s="37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41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</row>
    <row r="755" spans="1:37" ht="13" x14ac:dyDescent="0.15">
      <c r="A755" s="37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41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</row>
    <row r="756" spans="1:37" ht="13" x14ac:dyDescent="0.15">
      <c r="A756" s="37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41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</row>
    <row r="757" spans="1:37" ht="13" x14ac:dyDescent="0.15">
      <c r="A757" s="37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41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</row>
    <row r="758" spans="1:37" ht="13" x14ac:dyDescent="0.15">
      <c r="A758" s="37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41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</row>
    <row r="759" spans="1:37" ht="13" x14ac:dyDescent="0.15">
      <c r="A759" s="37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41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</row>
    <row r="760" spans="1:37" ht="13" x14ac:dyDescent="0.15">
      <c r="A760" s="37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41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</row>
    <row r="761" spans="1:37" ht="13" x14ac:dyDescent="0.15">
      <c r="A761" s="37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41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</row>
    <row r="762" spans="1:37" ht="13" x14ac:dyDescent="0.15">
      <c r="A762" s="37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41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</row>
    <row r="763" spans="1:37" ht="13" x14ac:dyDescent="0.15">
      <c r="A763" s="37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41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</row>
    <row r="764" spans="1:37" ht="13" x14ac:dyDescent="0.15">
      <c r="A764" s="37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41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</row>
    <row r="765" spans="1:37" ht="13" x14ac:dyDescent="0.15">
      <c r="A765" s="37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41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</row>
    <row r="766" spans="1:37" ht="13" x14ac:dyDescent="0.15">
      <c r="A766" s="37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41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</row>
    <row r="767" spans="1:37" ht="13" x14ac:dyDescent="0.15">
      <c r="A767" s="37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41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</row>
    <row r="768" spans="1:37" ht="13" x14ac:dyDescent="0.15">
      <c r="A768" s="37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41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</row>
    <row r="769" spans="1:37" ht="13" x14ac:dyDescent="0.15">
      <c r="A769" s="37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41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</row>
    <row r="770" spans="1:37" ht="13" x14ac:dyDescent="0.15">
      <c r="A770" s="37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41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</row>
    <row r="771" spans="1:37" ht="13" x14ac:dyDescent="0.15">
      <c r="A771" s="37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41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</row>
    <row r="772" spans="1:37" ht="13" x14ac:dyDescent="0.15">
      <c r="A772" s="37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41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</row>
    <row r="773" spans="1:37" ht="13" x14ac:dyDescent="0.15">
      <c r="A773" s="37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41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</row>
    <row r="774" spans="1:37" ht="13" x14ac:dyDescent="0.15">
      <c r="A774" s="37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41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</row>
    <row r="775" spans="1:37" ht="13" x14ac:dyDescent="0.15">
      <c r="A775" s="37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41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</row>
    <row r="776" spans="1:37" ht="13" x14ac:dyDescent="0.15">
      <c r="A776" s="37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41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</row>
    <row r="777" spans="1:37" ht="13" x14ac:dyDescent="0.15">
      <c r="A777" s="37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41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</row>
    <row r="778" spans="1:37" ht="13" x14ac:dyDescent="0.15">
      <c r="A778" s="37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41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</row>
    <row r="779" spans="1:37" ht="13" x14ac:dyDescent="0.15">
      <c r="A779" s="37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41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</row>
    <row r="780" spans="1:37" ht="13" x14ac:dyDescent="0.15">
      <c r="A780" s="37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41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</row>
    <row r="781" spans="1:37" ht="13" x14ac:dyDescent="0.15">
      <c r="A781" s="37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41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</row>
    <row r="782" spans="1:37" ht="13" x14ac:dyDescent="0.15">
      <c r="A782" s="37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41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</row>
    <row r="783" spans="1:37" ht="13" x14ac:dyDescent="0.15">
      <c r="A783" s="37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41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</row>
    <row r="784" spans="1:37" ht="13" x14ac:dyDescent="0.15">
      <c r="A784" s="37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41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</row>
    <row r="785" spans="1:37" ht="13" x14ac:dyDescent="0.15">
      <c r="A785" s="37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41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</row>
    <row r="786" spans="1:37" ht="13" x14ac:dyDescent="0.15">
      <c r="A786" s="37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41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</row>
    <row r="787" spans="1:37" ht="13" x14ac:dyDescent="0.15">
      <c r="A787" s="37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41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</row>
    <row r="788" spans="1:37" ht="13" x14ac:dyDescent="0.15">
      <c r="A788" s="37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41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</row>
    <row r="789" spans="1:37" ht="13" x14ac:dyDescent="0.15">
      <c r="A789" s="37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41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</row>
    <row r="790" spans="1:37" ht="13" x14ac:dyDescent="0.15">
      <c r="A790" s="37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41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</row>
    <row r="791" spans="1:37" ht="13" x14ac:dyDescent="0.15">
      <c r="A791" s="37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41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</row>
    <row r="792" spans="1:37" ht="13" x14ac:dyDescent="0.15">
      <c r="A792" s="37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41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</row>
    <row r="793" spans="1:37" ht="13" x14ac:dyDescent="0.15">
      <c r="A793" s="37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41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</row>
    <row r="794" spans="1:37" ht="13" x14ac:dyDescent="0.15">
      <c r="A794" s="37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41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</row>
    <row r="795" spans="1:37" ht="13" x14ac:dyDescent="0.15">
      <c r="A795" s="37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41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</row>
    <row r="796" spans="1:37" ht="13" x14ac:dyDescent="0.15">
      <c r="A796" s="37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41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</row>
    <row r="797" spans="1:37" ht="13" x14ac:dyDescent="0.15">
      <c r="A797" s="37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41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</row>
    <row r="798" spans="1:37" ht="13" x14ac:dyDescent="0.15">
      <c r="A798" s="37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41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</row>
    <row r="799" spans="1:37" ht="13" x14ac:dyDescent="0.15">
      <c r="A799" s="37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41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</row>
    <row r="800" spans="1:37" ht="13" x14ac:dyDescent="0.15">
      <c r="A800" s="37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41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</row>
    <row r="801" spans="1:37" ht="13" x14ac:dyDescent="0.15">
      <c r="A801" s="37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41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</row>
    <row r="802" spans="1:37" ht="13" x14ac:dyDescent="0.15">
      <c r="A802" s="37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41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</row>
    <row r="803" spans="1:37" ht="13" x14ac:dyDescent="0.15">
      <c r="A803" s="37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41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</row>
    <row r="804" spans="1:37" ht="13" x14ac:dyDescent="0.15">
      <c r="A804" s="37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41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</row>
    <row r="805" spans="1:37" ht="13" x14ac:dyDescent="0.15">
      <c r="A805" s="37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41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</row>
    <row r="806" spans="1:37" ht="13" x14ac:dyDescent="0.15">
      <c r="A806" s="37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41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</row>
    <row r="807" spans="1:37" ht="13" x14ac:dyDescent="0.15">
      <c r="A807" s="37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41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</row>
    <row r="808" spans="1:37" ht="13" x14ac:dyDescent="0.15">
      <c r="A808" s="37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41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</row>
    <row r="809" spans="1:37" ht="13" x14ac:dyDescent="0.15">
      <c r="A809" s="37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41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</row>
    <row r="810" spans="1:37" ht="13" x14ac:dyDescent="0.15">
      <c r="A810" s="37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41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</row>
    <row r="811" spans="1:37" ht="13" x14ac:dyDescent="0.15">
      <c r="A811" s="37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41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</row>
    <row r="812" spans="1:37" ht="13" x14ac:dyDescent="0.15">
      <c r="A812" s="37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41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</row>
    <row r="813" spans="1:37" ht="13" x14ac:dyDescent="0.15">
      <c r="A813" s="37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41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</row>
    <row r="814" spans="1:37" ht="13" x14ac:dyDescent="0.15">
      <c r="A814" s="37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41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</row>
    <row r="815" spans="1:37" ht="13" x14ac:dyDescent="0.15">
      <c r="A815" s="37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41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</row>
    <row r="816" spans="1:37" ht="13" x14ac:dyDescent="0.15">
      <c r="A816" s="37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41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</row>
    <row r="817" spans="1:37" ht="13" x14ac:dyDescent="0.15">
      <c r="A817" s="37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41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</row>
    <row r="818" spans="1:37" ht="13" x14ac:dyDescent="0.15">
      <c r="A818" s="37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41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</row>
    <row r="819" spans="1:37" ht="13" x14ac:dyDescent="0.15">
      <c r="A819" s="37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41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</row>
    <row r="820" spans="1:37" ht="13" x14ac:dyDescent="0.15">
      <c r="A820" s="37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41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</row>
    <row r="821" spans="1:37" ht="13" x14ac:dyDescent="0.15">
      <c r="A821" s="37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41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</row>
    <row r="822" spans="1:37" ht="13" x14ac:dyDescent="0.15">
      <c r="A822" s="37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41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</row>
    <row r="823" spans="1:37" ht="13" x14ac:dyDescent="0.15">
      <c r="A823" s="37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41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</row>
    <row r="824" spans="1:37" ht="13" x14ac:dyDescent="0.15">
      <c r="A824" s="37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41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</row>
    <row r="825" spans="1:37" ht="13" x14ac:dyDescent="0.15">
      <c r="A825" s="37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41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</row>
    <row r="826" spans="1:37" ht="13" x14ac:dyDescent="0.15">
      <c r="A826" s="37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41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</row>
    <row r="827" spans="1:37" ht="13" x14ac:dyDescent="0.15">
      <c r="A827" s="37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41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</row>
    <row r="828" spans="1:37" ht="13" x14ac:dyDescent="0.15">
      <c r="A828" s="37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41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</row>
    <row r="829" spans="1:37" ht="13" x14ac:dyDescent="0.15">
      <c r="A829" s="37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41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</row>
    <row r="830" spans="1:37" ht="13" x14ac:dyDescent="0.15">
      <c r="A830" s="37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41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</row>
    <row r="831" spans="1:37" ht="13" x14ac:dyDescent="0.15">
      <c r="A831" s="37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41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</row>
    <row r="832" spans="1:37" ht="13" x14ac:dyDescent="0.15">
      <c r="A832" s="37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41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</row>
    <row r="833" spans="1:37" ht="13" x14ac:dyDescent="0.15">
      <c r="A833" s="37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41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</row>
    <row r="834" spans="1:37" ht="13" x14ac:dyDescent="0.15">
      <c r="A834" s="37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41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</row>
    <row r="835" spans="1:37" ht="13" x14ac:dyDescent="0.15">
      <c r="A835" s="37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41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</row>
    <row r="836" spans="1:37" ht="13" x14ac:dyDescent="0.15">
      <c r="A836" s="37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41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</row>
    <row r="837" spans="1:37" ht="13" x14ac:dyDescent="0.15">
      <c r="A837" s="37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41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</row>
    <row r="838" spans="1:37" ht="13" x14ac:dyDescent="0.15">
      <c r="A838" s="37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41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</row>
    <row r="839" spans="1:37" ht="13" x14ac:dyDescent="0.15">
      <c r="A839" s="37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41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</row>
    <row r="840" spans="1:37" ht="13" x14ac:dyDescent="0.15">
      <c r="A840" s="37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41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</row>
    <row r="841" spans="1:37" ht="13" x14ac:dyDescent="0.15">
      <c r="A841" s="37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41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</row>
    <row r="842" spans="1:37" ht="13" x14ac:dyDescent="0.15">
      <c r="A842" s="37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41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</row>
    <row r="843" spans="1:37" ht="13" x14ac:dyDescent="0.15">
      <c r="A843" s="37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41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</row>
    <row r="844" spans="1:37" ht="13" x14ac:dyDescent="0.15">
      <c r="A844" s="37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41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</row>
    <row r="845" spans="1:37" ht="13" x14ac:dyDescent="0.15">
      <c r="A845" s="37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41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</row>
    <row r="846" spans="1:37" ht="13" x14ac:dyDescent="0.15">
      <c r="A846" s="37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41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</row>
    <row r="847" spans="1:37" ht="13" x14ac:dyDescent="0.15">
      <c r="A847" s="37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41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</row>
    <row r="848" spans="1:37" ht="13" x14ac:dyDescent="0.15">
      <c r="A848" s="37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41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</row>
    <row r="849" spans="1:37" ht="13" x14ac:dyDescent="0.15">
      <c r="A849" s="37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41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</row>
    <row r="850" spans="1:37" ht="13" x14ac:dyDescent="0.15">
      <c r="A850" s="37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41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</row>
    <row r="851" spans="1:37" ht="13" x14ac:dyDescent="0.15">
      <c r="A851" s="37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41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</row>
    <row r="852" spans="1:37" ht="13" x14ac:dyDescent="0.15">
      <c r="A852" s="37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41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</row>
    <row r="853" spans="1:37" ht="13" x14ac:dyDescent="0.15">
      <c r="A853" s="37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41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</row>
    <row r="854" spans="1:37" ht="13" x14ac:dyDescent="0.15">
      <c r="A854" s="37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41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</row>
    <row r="855" spans="1:37" ht="13" x14ac:dyDescent="0.15">
      <c r="A855" s="37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41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</row>
    <row r="856" spans="1:37" ht="13" x14ac:dyDescent="0.15">
      <c r="A856" s="37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41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</row>
    <row r="857" spans="1:37" ht="13" x14ac:dyDescent="0.15">
      <c r="A857" s="37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41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</row>
    <row r="858" spans="1:37" ht="13" x14ac:dyDescent="0.15">
      <c r="A858" s="37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41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</row>
    <row r="859" spans="1:37" ht="13" x14ac:dyDescent="0.15">
      <c r="A859" s="37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41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</row>
    <row r="860" spans="1:37" ht="13" x14ac:dyDescent="0.15">
      <c r="A860" s="37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41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</row>
    <row r="861" spans="1:37" ht="13" x14ac:dyDescent="0.15">
      <c r="A861" s="37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41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</row>
    <row r="862" spans="1:37" ht="13" x14ac:dyDescent="0.15">
      <c r="A862" s="37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41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</row>
    <row r="863" spans="1:37" ht="13" x14ac:dyDescent="0.15">
      <c r="A863" s="37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41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</row>
    <row r="864" spans="1:37" ht="13" x14ac:dyDescent="0.15">
      <c r="A864" s="37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41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</row>
    <row r="865" spans="1:37" ht="13" x14ac:dyDescent="0.15">
      <c r="A865" s="37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41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</row>
    <row r="866" spans="1:37" ht="13" x14ac:dyDescent="0.15">
      <c r="A866" s="37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41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</row>
    <row r="867" spans="1:37" ht="13" x14ac:dyDescent="0.15">
      <c r="A867" s="37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41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</row>
    <row r="868" spans="1:37" ht="13" x14ac:dyDescent="0.15">
      <c r="A868" s="37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41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</row>
    <row r="869" spans="1:37" ht="13" x14ac:dyDescent="0.15">
      <c r="A869" s="37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41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</row>
    <row r="870" spans="1:37" ht="13" x14ac:dyDescent="0.15">
      <c r="A870" s="37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41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</row>
    <row r="871" spans="1:37" ht="13" x14ac:dyDescent="0.15">
      <c r="A871" s="37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41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</row>
    <row r="872" spans="1:37" ht="13" x14ac:dyDescent="0.15">
      <c r="A872" s="37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41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</row>
    <row r="873" spans="1:37" ht="13" x14ac:dyDescent="0.15">
      <c r="A873" s="37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41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</row>
    <row r="874" spans="1:37" ht="13" x14ac:dyDescent="0.15">
      <c r="A874" s="37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41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</row>
    <row r="875" spans="1:37" ht="13" x14ac:dyDescent="0.15">
      <c r="A875" s="37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41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</row>
    <row r="876" spans="1:37" ht="13" x14ac:dyDescent="0.15">
      <c r="A876" s="37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41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</row>
    <row r="877" spans="1:37" ht="13" x14ac:dyDescent="0.15">
      <c r="A877" s="37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41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</row>
    <row r="878" spans="1:37" ht="13" x14ac:dyDescent="0.15">
      <c r="A878" s="37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41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</row>
    <row r="879" spans="1:37" ht="13" x14ac:dyDescent="0.15">
      <c r="A879" s="37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41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</row>
    <row r="880" spans="1:37" ht="13" x14ac:dyDescent="0.15">
      <c r="A880" s="37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41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</row>
    <row r="881" spans="1:37" ht="13" x14ac:dyDescent="0.15">
      <c r="A881" s="37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41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</row>
    <row r="882" spans="1:37" ht="13" x14ac:dyDescent="0.15">
      <c r="A882" s="37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41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</row>
    <row r="883" spans="1:37" ht="13" x14ac:dyDescent="0.15">
      <c r="A883" s="37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41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</row>
    <row r="884" spans="1:37" ht="13" x14ac:dyDescent="0.15">
      <c r="A884" s="37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41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</row>
    <row r="885" spans="1:37" ht="13" x14ac:dyDescent="0.15">
      <c r="A885" s="37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41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</row>
    <row r="886" spans="1:37" ht="13" x14ac:dyDescent="0.15">
      <c r="A886" s="37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41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</row>
    <row r="887" spans="1:37" ht="13" x14ac:dyDescent="0.15">
      <c r="A887" s="37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41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</row>
    <row r="888" spans="1:37" ht="13" x14ac:dyDescent="0.15">
      <c r="A888" s="37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41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</row>
    <row r="889" spans="1:37" ht="13" x14ac:dyDescent="0.15">
      <c r="A889" s="37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41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</row>
    <row r="890" spans="1:37" ht="13" x14ac:dyDescent="0.15">
      <c r="A890" s="37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41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</row>
    <row r="891" spans="1:37" ht="13" x14ac:dyDescent="0.15">
      <c r="A891" s="37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41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</row>
    <row r="892" spans="1:37" ht="13" x14ac:dyDescent="0.15">
      <c r="A892" s="37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41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</row>
    <row r="893" spans="1:37" ht="13" x14ac:dyDescent="0.15">
      <c r="A893" s="37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41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</row>
    <row r="894" spans="1:37" ht="13" x14ac:dyDescent="0.15">
      <c r="A894" s="37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41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</row>
    <row r="895" spans="1:37" ht="13" x14ac:dyDescent="0.15">
      <c r="A895" s="37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41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</row>
    <row r="896" spans="1:37" ht="13" x14ac:dyDescent="0.15">
      <c r="A896" s="37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41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</row>
    <row r="897" spans="1:37" ht="13" x14ac:dyDescent="0.15">
      <c r="A897" s="37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41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</row>
    <row r="898" spans="1:37" ht="13" x14ac:dyDescent="0.15">
      <c r="A898" s="37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41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</row>
    <row r="899" spans="1:37" ht="13" x14ac:dyDescent="0.15">
      <c r="A899" s="37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41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</row>
    <row r="900" spans="1:37" ht="13" x14ac:dyDescent="0.15">
      <c r="A900" s="37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41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</row>
    <row r="901" spans="1:37" ht="13" x14ac:dyDescent="0.15">
      <c r="A901" s="37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41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</row>
    <row r="902" spans="1:37" ht="13" x14ac:dyDescent="0.15">
      <c r="A902" s="37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41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</row>
    <row r="903" spans="1:37" ht="13" x14ac:dyDescent="0.15">
      <c r="A903" s="37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41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</row>
    <row r="904" spans="1:37" ht="13" x14ac:dyDescent="0.15">
      <c r="A904" s="37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41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</row>
    <row r="905" spans="1:37" ht="13" x14ac:dyDescent="0.15">
      <c r="A905" s="37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41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</row>
    <row r="906" spans="1:37" ht="13" x14ac:dyDescent="0.15">
      <c r="A906" s="37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41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</row>
    <row r="907" spans="1:37" ht="13" x14ac:dyDescent="0.15">
      <c r="A907" s="37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41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</row>
    <row r="908" spans="1:37" ht="13" x14ac:dyDescent="0.15">
      <c r="A908" s="37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41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</row>
    <row r="909" spans="1:37" ht="13" x14ac:dyDescent="0.15">
      <c r="A909" s="37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41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</row>
    <row r="910" spans="1:37" ht="13" x14ac:dyDescent="0.15">
      <c r="A910" s="37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41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</row>
    <row r="911" spans="1:37" ht="13" x14ac:dyDescent="0.15">
      <c r="A911" s="37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41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</row>
    <row r="912" spans="1:37" ht="13" x14ac:dyDescent="0.15">
      <c r="A912" s="37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41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</row>
    <row r="913" spans="1:37" ht="13" x14ac:dyDescent="0.15">
      <c r="A913" s="37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41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</row>
    <row r="914" spans="1:37" ht="13" x14ac:dyDescent="0.15">
      <c r="A914" s="37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41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</row>
    <row r="915" spans="1:37" ht="13" x14ac:dyDescent="0.15">
      <c r="A915" s="37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41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</row>
    <row r="916" spans="1:37" ht="13" x14ac:dyDescent="0.15">
      <c r="A916" s="37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41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</row>
    <row r="917" spans="1:37" ht="13" x14ac:dyDescent="0.15">
      <c r="A917" s="37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41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</row>
    <row r="918" spans="1:37" ht="13" x14ac:dyDescent="0.15">
      <c r="A918" s="37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41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</row>
    <row r="919" spans="1:37" ht="13" x14ac:dyDescent="0.15">
      <c r="A919" s="37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41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</row>
    <row r="920" spans="1:37" ht="13" x14ac:dyDescent="0.15">
      <c r="A920" s="37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41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</row>
    <row r="921" spans="1:37" ht="13" x14ac:dyDescent="0.15">
      <c r="A921" s="37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41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</row>
    <row r="922" spans="1:37" ht="13" x14ac:dyDescent="0.15">
      <c r="A922" s="37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41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</row>
    <row r="923" spans="1:37" ht="13" x14ac:dyDescent="0.15">
      <c r="A923" s="37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41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</row>
    <row r="924" spans="1:37" ht="13" x14ac:dyDescent="0.15">
      <c r="A924" s="37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41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</row>
    <row r="925" spans="1:37" ht="13" x14ac:dyDescent="0.15">
      <c r="A925" s="37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41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</row>
    <row r="926" spans="1:37" ht="13" x14ac:dyDescent="0.15">
      <c r="A926" s="37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41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</row>
    <row r="927" spans="1:37" ht="13" x14ac:dyDescent="0.15">
      <c r="A927" s="37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41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</row>
    <row r="928" spans="1:37" ht="13" x14ac:dyDescent="0.15">
      <c r="A928" s="37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41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</row>
    <row r="929" spans="1:37" ht="13" x14ac:dyDescent="0.15">
      <c r="A929" s="37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41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</row>
    <row r="930" spans="1:37" ht="13" x14ac:dyDescent="0.15">
      <c r="A930" s="37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41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</row>
    <row r="931" spans="1:37" ht="13" x14ac:dyDescent="0.15">
      <c r="A931" s="37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41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</row>
    <row r="932" spans="1:37" ht="13" x14ac:dyDescent="0.15">
      <c r="A932" s="37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41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</row>
    <row r="933" spans="1:37" ht="13" x14ac:dyDescent="0.15">
      <c r="A933" s="37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41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</row>
    <row r="934" spans="1:37" ht="13" x14ac:dyDescent="0.15">
      <c r="A934" s="37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41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</row>
    <row r="935" spans="1:37" ht="13" x14ac:dyDescent="0.15">
      <c r="A935" s="37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41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</row>
    <row r="936" spans="1:37" ht="13" x14ac:dyDescent="0.15">
      <c r="A936" s="37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41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</row>
    <row r="937" spans="1:37" ht="13" x14ac:dyDescent="0.15">
      <c r="A937" s="37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41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</row>
    <row r="938" spans="1:37" ht="13" x14ac:dyDescent="0.15">
      <c r="A938" s="37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41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</row>
    <row r="939" spans="1:37" ht="13" x14ac:dyDescent="0.15">
      <c r="A939" s="37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41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</row>
    <row r="940" spans="1:37" ht="13" x14ac:dyDescent="0.15">
      <c r="A940" s="37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41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</row>
    <row r="941" spans="1:37" ht="13" x14ac:dyDescent="0.15">
      <c r="A941" s="37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41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</row>
    <row r="942" spans="1:37" ht="13" x14ac:dyDescent="0.15">
      <c r="A942" s="37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41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</row>
    <row r="943" spans="1:37" ht="13" x14ac:dyDescent="0.15">
      <c r="A943" s="37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41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</row>
    <row r="944" spans="1:37" ht="13" x14ac:dyDescent="0.15">
      <c r="A944" s="37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41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</row>
    <row r="945" spans="1:37" ht="13" x14ac:dyDescent="0.15">
      <c r="A945" s="37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41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</row>
    <row r="946" spans="1:37" ht="13" x14ac:dyDescent="0.15">
      <c r="A946" s="37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41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</row>
    <row r="947" spans="1:37" ht="13" x14ac:dyDescent="0.15">
      <c r="A947" s="37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41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</row>
    <row r="948" spans="1:37" ht="13" x14ac:dyDescent="0.15">
      <c r="A948" s="37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41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</row>
    <row r="949" spans="1:37" ht="13" x14ac:dyDescent="0.15">
      <c r="A949" s="37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41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</row>
    <row r="950" spans="1:37" ht="13" x14ac:dyDescent="0.15">
      <c r="A950" s="37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41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</row>
    <row r="951" spans="1:37" ht="13" x14ac:dyDescent="0.15">
      <c r="A951" s="37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41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</row>
    <row r="952" spans="1:37" ht="13" x14ac:dyDescent="0.15">
      <c r="A952" s="37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41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</row>
    <row r="953" spans="1:37" ht="13" x14ac:dyDescent="0.15">
      <c r="A953" s="37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41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</row>
    <row r="954" spans="1:37" ht="13" x14ac:dyDescent="0.15">
      <c r="A954" s="37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41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</row>
    <row r="955" spans="1:37" ht="13" x14ac:dyDescent="0.15">
      <c r="A955" s="37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41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</row>
    <row r="956" spans="1:37" ht="13" x14ac:dyDescent="0.15">
      <c r="A956" s="37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41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</row>
    <row r="957" spans="1:37" ht="13" x14ac:dyDescent="0.15">
      <c r="A957" s="37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41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</row>
    <row r="958" spans="1:37" ht="13" x14ac:dyDescent="0.15">
      <c r="A958" s="37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41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</row>
    <row r="959" spans="1:37" ht="13" x14ac:dyDescent="0.15">
      <c r="A959" s="37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41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</row>
    <row r="960" spans="1:37" ht="13" x14ac:dyDescent="0.15">
      <c r="A960" s="37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41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</row>
    <row r="961" spans="1:37" ht="13" x14ac:dyDescent="0.15">
      <c r="A961" s="37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41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</row>
    <row r="962" spans="1:37" ht="13" x14ac:dyDescent="0.15">
      <c r="A962" s="37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41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</row>
    <row r="963" spans="1:37" ht="13" x14ac:dyDescent="0.15">
      <c r="A963" s="37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41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</row>
    <row r="964" spans="1:37" ht="13" x14ac:dyDescent="0.15">
      <c r="A964" s="37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41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</row>
    <row r="965" spans="1:37" ht="13" x14ac:dyDescent="0.15">
      <c r="A965" s="37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41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</row>
    <row r="966" spans="1:37" ht="13" x14ac:dyDescent="0.15">
      <c r="A966" s="37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41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</row>
    <row r="967" spans="1:37" ht="13" x14ac:dyDescent="0.15">
      <c r="A967" s="37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41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</row>
    <row r="968" spans="1:37" ht="13" x14ac:dyDescent="0.15">
      <c r="A968" s="37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41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</row>
    <row r="969" spans="1:37" ht="13" x14ac:dyDescent="0.15">
      <c r="A969" s="37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41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</row>
    <row r="970" spans="1:37" ht="13" x14ac:dyDescent="0.15">
      <c r="A970" s="37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41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</row>
    <row r="971" spans="1:37" ht="13" x14ac:dyDescent="0.15">
      <c r="A971" s="37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41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</row>
    <row r="972" spans="1:37" ht="13" x14ac:dyDescent="0.15">
      <c r="A972" s="37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41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</row>
    <row r="973" spans="1:37" ht="13" x14ac:dyDescent="0.15">
      <c r="A973" s="37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41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</row>
    <row r="974" spans="1:37" ht="13" x14ac:dyDescent="0.15">
      <c r="A974" s="37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41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</row>
    <row r="975" spans="1:37" ht="13" x14ac:dyDescent="0.15">
      <c r="A975" s="37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41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</row>
    <row r="976" spans="1:37" ht="13" x14ac:dyDescent="0.15">
      <c r="A976" s="37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41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</row>
    <row r="977" spans="1:37" ht="13" x14ac:dyDescent="0.15">
      <c r="A977" s="37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41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</row>
    <row r="978" spans="1:37" ht="13" x14ac:dyDescent="0.15">
      <c r="A978" s="37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41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</row>
    <row r="979" spans="1:37" ht="13" x14ac:dyDescent="0.15">
      <c r="A979" s="37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41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</row>
    <row r="980" spans="1:37" ht="13" x14ac:dyDescent="0.15">
      <c r="A980" s="37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41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</row>
    <row r="981" spans="1:37" ht="13" x14ac:dyDescent="0.15">
      <c r="A981" s="37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41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</row>
    <row r="982" spans="1:37" ht="13" x14ac:dyDescent="0.15">
      <c r="A982" s="37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41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</row>
    <row r="983" spans="1:37" ht="13" x14ac:dyDescent="0.15">
      <c r="A983" s="37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41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</row>
    <row r="984" spans="1:37" ht="13" x14ac:dyDescent="0.15">
      <c r="A984" s="37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41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</row>
    <row r="985" spans="1:37" ht="13" x14ac:dyDescent="0.15">
      <c r="A985" s="37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41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</row>
    <row r="986" spans="1:37" ht="13" x14ac:dyDescent="0.15">
      <c r="A986" s="37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41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</row>
    <row r="987" spans="1:37" ht="13" x14ac:dyDescent="0.15">
      <c r="A987" s="37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41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</row>
    <row r="988" spans="1:37" ht="13" x14ac:dyDescent="0.15">
      <c r="A988" s="37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41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</row>
    <row r="989" spans="1:37" ht="13" x14ac:dyDescent="0.15">
      <c r="A989" s="37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41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</row>
    <row r="990" spans="1:37" ht="13" x14ac:dyDescent="0.15">
      <c r="A990" s="37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41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</row>
    <row r="991" spans="1:37" ht="13" x14ac:dyDescent="0.15">
      <c r="A991" s="37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41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</row>
    <row r="992" spans="1:37" ht="13" x14ac:dyDescent="0.15">
      <c r="A992" s="37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41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</row>
    <row r="993" spans="1:37" ht="13" x14ac:dyDescent="0.15">
      <c r="A993" s="37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41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</row>
    <row r="994" spans="1:37" ht="13" x14ac:dyDescent="0.15">
      <c r="A994" s="37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41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</row>
    <row r="995" spans="1:37" ht="13" x14ac:dyDescent="0.15">
      <c r="A995" s="37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41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</row>
    <row r="996" spans="1:37" ht="13" x14ac:dyDescent="0.15">
      <c r="A996" s="37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41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</row>
    <row r="997" spans="1:37" ht="13" x14ac:dyDescent="0.15">
      <c r="A997" s="37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41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</row>
    <row r="998" spans="1:37" ht="13" x14ac:dyDescent="0.15">
      <c r="A998" s="37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41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</row>
    <row r="999" spans="1:37" ht="13" x14ac:dyDescent="0.15">
      <c r="A999" s="37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41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</row>
    <row r="1000" spans="1:37" ht="13" x14ac:dyDescent="0.15">
      <c r="A1000" s="37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41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</row>
    <row r="1001" spans="1:37" ht="13" x14ac:dyDescent="0.15">
      <c r="A1001" s="37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41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</row>
    <row r="1002" spans="1:37" ht="13" x14ac:dyDescent="0.15">
      <c r="A1002" s="37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41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</row>
    <row r="1003" spans="1:37" ht="13" x14ac:dyDescent="0.15">
      <c r="A1003" s="37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41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M10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1" max="1" width="17.6640625" customWidth="1"/>
    <col min="2" max="39" width="34.5" customWidth="1"/>
  </cols>
  <sheetData>
    <row r="1" spans="1:39" ht="15.75" customHeight="1" x14ac:dyDescent="0.15">
      <c r="A1" s="27" t="s">
        <v>188</v>
      </c>
      <c r="B1" s="28" t="s">
        <v>20</v>
      </c>
      <c r="C1" s="28" t="s">
        <v>24</v>
      </c>
      <c r="D1" s="28" t="s">
        <v>27</v>
      </c>
      <c r="E1" s="28" t="s">
        <v>31</v>
      </c>
      <c r="F1" s="28" t="s">
        <v>35</v>
      </c>
      <c r="G1" s="28" t="s">
        <v>39</v>
      </c>
      <c r="H1" s="28" t="s">
        <v>43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ht="15.75" customHeight="1" x14ac:dyDescent="0.15">
      <c r="A2" s="27" t="s">
        <v>241</v>
      </c>
      <c r="B2" s="30" t="s">
        <v>422</v>
      </c>
      <c r="C2" s="30" t="s">
        <v>423</v>
      </c>
      <c r="D2" s="30" t="s">
        <v>424</v>
      </c>
      <c r="E2" s="30" t="s">
        <v>425</v>
      </c>
      <c r="F2" s="30" t="s">
        <v>426</v>
      </c>
      <c r="G2" s="30" t="s">
        <v>427</v>
      </c>
      <c r="H2" s="30" t="s">
        <v>428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</row>
    <row r="3" spans="1:39" ht="15.75" customHeight="1" x14ac:dyDescent="0.15">
      <c r="A3" s="27" t="s">
        <v>294</v>
      </c>
      <c r="B3" s="30" t="s">
        <v>382</v>
      </c>
      <c r="C3" s="30" t="s">
        <v>301</v>
      </c>
      <c r="D3" s="30" t="s">
        <v>309</v>
      </c>
      <c r="E3" s="30" t="s">
        <v>303</v>
      </c>
      <c r="F3" s="30" t="s">
        <v>301</v>
      </c>
      <c r="G3" s="30" t="s">
        <v>416</v>
      </c>
      <c r="H3" s="30" t="s">
        <v>303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 ht="15.75" customHeight="1" x14ac:dyDescent="0.15">
      <c r="A4" s="27" t="s">
        <v>312</v>
      </c>
      <c r="B4" s="34" t="s">
        <v>420</v>
      </c>
      <c r="C4" s="34" t="s">
        <v>420</v>
      </c>
      <c r="D4" s="34" t="s">
        <v>420</v>
      </c>
      <c r="E4" s="34" t="s">
        <v>420</v>
      </c>
      <c r="F4" s="34" t="s">
        <v>420</v>
      </c>
      <c r="G4" s="34" t="s">
        <v>421</v>
      </c>
      <c r="H4" s="34" t="s">
        <v>420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</row>
    <row r="5" spans="1:39" ht="15.75" customHeight="1" x14ac:dyDescent="0.15">
      <c r="A5" s="27" t="s">
        <v>313</v>
      </c>
      <c r="B5" s="30" t="e">
        <f t="shared" ref="B5:AM5" ca="1" si="0">_xludf.ifs(B$4="Yes", 1, B$4="No", 0, B$4 = "", "", B$4="Ambiguous", "")</f>
        <v>#NAME?</v>
      </c>
      <c r="C5" s="30" t="e">
        <f t="shared" ca="1" si="0"/>
        <v>#NAME?</v>
      </c>
      <c r="D5" s="30" t="e">
        <f t="shared" ca="1" si="0"/>
        <v>#NAME?</v>
      </c>
      <c r="E5" s="30" t="e">
        <f t="shared" ca="1" si="0"/>
        <v>#NAME?</v>
      </c>
      <c r="F5" s="30" t="e">
        <f t="shared" ca="1" si="0"/>
        <v>#NAME?</v>
      </c>
      <c r="G5" s="30" t="e">
        <f t="shared" ca="1" si="0"/>
        <v>#NAME?</v>
      </c>
      <c r="H5" s="30" t="e">
        <f t="shared" ca="1" si="0"/>
        <v>#NAME?</v>
      </c>
      <c r="I5" s="30" t="e">
        <f t="shared" ca="1" si="0"/>
        <v>#NAME?</v>
      </c>
      <c r="J5" s="30" t="e">
        <f t="shared" ca="1" si="0"/>
        <v>#NAME?</v>
      </c>
      <c r="K5" s="30" t="e">
        <f t="shared" ca="1" si="0"/>
        <v>#NAME?</v>
      </c>
      <c r="L5" s="30" t="e">
        <f t="shared" ca="1" si="0"/>
        <v>#NAME?</v>
      </c>
      <c r="M5" s="30" t="e">
        <f t="shared" ca="1" si="0"/>
        <v>#NAME?</v>
      </c>
      <c r="N5" s="30" t="e">
        <f t="shared" ca="1" si="0"/>
        <v>#NAME?</v>
      </c>
      <c r="O5" s="30" t="e">
        <f t="shared" ca="1" si="0"/>
        <v>#NAME?</v>
      </c>
      <c r="P5" s="30" t="e">
        <f t="shared" ca="1" si="0"/>
        <v>#NAME?</v>
      </c>
      <c r="Q5" s="30" t="e">
        <f t="shared" ca="1" si="0"/>
        <v>#NAME?</v>
      </c>
      <c r="R5" s="30" t="e">
        <f t="shared" ca="1" si="0"/>
        <v>#NAME?</v>
      </c>
      <c r="S5" s="30" t="e">
        <f t="shared" ca="1" si="0"/>
        <v>#NAME?</v>
      </c>
      <c r="T5" s="30" t="e">
        <f t="shared" ca="1" si="0"/>
        <v>#NAME?</v>
      </c>
      <c r="U5" s="30" t="e">
        <f t="shared" ca="1" si="0"/>
        <v>#NAME?</v>
      </c>
      <c r="V5" s="30" t="e">
        <f t="shared" ca="1" si="0"/>
        <v>#NAME?</v>
      </c>
      <c r="W5" s="30" t="e">
        <f t="shared" ca="1" si="0"/>
        <v>#NAME?</v>
      </c>
      <c r="X5" s="30" t="e">
        <f t="shared" ca="1" si="0"/>
        <v>#NAME?</v>
      </c>
      <c r="Y5" s="30" t="e">
        <f t="shared" ca="1" si="0"/>
        <v>#NAME?</v>
      </c>
      <c r="Z5" s="30" t="e">
        <f t="shared" ca="1" si="0"/>
        <v>#NAME?</v>
      </c>
      <c r="AA5" s="30" t="e">
        <f t="shared" ca="1" si="0"/>
        <v>#NAME?</v>
      </c>
      <c r="AB5" s="30" t="e">
        <f t="shared" ca="1" si="0"/>
        <v>#NAME?</v>
      </c>
      <c r="AC5" s="30" t="e">
        <f t="shared" ca="1" si="0"/>
        <v>#NAME?</v>
      </c>
      <c r="AD5" s="30" t="e">
        <f t="shared" ca="1" si="0"/>
        <v>#NAME?</v>
      </c>
      <c r="AE5" s="30" t="e">
        <f t="shared" ca="1" si="0"/>
        <v>#NAME?</v>
      </c>
      <c r="AF5" s="30" t="e">
        <f t="shared" ca="1" si="0"/>
        <v>#NAME?</v>
      </c>
      <c r="AG5" s="30" t="e">
        <f t="shared" ca="1" si="0"/>
        <v>#NAME?</v>
      </c>
      <c r="AH5" s="30" t="e">
        <f t="shared" ca="1" si="0"/>
        <v>#NAME?</v>
      </c>
      <c r="AI5" s="30" t="e">
        <f t="shared" ca="1" si="0"/>
        <v>#NAME?</v>
      </c>
      <c r="AJ5" s="30" t="e">
        <f t="shared" ca="1" si="0"/>
        <v>#NAME?</v>
      </c>
      <c r="AK5" s="30" t="e">
        <f t="shared" ca="1" si="0"/>
        <v>#NAME?</v>
      </c>
      <c r="AL5" s="30" t="e">
        <f t="shared" ca="1" si="0"/>
        <v>#NAME?</v>
      </c>
      <c r="AM5" s="30" t="e">
        <f t="shared" ca="1" si="0"/>
        <v>#NAME?</v>
      </c>
    </row>
    <row r="6" spans="1:39" ht="15.75" customHeight="1" x14ac:dyDescent="0.15">
      <c r="A6" s="27" t="s">
        <v>314</v>
      </c>
      <c r="B6" s="3">
        <v>0.3</v>
      </c>
      <c r="C6" s="3">
        <v>5.0000000000000001E-3</v>
      </c>
      <c r="D6" s="3">
        <v>0.6</v>
      </c>
      <c r="E6" s="3">
        <v>0.01</v>
      </c>
      <c r="F6" s="3">
        <v>0.05</v>
      </c>
      <c r="G6" s="3">
        <v>0.3</v>
      </c>
      <c r="H6" s="3">
        <v>0.65</v>
      </c>
    </row>
    <row r="7" spans="1:39" ht="15.75" customHeight="1" x14ac:dyDescent="0.15">
      <c r="A7" s="27"/>
      <c r="B7" s="30">
        <v>0.35</v>
      </c>
      <c r="C7" s="30">
        <v>3.0000000000000001E-3</v>
      </c>
      <c r="D7" s="30">
        <v>0.65</v>
      </c>
      <c r="E7" s="30">
        <v>5.0000000000000001E-3</v>
      </c>
      <c r="F7" s="30">
        <v>0.03</v>
      </c>
      <c r="G7" s="30"/>
      <c r="H7" s="30">
        <v>0.03</v>
      </c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 ht="15.75" customHeight="1" x14ac:dyDescent="0.15">
      <c r="A8" s="27"/>
      <c r="B8" s="30"/>
      <c r="C8" s="30">
        <v>1E-3</v>
      </c>
      <c r="D8" s="30">
        <v>0.3</v>
      </c>
      <c r="E8" s="30"/>
      <c r="F8" s="30">
        <v>0.01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</row>
    <row r="9" spans="1:39" ht="15.75" customHeight="1" x14ac:dyDescent="0.15">
      <c r="A9" s="27"/>
      <c r="B9" s="30"/>
      <c r="C9" s="30"/>
      <c r="D9" s="30">
        <v>0.05</v>
      </c>
      <c r="E9" s="30"/>
      <c r="F9" s="30">
        <v>5.0000000000000001E-3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</row>
    <row r="10" spans="1:39" ht="15.75" customHeight="1" x14ac:dyDescent="0.15">
      <c r="A10" s="27"/>
      <c r="B10" s="30"/>
      <c r="C10" s="30"/>
      <c r="D10" s="30">
        <v>0.03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spans="1:39" ht="15.75" customHeight="1" x14ac:dyDescent="0.15">
      <c r="A11" s="27"/>
      <c r="B11" s="30"/>
      <c r="C11" s="30"/>
      <c r="D11" s="30">
        <v>1E-3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</row>
    <row r="12" spans="1:39" ht="15.75" customHeight="1" x14ac:dyDescent="0.15">
      <c r="A12" s="27"/>
      <c r="B12" s="30"/>
      <c r="C12" s="30"/>
      <c r="D12" s="30">
        <v>5.0000000000000001E-4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</row>
    <row r="13" spans="1:39" ht="15.75" customHeight="1" x14ac:dyDescent="0.15">
      <c r="A13" s="27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</row>
    <row r="14" spans="1:39" ht="15.75" customHeight="1" x14ac:dyDescent="0.15">
      <c r="A14" s="27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spans="1:39" ht="15.75" customHeight="1" x14ac:dyDescent="0.15">
      <c r="A15" s="27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</row>
    <row r="16" spans="1:39" ht="15.75" customHeight="1" x14ac:dyDescent="0.15">
      <c r="A16" s="27" t="s">
        <v>324</v>
      </c>
      <c r="B16" s="30" t="e">
        <f t="shared" ref="B16:AM16" ca="1" si="1">IF(B$5 = "", "",(B6-B$5)^2)</f>
        <v>#NAME?</v>
      </c>
      <c r="C16" s="30" t="e">
        <f t="shared" ca="1" si="1"/>
        <v>#NAME?</v>
      </c>
      <c r="D16" s="30" t="e">
        <f t="shared" ca="1" si="1"/>
        <v>#NAME?</v>
      </c>
      <c r="E16" s="30" t="e">
        <f t="shared" ca="1" si="1"/>
        <v>#NAME?</v>
      </c>
      <c r="F16" s="30" t="e">
        <f t="shared" ca="1" si="1"/>
        <v>#NAME?</v>
      </c>
      <c r="G16" s="30" t="e">
        <f t="shared" ca="1" si="1"/>
        <v>#NAME?</v>
      </c>
      <c r="H16" s="30" t="e">
        <f t="shared" ca="1" si="1"/>
        <v>#NAME?</v>
      </c>
      <c r="I16" s="30" t="e">
        <f t="shared" ca="1" si="1"/>
        <v>#NAME?</v>
      </c>
      <c r="J16" s="30" t="e">
        <f t="shared" ca="1" si="1"/>
        <v>#NAME?</v>
      </c>
      <c r="K16" s="30" t="e">
        <f t="shared" ca="1" si="1"/>
        <v>#NAME?</v>
      </c>
      <c r="L16" s="30" t="e">
        <f t="shared" ca="1" si="1"/>
        <v>#NAME?</v>
      </c>
      <c r="M16" s="30" t="e">
        <f t="shared" ca="1" si="1"/>
        <v>#NAME?</v>
      </c>
      <c r="N16" s="30" t="e">
        <f t="shared" ca="1" si="1"/>
        <v>#NAME?</v>
      </c>
      <c r="O16" s="30" t="e">
        <f t="shared" ca="1" si="1"/>
        <v>#NAME?</v>
      </c>
      <c r="P16" s="30" t="e">
        <f t="shared" ca="1" si="1"/>
        <v>#NAME?</v>
      </c>
      <c r="Q16" s="30" t="e">
        <f t="shared" ca="1" si="1"/>
        <v>#NAME?</v>
      </c>
      <c r="R16" s="30" t="e">
        <f t="shared" ca="1" si="1"/>
        <v>#NAME?</v>
      </c>
      <c r="S16" s="30" t="e">
        <f t="shared" ca="1" si="1"/>
        <v>#NAME?</v>
      </c>
      <c r="T16" s="30" t="e">
        <f t="shared" ca="1" si="1"/>
        <v>#NAME?</v>
      </c>
      <c r="U16" s="30" t="e">
        <f t="shared" ca="1" si="1"/>
        <v>#NAME?</v>
      </c>
      <c r="V16" s="30" t="e">
        <f t="shared" ca="1" si="1"/>
        <v>#NAME?</v>
      </c>
      <c r="W16" s="30" t="e">
        <f t="shared" ca="1" si="1"/>
        <v>#NAME?</v>
      </c>
      <c r="X16" s="30" t="e">
        <f t="shared" ca="1" si="1"/>
        <v>#NAME?</v>
      </c>
      <c r="Y16" s="30" t="e">
        <f t="shared" ca="1" si="1"/>
        <v>#NAME?</v>
      </c>
      <c r="Z16" s="30" t="e">
        <f t="shared" ca="1" si="1"/>
        <v>#NAME?</v>
      </c>
      <c r="AA16" s="30" t="e">
        <f t="shared" ca="1" si="1"/>
        <v>#NAME?</v>
      </c>
      <c r="AB16" s="30" t="e">
        <f t="shared" ca="1" si="1"/>
        <v>#NAME?</v>
      </c>
      <c r="AC16" s="30" t="e">
        <f t="shared" ca="1" si="1"/>
        <v>#NAME?</v>
      </c>
      <c r="AD16" s="30" t="e">
        <f t="shared" ca="1" si="1"/>
        <v>#NAME?</v>
      </c>
      <c r="AE16" s="30" t="e">
        <f t="shared" ca="1" si="1"/>
        <v>#NAME?</v>
      </c>
      <c r="AF16" s="30" t="e">
        <f t="shared" ca="1" si="1"/>
        <v>#NAME?</v>
      </c>
      <c r="AG16" s="30" t="e">
        <f t="shared" ca="1" si="1"/>
        <v>#NAME?</v>
      </c>
      <c r="AH16" s="30" t="e">
        <f t="shared" ca="1" si="1"/>
        <v>#NAME?</v>
      </c>
      <c r="AI16" s="30" t="e">
        <f t="shared" ca="1" si="1"/>
        <v>#NAME?</v>
      </c>
      <c r="AJ16" s="30" t="e">
        <f t="shared" ca="1" si="1"/>
        <v>#NAME?</v>
      </c>
      <c r="AK16" s="30" t="e">
        <f t="shared" ca="1" si="1"/>
        <v>#NAME?</v>
      </c>
      <c r="AL16" s="30" t="e">
        <f t="shared" ca="1" si="1"/>
        <v>#NAME?</v>
      </c>
      <c r="AM16" s="30" t="e">
        <f t="shared" ca="1" si="1"/>
        <v>#NAME?</v>
      </c>
    </row>
    <row r="17" spans="1:39" ht="15.75" customHeight="1" x14ac:dyDescent="0.15">
      <c r="A17" s="37"/>
      <c r="B17" s="30" t="e">
        <f t="shared" ref="B17:F17" ca="1" si="2">IF(B$5 = "", "",(B7-B$5)^2)</f>
        <v>#NAME?</v>
      </c>
      <c r="C17" s="30" t="e">
        <f t="shared" ca="1" si="2"/>
        <v>#NAME?</v>
      </c>
      <c r="D17" s="30" t="e">
        <f t="shared" ca="1" si="2"/>
        <v>#NAME?</v>
      </c>
      <c r="E17" s="30" t="e">
        <f t="shared" ca="1" si="2"/>
        <v>#NAME?</v>
      </c>
      <c r="F17" s="30" t="e">
        <f t="shared" ca="1" si="2"/>
        <v>#NAME?</v>
      </c>
      <c r="G17" s="30"/>
      <c r="H17" s="30" t="e">
        <f t="shared" ref="H17:AM17" ca="1" si="3">IF(H$5 = "", "",(H7-H$5)^2)</f>
        <v>#NAME?</v>
      </c>
      <c r="I17" s="30" t="e">
        <f t="shared" ca="1" si="3"/>
        <v>#NAME?</v>
      </c>
      <c r="J17" s="30" t="e">
        <f t="shared" ca="1" si="3"/>
        <v>#NAME?</v>
      </c>
      <c r="K17" s="30" t="e">
        <f t="shared" ca="1" si="3"/>
        <v>#NAME?</v>
      </c>
      <c r="L17" s="30" t="e">
        <f t="shared" ca="1" si="3"/>
        <v>#NAME?</v>
      </c>
      <c r="M17" s="30" t="e">
        <f t="shared" ca="1" si="3"/>
        <v>#NAME?</v>
      </c>
      <c r="N17" s="30" t="e">
        <f t="shared" ca="1" si="3"/>
        <v>#NAME?</v>
      </c>
      <c r="O17" s="30" t="e">
        <f t="shared" ca="1" si="3"/>
        <v>#NAME?</v>
      </c>
      <c r="P17" s="30" t="e">
        <f t="shared" ca="1" si="3"/>
        <v>#NAME?</v>
      </c>
      <c r="Q17" s="30" t="e">
        <f t="shared" ca="1" si="3"/>
        <v>#NAME?</v>
      </c>
      <c r="R17" s="30" t="e">
        <f t="shared" ca="1" si="3"/>
        <v>#NAME?</v>
      </c>
      <c r="S17" s="30" t="e">
        <f t="shared" ca="1" si="3"/>
        <v>#NAME?</v>
      </c>
      <c r="T17" s="30" t="e">
        <f t="shared" ca="1" si="3"/>
        <v>#NAME?</v>
      </c>
      <c r="U17" s="30" t="e">
        <f t="shared" ca="1" si="3"/>
        <v>#NAME?</v>
      </c>
      <c r="V17" s="30" t="e">
        <f t="shared" ca="1" si="3"/>
        <v>#NAME?</v>
      </c>
      <c r="W17" s="30" t="e">
        <f t="shared" ca="1" si="3"/>
        <v>#NAME?</v>
      </c>
      <c r="X17" s="30" t="e">
        <f t="shared" ca="1" si="3"/>
        <v>#NAME?</v>
      </c>
      <c r="Y17" s="30" t="e">
        <f t="shared" ca="1" si="3"/>
        <v>#NAME?</v>
      </c>
      <c r="Z17" s="30" t="e">
        <f t="shared" ca="1" si="3"/>
        <v>#NAME?</v>
      </c>
      <c r="AA17" s="30" t="e">
        <f t="shared" ca="1" si="3"/>
        <v>#NAME?</v>
      </c>
      <c r="AB17" s="30" t="e">
        <f t="shared" ca="1" si="3"/>
        <v>#NAME?</v>
      </c>
      <c r="AC17" s="30" t="e">
        <f t="shared" ca="1" si="3"/>
        <v>#NAME?</v>
      </c>
      <c r="AD17" s="30" t="e">
        <f t="shared" ca="1" si="3"/>
        <v>#NAME?</v>
      </c>
      <c r="AE17" s="30" t="e">
        <f t="shared" ca="1" si="3"/>
        <v>#NAME?</v>
      </c>
      <c r="AF17" s="30" t="e">
        <f t="shared" ca="1" si="3"/>
        <v>#NAME?</v>
      </c>
      <c r="AG17" s="30" t="e">
        <f t="shared" ca="1" si="3"/>
        <v>#NAME?</v>
      </c>
      <c r="AH17" s="30" t="e">
        <f t="shared" ca="1" si="3"/>
        <v>#NAME?</v>
      </c>
      <c r="AI17" s="30" t="e">
        <f t="shared" ca="1" si="3"/>
        <v>#NAME?</v>
      </c>
      <c r="AJ17" s="30" t="e">
        <f t="shared" ca="1" si="3"/>
        <v>#NAME?</v>
      </c>
      <c r="AK17" s="30" t="e">
        <f t="shared" ca="1" si="3"/>
        <v>#NAME?</v>
      </c>
      <c r="AL17" s="30" t="e">
        <f t="shared" ca="1" si="3"/>
        <v>#NAME?</v>
      </c>
      <c r="AM17" s="30" t="e">
        <f t="shared" ca="1" si="3"/>
        <v>#NAME?</v>
      </c>
    </row>
    <row r="18" spans="1:39" ht="15.75" customHeight="1" x14ac:dyDescent="0.15">
      <c r="A18" s="37"/>
      <c r="B18" s="30"/>
      <c r="C18" s="30" t="e">
        <f t="shared" ref="C18:D18" ca="1" si="4">IF(C$5 = "", "",(C8-C$5)^2)</f>
        <v>#NAME?</v>
      </c>
      <c r="D18" s="30" t="e">
        <f t="shared" ca="1" si="4"/>
        <v>#NAME?</v>
      </c>
      <c r="E18" s="30"/>
      <c r="F18" s="30" t="e">
        <f t="shared" ref="F18:F19" ca="1" si="5">IF(F$5 = "", "",(F8-F$5)^2)</f>
        <v>#NAME?</v>
      </c>
      <c r="G18" s="30"/>
      <c r="H18" s="30"/>
      <c r="I18" s="30" t="e">
        <f t="shared" ref="I18:AM18" ca="1" si="6">IF(I$5 = "", "",(I8-I$5)^2)</f>
        <v>#NAME?</v>
      </c>
      <c r="J18" s="30" t="e">
        <f t="shared" ca="1" si="6"/>
        <v>#NAME?</v>
      </c>
      <c r="K18" s="30" t="e">
        <f t="shared" ca="1" si="6"/>
        <v>#NAME?</v>
      </c>
      <c r="L18" s="30" t="e">
        <f t="shared" ca="1" si="6"/>
        <v>#NAME?</v>
      </c>
      <c r="M18" s="30" t="e">
        <f t="shared" ca="1" si="6"/>
        <v>#NAME?</v>
      </c>
      <c r="N18" s="30" t="e">
        <f t="shared" ca="1" si="6"/>
        <v>#NAME?</v>
      </c>
      <c r="O18" s="30" t="e">
        <f t="shared" ca="1" si="6"/>
        <v>#NAME?</v>
      </c>
      <c r="P18" s="30" t="e">
        <f t="shared" ca="1" si="6"/>
        <v>#NAME?</v>
      </c>
      <c r="Q18" s="30" t="e">
        <f t="shared" ca="1" si="6"/>
        <v>#NAME?</v>
      </c>
      <c r="R18" s="30" t="e">
        <f t="shared" ca="1" si="6"/>
        <v>#NAME?</v>
      </c>
      <c r="S18" s="30" t="e">
        <f t="shared" ca="1" si="6"/>
        <v>#NAME?</v>
      </c>
      <c r="T18" s="30" t="e">
        <f t="shared" ca="1" si="6"/>
        <v>#NAME?</v>
      </c>
      <c r="U18" s="30" t="e">
        <f t="shared" ca="1" si="6"/>
        <v>#NAME?</v>
      </c>
      <c r="V18" s="30" t="e">
        <f t="shared" ca="1" si="6"/>
        <v>#NAME?</v>
      </c>
      <c r="W18" s="30" t="e">
        <f t="shared" ca="1" si="6"/>
        <v>#NAME?</v>
      </c>
      <c r="X18" s="30" t="e">
        <f t="shared" ca="1" si="6"/>
        <v>#NAME?</v>
      </c>
      <c r="Y18" s="30" t="e">
        <f t="shared" ca="1" si="6"/>
        <v>#NAME?</v>
      </c>
      <c r="Z18" s="30" t="e">
        <f t="shared" ca="1" si="6"/>
        <v>#NAME?</v>
      </c>
      <c r="AA18" s="30" t="e">
        <f t="shared" ca="1" si="6"/>
        <v>#NAME?</v>
      </c>
      <c r="AB18" s="30" t="e">
        <f t="shared" ca="1" si="6"/>
        <v>#NAME?</v>
      </c>
      <c r="AC18" s="30" t="e">
        <f t="shared" ca="1" si="6"/>
        <v>#NAME?</v>
      </c>
      <c r="AD18" s="30" t="e">
        <f t="shared" ca="1" si="6"/>
        <v>#NAME?</v>
      </c>
      <c r="AE18" s="30" t="e">
        <f t="shared" ca="1" si="6"/>
        <v>#NAME?</v>
      </c>
      <c r="AF18" s="30" t="e">
        <f t="shared" ca="1" si="6"/>
        <v>#NAME?</v>
      </c>
      <c r="AG18" s="30" t="e">
        <f t="shared" ca="1" si="6"/>
        <v>#NAME?</v>
      </c>
      <c r="AH18" s="30" t="e">
        <f t="shared" ca="1" si="6"/>
        <v>#NAME?</v>
      </c>
      <c r="AI18" s="30" t="e">
        <f t="shared" ca="1" si="6"/>
        <v>#NAME?</v>
      </c>
      <c r="AJ18" s="30" t="e">
        <f t="shared" ca="1" si="6"/>
        <v>#NAME?</v>
      </c>
      <c r="AK18" s="30" t="e">
        <f t="shared" ca="1" si="6"/>
        <v>#NAME?</v>
      </c>
      <c r="AL18" s="30" t="e">
        <f t="shared" ca="1" si="6"/>
        <v>#NAME?</v>
      </c>
      <c r="AM18" s="30" t="e">
        <f t="shared" ca="1" si="6"/>
        <v>#NAME?</v>
      </c>
    </row>
    <row r="19" spans="1:39" ht="15.75" customHeight="1" x14ac:dyDescent="0.15">
      <c r="A19" s="37"/>
      <c r="B19" s="30"/>
      <c r="C19" s="30"/>
      <c r="D19" s="30" t="e">
        <f t="shared" ref="D19:D22" ca="1" si="7">IF(D$5 = "", "",(D9-D$5)^2)</f>
        <v>#NAME?</v>
      </c>
      <c r="E19" s="30"/>
      <c r="F19" s="30" t="e">
        <f t="shared" ca="1" si="5"/>
        <v>#NAME?</v>
      </c>
      <c r="G19" s="30"/>
      <c r="H19" s="30"/>
      <c r="I19" s="30" t="e">
        <f t="shared" ref="I19:AM19" ca="1" si="8">IF(I$5 = "", "",(I9-I$5)^2)</f>
        <v>#NAME?</v>
      </c>
      <c r="J19" s="30" t="e">
        <f t="shared" ca="1" si="8"/>
        <v>#NAME?</v>
      </c>
      <c r="K19" s="30" t="e">
        <f t="shared" ca="1" si="8"/>
        <v>#NAME?</v>
      </c>
      <c r="L19" s="30" t="e">
        <f t="shared" ca="1" si="8"/>
        <v>#NAME?</v>
      </c>
      <c r="M19" s="30" t="e">
        <f t="shared" ca="1" si="8"/>
        <v>#NAME?</v>
      </c>
      <c r="N19" s="30" t="e">
        <f t="shared" ca="1" si="8"/>
        <v>#NAME?</v>
      </c>
      <c r="O19" s="30" t="e">
        <f t="shared" ca="1" si="8"/>
        <v>#NAME?</v>
      </c>
      <c r="P19" s="30" t="e">
        <f t="shared" ca="1" si="8"/>
        <v>#NAME?</v>
      </c>
      <c r="Q19" s="30" t="e">
        <f t="shared" ca="1" si="8"/>
        <v>#NAME?</v>
      </c>
      <c r="R19" s="30" t="e">
        <f t="shared" ca="1" si="8"/>
        <v>#NAME?</v>
      </c>
      <c r="S19" s="30" t="e">
        <f t="shared" ca="1" si="8"/>
        <v>#NAME?</v>
      </c>
      <c r="T19" s="30" t="e">
        <f t="shared" ca="1" si="8"/>
        <v>#NAME?</v>
      </c>
      <c r="U19" s="30" t="e">
        <f t="shared" ca="1" si="8"/>
        <v>#NAME?</v>
      </c>
      <c r="V19" s="30" t="e">
        <f t="shared" ca="1" si="8"/>
        <v>#NAME?</v>
      </c>
      <c r="W19" s="30" t="e">
        <f t="shared" ca="1" si="8"/>
        <v>#NAME?</v>
      </c>
      <c r="X19" s="30" t="e">
        <f t="shared" ca="1" si="8"/>
        <v>#NAME?</v>
      </c>
      <c r="Y19" s="30" t="e">
        <f t="shared" ca="1" si="8"/>
        <v>#NAME?</v>
      </c>
      <c r="Z19" s="30" t="e">
        <f t="shared" ca="1" si="8"/>
        <v>#NAME?</v>
      </c>
      <c r="AA19" s="30" t="e">
        <f t="shared" ca="1" si="8"/>
        <v>#NAME?</v>
      </c>
      <c r="AB19" s="30" t="e">
        <f t="shared" ca="1" si="8"/>
        <v>#NAME?</v>
      </c>
      <c r="AC19" s="30" t="e">
        <f t="shared" ca="1" si="8"/>
        <v>#NAME?</v>
      </c>
      <c r="AD19" s="30" t="e">
        <f t="shared" ca="1" si="8"/>
        <v>#NAME?</v>
      </c>
      <c r="AE19" s="30" t="e">
        <f t="shared" ca="1" si="8"/>
        <v>#NAME?</v>
      </c>
      <c r="AF19" s="30" t="e">
        <f t="shared" ca="1" si="8"/>
        <v>#NAME?</v>
      </c>
      <c r="AG19" s="30" t="e">
        <f t="shared" ca="1" si="8"/>
        <v>#NAME?</v>
      </c>
      <c r="AH19" s="30" t="e">
        <f t="shared" ca="1" si="8"/>
        <v>#NAME?</v>
      </c>
      <c r="AI19" s="30" t="e">
        <f t="shared" ca="1" si="8"/>
        <v>#NAME?</v>
      </c>
      <c r="AJ19" s="30" t="e">
        <f t="shared" ca="1" si="8"/>
        <v>#NAME?</v>
      </c>
      <c r="AK19" s="30" t="e">
        <f t="shared" ca="1" si="8"/>
        <v>#NAME?</v>
      </c>
      <c r="AL19" s="30" t="e">
        <f t="shared" ca="1" si="8"/>
        <v>#NAME?</v>
      </c>
      <c r="AM19" s="30" t="e">
        <f t="shared" ca="1" si="8"/>
        <v>#NAME?</v>
      </c>
    </row>
    <row r="20" spans="1:39" ht="15.75" customHeight="1" x14ac:dyDescent="0.15">
      <c r="A20" s="37"/>
      <c r="B20" s="30"/>
      <c r="C20" s="30"/>
      <c r="D20" s="30" t="e">
        <f t="shared" ca="1" si="7"/>
        <v>#NAME?</v>
      </c>
      <c r="E20" s="30"/>
      <c r="F20" s="30"/>
      <c r="G20" s="30"/>
      <c r="H20" s="30"/>
      <c r="I20" s="30" t="e">
        <f t="shared" ref="I20:AM20" ca="1" si="9">IF(I$5 = "", "",(I10-I$5)^2)</f>
        <v>#NAME?</v>
      </c>
      <c r="J20" s="30" t="e">
        <f t="shared" ca="1" si="9"/>
        <v>#NAME?</v>
      </c>
      <c r="K20" s="30" t="e">
        <f t="shared" ca="1" si="9"/>
        <v>#NAME?</v>
      </c>
      <c r="L20" s="30" t="e">
        <f t="shared" ca="1" si="9"/>
        <v>#NAME?</v>
      </c>
      <c r="M20" s="30" t="e">
        <f t="shared" ca="1" si="9"/>
        <v>#NAME?</v>
      </c>
      <c r="N20" s="30" t="e">
        <f t="shared" ca="1" si="9"/>
        <v>#NAME?</v>
      </c>
      <c r="O20" s="30" t="e">
        <f t="shared" ca="1" si="9"/>
        <v>#NAME?</v>
      </c>
      <c r="P20" s="30" t="e">
        <f t="shared" ca="1" si="9"/>
        <v>#NAME?</v>
      </c>
      <c r="Q20" s="30" t="e">
        <f t="shared" ca="1" si="9"/>
        <v>#NAME?</v>
      </c>
      <c r="R20" s="30" t="e">
        <f t="shared" ca="1" si="9"/>
        <v>#NAME?</v>
      </c>
      <c r="S20" s="30" t="e">
        <f t="shared" ca="1" si="9"/>
        <v>#NAME?</v>
      </c>
      <c r="T20" s="30" t="e">
        <f t="shared" ca="1" si="9"/>
        <v>#NAME?</v>
      </c>
      <c r="U20" s="30" t="e">
        <f t="shared" ca="1" si="9"/>
        <v>#NAME?</v>
      </c>
      <c r="V20" s="30" t="e">
        <f t="shared" ca="1" si="9"/>
        <v>#NAME?</v>
      </c>
      <c r="W20" s="30" t="e">
        <f t="shared" ca="1" si="9"/>
        <v>#NAME?</v>
      </c>
      <c r="X20" s="30" t="e">
        <f t="shared" ca="1" si="9"/>
        <v>#NAME?</v>
      </c>
      <c r="Y20" s="30" t="e">
        <f t="shared" ca="1" si="9"/>
        <v>#NAME?</v>
      </c>
      <c r="Z20" s="30" t="e">
        <f t="shared" ca="1" si="9"/>
        <v>#NAME?</v>
      </c>
      <c r="AA20" s="30" t="e">
        <f t="shared" ca="1" si="9"/>
        <v>#NAME?</v>
      </c>
      <c r="AB20" s="30" t="e">
        <f t="shared" ca="1" si="9"/>
        <v>#NAME?</v>
      </c>
      <c r="AC20" s="30" t="e">
        <f t="shared" ca="1" si="9"/>
        <v>#NAME?</v>
      </c>
      <c r="AD20" s="30" t="e">
        <f t="shared" ca="1" si="9"/>
        <v>#NAME?</v>
      </c>
      <c r="AE20" s="30" t="e">
        <f t="shared" ca="1" si="9"/>
        <v>#NAME?</v>
      </c>
      <c r="AF20" s="30" t="e">
        <f t="shared" ca="1" si="9"/>
        <v>#NAME?</v>
      </c>
      <c r="AG20" s="30" t="e">
        <f t="shared" ca="1" si="9"/>
        <v>#NAME?</v>
      </c>
      <c r="AH20" s="30" t="e">
        <f t="shared" ca="1" si="9"/>
        <v>#NAME?</v>
      </c>
      <c r="AI20" s="30" t="e">
        <f t="shared" ca="1" si="9"/>
        <v>#NAME?</v>
      </c>
      <c r="AJ20" s="30" t="e">
        <f t="shared" ca="1" si="9"/>
        <v>#NAME?</v>
      </c>
      <c r="AK20" s="30" t="e">
        <f t="shared" ca="1" si="9"/>
        <v>#NAME?</v>
      </c>
      <c r="AL20" s="30" t="e">
        <f t="shared" ca="1" si="9"/>
        <v>#NAME?</v>
      </c>
      <c r="AM20" s="30" t="e">
        <f t="shared" ca="1" si="9"/>
        <v>#NAME?</v>
      </c>
    </row>
    <row r="21" spans="1:39" ht="15.75" customHeight="1" x14ac:dyDescent="0.15">
      <c r="A21" s="37"/>
      <c r="B21" s="30"/>
      <c r="C21" s="30"/>
      <c r="D21" s="30" t="e">
        <f t="shared" ca="1" si="7"/>
        <v>#NAME?</v>
      </c>
      <c r="E21" s="30"/>
      <c r="F21" s="30"/>
      <c r="G21" s="30"/>
      <c r="H21" s="30"/>
      <c r="I21" s="30" t="e">
        <f t="shared" ref="I21:AM21" ca="1" si="10">IF(I$5 = "", "",(I11-I$5)^2)</f>
        <v>#NAME?</v>
      </c>
      <c r="J21" s="30" t="e">
        <f t="shared" ca="1" si="10"/>
        <v>#NAME?</v>
      </c>
      <c r="K21" s="30" t="e">
        <f t="shared" ca="1" si="10"/>
        <v>#NAME?</v>
      </c>
      <c r="L21" s="30" t="e">
        <f t="shared" ca="1" si="10"/>
        <v>#NAME?</v>
      </c>
      <c r="M21" s="30" t="e">
        <f t="shared" ca="1" si="10"/>
        <v>#NAME?</v>
      </c>
      <c r="N21" s="30" t="e">
        <f t="shared" ca="1" si="10"/>
        <v>#NAME?</v>
      </c>
      <c r="O21" s="30" t="e">
        <f t="shared" ca="1" si="10"/>
        <v>#NAME?</v>
      </c>
      <c r="P21" s="30" t="e">
        <f t="shared" ca="1" si="10"/>
        <v>#NAME?</v>
      </c>
      <c r="Q21" s="30" t="e">
        <f t="shared" ca="1" si="10"/>
        <v>#NAME?</v>
      </c>
      <c r="R21" s="30" t="e">
        <f t="shared" ca="1" si="10"/>
        <v>#NAME?</v>
      </c>
      <c r="S21" s="30" t="e">
        <f t="shared" ca="1" si="10"/>
        <v>#NAME?</v>
      </c>
      <c r="T21" s="30" t="e">
        <f t="shared" ca="1" si="10"/>
        <v>#NAME?</v>
      </c>
      <c r="U21" s="30" t="e">
        <f t="shared" ca="1" si="10"/>
        <v>#NAME?</v>
      </c>
      <c r="V21" s="30" t="e">
        <f t="shared" ca="1" si="10"/>
        <v>#NAME?</v>
      </c>
      <c r="W21" s="30" t="e">
        <f t="shared" ca="1" si="10"/>
        <v>#NAME?</v>
      </c>
      <c r="X21" s="30" t="e">
        <f t="shared" ca="1" si="10"/>
        <v>#NAME?</v>
      </c>
      <c r="Y21" s="30" t="e">
        <f t="shared" ca="1" si="10"/>
        <v>#NAME?</v>
      </c>
      <c r="Z21" s="30" t="e">
        <f t="shared" ca="1" si="10"/>
        <v>#NAME?</v>
      </c>
      <c r="AA21" s="30" t="e">
        <f t="shared" ca="1" si="10"/>
        <v>#NAME?</v>
      </c>
      <c r="AB21" s="30" t="e">
        <f t="shared" ca="1" si="10"/>
        <v>#NAME?</v>
      </c>
      <c r="AC21" s="30" t="e">
        <f t="shared" ca="1" si="10"/>
        <v>#NAME?</v>
      </c>
      <c r="AD21" s="30" t="e">
        <f t="shared" ca="1" si="10"/>
        <v>#NAME?</v>
      </c>
      <c r="AE21" s="30" t="e">
        <f t="shared" ca="1" si="10"/>
        <v>#NAME?</v>
      </c>
      <c r="AF21" s="30" t="e">
        <f t="shared" ca="1" si="10"/>
        <v>#NAME?</v>
      </c>
      <c r="AG21" s="30" t="e">
        <f t="shared" ca="1" si="10"/>
        <v>#NAME?</v>
      </c>
      <c r="AH21" s="30" t="e">
        <f t="shared" ca="1" si="10"/>
        <v>#NAME?</v>
      </c>
      <c r="AI21" s="30" t="e">
        <f t="shared" ca="1" si="10"/>
        <v>#NAME?</v>
      </c>
      <c r="AJ21" s="30" t="e">
        <f t="shared" ca="1" si="10"/>
        <v>#NAME?</v>
      </c>
      <c r="AK21" s="30" t="e">
        <f t="shared" ca="1" si="10"/>
        <v>#NAME?</v>
      </c>
      <c r="AL21" s="30" t="e">
        <f t="shared" ca="1" si="10"/>
        <v>#NAME?</v>
      </c>
      <c r="AM21" s="30" t="e">
        <f t="shared" ca="1" si="10"/>
        <v>#NAME?</v>
      </c>
    </row>
    <row r="22" spans="1:39" ht="15.75" customHeight="1" x14ac:dyDescent="0.15">
      <c r="A22" s="37"/>
      <c r="B22" s="30"/>
      <c r="C22" s="30"/>
      <c r="D22" s="30" t="e">
        <f t="shared" ca="1" si="7"/>
        <v>#NAME?</v>
      </c>
      <c r="E22" s="30"/>
      <c r="F22" s="30"/>
      <c r="G22" s="30"/>
      <c r="H22" s="30"/>
      <c r="I22" s="30" t="e">
        <f t="shared" ref="I22:AM22" ca="1" si="11">IF(I$5 = "", "",(I12-I$5)^2)</f>
        <v>#NAME?</v>
      </c>
      <c r="J22" s="30" t="e">
        <f t="shared" ca="1" si="11"/>
        <v>#NAME?</v>
      </c>
      <c r="K22" s="30" t="e">
        <f t="shared" ca="1" si="11"/>
        <v>#NAME?</v>
      </c>
      <c r="L22" s="30" t="e">
        <f t="shared" ca="1" si="11"/>
        <v>#NAME?</v>
      </c>
      <c r="M22" s="30" t="e">
        <f t="shared" ca="1" si="11"/>
        <v>#NAME?</v>
      </c>
      <c r="N22" s="30" t="e">
        <f t="shared" ca="1" si="11"/>
        <v>#NAME?</v>
      </c>
      <c r="O22" s="30" t="e">
        <f t="shared" ca="1" si="11"/>
        <v>#NAME?</v>
      </c>
      <c r="P22" s="30" t="e">
        <f t="shared" ca="1" si="11"/>
        <v>#NAME?</v>
      </c>
      <c r="Q22" s="30" t="e">
        <f t="shared" ca="1" si="11"/>
        <v>#NAME?</v>
      </c>
      <c r="R22" s="30" t="e">
        <f t="shared" ca="1" si="11"/>
        <v>#NAME?</v>
      </c>
      <c r="S22" s="30" t="e">
        <f t="shared" ca="1" si="11"/>
        <v>#NAME?</v>
      </c>
      <c r="T22" s="30" t="e">
        <f t="shared" ca="1" si="11"/>
        <v>#NAME?</v>
      </c>
      <c r="U22" s="30" t="e">
        <f t="shared" ca="1" si="11"/>
        <v>#NAME?</v>
      </c>
      <c r="V22" s="30" t="e">
        <f t="shared" ca="1" si="11"/>
        <v>#NAME?</v>
      </c>
      <c r="W22" s="30" t="e">
        <f t="shared" ca="1" si="11"/>
        <v>#NAME?</v>
      </c>
      <c r="X22" s="30" t="e">
        <f t="shared" ca="1" si="11"/>
        <v>#NAME?</v>
      </c>
      <c r="Y22" s="30" t="e">
        <f t="shared" ca="1" si="11"/>
        <v>#NAME?</v>
      </c>
      <c r="Z22" s="30" t="e">
        <f t="shared" ca="1" si="11"/>
        <v>#NAME?</v>
      </c>
      <c r="AA22" s="30" t="e">
        <f t="shared" ca="1" si="11"/>
        <v>#NAME?</v>
      </c>
      <c r="AB22" s="30" t="e">
        <f t="shared" ca="1" si="11"/>
        <v>#NAME?</v>
      </c>
      <c r="AC22" s="30" t="e">
        <f t="shared" ca="1" si="11"/>
        <v>#NAME?</v>
      </c>
      <c r="AD22" s="30" t="e">
        <f t="shared" ca="1" si="11"/>
        <v>#NAME?</v>
      </c>
      <c r="AE22" s="30" t="e">
        <f t="shared" ca="1" si="11"/>
        <v>#NAME?</v>
      </c>
      <c r="AF22" s="30" t="e">
        <f t="shared" ca="1" si="11"/>
        <v>#NAME?</v>
      </c>
      <c r="AG22" s="30" t="e">
        <f t="shared" ca="1" si="11"/>
        <v>#NAME?</v>
      </c>
      <c r="AH22" s="30" t="e">
        <f t="shared" ca="1" si="11"/>
        <v>#NAME?</v>
      </c>
      <c r="AI22" s="30" t="e">
        <f t="shared" ca="1" si="11"/>
        <v>#NAME?</v>
      </c>
      <c r="AJ22" s="30" t="e">
        <f t="shared" ca="1" si="11"/>
        <v>#NAME?</v>
      </c>
      <c r="AK22" s="30" t="e">
        <f t="shared" ca="1" si="11"/>
        <v>#NAME?</v>
      </c>
      <c r="AL22" s="30" t="e">
        <f t="shared" ca="1" si="11"/>
        <v>#NAME?</v>
      </c>
      <c r="AM22" s="30" t="e">
        <f t="shared" ca="1" si="11"/>
        <v>#NAME?</v>
      </c>
    </row>
    <row r="23" spans="1:39" ht="15.75" customHeight="1" x14ac:dyDescent="0.15">
      <c r="A23" s="37"/>
      <c r="B23" s="30"/>
      <c r="C23" s="30"/>
      <c r="D23" s="30"/>
      <c r="E23" s="30"/>
      <c r="F23" s="30"/>
      <c r="G23" s="30"/>
      <c r="H23" s="30"/>
      <c r="I23" s="30" t="e">
        <f t="shared" ref="I23:AM23" ca="1" si="12">IF(I$5 = "", "",(I13-I$5)^2)</f>
        <v>#NAME?</v>
      </c>
      <c r="J23" s="30" t="e">
        <f t="shared" ca="1" si="12"/>
        <v>#NAME?</v>
      </c>
      <c r="K23" s="30" t="e">
        <f t="shared" ca="1" si="12"/>
        <v>#NAME?</v>
      </c>
      <c r="L23" s="30" t="e">
        <f t="shared" ca="1" si="12"/>
        <v>#NAME?</v>
      </c>
      <c r="M23" s="30" t="e">
        <f t="shared" ca="1" si="12"/>
        <v>#NAME?</v>
      </c>
      <c r="N23" s="30" t="e">
        <f t="shared" ca="1" si="12"/>
        <v>#NAME?</v>
      </c>
      <c r="O23" s="30" t="e">
        <f t="shared" ca="1" si="12"/>
        <v>#NAME?</v>
      </c>
      <c r="P23" s="30" t="e">
        <f t="shared" ca="1" si="12"/>
        <v>#NAME?</v>
      </c>
      <c r="Q23" s="30" t="e">
        <f t="shared" ca="1" si="12"/>
        <v>#NAME?</v>
      </c>
      <c r="R23" s="30" t="e">
        <f t="shared" ca="1" si="12"/>
        <v>#NAME?</v>
      </c>
      <c r="S23" s="30" t="e">
        <f t="shared" ca="1" si="12"/>
        <v>#NAME?</v>
      </c>
      <c r="T23" s="30" t="e">
        <f t="shared" ca="1" si="12"/>
        <v>#NAME?</v>
      </c>
      <c r="U23" s="30" t="e">
        <f t="shared" ca="1" si="12"/>
        <v>#NAME?</v>
      </c>
      <c r="V23" s="30" t="e">
        <f t="shared" ca="1" si="12"/>
        <v>#NAME?</v>
      </c>
      <c r="W23" s="30" t="e">
        <f t="shared" ca="1" si="12"/>
        <v>#NAME?</v>
      </c>
      <c r="X23" s="30" t="e">
        <f t="shared" ca="1" si="12"/>
        <v>#NAME?</v>
      </c>
      <c r="Y23" s="30" t="e">
        <f t="shared" ca="1" si="12"/>
        <v>#NAME?</v>
      </c>
      <c r="Z23" s="30" t="e">
        <f t="shared" ca="1" si="12"/>
        <v>#NAME?</v>
      </c>
      <c r="AA23" s="30" t="e">
        <f t="shared" ca="1" si="12"/>
        <v>#NAME?</v>
      </c>
      <c r="AB23" s="30" t="e">
        <f t="shared" ca="1" si="12"/>
        <v>#NAME?</v>
      </c>
      <c r="AC23" s="30" t="e">
        <f t="shared" ca="1" si="12"/>
        <v>#NAME?</v>
      </c>
      <c r="AD23" s="30" t="e">
        <f t="shared" ca="1" si="12"/>
        <v>#NAME?</v>
      </c>
      <c r="AE23" s="30" t="e">
        <f t="shared" ca="1" si="12"/>
        <v>#NAME?</v>
      </c>
      <c r="AF23" s="30" t="e">
        <f t="shared" ca="1" si="12"/>
        <v>#NAME?</v>
      </c>
      <c r="AG23" s="30" t="e">
        <f t="shared" ca="1" si="12"/>
        <v>#NAME?</v>
      </c>
      <c r="AH23" s="30" t="e">
        <f t="shared" ca="1" si="12"/>
        <v>#NAME?</v>
      </c>
      <c r="AI23" s="30" t="e">
        <f t="shared" ca="1" si="12"/>
        <v>#NAME?</v>
      </c>
      <c r="AJ23" s="30" t="e">
        <f t="shared" ca="1" si="12"/>
        <v>#NAME?</v>
      </c>
      <c r="AK23" s="30" t="e">
        <f t="shared" ca="1" si="12"/>
        <v>#NAME?</v>
      </c>
      <c r="AL23" s="30" t="e">
        <f t="shared" ca="1" si="12"/>
        <v>#NAME?</v>
      </c>
      <c r="AM23" s="30" t="e">
        <f t="shared" ca="1" si="12"/>
        <v>#NAME?</v>
      </c>
    </row>
    <row r="24" spans="1:39" ht="15.75" customHeight="1" x14ac:dyDescent="0.15">
      <c r="A24" s="37"/>
      <c r="B24" s="30"/>
      <c r="C24" s="30"/>
      <c r="D24" s="30"/>
      <c r="E24" s="30"/>
      <c r="F24" s="30"/>
      <c r="G24" s="30"/>
      <c r="H24" s="30"/>
      <c r="I24" s="30" t="e">
        <f t="shared" ref="I24:AM24" ca="1" si="13">IF(I$5 = "", "",(I14-I$5)^2)</f>
        <v>#NAME?</v>
      </c>
      <c r="J24" s="30" t="e">
        <f t="shared" ca="1" si="13"/>
        <v>#NAME?</v>
      </c>
      <c r="K24" s="30" t="e">
        <f t="shared" ca="1" si="13"/>
        <v>#NAME?</v>
      </c>
      <c r="L24" s="30" t="e">
        <f t="shared" ca="1" si="13"/>
        <v>#NAME?</v>
      </c>
      <c r="M24" s="30" t="e">
        <f t="shared" ca="1" si="13"/>
        <v>#NAME?</v>
      </c>
      <c r="N24" s="30" t="e">
        <f t="shared" ca="1" si="13"/>
        <v>#NAME?</v>
      </c>
      <c r="O24" s="30" t="e">
        <f t="shared" ca="1" si="13"/>
        <v>#NAME?</v>
      </c>
      <c r="P24" s="30" t="e">
        <f t="shared" ca="1" si="13"/>
        <v>#NAME?</v>
      </c>
      <c r="Q24" s="30" t="e">
        <f t="shared" ca="1" si="13"/>
        <v>#NAME?</v>
      </c>
      <c r="R24" s="30" t="e">
        <f t="shared" ca="1" si="13"/>
        <v>#NAME?</v>
      </c>
      <c r="S24" s="30" t="e">
        <f t="shared" ca="1" si="13"/>
        <v>#NAME?</v>
      </c>
      <c r="T24" s="30" t="e">
        <f t="shared" ca="1" si="13"/>
        <v>#NAME?</v>
      </c>
      <c r="U24" s="30" t="e">
        <f t="shared" ca="1" si="13"/>
        <v>#NAME?</v>
      </c>
      <c r="V24" s="30" t="e">
        <f t="shared" ca="1" si="13"/>
        <v>#NAME?</v>
      </c>
      <c r="W24" s="30" t="e">
        <f t="shared" ca="1" si="13"/>
        <v>#NAME?</v>
      </c>
      <c r="X24" s="30" t="e">
        <f t="shared" ca="1" si="13"/>
        <v>#NAME?</v>
      </c>
      <c r="Y24" s="30" t="e">
        <f t="shared" ca="1" si="13"/>
        <v>#NAME?</v>
      </c>
      <c r="Z24" s="30" t="e">
        <f t="shared" ca="1" si="13"/>
        <v>#NAME?</v>
      </c>
      <c r="AA24" s="30" t="e">
        <f t="shared" ca="1" si="13"/>
        <v>#NAME?</v>
      </c>
      <c r="AB24" s="30" t="e">
        <f t="shared" ca="1" si="13"/>
        <v>#NAME?</v>
      </c>
      <c r="AC24" s="30" t="e">
        <f t="shared" ca="1" si="13"/>
        <v>#NAME?</v>
      </c>
      <c r="AD24" s="30" t="e">
        <f t="shared" ca="1" si="13"/>
        <v>#NAME?</v>
      </c>
      <c r="AE24" s="30" t="e">
        <f t="shared" ca="1" si="13"/>
        <v>#NAME?</v>
      </c>
      <c r="AF24" s="30" t="e">
        <f t="shared" ca="1" si="13"/>
        <v>#NAME?</v>
      </c>
      <c r="AG24" s="30" t="e">
        <f t="shared" ca="1" si="13"/>
        <v>#NAME?</v>
      </c>
      <c r="AH24" s="30" t="e">
        <f t="shared" ca="1" si="13"/>
        <v>#NAME?</v>
      </c>
      <c r="AI24" s="30" t="e">
        <f t="shared" ca="1" si="13"/>
        <v>#NAME?</v>
      </c>
      <c r="AJ24" s="30" t="e">
        <f t="shared" ca="1" si="13"/>
        <v>#NAME?</v>
      </c>
      <c r="AK24" s="30" t="e">
        <f t="shared" ca="1" si="13"/>
        <v>#NAME?</v>
      </c>
      <c r="AL24" s="30" t="e">
        <f t="shared" ca="1" si="13"/>
        <v>#NAME?</v>
      </c>
      <c r="AM24" s="30" t="e">
        <f t="shared" ca="1" si="13"/>
        <v>#NAME?</v>
      </c>
    </row>
    <row r="25" spans="1:39" ht="15.75" customHeight="1" x14ac:dyDescent="0.15">
      <c r="A25" s="37"/>
      <c r="B25" s="30"/>
      <c r="C25" s="30"/>
      <c r="D25" s="30"/>
      <c r="E25" s="30"/>
      <c r="F25" s="30"/>
      <c r="G25" s="30"/>
      <c r="H25" s="30"/>
      <c r="I25" s="30" t="e">
        <f t="shared" ref="I25:AM25" ca="1" si="14">IF(I$5 = "", "",(I15-I$5)^2)</f>
        <v>#NAME?</v>
      </c>
      <c r="J25" s="30" t="e">
        <f t="shared" ca="1" si="14"/>
        <v>#NAME?</v>
      </c>
      <c r="K25" s="30" t="e">
        <f t="shared" ca="1" si="14"/>
        <v>#NAME?</v>
      </c>
      <c r="L25" s="30" t="e">
        <f t="shared" ca="1" si="14"/>
        <v>#NAME?</v>
      </c>
      <c r="M25" s="30" t="e">
        <f t="shared" ca="1" si="14"/>
        <v>#NAME?</v>
      </c>
      <c r="N25" s="30" t="e">
        <f t="shared" ca="1" si="14"/>
        <v>#NAME?</v>
      </c>
      <c r="O25" s="30" t="e">
        <f t="shared" ca="1" si="14"/>
        <v>#NAME?</v>
      </c>
      <c r="P25" s="30" t="e">
        <f t="shared" ca="1" si="14"/>
        <v>#NAME?</v>
      </c>
      <c r="Q25" s="30" t="e">
        <f t="shared" ca="1" si="14"/>
        <v>#NAME?</v>
      </c>
      <c r="R25" s="30" t="e">
        <f t="shared" ca="1" si="14"/>
        <v>#NAME?</v>
      </c>
      <c r="S25" s="30" t="e">
        <f t="shared" ca="1" si="14"/>
        <v>#NAME?</v>
      </c>
      <c r="T25" s="30" t="e">
        <f t="shared" ca="1" si="14"/>
        <v>#NAME?</v>
      </c>
      <c r="U25" s="30" t="e">
        <f t="shared" ca="1" si="14"/>
        <v>#NAME?</v>
      </c>
      <c r="V25" s="30" t="e">
        <f t="shared" ca="1" si="14"/>
        <v>#NAME?</v>
      </c>
      <c r="W25" s="30" t="e">
        <f t="shared" ca="1" si="14"/>
        <v>#NAME?</v>
      </c>
      <c r="X25" s="30" t="e">
        <f t="shared" ca="1" si="14"/>
        <v>#NAME?</v>
      </c>
      <c r="Y25" s="30" t="e">
        <f t="shared" ca="1" si="14"/>
        <v>#NAME?</v>
      </c>
      <c r="Z25" s="30" t="e">
        <f t="shared" ca="1" si="14"/>
        <v>#NAME?</v>
      </c>
      <c r="AA25" s="30" t="e">
        <f t="shared" ca="1" si="14"/>
        <v>#NAME?</v>
      </c>
      <c r="AB25" s="30" t="e">
        <f t="shared" ca="1" si="14"/>
        <v>#NAME?</v>
      </c>
      <c r="AC25" s="30" t="e">
        <f t="shared" ca="1" si="14"/>
        <v>#NAME?</v>
      </c>
      <c r="AD25" s="30" t="e">
        <f t="shared" ca="1" si="14"/>
        <v>#NAME?</v>
      </c>
      <c r="AE25" s="30" t="e">
        <f t="shared" ca="1" si="14"/>
        <v>#NAME?</v>
      </c>
      <c r="AF25" s="30" t="e">
        <f t="shared" ca="1" si="14"/>
        <v>#NAME?</v>
      </c>
      <c r="AG25" s="30" t="e">
        <f t="shared" ca="1" si="14"/>
        <v>#NAME?</v>
      </c>
      <c r="AH25" s="30" t="e">
        <f t="shared" ca="1" si="14"/>
        <v>#NAME?</v>
      </c>
      <c r="AI25" s="30" t="e">
        <f t="shared" ca="1" si="14"/>
        <v>#NAME?</v>
      </c>
      <c r="AJ25" s="30" t="e">
        <f t="shared" ca="1" si="14"/>
        <v>#NAME?</v>
      </c>
      <c r="AK25" s="30" t="e">
        <f t="shared" ca="1" si="14"/>
        <v>#NAME?</v>
      </c>
      <c r="AL25" s="30" t="e">
        <f t="shared" ca="1" si="14"/>
        <v>#NAME?</v>
      </c>
      <c r="AM25" s="30" t="e">
        <f t="shared" ca="1" si="14"/>
        <v>#NAME?</v>
      </c>
    </row>
    <row r="26" spans="1:39" ht="15.75" customHeight="1" x14ac:dyDescent="0.15">
      <c r="A26" s="27" t="s">
        <v>333</v>
      </c>
      <c r="B26" s="35" t="e">
        <f ca="1">IF(B16&gt;0, SUM(B16:B25)/COUNT(B16:B25), "")</f>
        <v>#NAME?</v>
      </c>
      <c r="C26" s="35" t="e">
        <f t="shared" ref="C26:AM26" ca="1" si="15">IF(C16="", "",SUM(C16:C25)/COUNT(C16:C25))</f>
        <v>#NAME?</v>
      </c>
      <c r="D26" s="35" t="e">
        <f t="shared" ca="1" si="15"/>
        <v>#NAME?</v>
      </c>
      <c r="E26" s="35" t="e">
        <f t="shared" ca="1" si="15"/>
        <v>#NAME?</v>
      </c>
      <c r="F26" s="35" t="e">
        <f t="shared" ca="1" si="15"/>
        <v>#NAME?</v>
      </c>
      <c r="G26" s="35" t="e">
        <f t="shared" ca="1" si="15"/>
        <v>#NAME?</v>
      </c>
      <c r="H26" s="35" t="e">
        <f t="shared" ca="1" si="15"/>
        <v>#NAME?</v>
      </c>
      <c r="I26" s="35" t="e">
        <f t="shared" ca="1" si="15"/>
        <v>#NAME?</v>
      </c>
      <c r="J26" s="35" t="e">
        <f t="shared" ca="1" si="15"/>
        <v>#NAME?</v>
      </c>
      <c r="K26" s="35" t="e">
        <f t="shared" ca="1" si="15"/>
        <v>#NAME?</v>
      </c>
      <c r="L26" s="35" t="e">
        <f t="shared" ca="1" si="15"/>
        <v>#NAME?</v>
      </c>
      <c r="M26" s="35" t="e">
        <f t="shared" ca="1" si="15"/>
        <v>#NAME?</v>
      </c>
      <c r="N26" s="35" t="e">
        <f t="shared" ca="1" si="15"/>
        <v>#NAME?</v>
      </c>
      <c r="O26" s="35" t="e">
        <f t="shared" ca="1" si="15"/>
        <v>#NAME?</v>
      </c>
      <c r="P26" s="35" t="e">
        <f t="shared" ca="1" si="15"/>
        <v>#NAME?</v>
      </c>
      <c r="Q26" s="35" t="e">
        <f t="shared" ca="1" si="15"/>
        <v>#NAME?</v>
      </c>
      <c r="R26" s="35" t="e">
        <f t="shared" ca="1" si="15"/>
        <v>#NAME?</v>
      </c>
      <c r="S26" s="35" t="e">
        <f t="shared" ca="1" si="15"/>
        <v>#NAME?</v>
      </c>
      <c r="T26" s="35" t="e">
        <f t="shared" ca="1" si="15"/>
        <v>#NAME?</v>
      </c>
      <c r="U26" s="35" t="e">
        <f t="shared" ca="1" si="15"/>
        <v>#NAME?</v>
      </c>
      <c r="V26" s="35" t="e">
        <f t="shared" ca="1" si="15"/>
        <v>#NAME?</v>
      </c>
      <c r="W26" s="35" t="e">
        <f t="shared" ca="1" si="15"/>
        <v>#NAME?</v>
      </c>
      <c r="X26" s="35" t="e">
        <f t="shared" ca="1" si="15"/>
        <v>#NAME?</v>
      </c>
      <c r="Y26" s="35" t="e">
        <f t="shared" ca="1" si="15"/>
        <v>#NAME?</v>
      </c>
      <c r="Z26" s="35" t="e">
        <f t="shared" ca="1" si="15"/>
        <v>#NAME?</v>
      </c>
      <c r="AA26" s="35" t="e">
        <f t="shared" ca="1" si="15"/>
        <v>#NAME?</v>
      </c>
      <c r="AB26" s="35" t="e">
        <f t="shared" ca="1" si="15"/>
        <v>#NAME?</v>
      </c>
      <c r="AC26" s="35" t="e">
        <f t="shared" ca="1" si="15"/>
        <v>#NAME?</v>
      </c>
      <c r="AD26" s="35" t="e">
        <f t="shared" ca="1" si="15"/>
        <v>#NAME?</v>
      </c>
      <c r="AE26" s="35" t="e">
        <f t="shared" ca="1" si="15"/>
        <v>#NAME?</v>
      </c>
      <c r="AF26" s="35" t="e">
        <f t="shared" ca="1" si="15"/>
        <v>#NAME?</v>
      </c>
      <c r="AG26" s="35" t="e">
        <f t="shared" ca="1" si="15"/>
        <v>#NAME?</v>
      </c>
      <c r="AH26" s="35" t="e">
        <f t="shared" ca="1" si="15"/>
        <v>#NAME?</v>
      </c>
      <c r="AI26" s="35" t="e">
        <f t="shared" ca="1" si="15"/>
        <v>#NAME?</v>
      </c>
      <c r="AJ26" s="35" t="e">
        <f t="shared" ca="1" si="15"/>
        <v>#NAME?</v>
      </c>
      <c r="AK26" s="35" t="e">
        <f t="shared" ca="1" si="15"/>
        <v>#NAME?</v>
      </c>
      <c r="AL26" s="35" t="e">
        <f t="shared" ca="1" si="15"/>
        <v>#NAME?</v>
      </c>
      <c r="AM26" s="35" t="e">
        <f t="shared" ca="1" si="15"/>
        <v>#NAME?</v>
      </c>
    </row>
    <row r="27" spans="1:39" ht="15.75" customHeight="1" x14ac:dyDescent="0.15">
      <c r="A27" s="27" t="s">
        <v>334</v>
      </c>
      <c r="B27" s="36" t="e">
        <f t="shared" ref="B27:AM27" ca="1" si="16">IF(B$5="", "", B$5*LN(B6)+(1-B$5)*LN(1-B6))</f>
        <v>#NAME?</v>
      </c>
      <c r="C27" s="36" t="e">
        <f t="shared" ca="1" si="16"/>
        <v>#NAME?</v>
      </c>
      <c r="D27" s="36" t="e">
        <f t="shared" ca="1" si="16"/>
        <v>#NAME?</v>
      </c>
      <c r="E27" s="36" t="e">
        <f t="shared" ca="1" si="16"/>
        <v>#NAME?</v>
      </c>
      <c r="F27" s="36" t="e">
        <f t="shared" ca="1" si="16"/>
        <v>#NAME?</v>
      </c>
      <c r="G27" s="36" t="e">
        <f t="shared" ca="1" si="16"/>
        <v>#NAME?</v>
      </c>
      <c r="H27" s="36" t="e">
        <f t="shared" ca="1" si="16"/>
        <v>#NAME?</v>
      </c>
      <c r="I27" s="36" t="e">
        <f t="shared" ca="1" si="16"/>
        <v>#NAME?</v>
      </c>
      <c r="J27" s="36" t="e">
        <f t="shared" ca="1" si="16"/>
        <v>#NAME?</v>
      </c>
      <c r="K27" s="36" t="e">
        <f t="shared" ca="1" si="16"/>
        <v>#NAME?</v>
      </c>
      <c r="L27" s="36" t="e">
        <f t="shared" ca="1" si="16"/>
        <v>#NAME?</v>
      </c>
      <c r="M27" s="36" t="e">
        <f t="shared" ca="1" si="16"/>
        <v>#NAME?</v>
      </c>
      <c r="N27" s="36" t="e">
        <f t="shared" ca="1" si="16"/>
        <v>#NAME?</v>
      </c>
      <c r="O27" s="36" t="e">
        <f t="shared" ca="1" si="16"/>
        <v>#NAME?</v>
      </c>
      <c r="P27" s="36" t="e">
        <f t="shared" ca="1" si="16"/>
        <v>#NAME?</v>
      </c>
      <c r="Q27" s="36" t="e">
        <f t="shared" ca="1" si="16"/>
        <v>#NAME?</v>
      </c>
      <c r="R27" s="36" t="e">
        <f t="shared" ca="1" si="16"/>
        <v>#NAME?</v>
      </c>
      <c r="S27" s="36" t="e">
        <f t="shared" ca="1" si="16"/>
        <v>#NAME?</v>
      </c>
      <c r="T27" s="36" t="e">
        <f t="shared" ca="1" si="16"/>
        <v>#NAME?</v>
      </c>
      <c r="U27" s="36" t="e">
        <f t="shared" ca="1" si="16"/>
        <v>#NAME?</v>
      </c>
      <c r="V27" s="36" t="e">
        <f t="shared" ca="1" si="16"/>
        <v>#NAME?</v>
      </c>
      <c r="W27" s="36" t="e">
        <f t="shared" ca="1" si="16"/>
        <v>#NAME?</v>
      </c>
      <c r="X27" s="36" t="e">
        <f t="shared" ca="1" si="16"/>
        <v>#NAME?</v>
      </c>
      <c r="Y27" s="36" t="e">
        <f t="shared" ca="1" si="16"/>
        <v>#NAME?</v>
      </c>
      <c r="Z27" s="36" t="e">
        <f t="shared" ca="1" si="16"/>
        <v>#NAME?</v>
      </c>
      <c r="AA27" s="36" t="e">
        <f t="shared" ca="1" si="16"/>
        <v>#NAME?</v>
      </c>
      <c r="AB27" s="36" t="e">
        <f t="shared" ca="1" si="16"/>
        <v>#NAME?</v>
      </c>
      <c r="AC27" s="36" t="e">
        <f t="shared" ca="1" si="16"/>
        <v>#NAME?</v>
      </c>
      <c r="AD27" s="36" t="e">
        <f t="shared" ca="1" si="16"/>
        <v>#NAME?</v>
      </c>
      <c r="AE27" s="36" t="e">
        <f t="shared" ca="1" si="16"/>
        <v>#NAME?</v>
      </c>
      <c r="AF27" s="36" t="e">
        <f t="shared" ca="1" si="16"/>
        <v>#NAME?</v>
      </c>
      <c r="AG27" s="36" t="e">
        <f t="shared" ca="1" si="16"/>
        <v>#NAME?</v>
      </c>
      <c r="AH27" s="36" t="e">
        <f t="shared" ca="1" si="16"/>
        <v>#NAME?</v>
      </c>
      <c r="AI27" s="36" t="e">
        <f t="shared" ca="1" si="16"/>
        <v>#NAME?</v>
      </c>
      <c r="AJ27" s="36" t="e">
        <f t="shared" ca="1" si="16"/>
        <v>#NAME?</v>
      </c>
      <c r="AK27" s="36" t="e">
        <f t="shared" ca="1" si="16"/>
        <v>#NAME?</v>
      </c>
      <c r="AL27" s="36" t="e">
        <f t="shared" ca="1" si="16"/>
        <v>#NAME?</v>
      </c>
      <c r="AM27" s="36" t="e">
        <f t="shared" ca="1" si="16"/>
        <v>#NAME?</v>
      </c>
    </row>
    <row r="28" spans="1:39" ht="15.75" customHeight="1" x14ac:dyDescent="0.15">
      <c r="A28" s="37"/>
      <c r="B28" s="36"/>
      <c r="C28" s="36" t="e">
        <f t="shared" ref="C28:C29" ca="1" si="17">IF(C$5="", "", C$5*LN(C7)+(1-C$5)*LN(1-C7))</f>
        <v>#NAME?</v>
      </c>
      <c r="D28" s="36"/>
      <c r="E28" s="36" t="e">
        <f t="shared" ref="E28:F28" ca="1" si="18">IF(E$5="", "", E$5*LN(E7)+(1-E$5)*LN(1-E7))</f>
        <v>#NAME?</v>
      </c>
      <c r="F28" s="36" t="e">
        <f t="shared" ca="1" si="18"/>
        <v>#NAME?</v>
      </c>
      <c r="G28" s="36"/>
      <c r="H28" s="36" t="e">
        <f ca="1">IF(H$5="", "", H$5*LN(H7)+(1-H$5)*LN(1-H7))</f>
        <v>#NAME?</v>
      </c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</row>
    <row r="29" spans="1:39" ht="15.75" customHeight="1" x14ac:dyDescent="0.15">
      <c r="A29" s="37"/>
      <c r="B29" s="36"/>
      <c r="C29" s="36" t="e">
        <f t="shared" ca="1" si="17"/>
        <v>#NAME?</v>
      </c>
      <c r="D29" s="36"/>
      <c r="E29" s="36"/>
      <c r="F29" s="36" t="e">
        <f t="shared" ref="F29:F30" ca="1" si="19">IF(F$5="", "", F$5*LN(F8)+(1-F$5)*LN(1-F8))</f>
        <v>#NAME?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</row>
    <row r="30" spans="1:39" ht="15.75" customHeight="1" x14ac:dyDescent="0.15">
      <c r="A30" s="37"/>
      <c r="B30" s="36"/>
      <c r="C30" s="36"/>
      <c r="D30" s="36"/>
      <c r="E30" s="36"/>
      <c r="F30" s="36" t="e">
        <f t="shared" ca="1" si="19"/>
        <v>#NAME?</v>
      </c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</row>
    <row r="31" spans="1:39" ht="15.75" customHeight="1" x14ac:dyDescent="0.15">
      <c r="A31" s="37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</row>
    <row r="32" spans="1:39" ht="15.75" customHeight="1" x14ac:dyDescent="0.15">
      <c r="A32" s="37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</row>
    <row r="33" spans="1:39" ht="15.75" customHeight="1" x14ac:dyDescent="0.15">
      <c r="A33" s="37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</row>
    <row r="34" spans="1:39" ht="15.75" customHeight="1" x14ac:dyDescent="0.15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</row>
    <row r="35" spans="1:39" ht="15.75" customHeight="1" x14ac:dyDescent="0.15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</row>
    <row r="36" spans="1:39" ht="15.75" customHeight="1" x14ac:dyDescent="0.15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</row>
    <row r="37" spans="1:39" ht="15.75" customHeight="1" x14ac:dyDescent="0.15">
      <c r="A37" s="27" t="s">
        <v>344</v>
      </c>
      <c r="B37" s="35" t="e">
        <f t="shared" ref="B37:AM37" ca="1" si="20">IF(B5="", "",AVERAGE(B27:B36))</f>
        <v>#NAME?</v>
      </c>
      <c r="C37" s="35" t="e">
        <f t="shared" ca="1" si="20"/>
        <v>#NAME?</v>
      </c>
      <c r="D37" s="35" t="e">
        <f t="shared" ca="1" si="20"/>
        <v>#NAME?</v>
      </c>
      <c r="E37" s="35" t="e">
        <f t="shared" ca="1" si="20"/>
        <v>#NAME?</v>
      </c>
      <c r="F37" s="35" t="e">
        <f t="shared" ca="1" si="20"/>
        <v>#NAME?</v>
      </c>
      <c r="G37" s="35" t="e">
        <f t="shared" ca="1" si="20"/>
        <v>#NAME?</v>
      </c>
      <c r="H37" s="35" t="e">
        <f t="shared" ca="1" si="20"/>
        <v>#NAME?</v>
      </c>
      <c r="I37" s="35" t="e">
        <f t="shared" ca="1" si="20"/>
        <v>#NAME?</v>
      </c>
      <c r="J37" s="35" t="e">
        <f t="shared" ca="1" si="20"/>
        <v>#NAME?</v>
      </c>
      <c r="K37" s="35" t="e">
        <f t="shared" ca="1" si="20"/>
        <v>#NAME?</v>
      </c>
      <c r="L37" s="35" t="e">
        <f t="shared" ca="1" si="20"/>
        <v>#NAME?</v>
      </c>
      <c r="M37" s="35" t="e">
        <f t="shared" ca="1" si="20"/>
        <v>#NAME?</v>
      </c>
      <c r="N37" s="35" t="e">
        <f t="shared" ca="1" si="20"/>
        <v>#NAME?</v>
      </c>
      <c r="O37" s="35" t="e">
        <f t="shared" ca="1" si="20"/>
        <v>#NAME?</v>
      </c>
      <c r="P37" s="35" t="e">
        <f t="shared" ca="1" si="20"/>
        <v>#NAME?</v>
      </c>
      <c r="Q37" s="35" t="e">
        <f t="shared" ca="1" si="20"/>
        <v>#NAME?</v>
      </c>
      <c r="R37" s="35" t="e">
        <f t="shared" ca="1" si="20"/>
        <v>#NAME?</v>
      </c>
      <c r="S37" s="35" t="e">
        <f t="shared" ca="1" si="20"/>
        <v>#NAME?</v>
      </c>
      <c r="T37" s="35" t="e">
        <f t="shared" ca="1" si="20"/>
        <v>#NAME?</v>
      </c>
      <c r="U37" s="35" t="e">
        <f t="shared" ca="1" si="20"/>
        <v>#NAME?</v>
      </c>
      <c r="V37" s="35" t="e">
        <f t="shared" ca="1" si="20"/>
        <v>#NAME?</v>
      </c>
      <c r="W37" s="35" t="e">
        <f t="shared" ca="1" si="20"/>
        <v>#NAME?</v>
      </c>
      <c r="X37" s="35" t="e">
        <f t="shared" ca="1" si="20"/>
        <v>#NAME?</v>
      </c>
      <c r="Y37" s="35" t="e">
        <f t="shared" ca="1" si="20"/>
        <v>#NAME?</v>
      </c>
      <c r="Z37" s="35" t="e">
        <f t="shared" ca="1" si="20"/>
        <v>#NAME?</v>
      </c>
      <c r="AA37" s="35" t="e">
        <f t="shared" ca="1" si="20"/>
        <v>#NAME?</v>
      </c>
      <c r="AB37" s="35" t="e">
        <f t="shared" ca="1" si="20"/>
        <v>#NAME?</v>
      </c>
      <c r="AC37" s="35" t="e">
        <f t="shared" ca="1" si="20"/>
        <v>#NAME?</v>
      </c>
      <c r="AD37" s="35" t="e">
        <f t="shared" ca="1" si="20"/>
        <v>#NAME?</v>
      </c>
      <c r="AE37" s="35" t="e">
        <f t="shared" ca="1" si="20"/>
        <v>#NAME?</v>
      </c>
      <c r="AF37" s="35" t="e">
        <f t="shared" ca="1" si="20"/>
        <v>#NAME?</v>
      </c>
      <c r="AG37" s="35" t="e">
        <f t="shared" ca="1" si="20"/>
        <v>#NAME?</v>
      </c>
      <c r="AH37" s="35" t="e">
        <f t="shared" ca="1" si="20"/>
        <v>#NAME?</v>
      </c>
      <c r="AI37" s="35" t="e">
        <f t="shared" ca="1" si="20"/>
        <v>#NAME?</v>
      </c>
      <c r="AJ37" s="35" t="e">
        <f t="shared" ca="1" si="20"/>
        <v>#NAME?</v>
      </c>
      <c r="AK37" s="35" t="e">
        <f t="shared" ca="1" si="20"/>
        <v>#NAME?</v>
      </c>
      <c r="AL37" s="35" t="e">
        <f t="shared" ca="1" si="20"/>
        <v>#NAME?</v>
      </c>
      <c r="AM37" s="35" t="e">
        <f t="shared" ca="1" si="20"/>
        <v>#NAME?</v>
      </c>
    </row>
    <row r="38" spans="1:39" ht="15.75" customHeight="1" x14ac:dyDescent="0.15">
      <c r="A38" s="37"/>
      <c r="B38" s="30"/>
      <c r="C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</row>
    <row r="39" spans="1:39" ht="15.75" customHeight="1" x14ac:dyDescent="0.15">
      <c r="A39" s="37"/>
      <c r="B39" s="30"/>
      <c r="C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</row>
    <row r="40" spans="1:39" ht="15.75" customHeight="1" x14ac:dyDescent="0.15">
      <c r="A40" s="37"/>
      <c r="B40" s="30"/>
      <c r="C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</row>
    <row r="41" spans="1:39" ht="15.75" customHeight="1" x14ac:dyDescent="0.15">
      <c r="A41" s="37"/>
      <c r="B41" s="30"/>
      <c r="C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</row>
    <row r="42" spans="1:39" ht="15.75" customHeight="1" x14ac:dyDescent="0.15">
      <c r="A42" s="37"/>
      <c r="B42" s="30"/>
      <c r="C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</row>
    <row r="43" spans="1:39" ht="15.75" customHeight="1" x14ac:dyDescent="0.15">
      <c r="A43" s="37"/>
      <c r="B43" s="30"/>
      <c r="C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</row>
    <row r="44" spans="1:39" ht="15.75" customHeight="1" x14ac:dyDescent="0.15">
      <c r="A44" s="37"/>
      <c r="B44" s="30"/>
      <c r="C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</row>
    <row r="45" spans="1:39" ht="15.75" customHeight="1" x14ac:dyDescent="0.15">
      <c r="A45" s="37"/>
      <c r="B45" s="30"/>
      <c r="C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</row>
    <row r="46" spans="1:39" ht="15.75" customHeight="1" x14ac:dyDescent="0.15">
      <c r="A46" s="37"/>
      <c r="B46" s="30"/>
      <c r="C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</row>
    <row r="47" spans="1:39" ht="15.75" customHeight="1" x14ac:dyDescent="0.15">
      <c r="A47" s="37"/>
      <c r="B47" s="30"/>
      <c r="C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</row>
    <row r="48" spans="1:39" ht="15.75" customHeight="1" x14ac:dyDescent="0.15">
      <c r="A48" s="37"/>
      <c r="B48" s="30"/>
      <c r="C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</row>
    <row r="49" spans="1:39" ht="15.75" customHeight="1" x14ac:dyDescent="0.15">
      <c r="A49" s="37"/>
      <c r="B49" s="30"/>
      <c r="C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</row>
    <row r="50" spans="1:39" ht="13" x14ac:dyDescent="0.15">
      <c r="A50" s="37"/>
      <c r="B50" s="30"/>
      <c r="C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</row>
    <row r="51" spans="1:39" ht="13" x14ac:dyDescent="0.15">
      <c r="A51" s="37"/>
      <c r="B51" s="30"/>
      <c r="C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</row>
    <row r="52" spans="1:39" ht="13" x14ac:dyDescent="0.15">
      <c r="A52" s="37"/>
      <c r="B52" s="30"/>
      <c r="C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</row>
    <row r="53" spans="1:39" ht="13" x14ac:dyDescent="0.15">
      <c r="A53" s="37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</row>
    <row r="54" spans="1:39" ht="13" x14ac:dyDescent="0.15">
      <c r="A54" s="37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</row>
    <row r="55" spans="1:39" ht="13" x14ac:dyDescent="0.15">
      <c r="A55" s="37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</row>
    <row r="56" spans="1:39" ht="13" x14ac:dyDescent="0.15">
      <c r="A56" s="37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</row>
    <row r="57" spans="1:39" ht="13" x14ac:dyDescent="0.15">
      <c r="A57" s="37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</row>
    <row r="58" spans="1:39" ht="13" x14ac:dyDescent="0.15">
      <c r="A58" s="37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</row>
    <row r="59" spans="1:39" ht="13" x14ac:dyDescent="0.15">
      <c r="A59" s="37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</row>
    <row r="60" spans="1:39" ht="13" x14ac:dyDescent="0.15">
      <c r="A60" s="37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</row>
    <row r="61" spans="1:39" ht="13" x14ac:dyDescent="0.15">
      <c r="A61" s="37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</row>
    <row r="62" spans="1:39" ht="13" x14ac:dyDescent="0.15">
      <c r="A62" s="37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</row>
    <row r="63" spans="1:39" ht="13" x14ac:dyDescent="0.15">
      <c r="A63" s="37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</row>
    <row r="64" spans="1:39" ht="13" x14ac:dyDescent="0.15">
      <c r="A64" s="37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</row>
    <row r="65" spans="1:39" ht="13" x14ac:dyDescent="0.15">
      <c r="A65" s="37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</row>
    <row r="66" spans="1:39" ht="13" x14ac:dyDescent="0.15">
      <c r="A66" s="37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</row>
    <row r="67" spans="1:39" ht="13" x14ac:dyDescent="0.15">
      <c r="A67" s="37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</row>
    <row r="68" spans="1:39" ht="13" x14ac:dyDescent="0.15">
      <c r="A68" s="37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</row>
    <row r="69" spans="1:39" ht="13" x14ac:dyDescent="0.15">
      <c r="A69" s="37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</row>
    <row r="70" spans="1:39" ht="13" x14ac:dyDescent="0.15">
      <c r="A70" s="37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</row>
    <row r="71" spans="1:39" ht="13" x14ac:dyDescent="0.15">
      <c r="A71" s="37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</row>
    <row r="72" spans="1:39" ht="13" x14ac:dyDescent="0.15">
      <c r="A72" s="37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</row>
    <row r="73" spans="1:39" ht="13" x14ac:dyDescent="0.15">
      <c r="A73" s="37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</row>
    <row r="74" spans="1:39" ht="13" x14ac:dyDescent="0.15">
      <c r="A74" s="37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</row>
    <row r="75" spans="1:39" ht="13" x14ac:dyDescent="0.15">
      <c r="A75" s="37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</row>
    <row r="76" spans="1:39" ht="13" x14ac:dyDescent="0.15">
      <c r="A76" s="37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</row>
    <row r="77" spans="1:39" ht="13" x14ac:dyDescent="0.15">
      <c r="A77" s="37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</row>
    <row r="78" spans="1:39" ht="13" x14ac:dyDescent="0.15">
      <c r="A78" s="37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</row>
    <row r="79" spans="1:39" ht="13" x14ac:dyDescent="0.15">
      <c r="A79" s="37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</row>
    <row r="80" spans="1:39" ht="13" x14ac:dyDescent="0.15">
      <c r="A80" s="37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</row>
    <row r="81" spans="1:39" ht="13" x14ac:dyDescent="0.15">
      <c r="A81" s="37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</row>
    <row r="82" spans="1:39" ht="13" x14ac:dyDescent="0.15">
      <c r="A82" s="37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</row>
    <row r="83" spans="1:39" ht="13" x14ac:dyDescent="0.15">
      <c r="A83" s="37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</row>
    <row r="84" spans="1:39" ht="13" x14ac:dyDescent="0.15">
      <c r="A84" s="37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</row>
    <row r="85" spans="1:39" ht="13" x14ac:dyDescent="0.15">
      <c r="A85" s="37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</row>
    <row r="86" spans="1:39" ht="13" x14ac:dyDescent="0.15">
      <c r="A86" s="37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</row>
    <row r="87" spans="1:39" ht="13" x14ac:dyDescent="0.15">
      <c r="A87" s="37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</row>
    <row r="88" spans="1:39" ht="13" x14ac:dyDescent="0.15">
      <c r="A88" s="37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</row>
    <row r="89" spans="1:39" ht="13" x14ac:dyDescent="0.15">
      <c r="A89" s="37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</row>
    <row r="90" spans="1:39" ht="13" x14ac:dyDescent="0.15">
      <c r="A90" s="37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</row>
    <row r="91" spans="1:39" ht="13" x14ac:dyDescent="0.15">
      <c r="A91" s="37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</row>
    <row r="92" spans="1:39" ht="13" x14ac:dyDescent="0.15">
      <c r="A92" s="37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</row>
    <row r="93" spans="1:39" ht="13" x14ac:dyDescent="0.15">
      <c r="A93" s="37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</row>
    <row r="94" spans="1:39" ht="13" x14ac:dyDescent="0.15">
      <c r="A94" s="37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</row>
    <row r="95" spans="1:39" ht="13" x14ac:dyDescent="0.15">
      <c r="A95" s="37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</row>
    <row r="96" spans="1:39" ht="13" x14ac:dyDescent="0.15">
      <c r="A96" s="37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</row>
    <row r="97" spans="1:39" ht="13" x14ac:dyDescent="0.15">
      <c r="A97" s="37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</row>
    <row r="98" spans="1:39" ht="13" x14ac:dyDescent="0.15">
      <c r="A98" s="37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</row>
    <row r="99" spans="1:39" ht="13" x14ac:dyDescent="0.15">
      <c r="A99" s="37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</row>
    <row r="100" spans="1:39" ht="13" x14ac:dyDescent="0.15">
      <c r="A100" s="37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</row>
    <row r="101" spans="1:39" ht="13" x14ac:dyDescent="0.15">
      <c r="A101" s="37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</row>
    <row r="102" spans="1:39" ht="13" x14ac:dyDescent="0.15">
      <c r="A102" s="37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</row>
    <row r="103" spans="1:39" ht="13" x14ac:dyDescent="0.15">
      <c r="A103" s="37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</row>
    <row r="104" spans="1:39" ht="13" x14ac:dyDescent="0.15">
      <c r="A104" s="37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</row>
    <row r="105" spans="1:39" ht="13" x14ac:dyDescent="0.15">
      <c r="A105" s="37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</row>
    <row r="106" spans="1:39" ht="13" x14ac:dyDescent="0.15">
      <c r="A106" s="37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</row>
    <row r="107" spans="1:39" ht="13" x14ac:dyDescent="0.15">
      <c r="A107" s="37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</row>
    <row r="108" spans="1:39" ht="13" x14ac:dyDescent="0.15">
      <c r="A108" s="37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</row>
    <row r="109" spans="1:39" ht="13" x14ac:dyDescent="0.15">
      <c r="A109" s="37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</row>
    <row r="110" spans="1:39" ht="13" x14ac:dyDescent="0.15">
      <c r="A110" s="37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</row>
    <row r="111" spans="1:39" ht="13" x14ac:dyDescent="0.15">
      <c r="A111" s="37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</row>
    <row r="112" spans="1:39" ht="13" x14ac:dyDescent="0.15">
      <c r="A112" s="37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</row>
    <row r="113" spans="1:39" ht="13" x14ac:dyDescent="0.15">
      <c r="A113" s="37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</row>
    <row r="114" spans="1:39" ht="13" x14ac:dyDescent="0.15">
      <c r="A114" s="37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</row>
    <row r="115" spans="1:39" ht="13" x14ac:dyDescent="0.15">
      <c r="A115" s="37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</row>
    <row r="116" spans="1:39" ht="13" x14ac:dyDescent="0.15">
      <c r="A116" s="37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</row>
    <row r="117" spans="1:39" ht="13" x14ac:dyDescent="0.15">
      <c r="A117" s="37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</row>
    <row r="118" spans="1:39" ht="13" x14ac:dyDescent="0.15">
      <c r="A118" s="37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</row>
    <row r="119" spans="1:39" ht="13" x14ac:dyDescent="0.15">
      <c r="A119" s="37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</row>
    <row r="120" spans="1:39" ht="13" x14ac:dyDescent="0.15">
      <c r="A120" s="37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</row>
    <row r="121" spans="1:39" ht="13" x14ac:dyDescent="0.15">
      <c r="A121" s="37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</row>
    <row r="122" spans="1:39" ht="13" x14ac:dyDescent="0.15">
      <c r="A122" s="37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</row>
    <row r="123" spans="1:39" ht="13" x14ac:dyDescent="0.15">
      <c r="A123" s="37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</row>
    <row r="124" spans="1:39" ht="13" x14ac:dyDescent="0.15">
      <c r="A124" s="37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</row>
    <row r="125" spans="1:39" ht="13" x14ac:dyDescent="0.15">
      <c r="A125" s="37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</row>
    <row r="126" spans="1:39" ht="13" x14ac:dyDescent="0.15">
      <c r="A126" s="37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</row>
    <row r="127" spans="1:39" ht="13" x14ac:dyDescent="0.15">
      <c r="A127" s="37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</row>
    <row r="128" spans="1:39" ht="13" x14ac:dyDescent="0.15">
      <c r="A128" s="37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</row>
    <row r="129" spans="1:39" ht="13" x14ac:dyDescent="0.15">
      <c r="A129" s="37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</row>
    <row r="130" spans="1:39" ht="13" x14ac:dyDescent="0.15">
      <c r="A130" s="37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</row>
    <row r="131" spans="1:39" ht="13" x14ac:dyDescent="0.15">
      <c r="A131" s="37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</row>
    <row r="132" spans="1:39" ht="13" x14ac:dyDescent="0.15">
      <c r="A132" s="37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</row>
    <row r="133" spans="1:39" ht="13" x14ac:dyDescent="0.15">
      <c r="A133" s="37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</row>
    <row r="134" spans="1:39" ht="13" x14ac:dyDescent="0.15">
      <c r="A134" s="37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</row>
    <row r="135" spans="1:39" ht="13" x14ac:dyDescent="0.15">
      <c r="A135" s="37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</row>
    <row r="136" spans="1:39" ht="13" x14ac:dyDescent="0.15">
      <c r="A136" s="37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</row>
    <row r="137" spans="1:39" ht="13" x14ac:dyDescent="0.15">
      <c r="A137" s="37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</row>
    <row r="138" spans="1:39" ht="13" x14ac:dyDescent="0.15">
      <c r="A138" s="37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</row>
    <row r="139" spans="1:39" ht="13" x14ac:dyDescent="0.15">
      <c r="A139" s="37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</row>
    <row r="140" spans="1:39" ht="13" x14ac:dyDescent="0.15">
      <c r="A140" s="37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</row>
    <row r="141" spans="1:39" ht="13" x14ac:dyDescent="0.15">
      <c r="A141" s="37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</row>
    <row r="142" spans="1:39" ht="13" x14ac:dyDescent="0.15">
      <c r="A142" s="37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</row>
    <row r="143" spans="1:39" ht="13" x14ac:dyDescent="0.15">
      <c r="A143" s="37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</row>
    <row r="144" spans="1:39" ht="13" x14ac:dyDescent="0.15">
      <c r="A144" s="37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</row>
    <row r="145" spans="1:39" ht="13" x14ac:dyDescent="0.15">
      <c r="A145" s="37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</row>
    <row r="146" spans="1:39" ht="13" x14ac:dyDescent="0.15">
      <c r="A146" s="37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</row>
    <row r="147" spans="1:39" ht="13" x14ac:dyDescent="0.15">
      <c r="A147" s="37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</row>
    <row r="148" spans="1:39" ht="13" x14ac:dyDescent="0.15">
      <c r="A148" s="37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</row>
    <row r="149" spans="1:39" ht="13" x14ac:dyDescent="0.15">
      <c r="A149" s="37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</row>
    <row r="150" spans="1:39" ht="13" x14ac:dyDescent="0.15">
      <c r="A150" s="37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</row>
    <row r="151" spans="1:39" ht="13" x14ac:dyDescent="0.15">
      <c r="A151" s="37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</row>
    <row r="152" spans="1:39" ht="13" x14ac:dyDescent="0.15">
      <c r="A152" s="37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</row>
    <row r="153" spans="1:39" ht="13" x14ac:dyDescent="0.15">
      <c r="A153" s="37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</row>
    <row r="154" spans="1:39" ht="13" x14ac:dyDescent="0.15">
      <c r="A154" s="37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</row>
    <row r="155" spans="1:39" ht="13" x14ac:dyDescent="0.15">
      <c r="A155" s="37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</row>
    <row r="156" spans="1:39" ht="13" x14ac:dyDescent="0.15">
      <c r="A156" s="37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</row>
    <row r="157" spans="1:39" ht="13" x14ac:dyDescent="0.15">
      <c r="A157" s="37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</row>
    <row r="158" spans="1:39" ht="13" x14ac:dyDescent="0.15">
      <c r="A158" s="37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</row>
    <row r="159" spans="1:39" ht="13" x14ac:dyDescent="0.15">
      <c r="A159" s="37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</row>
    <row r="160" spans="1:39" ht="13" x14ac:dyDescent="0.15">
      <c r="A160" s="37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</row>
    <row r="161" spans="1:39" ht="13" x14ac:dyDescent="0.15">
      <c r="A161" s="37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</row>
    <row r="162" spans="1:39" ht="13" x14ac:dyDescent="0.15">
      <c r="A162" s="37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</row>
    <row r="163" spans="1:39" ht="13" x14ac:dyDescent="0.15">
      <c r="A163" s="37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</row>
    <row r="164" spans="1:39" ht="13" x14ac:dyDescent="0.15">
      <c r="A164" s="37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</row>
    <row r="165" spans="1:39" ht="13" x14ac:dyDescent="0.15">
      <c r="A165" s="37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</row>
    <row r="166" spans="1:39" ht="13" x14ac:dyDescent="0.15">
      <c r="A166" s="37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</row>
    <row r="167" spans="1:39" ht="13" x14ac:dyDescent="0.15">
      <c r="A167" s="37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</row>
    <row r="168" spans="1:39" ht="13" x14ac:dyDescent="0.15">
      <c r="A168" s="37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</row>
    <row r="169" spans="1:39" ht="13" x14ac:dyDescent="0.15">
      <c r="A169" s="37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</row>
    <row r="170" spans="1:39" ht="13" x14ac:dyDescent="0.15">
      <c r="A170" s="37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</row>
    <row r="171" spans="1:39" ht="13" x14ac:dyDescent="0.15">
      <c r="A171" s="37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</row>
    <row r="172" spans="1:39" ht="13" x14ac:dyDescent="0.15">
      <c r="A172" s="37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</row>
    <row r="173" spans="1:39" ht="13" x14ac:dyDescent="0.15">
      <c r="A173" s="37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</row>
    <row r="174" spans="1:39" ht="13" x14ac:dyDescent="0.15">
      <c r="A174" s="37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</row>
    <row r="175" spans="1:39" ht="13" x14ac:dyDescent="0.15">
      <c r="A175" s="37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</row>
    <row r="176" spans="1:39" ht="13" x14ac:dyDescent="0.15">
      <c r="A176" s="37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</row>
    <row r="177" spans="1:39" ht="13" x14ac:dyDescent="0.15">
      <c r="A177" s="37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</row>
    <row r="178" spans="1:39" ht="13" x14ac:dyDescent="0.15">
      <c r="A178" s="37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</row>
    <row r="179" spans="1:39" ht="13" x14ac:dyDescent="0.15">
      <c r="A179" s="37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</row>
    <row r="180" spans="1:39" ht="13" x14ac:dyDescent="0.15">
      <c r="A180" s="37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</row>
    <row r="181" spans="1:39" ht="13" x14ac:dyDescent="0.15">
      <c r="A181" s="37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</row>
    <row r="182" spans="1:39" ht="13" x14ac:dyDescent="0.15">
      <c r="A182" s="37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</row>
    <row r="183" spans="1:39" ht="13" x14ac:dyDescent="0.15">
      <c r="A183" s="37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</row>
    <row r="184" spans="1:39" ht="13" x14ac:dyDescent="0.15">
      <c r="A184" s="37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</row>
    <row r="185" spans="1:39" ht="13" x14ac:dyDescent="0.15">
      <c r="A185" s="37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</row>
    <row r="186" spans="1:39" ht="13" x14ac:dyDescent="0.15">
      <c r="A186" s="37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</row>
    <row r="187" spans="1:39" ht="13" x14ac:dyDescent="0.15">
      <c r="A187" s="37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</row>
    <row r="188" spans="1:39" ht="13" x14ac:dyDescent="0.15">
      <c r="A188" s="37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</row>
    <row r="189" spans="1:39" ht="13" x14ac:dyDescent="0.15">
      <c r="A189" s="37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</row>
    <row r="190" spans="1:39" ht="13" x14ac:dyDescent="0.15">
      <c r="A190" s="37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</row>
    <row r="191" spans="1:39" ht="13" x14ac:dyDescent="0.15">
      <c r="A191" s="37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</row>
    <row r="192" spans="1:39" ht="13" x14ac:dyDescent="0.15">
      <c r="A192" s="37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</row>
    <row r="193" spans="1:39" ht="13" x14ac:dyDescent="0.15">
      <c r="A193" s="37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</row>
    <row r="194" spans="1:39" ht="13" x14ac:dyDescent="0.15">
      <c r="A194" s="37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</row>
    <row r="195" spans="1:39" ht="13" x14ac:dyDescent="0.15">
      <c r="A195" s="37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</row>
    <row r="196" spans="1:39" ht="13" x14ac:dyDescent="0.15">
      <c r="A196" s="37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</row>
    <row r="197" spans="1:39" ht="13" x14ac:dyDescent="0.15">
      <c r="A197" s="37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</row>
    <row r="198" spans="1:39" ht="13" x14ac:dyDescent="0.15">
      <c r="A198" s="37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</row>
    <row r="199" spans="1:39" ht="13" x14ac:dyDescent="0.15">
      <c r="A199" s="37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</row>
    <row r="200" spans="1:39" ht="13" x14ac:dyDescent="0.15">
      <c r="A200" s="37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</row>
    <row r="201" spans="1:39" ht="13" x14ac:dyDescent="0.15">
      <c r="A201" s="37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</row>
    <row r="202" spans="1:39" ht="13" x14ac:dyDescent="0.15">
      <c r="A202" s="37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</row>
    <row r="203" spans="1:39" ht="13" x14ac:dyDescent="0.15">
      <c r="A203" s="37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</row>
    <row r="204" spans="1:39" ht="13" x14ac:dyDescent="0.15">
      <c r="A204" s="37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</row>
    <row r="205" spans="1:39" ht="13" x14ac:dyDescent="0.15">
      <c r="A205" s="37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</row>
    <row r="206" spans="1:39" ht="13" x14ac:dyDescent="0.15">
      <c r="A206" s="37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</row>
    <row r="207" spans="1:39" ht="13" x14ac:dyDescent="0.15">
      <c r="A207" s="37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</row>
    <row r="208" spans="1:39" ht="13" x14ac:dyDescent="0.15">
      <c r="A208" s="37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</row>
    <row r="209" spans="1:39" ht="13" x14ac:dyDescent="0.15">
      <c r="A209" s="37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</row>
    <row r="210" spans="1:39" ht="13" x14ac:dyDescent="0.15">
      <c r="A210" s="37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</row>
    <row r="211" spans="1:39" ht="13" x14ac:dyDescent="0.15">
      <c r="A211" s="37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</row>
    <row r="212" spans="1:39" ht="13" x14ac:dyDescent="0.15">
      <c r="A212" s="37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</row>
    <row r="213" spans="1:39" ht="13" x14ac:dyDescent="0.15">
      <c r="A213" s="37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</row>
    <row r="214" spans="1:39" ht="13" x14ac:dyDescent="0.15">
      <c r="A214" s="37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</row>
    <row r="215" spans="1:39" ht="13" x14ac:dyDescent="0.15">
      <c r="A215" s="37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</row>
    <row r="216" spans="1:39" ht="13" x14ac:dyDescent="0.15">
      <c r="A216" s="37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</row>
    <row r="217" spans="1:39" ht="13" x14ac:dyDescent="0.15">
      <c r="A217" s="37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</row>
    <row r="218" spans="1:39" ht="13" x14ac:dyDescent="0.15">
      <c r="A218" s="37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</row>
    <row r="219" spans="1:39" ht="13" x14ac:dyDescent="0.15">
      <c r="A219" s="37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</row>
    <row r="220" spans="1:39" ht="13" x14ac:dyDescent="0.15">
      <c r="A220" s="37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</row>
    <row r="221" spans="1:39" ht="13" x14ac:dyDescent="0.15">
      <c r="A221" s="37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</row>
    <row r="222" spans="1:39" ht="13" x14ac:dyDescent="0.15">
      <c r="A222" s="37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</row>
    <row r="223" spans="1:39" ht="13" x14ac:dyDescent="0.15">
      <c r="A223" s="37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</row>
    <row r="224" spans="1:39" ht="13" x14ac:dyDescent="0.15">
      <c r="A224" s="37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</row>
    <row r="225" spans="1:39" ht="13" x14ac:dyDescent="0.15">
      <c r="A225" s="37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</row>
    <row r="226" spans="1:39" ht="13" x14ac:dyDescent="0.15">
      <c r="A226" s="37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</row>
    <row r="227" spans="1:39" ht="13" x14ac:dyDescent="0.15">
      <c r="A227" s="37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</row>
    <row r="228" spans="1:39" ht="13" x14ac:dyDescent="0.15">
      <c r="A228" s="37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</row>
    <row r="229" spans="1:39" ht="13" x14ac:dyDescent="0.15">
      <c r="A229" s="37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</row>
    <row r="230" spans="1:39" ht="13" x14ac:dyDescent="0.15">
      <c r="A230" s="37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</row>
    <row r="231" spans="1:39" ht="13" x14ac:dyDescent="0.15">
      <c r="A231" s="37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</row>
    <row r="232" spans="1:39" ht="13" x14ac:dyDescent="0.15">
      <c r="A232" s="37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</row>
    <row r="233" spans="1:39" ht="13" x14ac:dyDescent="0.15">
      <c r="A233" s="37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</row>
    <row r="234" spans="1:39" ht="13" x14ac:dyDescent="0.15">
      <c r="A234" s="37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</row>
    <row r="235" spans="1:39" ht="13" x14ac:dyDescent="0.15">
      <c r="A235" s="37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</row>
    <row r="236" spans="1:39" ht="13" x14ac:dyDescent="0.15">
      <c r="A236" s="37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</row>
    <row r="237" spans="1:39" ht="13" x14ac:dyDescent="0.15">
      <c r="A237" s="37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</row>
    <row r="238" spans="1:39" ht="13" x14ac:dyDescent="0.15">
      <c r="A238" s="37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</row>
    <row r="239" spans="1:39" ht="13" x14ac:dyDescent="0.15">
      <c r="A239" s="37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</row>
    <row r="240" spans="1:39" ht="13" x14ac:dyDescent="0.15">
      <c r="A240" s="37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</row>
    <row r="241" spans="1:39" ht="13" x14ac:dyDescent="0.15">
      <c r="A241" s="37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</row>
    <row r="242" spans="1:39" ht="13" x14ac:dyDescent="0.15">
      <c r="A242" s="37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</row>
    <row r="243" spans="1:39" ht="13" x14ac:dyDescent="0.15">
      <c r="A243" s="37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</row>
    <row r="244" spans="1:39" ht="13" x14ac:dyDescent="0.15">
      <c r="A244" s="37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</row>
    <row r="245" spans="1:39" ht="13" x14ac:dyDescent="0.15">
      <c r="A245" s="37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</row>
    <row r="246" spans="1:39" ht="13" x14ac:dyDescent="0.15">
      <c r="A246" s="37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</row>
    <row r="247" spans="1:39" ht="13" x14ac:dyDescent="0.15">
      <c r="A247" s="37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</row>
    <row r="248" spans="1:39" ht="13" x14ac:dyDescent="0.15">
      <c r="A248" s="37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</row>
    <row r="249" spans="1:39" ht="13" x14ac:dyDescent="0.15">
      <c r="A249" s="37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</row>
    <row r="250" spans="1:39" ht="13" x14ac:dyDescent="0.15">
      <c r="A250" s="37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</row>
    <row r="251" spans="1:39" ht="13" x14ac:dyDescent="0.15">
      <c r="A251" s="37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</row>
    <row r="252" spans="1:39" ht="13" x14ac:dyDescent="0.15">
      <c r="A252" s="37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</row>
    <row r="253" spans="1:39" ht="13" x14ac:dyDescent="0.15">
      <c r="A253" s="37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</row>
    <row r="254" spans="1:39" ht="13" x14ac:dyDescent="0.15">
      <c r="A254" s="37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</row>
    <row r="255" spans="1:39" ht="13" x14ac:dyDescent="0.15">
      <c r="A255" s="37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</row>
    <row r="256" spans="1:39" ht="13" x14ac:dyDescent="0.15">
      <c r="A256" s="37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</row>
    <row r="257" spans="1:39" ht="13" x14ac:dyDescent="0.15">
      <c r="A257" s="37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</row>
    <row r="258" spans="1:39" ht="13" x14ac:dyDescent="0.15">
      <c r="A258" s="37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</row>
    <row r="259" spans="1:39" ht="13" x14ac:dyDescent="0.15">
      <c r="A259" s="37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</row>
    <row r="260" spans="1:39" ht="13" x14ac:dyDescent="0.15">
      <c r="A260" s="37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</row>
    <row r="261" spans="1:39" ht="13" x14ac:dyDescent="0.15">
      <c r="A261" s="37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</row>
    <row r="262" spans="1:39" ht="13" x14ac:dyDescent="0.15">
      <c r="A262" s="37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</row>
    <row r="263" spans="1:39" ht="13" x14ac:dyDescent="0.15">
      <c r="A263" s="37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</row>
    <row r="264" spans="1:39" ht="13" x14ac:dyDescent="0.15">
      <c r="A264" s="37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</row>
    <row r="265" spans="1:39" ht="13" x14ac:dyDescent="0.15">
      <c r="A265" s="37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</row>
    <row r="266" spans="1:39" ht="13" x14ac:dyDescent="0.15">
      <c r="A266" s="37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</row>
    <row r="267" spans="1:39" ht="13" x14ac:dyDescent="0.15">
      <c r="A267" s="37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</row>
    <row r="268" spans="1:39" ht="13" x14ac:dyDescent="0.15">
      <c r="A268" s="37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</row>
    <row r="269" spans="1:39" ht="13" x14ac:dyDescent="0.15">
      <c r="A269" s="37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</row>
    <row r="270" spans="1:39" ht="13" x14ac:dyDescent="0.15">
      <c r="A270" s="37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</row>
    <row r="271" spans="1:39" ht="13" x14ac:dyDescent="0.15">
      <c r="A271" s="37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</row>
    <row r="272" spans="1:39" ht="13" x14ac:dyDescent="0.15">
      <c r="A272" s="37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</row>
    <row r="273" spans="1:39" ht="13" x14ac:dyDescent="0.15">
      <c r="A273" s="37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</row>
    <row r="274" spans="1:39" ht="13" x14ac:dyDescent="0.15">
      <c r="A274" s="37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</row>
    <row r="275" spans="1:39" ht="13" x14ac:dyDescent="0.15">
      <c r="A275" s="37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</row>
    <row r="276" spans="1:39" ht="13" x14ac:dyDescent="0.15">
      <c r="A276" s="37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</row>
    <row r="277" spans="1:39" ht="13" x14ac:dyDescent="0.15">
      <c r="A277" s="37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</row>
    <row r="278" spans="1:39" ht="13" x14ac:dyDescent="0.15">
      <c r="A278" s="37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</row>
    <row r="279" spans="1:39" ht="13" x14ac:dyDescent="0.15">
      <c r="A279" s="37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</row>
    <row r="280" spans="1:39" ht="13" x14ac:dyDescent="0.15">
      <c r="A280" s="37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</row>
    <row r="281" spans="1:39" ht="13" x14ac:dyDescent="0.15">
      <c r="A281" s="37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</row>
    <row r="282" spans="1:39" ht="13" x14ac:dyDescent="0.15">
      <c r="A282" s="37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</row>
    <row r="283" spans="1:39" ht="13" x14ac:dyDescent="0.15">
      <c r="A283" s="37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</row>
    <row r="284" spans="1:39" ht="13" x14ac:dyDescent="0.15">
      <c r="A284" s="37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</row>
    <row r="285" spans="1:39" ht="13" x14ac:dyDescent="0.15">
      <c r="A285" s="37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</row>
    <row r="286" spans="1:39" ht="13" x14ac:dyDescent="0.15">
      <c r="A286" s="37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</row>
    <row r="287" spans="1:39" ht="13" x14ac:dyDescent="0.15">
      <c r="A287" s="37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</row>
    <row r="288" spans="1:39" ht="13" x14ac:dyDescent="0.15">
      <c r="A288" s="37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</row>
    <row r="289" spans="1:39" ht="13" x14ac:dyDescent="0.15">
      <c r="A289" s="37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</row>
    <row r="290" spans="1:39" ht="13" x14ac:dyDescent="0.15">
      <c r="A290" s="37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</row>
    <row r="291" spans="1:39" ht="13" x14ac:dyDescent="0.15">
      <c r="A291" s="37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</row>
    <row r="292" spans="1:39" ht="13" x14ac:dyDescent="0.15">
      <c r="A292" s="37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</row>
    <row r="293" spans="1:39" ht="13" x14ac:dyDescent="0.15">
      <c r="A293" s="37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</row>
    <row r="294" spans="1:39" ht="13" x14ac:dyDescent="0.15">
      <c r="A294" s="37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</row>
    <row r="295" spans="1:39" ht="13" x14ac:dyDescent="0.15">
      <c r="A295" s="37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</row>
    <row r="296" spans="1:39" ht="13" x14ac:dyDescent="0.15">
      <c r="A296" s="37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</row>
    <row r="297" spans="1:39" ht="13" x14ac:dyDescent="0.15">
      <c r="A297" s="37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</row>
    <row r="298" spans="1:39" ht="13" x14ac:dyDescent="0.15">
      <c r="A298" s="37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</row>
    <row r="299" spans="1:39" ht="13" x14ac:dyDescent="0.15">
      <c r="A299" s="37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</row>
    <row r="300" spans="1:39" ht="13" x14ac:dyDescent="0.15">
      <c r="A300" s="37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</row>
    <row r="301" spans="1:39" ht="13" x14ac:dyDescent="0.15">
      <c r="A301" s="37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</row>
    <row r="302" spans="1:39" ht="13" x14ac:dyDescent="0.15">
      <c r="A302" s="37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</row>
    <row r="303" spans="1:39" ht="13" x14ac:dyDescent="0.15">
      <c r="A303" s="37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</row>
    <row r="304" spans="1:39" ht="13" x14ac:dyDescent="0.15">
      <c r="A304" s="37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</row>
    <row r="305" spans="1:39" ht="13" x14ac:dyDescent="0.15">
      <c r="A305" s="37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</row>
    <row r="306" spans="1:39" ht="13" x14ac:dyDescent="0.15">
      <c r="A306" s="37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</row>
    <row r="307" spans="1:39" ht="13" x14ac:dyDescent="0.15">
      <c r="A307" s="37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</row>
    <row r="308" spans="1:39" ht="13" x14ac:dyDescent="0.15">
      <c r="A308" s="37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</row>
    <row r="309" spans="1:39" ht="13" x14ac:dyDescent="0.15">
      <c r="A309" s="37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</row>
    <row r="310" spans="1:39" ht="13" x14ac:dyDescent="0.15">
      <c r="A310" s="37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</row>
    <row r="311" spans="1:39" ht="13" x14ac:dyDescent="0.15">
      <c r="A311" s="37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</row>
    <row r="312" spans="1:39" ht="13" x14ac:dyDescent="0.15">
      <c r="A312" s="37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</row>
    <row r="313" spans="1:39" ht="13" x14ac:dyDescent="0.15">
      <c r="A313" s="37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</row>
    <row r="314" spans="1:39" ht="13" x14ac:dyDescent="0.15">
      <c r="A314" s="37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</row>
    <row r="315" spans="1:39" ht="13" x14ac:dyDescent="0.15">
      <c r="A315" s="37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</row>
    <row r="316" spans="1:39" ht="13" x14ac:dyDescent="0.15">
      <c r="A316" s="37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</row>
    <row r="317" spans="1:39" ht="13" x14ac:dyDescent="0.15">
      <c r="A317" s="37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</row>
    <row r="318" spans="1:39" ht="13" x14ac:dyDescent="0.15">
      <c r="A318" s="37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</row>
    <row r="319" spans="1:39" ht="13" x14ac:dyDescent="0.15">
      <c r="A319" s="37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</row>
    <row r="320" spans="1:39" ht="13" x14ac:dyDescent="0.15">
      <c r="A320" s="37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</row>
    <row r="321" spans="1:39" ht="13" x14ac:dyDescent="0.15">
      <c r="A321" s="37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</row>
    <row r="322" spans="1:39" ht="13" x14ac:dyDescent="0.15">
      <c r="A322" s="37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</row>
    <row r="323" spans="1:39" ht="13" x14ac:dyDescent="0.15">
      <c r="A323" s="37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</row>
    <row r="324" spans="1:39" ht="13" x14ac:dyDescent="0.15">
      <c r="A324" s="37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</row>
    <row r="325" spans="1:39" ht="13" x14ac:dyDescent="0.15">
      <c r="A325" s="37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</row>
    <row r="326" spans="1:39" ht="13" x14ac:dyDescent="0.15">
      <c r="A326" s="37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</row>
    <row r="327" spans="1:39" ht="13" x14ac:dyDescent="0.15">
      <c r="A327" s="37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</row>
    <row r="328" spans="1:39" ht="13" x14ac:dyDescent="0.15">
      <c r="A328" s="37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</row>
    <row r="329" spans="1:39" ht="13" x14ac:dyDescent="0.15">
      <c r="A329" s="37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</row>
    <row r="330" spans="1:39" ht="13" x14ac:dyDescent="0.15">
      <c r="A330" s="37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</row>
    <row r="331" spans="1:39" ht="13" x14ac:dyDescent="0.15">
      <c r="A331" s="37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</row>
    <row r="332" spans="1:39" ht="13" x14ac:dyDescent="0.15">
      <c r="A332" s="37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</row>
    <row r="333" spans="1:39" ht="13" x14ac:dyDescent="0.15">
      <c r="A333" s="37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</row>
    <row r="334" spans="1:39" ht="13" x14ac:dyDescent="0.15">
      <c r="A334" s="37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</row>
    <row r="335" spans="1:39" ht="13" x14ac:dyDescent="0.15">
      <c r="A335" s="37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</row>
    <row r="336" spans="1:39" ht="13" x14ac:dyDescent="0.15">
      <c r="A336" s="37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</row>
    <row r="337" spans="1:39" ht="13" x14ac:dyDescent="0.15">
      <c r="A337" s="37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</row>
    <row r="338" spans="1:39" ht="13" x14ac:dyDescent="0.15">
      <c r="A338" s="37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</row>
    <row r="339" spans="1:39" ht="13" x14ac:dyDescent="0.15">
      <c r="A339" s="37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</row>
    <row r="340" spans="1:39" ht="13" x14ac:dyDescent="0.15">
      <c r="A340" s="37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</row>
    <row r="341" spans="1:39" ht="13" x14ac:dyDescent="0.15">
      <c r="A341" s="37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</row>
    <row r="342" spans="1:39" ht="13" x14ac:dyDescent="0.15">
      <c r="A342" s="37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</row>
    <row r="343" spans="1:39" ht="13" x14ac:dyDescent="0.15">
      <c r="A343" s="37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</row>
    <row r="344" spans="1:39" ht="13" x14ac:dyDescent="0.15">
      <c r="A344" s="37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</row>
    <row r="345" spans="1:39" ht="13" x14ac:dyDescent="0.15">
      <c r="A345" s="37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</row>
    <row r="346" spans="1:39" ht="13" x14ac:dyDescent="0.15">
      <c r="A346" s="37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</row>
    <row r="347" spans="1:39" ht="13" x14ac:dyDescent="0.15">
      <c r="A347" s="37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</row>
    <row r="348" spans="1:39" ht="13" x14ac:dyDescent="0.15">
      <c r="A348" s="37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</row>
    <row r="349" spans="1:39" ht="13" x14ac:dyDescent="0.15">
      <c r="A349" s="37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</row>
    <row r="350" spans="1:39" ht="13" x14ac:dyDescent="0.15">
      <c r="A350" s="37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</row>
    <row r="351" spans="1:39" ht="13" x14ac:dyDescent="0.15">
      <c r="A351" s="37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</row>
    <row r="352" spans="1:39" ht="13" x14ac:dyDescent="0.15">
      <c r="A352" s="37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</row>
    <row r="353" spans="1:39" ht="13" x14ac:dyDescent="0.15">
      <c r="A353" s="37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</row>
    <row r="354" spans="1:39" ht="13" x14ac:dyDescent="0.15">
      <c r="A354" s="37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</row>
    <row r="355" spans="1:39" ht="13" x14ac:dyDescent="0.15">
      <c r="A355" s="37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</row>
    <row r="356" spans="1:39" ht="13" x14ac:dyDescent="0.15">
      <c r="A356" s="37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</row>
    <row r="357" spans="1:39" ht="13" x14ac:dyDescent="0.15">
      <c r="A357" s="37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</row>
    <row r="358" spans="1:39" ht="13" x14ac:dyDescent="0.15">
      <c r="A358" s="37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</row>
    <row r="359" spans="1:39" ht="13" x14ac:dyDescent="0.15">
      <c r="A359" s="37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</row>
    <row r="360" spans="1:39" ht="13" x14ac:dyDescent="0.15">
      <c r="A360" s="37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</row>
    <row r="361" spans="1:39" ht="13" x14ac:dyDescent="0.15">
      <c r="A361" s="37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</row>
    <row r="362" spans="1:39" ht="13" x14ac:dyDescent="0.15">
      <c r="A362" s="37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</row>
    <row r="363" spans="1:39" ht="13" x14ac:dyDescent="0.15">
      <c r="A363" s="37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</row>
    <row r="364" spans="1:39" ht="13" x14ac:dyDescent="0.15">
      <c r="A364" s="37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</row>
    <row r="365" spans="1:39" ht="13" x14ac:dyDescent="0.15">
      <c r="A365" s="37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</row>
    <row r="366" spans="1:39" ht="13" x14ac:dyDescent="0.15">
      <c r="A366" s="37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</row>
    <row r="367" spans="1:39" ht="13" x14ac:dyDescent="0.15">
      <c r="A367" s="37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</row>
    <row r="368" spans="1:39" ht="13" x14ac:dyDescent="0.15">
      <c r="A368" s="37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</row>
    <row r="369" spans="1:39" ht="13" x14ac:dyDescent="0.15">
      <c r="A369" s="37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</row>
    <row r="370" spans="1:39" ht="13" x14ac:dyDescent="0.15">
      <c r="A370" s="37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</row>
    <row r="371" spans="1:39" ht="13" x14ac:dyDescent="0.15">
      <c r="A371" s="37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</row>
    <row r="372" spans="1:39" ht="13" x14ac:dyDescent="0.15">
      <c r="A372" s="37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</row>
    <row r="373" spans="1:39" ht="13" x14ac:dyDescent="0.15">
      <c r="A373" s="37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</row>
    <row r="374" spans="1:39" ht="13" x14ac:dyDescent="0.15">
      <c r="A374" s="37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</row>
    <row r="375" spans="1:39" ht="13" x14ac:dyDescent="0.15">
      <c r="A375" s="37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</row>
    <row r="376" spans="1:39" ht="13" x14ac:dyDescent="0.15">
      <c r="A376" s="37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</row>
    <row r="377" spans="1:39" ht="13" x14ac:dyDescent="0.15">
      <c r="A377" s="37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</row>
    <row r="378" spans="1:39" ht="13" x14ac:dyDescent="0.15">
      <c r="A378" s="37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</row>
    <row r="379" spans="1:39" ht="13" x14ac:dyDescent="0.15">
      <c r="A379" s="37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</row>
    <row r="380" spans="1:39" ht="13" x14ac:dyDescent="0.15">
      <c r="A380" s="37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</row>
    <row r="381" spans="1:39" ht="13" x14ac:dyDescent="0.15">
      <c r="A381" s="37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</row>
    <row r="382" spans="1:39" ht="13" x14ac:dyDescent="0.15">
      <c r="A382" s="37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</row>
    <row r="383" spans="1:39" ht="13" x14ac:dyDescent="0.15">
      <c r="A383" s="37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</row>
    <row r="384" spans="1:39" ht="13" x14ac:dyDescent="0.15">
      <c r="A384" s="37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</row>
    <row r="385" spans="1:39" ht="13" x14ac:dyDescent="0.15">
      <c r="A385" s="37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</row>
    <row r="386" spans="1:39" ht="13" x14ac:dyDescent="0.15">
      <c r="A386" s="37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</row>
    <row r="387" spans="1:39" ht="13" x14ac:dyDescent="0.15">
      <c r="A387" s="37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</row>
    <row r="388" spans="1:39" ht="13" x14ac:dyDescent="0.15">
      <c r="A388" s="37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</row>
    <row r="389" spans="1:39" ht="13" x14ac:dyDescent="0.15">
      <c r="A389" s="37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</row>
    <row r="390" spans="1:39" ht="13" x14ac:dyDescent="0.15">
      <c r="A390" s="37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</row>
    <row r="391" spans="1:39" ht="13" x14ac:dyDescent="0.15">
      <c r="A391" s="37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</row>
    <row r="392" spans="1:39" ht="13" x14ac:dyDescent="0.15">
      <c r="A392" s="37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</row>
    <row r="393" spans="1:39" ht="13" x14ac:dyDescent="0.15">
      <c r="A393" s="37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</row>
    <row r="394" spans="1:39" ht="13" x14ac:dyDescent="0.15">
      <c r="A394" s="37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</row>
    <row r="395" spans="1:39" ht="13" x14ac:dyDescent="0.15">
      <c r="A395" s="37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</row>
    <row r="396" spans="1:39" ht="13" x14ac:dyDescent="0.15">
      <c r="A396" s="37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</row>
    <row r="397" spans="1:39" ht="13" x14ac:dyDescent="0.15">
      <c r="A397" s="37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</row>
    <row r="398" spans="1:39" ht="13" x14ac:dyDescent="0.15">
      <c r="A398" s="37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</row>
    <row r="399" spans="1:39" ht="13" x14ac:dyDescent="0.15">
      <c r="A399" s="37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</row>
    <row r="400" spans="1:39" ht="13" x14ac:dyDescent="0.15">
      <c r="A400" s="37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</row>
    <row r="401" spans="1:39" ht="13" x14ac:dyDescent="0.15">
      <c r="A401" s="37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</row>
    <row r="402" spans="1:39" ht="13" x14ac:dyDescent="0.15">
      <c r="A402" s="37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</row>
    <row r="403" spans="1:39" ht="13" x14ac:dyDescent="0.15">
      <c r="A403" s="37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</row>
    <row r="404" spans="1:39" ht="13" x14ac:dyDescent="0.15">
      <c r="A404" s="37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</row>
    <row r="405" spans="1:39" ht="13" x14ac:dyDescent="0.15">
      <c r="A405" s="37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</row>
    <row r="406" spans="1:39" ht="13" x14ac:dyDescent="0.15">
      <c r="A406" s="37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</row>
    <row r="407" spans="1:39" ht="13" x14ac:dyDescent="0.15">
      <c r="A407" s="37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</row>
    <row r="408" spans="1:39" ht="13" x14ac:dyDescent="0.15">
      <c r="A408" s="37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</row>
    <row r="409" spans="1:39" ht="13" x14ac:dyDescent="0.15">
      <c r="A409" s="37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</row>
    <row r="410" spans="1:39" ht="13" x14ac:dyDescent="0.15">
      <c r="A410" s="37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</row>
    <row r="411" spans="1:39" ht="13" x14ac:dyDescent="0.15">
      <c r="A411" s="37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</row>
    <row r="412" spans="1:39" ht="13" x14ac:dyDescent="0.15">
      <c r="A412" s="37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</row>
    <row r="413" spans="1:39" ht="13" x14ac:dyDescent="0.15">
      <c r="A413" s="37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</row>
    <row r="414" spans="1:39" ht="13" x14ac:dyDescent="0.15">
      <c r="A414" s="37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</row>
    <row r="415" spans="1:39" ht="13" x14ac:dyDescent="0.15">
      <c r="A415" s="37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</row>
    <row r="416" spans="1:39" ht="13" x14ac:dyDescent="0.15">
      <c r="A416" s="37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</row>
    <row r="417" spans="1:39" ht="13" x14ac:dyDescent="0.15">
      <c r="A417" s="37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</row>
    <row r="418" spans="1:39" ht="13" x14ac:dyDescent="0.15">
      <c r="A418" s="37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</row>
    <row r="419" spans="1:39" ht="13" x14ac:dyDescent="0.15">
      <c r="A419" s="37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</row>
    <row r="420" spans="1:39" ht="13" x14ac:dyDescent="0.15">
      <c r="A420" s="37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</row>
    <row r="421" spans="1:39" ht="13" x14ac:dyDescent="0.15">
      <c r="A421" s="37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</row>
    <row r="422" spans="1:39" ht="13" x14ac:dyDescent="0.15">
      <c r="A422" s="37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</row>
    <row r="423" spans="1:39" ht="13" x14ac:dyDescent="0.15">
      <c r="A423" s="37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</row>
    <row r="424" spans="1:39" ht="13" x14ac:dyDescent="0.15">
      <c r="A424" s="37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</row>
    <row r="425" spans="1:39" ht="13" x14ac:dyDescent="0.15">
      <c r="A425" s="37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</row>
    <row r="426" spans="1:39" ht="13" x14ac:dyDescent="0.15">
      <c r="A426" s="37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</row>
    <row r="427" spans="1:39" ht="13" x14ac:dyDescent="0.15">
      <c r="A427" s="37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</row>
    <row r="428" spans="1:39" ht="13" x14ac:dyDescent="0.15">
      <c r="A428" s="37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</row>
    <row r="429" spans="1:39" ht="13" x14ac:dyDescent="0.15">
      <c r="A429" s="37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</row>
    <row r="430" spans="1:39" ht="13" x14ac:dyDescent="0.15">
      <c r="A430" s="37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</row>
    <row r="431" spans="1:39" ht="13" x14ac:dyDescent="0.15">
      <c r="A431" s="37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</row>
    <row r="432" spans="1:39" ht="13" x14ac:dyDescent="0.15">
      <c r="A432" s="37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</row>
    <row r="433" spans="1:39" ht="13" x14ac:dyDescent="0.15">
      <c r="A433" s="37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</row>
    <row r="434" spans="1:39" ht="13" x14ac:dyDescent="0.15">
      <c r="A434" s="37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</row>
    <row r="435" spans="1:39" ht="13" x14ac:dyDescent="0.15">
      <c r="A435" s="37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</row>
    <row r="436" spans="1:39" ht="13" x14ac:dyDescent="0.15">
      <c r="A436" s="37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</row>
    <row r="437" spans="1:39" ht="13" x14ac:dyDescent="0.15">
      <c r="A437" s="37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</row>
    <row r="438" spans="1:39" ht="13" x14ac:dyDescent="0.15">
      <c r="A438" s="37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</row>
    <row r="439" spans="1:39" ht="13" x14ac:dyDescent="0.15">
      <c r="A439" s="37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</row>
    <row r="440" spans="1:39" ht="13" x14ac:dyDescent="0.15">
      <c r="A440" s="37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</row>
    <row r="441" spans="1:39" ht="13" x14ac:dyDescent="0.15">
      <c r="A441" s="37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</row>
    <row r="442" spans="1:39" ht="13" x14ac:dyDescent="0.15">
      <c r="A442" s="37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</row>
    <row r="443" spans="1:39" ht="13" x14ac:dyDescent="0.15">
      <c r="A443" s="37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</row>
    <row r="444" spans="1:39" ht="13" x14ac:dyDescent="0.15">
      <c r="A444" s="37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</row>
    <row r="445" spans="1:39" ht="13" x14ac:dyDescent="0.15">
      <c r="A445" s="37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</row>
    <row r="446" spans="1:39" ht="13" x14ac:dyDescent="0.15">
      <c r="A446" s="37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</row>
    <row r="447" spans="1:39" ht="13" x14ac:dyDescent="0.15">
      <c r="A447" s="37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</row>
    <row r="448" spans="1:39" ht="13" x14ac:dyDescent="0.15">
      <c r="A448" s="37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</row>
    <row r="449" spans="1:39" ht="13" x14ac:dyDescent="0.15">
      <c r="A449" s="37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</row>
    <row r="450" spans="1:39" ht="13" x14ac:dyDescent="0.15">
      <c r="A450" s="37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</row>
    <row r="451" spans="1:39" ht="13" x14ac:dyDescent="0.15">
      <c r="A451" s="37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</row>
    <row r="452" spans="1:39" ht="13" x14ac:dyDescent="0.15">
      <c r="A452" s="37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</row>
    <row r="453" spans="1:39" ht="13" x14ac:dyDescent="0.15">
      <c r="A453" s="37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</row>
    <row r="454" spans="1:39" ht="13" x14ac:dyDescent="0.15">
      <c r="A454" s="37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</row>
    <row r="455" spans="1:39" ht="13" x14ac:dyDescent="0.15">
      <c r="A455" s="37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</row>
    <row r="456" spans="1:39" ht="13" x14ac:dyDescent="0.15">
      <c r="A456" s="37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</row>
    <row r="457" spans="1:39" ht="13" x14ac:dyDescent="0.15">
      <c r="A457" s="37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</row>
    <row r="458" spans="1:39" ht="13" x14ac:dyDescent="0.15">
      <c r="A458" s="37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</row>
    <row r="459" spans="1:39" ht="13" x14ac:dyDescent="0.15">
      <c r="A459" s="37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</row>
    <row r="460" spans="1:39" ht="13" x14ac:dyDescent="0.15">
      <c r="A460" s="37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</row>
    <row r="461" spans="1:39" ht="13" x14ac:dyDescent="0.15">
      <c r="A461" s="37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</row>
    <row r="462" spans="1:39" ht="13" x14ac:dyDescent="0.15">
      <c r="A462" s="37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</row>
    <row r="463" spans="1:39" ht="13" x14ac:dyDescent="0.15">
      <c r="A463" s="37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</row>
    <row r="464" spans="1:39" ht="13" x14ac:dyDescent="0.15">
      <c r="A464" s="37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</row>
    <row r="465" spans="1:39" ht="13" x14ac:dyDescent="0.15">
      <c r="A465" s="37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</row>
    <row r="466" spans="1:39" ht="13" x14ac:dyDescent="0.15">
      <c r="A466" s="37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</row>
    <row r="467" spans="1:39" ht="13" x14ac:dyDescent="0.15">
      <c r="A467" s="37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</row>
    <row r="468" spans="1:39" ht="13" x14ac:dyDescent="0.15">
      <c r="A468" s="37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</row>
    <row r="469" spans="1:39" ht="13" x14ac:dyDescent="0.15">
      <c r="A469" s="37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</row>
    <row r="470" spans="1:39" ht="13" x14ac:dyDescent="0.15">
      <c r="A470" s="37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</row>
    <row r="471" spans="1:39" ht="13" x14ac:dyDescent="0.15">
      <c r="A471" s="37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</row>
    <row r="472" spans="1:39" ht="13" x14ac:dyDescent="0.15">
      <c r="A472" s="37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</row>
    <row r="473" spans="1:39" ht="13" x14ac:dyDescent="0.15">
      <c r="A473" s="37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</row>
    <row r="474" spans="1:39" ht="13" x14ac:dyDescent="0.15">
      <c r="A474" s="37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</row>
    <row r="475" spans="1:39" ht="13" x14ac:dyDescent="0.15">
      <c r="A475" s="37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</row>
    <row r="476" spans="1:39" ht="13" x14ac:dyDescent="0.15">
      <c r="A476" s="37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</row>
    <row r="477" spans="1:39" ht="13" x14ac:dyDescent="0.15">
      <c r="A477" s="37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</row>
    <row r="478" spans="1:39" ht="13" x14ac:dyDescent="0.15">
      <c r="A478" s="37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</row>
    <row r="479" spans="1:39" ht="13" x14ac:dyDescent="0.15">
      <c r="A479" s="37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</row>
    <row r="480" spans="1:39" ht="13" x14ac:dyDescent="0.15">
      <c r="A480" s="37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</row>
    <row r="481" spans="1:39" ht="13" x14ac:dyDescent="0.15">
      <c r="A481" s="37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</row>
    <row r="482" spans="1:39" ht="13" x14ac:dyDescent="0.15">
      <c r="A482" s="37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</row>
    <row r="483" spans="1:39" ht="13" x14ac:dyDescent="0.15">
      <c r="A483" s="37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</row>
    <row r="484" spans="1:39" ht="13" x14ac:dyDescent="0.15">
      <c r="A484" s="37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</row>
    <row r="485" spans="1:39" ht="13" x14ac:dyDescent="0.15">
      <c r="A485" s="37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</row>
    <row r="486" spans="1:39" ht="13" x14ac:dyDescent="0.15">
      <c r="A486" s="37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</row>
    <row r="487" spans="1:39" ht="13" x14ac:dyDescent="0.15">
      <c r="A487" s="37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</row>
    <row r="488" spans="1:39" ht="13" x14ac:dyDescent="0.15">
      <c r="A488" s="37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</row>
    <row r="489" spans="1:39" ht="13" x14ac:dyDescent="0.15">
      <c r="A489" s="37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</row>
    <row r="490" spans="1:39" ht="13" x14ac:dyDescent="0.15">
      <c r="A490" s="37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</row>
    <row r="491" spans="1:39" ht="13" x14ac:dyDescent="0.15">
      <c r="A491" s="37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</row>
    <row r="492" spans="1:39" ht="13" x14ac:dyDescent="0.15">
      <c r="A492" s="37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</row>
    <row r="493" spans="1:39" ht="13" x14ac:dyDescent="0.15">
      <c r="A493" s="37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</row>
    <row r="494" spans="1:39" ht="13" x14ac:dyDescent="0.15">
      <c r="A494" s="37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</row>
    <row r="495" spans="1:39" ht="13" x14ac:dyDescent="0.15">
      <c r="A495" s="37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</row>
    <row r="496" spans="1:39" ht="13" x14ac:dyDescent="0.15">
      <c r="A496" s="37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</row>
    <row r="497" spans="1:39" ht="13" x14ac:dyDescent="0.15">
      <c r="A497" s="37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</row>
    <row r="498" spans="1:39" ht="13" x14ac:dyDescent="0.15">
      <c r="A498" s="37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</row>
    <row r="499" spans="1:39" ht="13" x14ac:dyDescent="0.15">
      <c r="A499" s="37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</row>
    <row r="500" spans="1:39" ht="13" x14ac:dyDescent="0.15">
      <c r="A500" s="37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</row>
    <row r="501" spans="1:39" ht="13" x14ac:dyDescent="0.15">
      <c r="A501" s="37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</row>
    <row r="502" spans="1:39" ht="13" x14ac:dyDescent="0.15">
      <c r="A502" s="37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</row>
    <row r="503" spans="1:39" ht="13" x14ac:dyDescent="0.15">
      <c r="A503" s="37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</row>
    <row r="504" spans="1:39" ht="13" x14ac:dyDescent="0.15">
      <c r="A504" s="37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</row>
    <row r="505" spans="1:39" ht="13" x14ac:dyDescent="0.15">
      <c r="A505" s="37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</row>
    <row r="506" spans="1:39" ht="13" x14ac:dyDescent="0.15">
      <c r="A506" s="37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</row>
    <row r="507" spans="1:39" ht="13" x14ac:dyDescent="0.15">
      <c r="A507" s="37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</row>
    <row r="508" spans="1:39" ht="13" x14ac:dyDescent="0.15">
      <c r="A508" s="37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</row>
    <row r="509" spans="1:39" ht="13" x14ac:dyDescent="0.15">
      <c r="A509" s="37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</row>
    <row r="510" spans="1:39" ht="13" x14ac:dyDescent="0.15">
      <c r="A510" s="37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</row>
    <row r="511" spans="1:39" ht="13" x14ac:dyDescent="0.15">
      <c r="A511" s="37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</row>
    <row r="512" spans="1:39" ht="13" x14ac:dyDescent="0.15">
      <c r="A512" s="37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</row>
    <row r="513" spans="1:39" ht="13" x14ac:dyDescent="0.15">
      <c r="A513" s="37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</row>
    <row r="514" spans="1:39" ht="13" x14ac:dyDescent="0.15">
      <c r="A514" s="37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</row>
    <row r="515" spans="1:39" ht="13" x14ac:dyDescent="0.15">
      <c r="A515" s="37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</row>
    <row r="516" spans="1:39" ht="13" x14ac:dyDescent="0.15">
      <c r="A516" s="37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</row>
    <row r="517" spans="1:39" ht="13" x14ac:dyDescent="0.15">
      <c r="A517" s="37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</row>
    <row r="518" spans="1:39" ht="13" x14ac:dyDescent="0.15">
      <c r="A518" s="37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</row>
    <row r="519" spans="1:39" ht="13" x14ac:dyDescent="0.15">
      <c r="A519" s="37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</row>
    <row r="520" spans="1:39" ht="13" x14ac:dyDescent="0.15">
      <c r="A520" s="37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</row>
    <row r="521" spans="1:39" ht="13" x14ac:dyDescent="0.15">
      <c r="A521" s="37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</row>
    <row r="522" spans="1:39" ht="13" x14ac:dyDescent="0.15">
      <c r="A522" s="37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</row>
    <row r="523" spans="1:39" ht="13" x14ac:dyDescent="0.15">
      <c r="A523" s="37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</row>
    <row r="524" spans="1:39" ht="13" x14ac:dyDescent="0.15">
      <c r="A524" s="37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</row>
    <row r="525" spans="1:39" ht="13" x14ac:dyDescent="0.15">
      <c r="A525" s="37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</row>
    <row r="526" spans="1:39" ht="13" x14ac:dyDescent="0.15">
      <c r="A526" s="37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</row>
    <row r="527" spans="1:39" ht="13" x14ac:dyDescent="0.15">
      <c r="A527" s="37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</row>
    <row r="528" spans="1:39" ht="13" x14ac:dyDescent="0.15">
      <c r="A528" s="37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</row>
    <row r="529" spans="1:39" ht="13" x14ac:dyDescent="0.15">
      <c r="A529" s="37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</row>
    <row r="530" spans="1:39" ht="13" x14ac:dyDescent="0.15">
      <c r="A530" s="37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</row>
    <row r="531" spans="1:39" ht="13" x14ac:dyDescent="0.15">
      <c r="A531" s="37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</row>
    <row r="532" spans="1:39" ht="13" x14ac:dyDescent="0.15">
      <c r="A532" s="37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</row>
    <row r="533" spans="1:39" ht="13" x14ac:dyDescent="0.15">
      <c r="A533" s="37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</row>
    <row r="534" spans="1:39" ht="13" x14ac:dyDescent="0.15">
      <c r="A534" s="37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</row>
    <row r="535" spans="1:39" ht="13" x14ac:dyDescent="0.15">
      <c r="A535" s="37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</row>
    <row r="536" spans="1:39" ht="13" x14ac:dyDescent="0.15">
      <c r="A536" s="37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</row>
    <row r="537" spans="1:39" ht="13" x14ac:dyDescent="0.15">
      <c r="A537" s="37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</row>
    <row r="538" spans="1:39" ht="13" x14ac:dyDescent="0.15">
      <c r="A538" s="37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</row>
    <row r="539" spans="1:39" ht="13" x14ac:dyDescent="0.15">
      <c r="A539" s="37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</row>
    <row r="540" spans="1:39" ht="13" x14ac:dyDescent="0.15">
      <c r="A540" s="37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</row>
    <row r="541" spans="1:39" ht="13" x14ac:dyDescent="0.15">
      <c r="A541" s="37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</row>
    <row r="542" spans="1:39" ht="13" x14ac:dyDescent="0.15">
      <c r="A542" s="37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</row>
    <row r="543" spans="1:39" ht="13" x14ac:dyDescent="0.15">
      <c r="A543" s="37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</row>
    <row r="544" spans="1:39" ht="13" x14ac:dyDescent="0.15">
      <c r="A544" s="37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</row>
    <row r="545" spans="1:39" ht="13" x14ac:dyDescent="0.15">
      <c r="A545" s="37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</row>
    <row r="546" spans="1:39" ht="13" x14ac:dyDescent="0.15">
      <c r="A546" s="37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</row>
    <row r="547" spans="1:39" ht="13" x14ac:dyDescent="0.15">
      <c r="A547" s="37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</row>
    <row r="548" spans="1:39" ht="13" x14ac:dyDescent="0.15">
      <c r="A548" s="37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</row>
    <row r="549" spans="1:39" ht="13" x14ac:dyDescent="0.15">
      <c r="A549" s="37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</row>
    <row r="550" spans="1:39" ht="13" x14ac:dyDescent="0.15">
      <c r="A550" s="37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</row>
    <row r="551" spans="1:39" ht="13" x14ac:dyDescent="0.15">
      <c r="A551" s="37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</row>
    <row r="552" spans="1:39" ht="13" x14ac:dyDescent="0.15">
      <c r="A552" s="37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</row>
    <row r="553" spans="1:39" ht="13" x14ac:dyDescent="0.15">
      <c r="A553" s="37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</row>
    <row r="554" spans="1:39" ht="13" x14ac:dyDescent="0.15">
      <c r="A554" s="37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</row>
    <row r="555" spans="1:39" ht="13" x14ac:dyDescent="0.15">
      <c r="A555" s="37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</row>
    <row r="556" spans="1:39" ht="13" x14ac:dyDescent="0.15">
      <c r="A556" s="37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</row>
    <row r="557" spans="1:39" ht="13" x14ac:dyDescent="0.15">
      <c r="A557" s="37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</row>
    <row r="558" spans="1:39" ht="13" x14ac:dyDescent="0.15">
      <c r="A558" s="37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</row>
    <row r="559" spans="1:39" ht="13" x14ac:dyDescent="0.15">
      <c r="A559" s="37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</row>
    <row r="560" spans="1:39" ht="13" x14ac:dyDescent="0.15">
      <c r="A560" s="37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</row>
    <row r="561" spans="1:39" ht="13" x14ac:dyDescent="0.15">
      <c r="A561" s="37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</row>
    <row r="562" spans="1:39" ht="13" x14ac:dyDescent="0.15">
      <c r="A562" s="37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</row>
    <row r="563" spans="1:39" ht="13" x14ac:dyDescent="0.15">
      <c r="A563" s="37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</row>
    <row r="564" spans="1:39" ht="13" x14ac:dyDescent="0.15">
      <c r="A564" s="37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</row>
    <row r="565" spans="1:39" ht="13" x14ac:dyDescent="0.15">
      <c r="A565" s="37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</row>
    <row r="566" spans="1:39" ht="13" x14ac:dyDescent="0.15">
      <c r="A566" s="37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</row>
    <row r="567" spans="1:39" ht="13" x14ac:dyDescent="0.15">
      <c r="A567" s="37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</row>
    <row r="568" spans="1:39" ht="13" x14ac:dyDescent="0.15">
      <c r="A568" s="37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</row>
    <row r="569" spans="1:39" ht="13" x14ac:dyDescent="0.15">
      <c r="A569" s="37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</row>
    <row r="570" spans="1:39" ht="13" x14ac:dyDescent="0.15">
      <c r="A570" s="37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</row>
    <row r="571" spans="1:39" ht="13" x14ac:dyDescent="0.15">
      <c r="A571" s="37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</row>
    <row r="572" spans="1:39" ht="13" x14ac:dyDescent="0.15">
      <c r="A572" s="37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</row>
    <row r="573" spans="1:39" ht="13" x14ac:dyDescent="0.15">
      <c r="A573" s="37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</row>
    <row r="574" spans="1:39" ht="13" x14ac:dyDescent="0.15">
      <c r="A574" s="37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</row>
    <row r="575" spans="1:39" ht="13" x14ac:dyDescent="0.15">
      <c r="A575" s="37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</row>
    <row r="576" spans="1:39" ht="13" x14ac:dyDescent="0.15">
      <c r="A576" s="37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</row>
    <row r="577" spans="1:39" ht="13" x14ac:dyDescent="0.15">
      <c r="A577" s="37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</row>
    <row r="578" spans="1:39" ht="13" x14ac:dyDescent="0.15">
      <c r="A578" s="37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</row>
    <row r="579" spans="1:39" ht="13" x14ac:dyDescent="0.15">
      <c r="A579" s="37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</row>
    <row r="580" spans="1:39" ht="13" x14ac:dyDescent="0.15">
      <c r="A580" s="37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</row>
    <row r="581" spans="1:39" ht="13" x14ac:dyDescent="0.15">
      <c r="A581" s="37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</row>
    <row r="582" spans="1:39" ht="13" x14ac:dyDescent="0.15">
      <c r="A582" s="37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</row>
    <row r="583" spans="1:39" ht="13" x14ac:dyDescent="0.15">
      <c r="A583" s="37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</row>
    <row r="584" spans="1:39" ht="13" x14ac:dyDescent="0.15">
      <c r="A584" s="37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</row>
    <row r="585" spans="1:39" ht="13" x14ac:dyDescent="0.15">
      <c r="A585" s="37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</row>
    <row r="586" spans="1:39" ht="13" x14ac:dyDescent="0.15">
      <c r="A586" s="37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</row>
    <row r="587" spans="1:39" ht="13" x14ac:dyDescent="0.15">
      <c r="A587" s="37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</row>
    <row r="588" spans="1:39" ht="13" x14ac:dyDescent="0.15">
      <c r="A588" s="37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</row>
    <row r="589" spans="1:39" ht="13" x14ac:dyDescent="0.15">
      <c r="A589" s="37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</row>
    <row r="590" spans="1:39" ht="13" x14ac:dyDescent="0.15">
      <c r="A590" s="37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</row>
    <row r="591" spans="1:39" ht="13" x14ac:dyDescent="0.15">
      <c r="A591" s="37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</row>
    <row r="592" spans="1:39" ht="13" x14ac:dyDescent="0.15">
      <c r="A592" s="37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</row>
    <row r="593" spans="1:39" ht="13" x14ac:dyDescent="0.15">
      <c r="A593" s="37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</row>
    <row r="594" spans="1:39" ht="13" x14ac:dyDescent="0.15">
      <c r="A594" s="37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</row>
    <row r="595" spans="1:39" ht="13" x14ac:dyDescent="0.15">
      <c r="A595" s="37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</row>
    <row r="596" spans="1:39" ht="13" x14ac:dyDescent="0.15">
      <c r="A596" s="37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</row>
    <row r="597" spans="1:39" ht="13" x14ac:dyDescent="0.15">
      <c r="A597" s="37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</row>
    <row r="598" spans="1:39" ht="13" x14ac:dyDescent="0.15">
      <c r="A598" s="37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</row>
    <row r="599" spans="1:39" ht="13" x14ac:dyDescent="0.15">
      <c r="A599" s="37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</row>
    <row r="600" spans="1:39" ht="13" x14ac:dyDescent="0.15">
      <c r="A600" s="37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</row>
    <row r="601" spans="1:39" ht="13" x14ac:dyDescent="0.15">
      <c r="A601" s="37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</row>
    <row r="602" spans="1:39" ht="13" x14ac:dyDescent="0.15">
      <c r="A602" s="37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</row>
    <row r="603" spans="1:39" ht="13" x14ac:dyDescent="0.15">
      <c r="A603" s="37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</row>
    <row r="604" spans="1:39" ht="13" x14ac:dyDescent="0.15">
      <c r="A604" s="37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</row>
    <row r="605" spans="1:39" ht="13" x14ac:dyDescent="0.15">
      <c r="A605" s="37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</row>
    <row r="606" spans="1:39" ht="13" x14ac:dyDescent="0.15">
      <c r="A606" s="37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</row>
    <row r="607" spans="1:39" ht="13" x14ac:dyDescent="0.15">
      <c r="A607" s="37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</row>
    <row r="608" spans="1:39" ht="13" x14ac:dyDescent="0.15">
      <c r="A608" s="37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</row>
    <row r="609" spans="1:39" ht="13" x14ac:dyDescent="0.15">
      <c r="A609" s="37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</row>
    <row r="610" spans="1:39" ht="13" x14ac:dyDescent="0.15">
      <c r="A610" s="37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</row>
    <row r="611" spans="1:39" ht="13" x14ac:dyDescent="0.15">
      <c r="A611" s="37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</row>
    <row r="612" spans="1:39" ht="13" x14ac:dyDescent="0.15">
      <c r="A612" s="37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</row>
    <row r="613" spans="1:39" ht="13" x14ac:dyDescent="0.15">
      <c r="A613" s="37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</row>
    <row r="614" spans="1:39" ht="13" x14ac:dyDescent="0.15">
      <c r="A614" s="37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</row>
    <row r="615" spans="1:39" ht="13" x14ac:dyDescent="0.15">
      <c r="A615" s="37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</row>
    <row r="616" spans="1:39" ht="13" x14ac:dyDescent="0.15">
      <c r="A616" s="37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</row>
    <row r="617" spans="1:39" ht="13" x14ac:dyDescent="0.15">
      <c r="A617" s="37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</row>
    <row r="618" spans="1:39" ht="13" x14ac:dyDescent="0.15">
      <c r="A618" s="37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</row>
    <row r="619" spans="1:39" ht="13" x14ac:dyDescent="0.15">
      <c r="A619" s="37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</row>
    <row r="620" spans="1:39" ht="13" x14ac:dyDescent="0.15">
      <c r="A620" s="37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</row>
    <row r="621" spans="1:39" ht="13" x14ac:dyDescent="0.15">
      <c r="A621" s="37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</row>
    <row r="622" spans="1:39" ht="13" x14ac:dyDescent="0.15">
      <c r="A622" s="37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</row>
    <row r="623" spans="1:39" ht="13" x14ac:dyDescent="0.15">
      <c r="A623" s="37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</row>
    <row r="624" spans="1:39" ht="13" x14ac:dyDescent="0.15">
      <c r="A624" s="37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</row>
    <row r="625" spans="1:39" ht="13" x14ac:dyDescent="0.15">
      <c r="A625" s="37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</row>
    <row r="626" spans="1:39" ht="13" x14ac:dyDescent="0.15">
      <c r="A626" s="37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</row>
    <row r="627" spans="1:39" ht="13" x14ac:dyDescent="0.15">
      <c r="A627" s="37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</row>
    <row r="628" spans="1:39" ht="13" x14ac:dyDescent="0.15">
      <c r="A628" s="37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</row>
    <row r="629" spans="1:39" ht="13" x14ac:dyDescent="0.15">
      <c r="A629" s="37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</row>
    <row r="630" spans="1:39" ht="13" x14ac:dyDescent="0.15">
      <c r="A630" s="37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</row>
    <row r="631" spans="1:39" ht="13" x14ac:dyDescent="0.15">
      <c r="A631" s="37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</row>
    <row r="632" spans="1:39" ht="13" x14ac:dyDescent="0.15">
      <c r="A632" s="37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</row>
    <row r="633" spans="1:39" ht="13" x14ac:dyDescent="0.15">
      <c r="A633" s="37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</row>
    <row r="634" spans="1:39" ht="13" x14ac:dyDescent="0.15">
      <c r="A634" s="37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</row>
    <row r="635" spans="1:39" ht="13" x14ac:dyDescent="0.15">
      <c r="A635" s="37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</row>
    <row r="636" spans="1:39" ht="13" x14ac:dyDescent="0.15">
      <c r="A636" s="37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</row>
    <row r="637" spans="1:39" ht="13" x14ac:dyDescent="0.15">
      <c r="A637" s="37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</row>
    <row r="638" spans="1:39" ht="13" x14ac:dyDescent="0.15">
      <c r="A638" s="37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</row>
    <row r="639" spans="1:39" ht="13" x14ac:dyDescent="0.15">
      <c r="A639" s="37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</row>
    <row r="640" spans="1:39" ht="13" x14ac:dyDescent="0.15">
      <c r="A640" s="37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</row>
    <row r="641" spans="1:39" ht="13" x14ac:dyDescent="0.15">
      <c r="A641" s="37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</row>
    <row r="642" spans="1:39" ht="13" x14ac:dyDescent="0.15">
      <c r="A642" s="37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</row>
    <row r="643" spans="1:39" ht="13" x14ac:dyDescent="0.15">
      <c r="A643" s="37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</row>
    <row r="644" spans="1:39" ht="13" x14ac:dyDescent="0.15">
      <c r="A644" s="37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</row>
    <row r="645" spans="1:39" ht="13" x14ac:dyDescent="0.15">
      <c r="A645" s="37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</row>
    <row r="646" spans="1:39" ht="13" x14ac:dyDescent="0.15">
      <c r="A646" s="37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</row>
    <row r="647" spans="1:39" ht="13" x14ac:dyDescent="0.15">
      <c r="A647" s="37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</row>
    <row r="648" spans="1:39" ht="13" x14ac:dyDescent="0.15">
      <c r="A648" s="37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</row>
    <row r="649" spans="1:39" ht="13" x14ac:dyDescent="0.15">
      <c r="A649" s="37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</row>
    <row r="650" spans="1:39" ht="13" x14ac:dyDescent="0.15">
      <c r="A650" s="37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</row>
    <row r="651" spans="1:39" ht="13" x14ac:dyDescent="0.15">
      <c r="A651" s="37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</row>
    <row r="652" spans="1:39" ht="13" x14ac:dyDescent="0.15">
      <c r="A652" s="37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</row>
    <row r="653" spans="1:39" ht="13" x14ac:dyDescent="0.15">
      <c r="A653" s="37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</row>
    <row r="654" spans="1:39" ht="13" x14ac:dyDescent="0.15">
      <c r="A654" s="37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</row>
    <row r="655" spans="1:39" ht="13" x14ac:dyDescent="0.15">
      <c r="A655" s="37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</row>
    <row r="656" spans="1:39" ht="13" x14ac:dyDescent="0.15">
      <c r="A656" s="37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</row>
    <row r="657" spans="1:39" ht="13" x14ac:dyDescent="0.15">
      <c r="A657" s="37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</row>
    <row r="658" spans="1:39" ht="13" x14ac:dyDescent="0.15">
      <c r="A658" s="37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</row>
    <row r="659" spans="1:39" ht="13" x14ac:dyDescent="0.15">
      <c r="A659" s="37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</row>
    <row r="660" spans="1:39" ht="13" x14ac:dyDescent="0.15">
      <c r="A660" s="37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</row>
    <row r="661" spans="1:39" ht="13" x14ac:dyDescent="0.15">
      <c r="A661" s="37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</row>
    <row r="662" spans="1:39" ht="13" x14ac:dyDescent="0.15">
      <c r="A662" s="37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</row>
    <row r="663" spans="1:39" ht="13" x14ac:dyDescent="0.15">
      <c r="A663" s="37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</row>
    <row r="664" spans="1:39" ht="13" x14ac:dyDescent="0.15">
      <c r="A664" s="37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</row>
    <row r="665" spans="1:39" ht="13" x14ac:dyDescent="0.15">
      <c r="A665" s="37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</row>
    <row r="666" spans="1:39" ht="13" x14ac:dyDescent="0.15">
      <c r="A666" s="37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</row>
    <row r="667" spans="1:39" ht="13" x14ac:dyDescent="0.15">
      <c r="A667" s="37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</row>
    <row r="668" spans="1:39" ht="13" x14ac:dyDescent="0.15">
      <c r="A668" s="37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</row>
    <row r="669" spans="1:39" ht="13" x14ac:dyDescent="0.15">
      <c r="A669" s="37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</row>
    <row r="670" spans="1:39" ht="13" x14ac:dyDescent="0.15">
      <c r="A670" s="37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</row>
    <row r="671" spans="1:39" ht="13" x14ac:dyDescent="0.15">
      <c r="A671" s="37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</row>
    <row r="672" spans="1:39" ht="13" x14ac:dyDescent="0.15">
      <c r="A672" s="37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</row>
    <row r="673" spans="1:39" ht="13" x14ac:dyDescent="0.15">
      <c r="A673" s="37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</row>
    <row r="674" spans="1:39" ht="13" x14ac:dyDescent="0.15">
      <c r="A674" s="37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</row>
    <row r="675" spans="1:39" ht="13" x14ac:dyDescent="0.15">
      <c r="A675" s="37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</row>
    <row r="676" spans="1:39" ht="13" x14ac:dyDescent="0.15">
      <c r="A676" s="37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</row>
    <row r="677" spans="1:39" ht="13" x14ac:dyDescent="0.15">
      <c r="A677" s="37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</row>
    <row r="678" spans="1:39" ht="13" x14ac:dyDescent="0.15">
      <c r="A678" s="37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</row>
    <row r="679" spans="1:39" ht="13" x14ac:dyDescent="0.15">
      <c r="A679" s="37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</row>
    <row r="680" spans="1:39" ht="13" x14ac:dyDescent="0.15">
      <c r="A680" s="37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</row>
    <row r="681" spans="1:39" ht="13" x14ac:dyDescent="0.15">
      <c r="A681" s="37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</row>
    <row r="682" spans="1:39" ht="13" x14ac:dyDescent="0.15">
      <c r="A682" s="37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</row>
    <row r="683" spans="1:39" ht="13" x14ac:dyDescent="0.15">
      <c r="A683" s="37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</row>
    <row r="684" spans="1:39" ht="13" x14ac:dyDescent="0.15">
      <c r="A684" s="37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</row>
    <row r="685" spans="1:39" ht="13" x14ac:dyDescent="0.15">
      <c r="A685" s="37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</row>
    <row r="686" spans="1:39" ht="13" x14ac:dyDescent="0.15">
      <c r="A686" s="37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</row>
    <row r="687" spans="1:39" ht="13" x14ac:dyDescent="0.15">
      <c r="A687" s="37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</row>
    <row r="688" spans="1:39" ht="13" x14ac:dyDescent="0.15">
      <c r="A688" s="37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</row>
    <row r="689" spans="1:39" ht="13" x14ac:dyDescent="0.15">
      <c r="A689" s="37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</row>
    <row r="690" spans="1:39" ht="13" x14ac:dyDescent="0.15">
      <c r="A690" s="37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</row>
    <row r="691" spans="1:39" ht="13" x14ac:dyDescent="0.15">
      <c r="A691" s="37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</row>
    <row r="692" spans="1:39" ht="13" x14ac:dyDescent="0.15">
      <c r="A692" s="37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</row>
    <row r="693" spans="1:39" ht="13" x14ac:dyDescent="0.15">
      <c r="A693" s="37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</row>
    <row r="694" spans="1:39" ht="13" x14ac:dyDescent="0.15">
      <c r="A694" s="37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</row>
    <row r="695" spans="1:39" ht="13" x14ac:dyDescent="0.15">
      <c r="A695" s="37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</row>
    <row r="696" spans="1:39" ht="13" x14ac:dyDescent="0.15">
      <c r="A696" s="37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</row>
    <row r="697" spans="1:39" ht="13" x14ac:dyDescent="0.15">
      <c r="A697" s="37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</row>
    <row r="698" spans="1:39" ht="13" x14ac:dyDescent="0.15">
      <c r="A698" s="37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</row>
    <row r="699" spans="1:39" ht="13" x14ac:dyDescent="0.15">
      <c r="A699" s="37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</row>
    <row r="700" spans="1:39" ht="13" x14ac:dyDescent="0.15">
      <c r="A700" s="37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</row>
    <row r="701" spans="1:39" ht="13" x14ac:dyDescent="0.15">
      <c r="A701" s="37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</row>
    <row r="702" spans="1:39" ht="13" x14ac:dyDescent="0.15">
      <c r="A702" s="37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</row>
    <row r="703" spans="1:39" ht="13" x14ac:dyDescent="0.15">
      <c r="A703" s="37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</row>
    <row r="704" spans="1:39" ht="13" x14ac:dyDescent="0.15">
      <c r="A704" s="37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</row>
    <row r="705" spans="1:39" ht="13" x14ac:dyDescent="0.15">
      <c r="A705" s="37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</row>
    <row r="706" spans="1:39" ht="13" x14ac:dyDescent="0.15">
      <c r="A706" s="37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</row>
    <row r="707" spans="1:39" ht="13" x14ac:dyDescent="0.15">
      <c r="A707" s="37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</row>
    <row r="708" spans="1:39" ht="13" x14ac:dyDescent="0.15">
      <c r="A708" s="37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</row>
    <row r="709" spans="1:39" ht="13" x14ac:dyDescent="0.15">
      <c r="A709" s="37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</row>
    <row r="710" spans="1:39" ht="13" x14ac:dyDescent="0.15">
      <c r="A710" s="37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</row>
    <row r="711" spans="1:39" ht="13" x14ac:dyDescent="0.15">
      <c r="A711" s="37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</row>
    <row r="712" spans="1:39" ht="13" x14ac:dyDescent="0.15">
      <c r="A712" s="37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</row>
    <row r="713" spans="1:39" ht="13" x14ac:dyDescent="0.15">
      <c r="A713" s="37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</row>
    <row r="714" spans="1:39" ht="13" x14ac:dyDescent="0.15">
      <c r="A714" s="37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</row>
    <row r="715" spans="1:39" ht="13" x14ac:dyDescent="0.15">
      <c r="A715" s="37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</row>
    <row r="716" spans="1:39" ht="13" x14ac:dyDescent="0.15">
      <c r="A716" s="37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</row>
    <row r="717" spans="1:39" ht="13" x14ac:dyDescent="0.15">
      <c r="A717" s="37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</row>
    <row r="718" spans="1:39" ht="13" x14ac:dyDescent="0.15">
      <c r="A718" s="37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</row>
    <row r="719" spans="1:39" ht="13" x14ac:dyDescent="0.15">
      <c r="A719" s="37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</row>
    <row r="720" spans="1:39" ht="13" x14ac:dyDescent="0.15">
      <c r="A720" s="37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</row>
    <row r="721" spans="1:39" ht="13" x14ac:dyDescent="0.15">
      <c r="A721" s="37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</row>
    <row r="722" spans="1:39" ht="13" x14ac:dyDescent="0.15">
      <c r="A722" s="37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</row>
    <row r="723" spans="1:39" ht="13" x14ac:dyDescent="0.15">
      <c r="A723" s="37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</row>
    <row r="724" spans="1:39" ht="13" x14ac:dyDescent="0.15">
      <c r="A724" s="37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</row>
    <row r="725" spans="1:39" ht="13" x14ac:dyDescent="0.15">
      <c r="A725" s="37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</row>
    <row r="726" spans="1:39" ht="13" x14ac:dyDescent="0.15">
      <c r="A726" s="37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</row>
    <row r="727" spans="1:39" ht="13" x14ac:dyDescent="0.15">
      <c r="A727" s="37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</row>
    <row r="728" spans="1:39" ht="13" x14ac:dyDescent="0.15">
      <c r="A728" s="37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</row>
    <row r="729" spans="1:39" ht="13" x14ac:dyDescent="0.15">
      <c r="A729" s="37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</row>
    <row r="730" spans="1:39" ht="13" x14ac:dyDescent="0.15">
      <c r="A730" s="37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</row>
    <row r="731" spans="1:39" ht="13" x14ac:dyDescent="0.15">
      <c r="A731" s="37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</row>
    <row r="732" spans="1:39" ht="13" x14ac:dyDescent="0.15">
      <c r="A732" s="37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</row>
    <row r="733" spans="1:39" ht="13" x14ac:dyDescent="0.15">
      <c r="A733" s="37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</row>
    <row r="734" spans="1:39" ht="13" x14ac:dyDescent="0.15">
      <c r="A734" s="37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</row>
    <row r="735" spans="1:39" ht="13" x14ac:dyDescent="0.15">
      <c r="A735" s="37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</row>
    <row r="736" spans="1:39" ht="13" x14ac:dyDescent="0.15">
      <c r="A736" s="37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</row>
    <row r="737" spans="1:39" ht="13" x14ac:dyDescent="0.15">
      <c r="A737" s="37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</row>
    <row r="738" spans="1:39" ht="13" x14ac:dyDescent="0.15">
      <c r="A738" s="37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</row>
    <row r="739" spans="1:39" ht="13" x14ac:dyDescent="0.15">
      <c r="A739" s="37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</row>
    <row r="740" spans="1:39" ht="13" x14ac:dyDescent="0.15">
      <c r="A740" s="37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</row>
    <row r="741" spans="1:39" ht="13" x14ac:dyDescent="0.15">
      <c r="A741" s="37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</row>
    <row r="742" spans="1:39" ht="13" x14ac:dyDescent="0.15">
      <c r="A742" s="37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</row>
    <row r="743" spans="1:39" ht="13" x14ac:dyDescent="0.15">
      <c r="A743" s="37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</row>
    <row r="744" spans="1:39" ht="13" x14ac:dyDescent="0.15">
      <c r="A744" s="37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</row>
    <row r="745" spans="1:39" ht="13" x14ac:dyDescent="0.15">
      <c r="A745" s="37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</row>
    <row r="746" spans="1:39" ht="13" x14ac:dyDescent="0.15">
      <c r="A746" s="37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</row>
    <row r="747" spans="1:39" ht="13" x14ac:dyDescent="0.15">
      <c r="A747" s="37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</row>
    <row r="748" spans="1:39" ht="13" x14ac:dyDescent="0.15">
      <c r="A748" s="37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</row>
    <row r="749" spans="1:39" ht="13" x14ac:dyDescent="0.15">
      <c r="A749" s="37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</row>
    <row r="750" spans="1:39" ht="13" x14ac:dyDescent="0.15">
      <c r="A750" s="37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</row>
    <row r="751" spans="1:39" ht="13" x14ac:dyDescent="0.15">
      <c r="A751" s="37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</row>
    <row r="752" spans="1:39" ht="13" x14ac:dyDescent="0.15">
      <c r="A752" s="37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</row>
    <row r="753" spans="1:39" ht="13" x14ac:dyDescent="0.15">
      <c r="A753" s="37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</row>
    <row r="754" spans="1:39" ht="13" x14ac:dyDescent="0.15">
      <c r="A754" s="37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</row>
    <row r="755" spans="1:39" ht="13" x14ac:dyDescent="0.15">
      <c r="A755" s="37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</row>
    <row r="756" spans="1:39" ht="13" x14ac:dyDescent="0.15">
      <c r="A756" s="37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</row>
    <row r="757" spans="1:39" ht="13" x14ac:dyDescent="0.15">
      <c r="A757" s="37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</row>
    <row r="758" spans="1:39" ht="13" x14ac:dyDescent="0.15">
      <c r="A758" s="37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</row>
    <row r="759" spans="1:39" ht="13" x14ac:dyDescent="0.15">
      <c r="A759" s="37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</row>
    <row r="760" spans="1:39" ht="13" x14ac:dyDescent="0.15">
      <c r="A760" s="37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</row>
    <row r="761" spans="1:39" ht="13" x14ac:dyDescent="0.15">
      <c r="A761" s="37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</row>
    <row r="762" spans="1:39" ht="13" x14ac:dyDescent="0.15">
      <c r="A762" s="37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</row>
    <row r="763" spans="1:39" ht="13" x14ac:dyDescent="0.15">
      <c r="A763" s="37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</row>
    <row r="764" spans="1:39" ht="13" x14ac:dyDescent="0.15">
      <c r="A764" s="37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</row>
    <row r="765" spans="1:39" ht="13" x14ac:dyDescent="0.15">
      <c r="A765" s="37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</row>
    <row r="766" spans="1:39" ht="13" x14ac:dyDescent="0.15">
      <c r="A766" s="37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</row>
    <row r="767" spans="1:39" ht="13" x14ac:dyDescent="0.15">
      <c r="A767" s="37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</row>
    <row r="768" spans="1:39" ht="13" x14ac:dyDescent="0.15">
      <c r="A768" s="37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</row>
    <row r="769" spans="1:39" ht="13" x14ac:dyDescent="0.15">
      <c r="A769" s="37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</row>
    <row r="770" spans="1:39" ht="13" x14ac:dyDescent="0.15">
      <c r="A770" s="37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</row>
    <row r="771" spans="1:39" ht="13" x14ac:dyDescent="0.15">
      <c r="A771" s="37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</row>
    <row r="772" spans="1:39" ht="13" x14ac:dyDescent="0.15">
      <c r="A772" s="37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</row>
    <row r="773" spans="1:39" ht="13" x14ac:dyDescent="0.15">
      <c r="A773" s="37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</row>
    <row r="774" spans="1:39" ht="13" x14ac:dyDescent="0.15">
      <c r="A774" s="37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</row>
    <row r="775" spans="1:39" ht="13" x14ac:dyDescent="0.15">
      <c r="A775" s="37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</row>
    <row r="776" spans="1:39" ht="13" x14ac:dyDescent="0.15">
      <c r="A776" s="37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</row>
    <row r="777" spans="1:39" ht="13" x14ac:dyDescent="0.15">
      <c r="A777" s="37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</row>
    <row r="778" spans="1:39" ht="13" x14ac:dyDescent="0.15">
      <c r="A778" s="37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</row>
    <row r="779" spans="1:39" ht="13" x14ac:dyDescent="0.15">
      <c r="A779" s="37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</row>
    <row r="780" spans="1:39" ht="13" x14ac:dyDescent="0.15">
      <c r="A780" s="37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</row>
    <row r="781" spans="1:39" ht="13" x14ac:dyDescent="0.15">
      <c r="A781" s="37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</row>
    <row r="782" spans="1:39" ht="13" x14ac:dyDescent="0.15">
      <c r="A782" s="37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</row>
    <row r="783" spans="1:39" ht="13" x14ac:dyDescent="0.15">
      <c r="A783" s="37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</row>
    <row r="784" spans="1:39" ht="13" x14ac:dyDescent="0.15">
      <c r="A784" s="37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</row>
    <row r="785" spans="1:39" ht="13" x14ac:dyDescent="0.15">
      <c r="A785" s="37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</row>
    <row r="786" spans="1:39" ht="13" x14ac:dyDescent="0.15">
      <c r="A786" s="37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</row>
    <row r="787" spans="1:39" ht="13" x14ac:dyDescent="0.15">
      <c r="A787" s="37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</row>
    <row r="788" spans="1:39" ht="13" x14ac:dyDescent="0.15">
      <c r="A788" s="37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</row>
    <row r="789" spans="1:39" ht="13" x14ac:dyDescent="0.15">
      <c r="A789" s="37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</row>
    <row r="790" spans="1:39" ht="13" x14ac:dyDescent="0.15">
      <c r="A790" s="37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</row>
    <row r="791" spans="1:39" ht="13" x14ac:dyDescent="0.15">
      <c r="A791" s="37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</row>
    <row r="792" spans="1:39" ht="13" x14ac:dyDescent="0.15">
      <c r="A792" s="37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</row>
    <row r="793" spans="1:39" ht="13" x14ac:dyDescent="0.15">
      <c r="A793" s="37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</row>
    <row r="794" spans="1:39" ht="13" x14ac:dyDescent="0.15">
      <c r="A794" s="37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</row>
    <row r="795" spans="1:39" ht="13" x14ac:dyDescent="0.15">
      <c r="A795" s="37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</row>
    <row r="796" spans="1:39" ht="13" x14ac:dyDescent="0.15">
      <c r="A796" s="37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</row>
    <row r="797" spans="1:39" ht="13" x14ac:dyDescent="0.15">
      <c r="A797" s="37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</row>
    <row r="798" spans="1:39" ht="13" x14ac:dyDescent="0.15">
      <c r="A798" s="37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</row>
    <row r="799" spans="1:39" ht="13" x14ac:dyDescent="0.15">
      <c r="A799" s="37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</row>
    <row r="800" spans="1:39" ht="13" x14ac:dyDescent="0.15">
      <c r="A800" s="37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</row>
    <row r="801" spans="1:39" ht="13" x14ac:dyDescent="0.15">
      <c r="A801" s="37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</row>
    <row r="802" spans="1:39" ht="13" x14ac:dyDescent="0.15">
      <c r="A802" s="37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</row>
    <row r="803" spans="1:39" ht="13" x14ac:dyDescent="0.15">
      <c r="A803" s="37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</row>
    <row r="804" spans="1:39" ht="13" x14ac:dyDescent="0.15">
      <c r="A804" s="37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</row>
    <row r="805" spans="1:39" ht="13" x14ac:dyDescent="0.15">
      <c r="A805" s="37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</row>
    <row r="806" spans="1:39" ht="13" x14ac:dyDescent="0.15">
      <c r="A806" s="37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</row>
    <row r="807" spans="1:39" ht="13" x14ac:dyDescent="0.15">
      <c r="A807" s="37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</row>
    <row r="808" spans="1:39" ht="13" x14ac:dyDescent="0.15">
      <c r="A808" s="37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</row>
    <row r="809" spans="1:39" ht="13" x14ac:dyDescent="0.15">
      <c r="A809" s="37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</row>
    <row r="810" spans="1:39" ht="13" x14ac:dyDescent="0.15">
      <c r="A810" s="37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</row>
    <row r="811" spans="1:39" ht="13" x14ac:dyDescent="0.15">
      <c r="A811" s="37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</row>
    <row r="812" spans="1:39" ht="13" x14ac:dyDescent="0.15">
      <c r="A812" s="37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</row>
    <row r="813" spans="1:39" ht="13" x14ac:dyDescent="0.15">
      <c r="A813" s="37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</row>
    <row r="814" spans="1:39" ht="13" x14ac:dyDescent="0.15">
      <c r="A814" s="37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</row>
    <row r="815" spans="1:39" ht="13" x14ac:dyDescent="0.15">
      <c r="A815" s="37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</row>
    <row r="816" spans="1:39" ht="13" x14ac:dyDescent="0.15">
      <c r="A816" s="37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</row>
    <row r="817" spans="1:39" ht="13" x14ac:dyDescent="0.15">
      <c r="A817" s="37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</row>
    <row r="818" spans="1:39" ht="13" x14ac:dyDescent="0.15">
      <c r="A818" s="37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</row>
    <row r="819" spans="1:39" ht="13" x14ac:dyDescent="0.15">
      <c r="A819" s="37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</row>
    <row r="820" spans="1:39" ht="13" x14ac:dyDescent="0.15">
      <c r="A820" s="37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</row>
    <row r="821" spans="1:39" ht="13" x14ac:dyDescent="0.15">
      <c r="A821" s="37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</row>
    <row r="822" spans="1:39" ht="13" x14ac:dyDescent="0.15">
      <c r="A822" s="37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</row>
    <row r="823" spans="1:39" ht="13" x14ac:dyDescent="0.15">
      <c r="A823" s="37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</row>
    <row r="824" spans="1:39" ht="13" x14ac:dyDescent="0.15">
      <c r="A824" s="37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</row>
    <row r="825" spans="1:39" ht="13" x14ac:dyDescent="0.15">
      <c r="A825" s="37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</row>
    <row r="826" spans="1:39" ht="13" x14ac:dyDescent="0.15">
      <c r="A826" s="37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</row>
    <row r="827" spans="1:39" ht="13" x14ac:dyDescent="0.15">
      <c r="A827" s="37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</row>
    <row r="828" spans="1:39" ht="13" x14ac:dyDescent="0.15">
      <c r="A828" s="37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</row>
    <row r="829" spans="1:39" ht="13" x14ac:dyDescent="0.15">
      <c r="A829" s="37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</row>
    <row r="830" spans="1:39" ht="13" x14ac:dyDescent="0.15">
      <c r="A830" s="37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</row>
    <row r="831" spans="1:39" ht="13" x14ac:dyDescent="0.15">
      <c r="A831" s="37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</row>
    <row r="832" spans="1:39" ht="13" x14ac:dyDescent="0.15">
      <c r="A832" s="37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</row>
    <row r="833" spans="1:39" ht="13" x14ac:dyDescent="0.15">
      <c r="A833" s="37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</row>
    <row r="834" spans="1:39" ht="13" x14ac:dyDescent="0.15">
      <c r="A834" s="37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</row>
    <row r="835" spans="1:39" ht="13" x14ac:dyDescent="0.15">
      <c r="A835" s="37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</row>
    <row r="836" spans="1:39" ht="13" x14ac:dyDescent="0.15">
      <c r="A836" s="37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</row>
    <row r="837" spans="1:39" ht="13" x14ac:dyDescent="0.15">
      <c r="A837" s="37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</row>
    <row r="838" spans="1:39" ht="13" x14ac:dyDescent="0.15">
      <c r="A838" s="37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</row>
    <row r="839" spans="1:39" ht="13" x14ac:dyDescent="0.15">
      <c r="A839" s="37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</row>
    <row r="840" spans="1:39" ht="13" x14ac:dyDescent="0.15">
      <c r="A840" s="37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</row>
    <row r="841" spans="1:39" ht="13" x14ac:dyDescent="0.15">
      <c r="A841" s="37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</row>
    <row r="842" spans="1:39" ht="13" x14ac:dyDescent="0.15">
      <c r="A842" s="37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</row>
    <row r="843" spans="1:39" ht="13" x14ac:dyDescent="0.15">
      <c r="A843" s="37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</row>
    <row r="844" spans="1:39" ht="13" x14ac:dyDescent="0.15">
      <c r="A844" s="37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</row>
    <row r="845" spans="1:39" ht="13" x14ac:dyDescent="0.15">
      <c r="A845" s="37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</row>
    <row r="846" spans="1:39" ht="13" x14ac:dyDescent="0.15">
      <c r="A846" s="37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</row>
    <row r="847" spans="1:39" ht="13" x14ac:dyDescent="0.15">
      <c r="A847" s="37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</row>
    <row r="848" spans="1:39" ht="13" x14ac:dyDescent="0.15">
      <c r="A848" s="37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</row>
    <row r="849" spans="1:39" ht="13" x14ac:dyDescent="0.15">
      <c r="A849" s="37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</row>
    <row r="850" spans="1:39" ht="13" x14ac:dyDescent="0.15">
      <c r="A850" s="37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</row>
    <row r="851" spans="1:39" ht="13" x14ac:dyDescent="0.15">
      <c r="A851" s="37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</row>
    <row r="852" spans="1:39" ht="13" x14ac:dyDescent="0.15">
      <c r="A852" s="37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</row>
    <row r="853" spans="1:39" ht="13" x14ac:dyDescent="0.15">
      <c r="A853" s="37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</row>
    <row r="854" spans="1:39" ht="13" x14ac:dyDescent="0.15">
      <c r="A854" s="37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</row>
    <row r="855" spans="1:39" ht="13" x14ac:dyDescent="0.15">
      <c r="A855" s="37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</row>
    <row r="856" spans="1:39" ht="13" x14ac:dyDescent="0.15">
      <c r="A856" s="37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</row>
    <row r="857" spans="1:39" ht="13" x14ac:dyDescent="0.15">
      <c r="A857" s="37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</row>
    <row r="858" spans="1:39" ht="13" x14ac:dyDescent="0.15">
      <c r="A858" s="37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</row>
    <row r="859" spans="1:39" ht="13" x14ac:dyDescent="0.15">
      <c r="A859" s="37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</row>
    <row r="860" spans="1:39" ht="13" x14ac:dyDescent="0.15">
      <c r="A860" s="37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</row>
    <row r="861" spans="1:39" ht="13" x14ac:dyDescent="0.15">
      <c r="A861" s="37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</row>
    <row r="862" spans="1:39" ht="13" x14ac:dyDescent="0.15">
      <c r="A862" s="37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</row>
    <row r="863" spans="1:39" ht="13" x14ac:dyDescent="0.15">
      <c r="A863" s="37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</row>
    <row r="864" spans="1:39" ht="13" x14ac:dyDescent="0.15">
      <c r="A864" s="37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</row>
    <row r="865" spans="1:39" ht="13" x14ac:dyDescent="0.15">
      <c r="A865" s="37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</row>
    <row r="866" spans="1:39" ht="13" x14ac:dyDescent="0.15">
      <c r="A866" s="37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</row>
    <row r="867" spans="1:39" ht="13" x14ac:dyDescent="0.15">
      <c r="A867" s="37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</row>
    <row r="868" spans="1:39" ht="13" x14ac:dyDescent="0.15">
      <c r="A868" s="37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</row>
    <row r="869" spans="1:39" ht="13" x14ac:dyDescent="0.15">
      <c r="A869" s="37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</row>
    <row r="870" spans="1:39" ht="13" x14ac:dyDescent="0.15">
      <c r="A870" s="37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</row>
    <row r="871" spans="1:39" ht="13" x14ac:dyDescent="0.15">
      <c r="A871" s="37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</row>
    <row r="872" spans="1:39" ht="13" x14ac:dyDescent="0.15">
      <c r="A872" s="37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</row>
    <row r="873" spans="1:39" ht="13" x14ac:dyDescent="0.15">
      <c r="A873" s="37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</row>
    <row r="874" spans="1:39" ht="13" x14ac:dyDescent="0.15">
      <c r="A874" s="37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</row>
    <row r="875" spans="1:39" ht="13" x14ac:dyDescent="0.15">
      <c r="A875" s="37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</row>
    <row r="876" spans="1:39" ht="13" x14ac:dyDescent="0.15">
      <c r="A876" s="37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</row>
    <row r="877" spans="1:39" ht="13" x14ac:dyDescent="0.15">
      <c r="A877" s="37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</row>
    <row r="878" spans="1:39" ht="13" x14ac:dyDescent="0.15">
      <c r="A878" s="37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</row>
    <row r="879" spans="1:39" ht="13" x14ac:dyDescent="0.15">
      <c r="A879" s="37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</row>
    <row r="880" spans="1:39" ht="13" x14ac:dyDescent="0.15">
      <c r="A880" s="37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</row>
    <row r="881" spans="1:39" ht="13" x14ac:dyDescent="0.15">
      <c r="A881" s="37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</row>
    <row r="882" spans="1:39" ht="13" x14ac:dyDescent="0.15">
      <c r="A882" s="37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</row>
    <row r="883" spans="1:39" ht="13" x14ac:dyDescent="0.15">
      <c r="A883" s="37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</row>
    <row r="884" spans="1:39" ht="13" x14ac:dyDescent="0.15">
      <c r="A884" s="37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</row>
    <row r="885" spans="1:39" ht="13" x14ac:dyDescent="0.15">
      <c r="A885" s="37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</row>
    <row r="886" spans="1:39" ht="13" x14ac:dyDescent="0.15">
      <c r="A886" s="37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</row>
    <row r="887" spans="1:39" ht="13" x14ac:dyDescent="0.15">
      <c r="A887" s="37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</row>
    <row r="888" spans="1:39" ht="13" x14ac:dyDescent="0.15">
      <c r="A888" s="37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</row>
    <row r="889" spans="1:39" ht="13" x14ac:dyDescent="0.15">
      <c r="A889" s="37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</row>
    <row r="890" spans="1:39" ht="13" x14ac:dyDescent="0.15">
      <c r="A890" s="37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</row>
    <row r="891" spans="1:39" ht="13" x14ac:dyDescent="0.15">
      <c r="A891" s="37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</row>
    <row r="892" spans="1:39" ht="13" x14ac:dyDescent="0.15">
      <c r="A892" s="37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</row>
    <row r="893" spans="1:39" ht="13" x14ac:dyDescent="0.15">
      <c r="A893" s="37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</row>
    <row r="894" spans="1:39" ht="13" x14ac:dyDescent="0.15">
      <c r="A894" s="37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</row>
    <row r="895" spans="1:39" ht="13" x14ac:dyDescent="0.15">
      <c r="A895" s="37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</row>
    <row r="896" spans="1:39" ht="13" x14ac:dyDescent="0.15">
      <c r="A896" s="37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</row>
    <row r="897" spans="1:39" ht="13" x14ac:dyDescent="0.15">
      <c r="A897" s="37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</row>
    <row r="898" spans="1:39" ht="13" x14ac:dyDescent="0.15">
      <c r="A898" s="37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</row>
    <row r="899" spans="1:39" ht="13" x14ac:dyDescent="0.15">
      <c r="A899" s="37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</row>
    <row r="900" spans="1:39" ht="13" x14ac:dyDescent="0.15">
      <c r="A900" s="37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</row>
    <row r="901" spans="1:39" ht="13" x14ac:dyDescent="0.15">
      <c r="A901" s="37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</row>
    <row r="902" spans="1:39" ht="13" x14ac:dyDescent="0.15">
      <c r="A902" s="37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</row>
    <row r="903" spans="1:39" ht="13" x14ac:dyDescent="0.15">
      <c r="A903" s="37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</row>
    <row r="904" spans="1:39" ht="13" x14ac:dyDescent="0.15">
      <c r="A904" s="37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</row>
    <row r="905" spans="1:39" ht="13" x14ac:dyDescent="0.15">
      <c r="A905" s="37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</row>
    <row r="906" spans="1:39" ht="13" x14ac:dyDescent="0.15">
      <c r="A906" s="37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</row>
    <row r="907" spans="1:39" ht="13" x14ac:dyDescent="0.15">
      <c r="A907" s="37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</row>
    <row r="908" spans="1:39" ht="13" x14ac:dyDescent="0.15">
      <c r="A908" s="37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</row>
    <row r="909" spans="1:39" ht="13" x14ac:dyDescent="0.15">
      <c r="A909" s="37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</row>
    <row r="910" spans="1:39" ht="13" x14ac:dyDescent="0.15">
      <c r="A910" s="37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</row>
    <row r="911" spans="1:39" ht="13" x14ac:dyDescent="0.15">
      <c r="A911" s="37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</row>
    <row r="912" spans="1:39" ht="13" x14ac:dyDescent="0.15">
      <c r="A912" s="37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</row>
    <row r="913" spans="1:39" ht="13" x14ac:dyDescent="0.15">
      <c r="A913" s="37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</row>
    <row r="914" spans="1:39" ht="13" x14ac:dyDescent="0.15">
      <c r="A914" s="37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</row>
    <row r="915" spans="1:39" ht="13" x14ac:dyDescent="0.15">
      <c r="A915" s="37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</row>
    <row r="916" spans="1:39" ht="13" x14ac:dyDescent="0.15">
      <c r="A916" s="37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</row>
    <row r="917" spans="1:39" ht="13" x14ac:dyDescent="0.15">
      <c r="A917" s="37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</row>
    <row r="918" spans="1:39" ht="13" x14ac:dyDescent="0.15">
      <c r="A918" s="37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</row>
    <row r="919" spans="1:39" ht="13" x14ac:dyDescent="0.15">
      <c r="A919" s="37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</row>
    <row r="920" spans="1:39" ht="13" x14ac:dyDescent="0.15">
      <c r="A920" s="37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</row>
    <row r="921" spans="1:39" ht="13" x14ac:dyDescent="0.15">
      <c r="A921" s="37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</row>
    <row r="922" spans="1:39" ht="13" x14ac:dyDescent="0.15">
      <c r="A922" s="37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</row>
    <row r="923" spans="1:39" ht="13" x14ac:dyDescent="0.15">
      <c r="A923" s="37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</row>
    <row r="924" spans="1:39" ht="13" x14ac:dyDescent="0.15">
      <c r="A924" s="37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</row>
    <row r="925" spans="1:39" ht="13" x14ac:dyDescent="0.15">
      <c r="A925" s="37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</row>
    <row r="926" spans="1:39" ht="13" x14ac:dyDescent="0.15">
      <c r="A926" s="37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</row>
    <row r="927" spans="1:39" ht="13" x14ac:dyDescent="0.15">
      <c r="A927" s="37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</row>
    <row r="928" spans="1:39" ht="13" x14ac:dyDescent="0.15">
      <c r="A928" s="37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</row>
    <row r="929" spans="1:39" ht="13" x14ac:dyDescent="0.15">
      <c r="A929" s="37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</row>
    <row r="930" spans="1:39" ht="13" x14ac:dyDescent="0.15">
      <c r="A930" s="37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</row>
    <row r="931" spans="1:39" ht="13" x14ac:dyDescent="0.15">
      <c r="A931" s="37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</row>
    <row r="932" spans="1:39" ht="13" x14ac:dyDescent="0.15">
      <c r="A932" s="37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</row>
    <row r="933" spans="1:39" ht="13" x14ac:dyDescent="0.15">
      <c r="A933" s="37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</row>
    <row r="934" spans="1:39" ht="13" x14ac:dyDescent="0.15">
      <c r="A934" s="37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</row>
    <row r="935" spans="1:39" ht="13" x14ac:dyDescent="0.15">
      <c r="A935" s="37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</row>
    <row r="936" spans="1:39" ht="13" x14ac:dyDescent="0.15">
      <c r="A936" s="37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</row>
    <row r="937" spans="1:39" ht="13" x14ac:dyDescent="0.15">
      <c r="A937" s="37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</row>
    <row r="938" spans="1:39" ht="13" x14ac:dyDescent="0.15">
      <c r="A938" s="37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</row>
    <row r="939" spans="1:39" ht="13" x14ac:dyDescent="0.15">
      <c r="A939" s="37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</row>
    <row r="940" spans="1:39" ht="13" x14ac:dyDescent="0.15">
      <c r="A940" s="37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</row>
    <row r="941" spans="1:39" ht="13" x14ac:dyDescent="0.15">
      <c r="A941" s="37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</row>
    <row r="942" spans="1:39" ht="13" x14ac:dyDescent="0.15">
      <c r="A942" s="37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</row>
    <row r="943" spans="1:39" ht="13" x14ac:dyDescent="0.15">
      <c r="A943" s="37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</row>
    <row r="944" spans="1:39" ht="13" x14ac:dyDescent="0.15">
      <c r="A944" s="37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</row>
    <row r="945" spans="1:39" ht="13" x14ac:dyDescent="0.15">
      <c r="A945" s="37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</row>
    <row r="946" spans="1:39" ht="13" x14ac:dyDescent="0.15">
      <c r="A946" s="37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</row>
    <row r="947" spans="1:39" ht="13" x14ac:dyDescent="0.15">
      <c r="A947" s="37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</row>
    <row r="948" spans="1:39" ht="13" x14ac:dyDescent="0.15">
      <c r="A948" s="37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</row>
    <row r="949" spans="1:39" ht="13" x14ac:dyDescent="0.15">
      <c r="A949" s="37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</row>
    <row r="950" spans="1:39" ht="13" x14ac:dyDescent="0.15">
      <c r="A950" s="37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</row>
    <row r="951" spans="1:39" ht="13" x14ac:dyDescent="0.15">
      <c r="A951" s="37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</row>
    <row r="952" spans="1:39" ht="13" x14ac:dyDescent="0.15">
      <c r="A952" s="37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</row>
    <row r="953" spans="1:39" ht="13" x14ac:dyDescent="0.15">
      <c r="A953" s="37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</row>
    <row r="954" spans="1:39" ht="13" x14ac:dyDescent="0.15">
      <c r="A954" s="37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</row>
    <row r="955" spans="1:39" ht="13" x14ac:dyDescent="0.15">
      <c r="A955" s="37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</row>
    <row r="956" spans="1:39" ht="13" x14ac:dyDescent="0.15">
      <c r="A956" s="37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</row>
    <row r="957" spans="1:39" ht="13" x14ac:dyDescent="0.15">
      <c r="A957" s="37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</row>
    <row r="958" spans="1:39" ht="13" x14ac:dyDescent="0.15">
      <c r="A958" s="37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</row>
    <row r="959" spans="1:39" ht="13" x14ac:dyDescent="0.15">
      <c r="A959" s="37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</row>
    <row r="960" spans="1:39" ht="13" x14ac:dyDescent="0.15">
      <c r="A960" s="37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</row>
    <row r="961" spans="1:39" ht="13" x14ac:dyDescent="0.15">
      <c r="A961" s="37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</row>
    <row r="962" spans="1:39" ht="13" x14ac:dyDescent="0.15">
      <c r="A962" s="37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</row>
    <row r="963" spans="1:39" ht="13" x14ac:dyDescent="0.15">
      <c r="A963" s="37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</row>
    <row r="964" spans="1:39" ht="13" x14ac:dyDescent="0.15">
      <c r="A964" s="37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</row>
    <row r="965" spans="1:39" ht="13" x14ac:dyDescent="0.15">
      <c r="A965" s="37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</row>
    <row r="966" spans="1:39" ht="13" x14ac:dyDescent="0.15">
      <c r="A966" s="37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</row>
    <row r="967" spans="1:39" ht="13" x14ac:dyDescent="0.15">
      <c r="A967" s="37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</row>
    <row r="968" spans="1:39" ht="13" x14ac:dyDescent="0.15">
      <c r="A968" s="37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</row>
    <row r="969" spans="1:39" ht="13" x14ac:dyDescent="0.15">
      <c r="A969" s="37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</row>
    <row r="970" spans="1:39" ht="13" x14ac:dyDescent="0.15">
      <c r="A970" s="37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</row>
    <row r="971" spans="1:39" ht="13" x14ac:dyDescent="0.15">
      <c r="A971" s="37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</row>
    <row r="972" spans="1:39" ht="13" x14ac:dyDescent="0.15">
      <c r="A972" s="37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</row>
    <row r="973" spans="1:39" ht="13" x14ac:dyDescent="0.15">
      <c r="A973" s="37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</row>
    <row r="974" spans="1:39" ht="13" x14ac:dyDescent="0.15">
      <c r="A974" s="37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</row>
    <row r="975" spans="1:39" ht="13" x14ac:dyDescent="0.15">
      <c r="A975" s="37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</row>
    <row r="976" spans="1:39" ht="13" x14ac:dyDescent="0.15">
      <c r="A976" s="37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</row>
    <row r="977" spans="1:39" ht="13" x14ac:dyDescent="0.15">
      <c r="A977" s="37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</row>
    <row r="978" spans="1:39" ht="13" x14ac:dyDescent="0.15">
      <c r="A978" s="37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</row>
    <row r="979" spans="1:39" ht="13" x14ac:dyDescent="0.15">
      <c r="A979" s="37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</row>
    <row r="980" spans="1:39" ht="13" x14ac:dyDescent="0.15">
      <c r="A980" s="37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</row>
    <row r="981" spans="1:39" ht="13" x14ac:dyDescent="0.15">
      <c r="A981" s="37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</row>
    <row r="982" spans="1:39" ht="13" x14ac:dyDescent="0.15">
      <c r="A982" s="37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</row>
    <row r="983" spans="1:39" ht="13" x14ac:dyDescent="0.15">
      <c r="A983" s="37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</row>
    <row r="984" spans="1:39" ht="13" x14ac:dyDescent="0.15">
      <c r="A984" s="37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</row>
    <row r="985" spans="1:39" ht="13" x14ac:dyDescent="0.15">
      <c r="A985" s="37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</row>
    <row r="986" spans="1:39" ht="13" x14ac:dyDescent="0.15">
      <c r="A986" s="37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  <c r="AM986" s="30"/>
    </row>
    <row r="987" spans="1:39" ht="13" x14ac:dyDescent="0.15">
      <c r="A987" s="37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  <c r="AM987" s="30"/>
    </row>
    <row r="988" spans="1:39" ht="13" x14ac:dyDescent="0.15">
      <c r="A988" s="37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  <c r="AM988" s="30"/>
    </row>
    <row r="989" spans="1:39" ht="13" x14ac:dyDescent="0.15">
      <c r="A989" s="37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  <c r="AM989" s="30"/>
    </row>
    <row r="990" spans="1:39" ht="13" x14ac:dyDescent="0.15">
      <c r="A990" s="37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  <c r="AM990" s="30"/>
    </row>
    <row r="991" spans="1:39" ht="13" x14ac:dyDescent="0.15">
      <c r="A991" s="37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  <c r="AM991" s="30"/>
    </row>
    <row r="992" spans="1:39" ht="13" x14ac:dyDescent="0.15">
      <c r="A992" s="37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  <c r="AM992" s="30"/>
    </row>
    <row r="993" spans="1:39" ht="13" x14ac:dyDescent="0.15">
      <c r="A993" s="37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  <c r="AM993" s="30"/>
    </row>
    <row r="994" spans="1:39" ht="13" x14ac:dyDescent="0.15">
      <c r="A994" s="37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  <c r="AM994" s="30"/>
    </row>
    <row r="995" spans="1:39" ht="13" x14ac:dyDescent="0.15">
      <c r="A995" s="37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  <c r="AM995" s="30"/>
    </row>
    <row r="996" spans="1:39" ht="13" x14ac:dyDescent="0.15">
      <c r="A996" s="37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  <c r="AM996" s="30"/>
    </row>
    <row r="997" spans="1:39" ht="13" x14ac:dyDescent="0.15">
      <c r="A997" s="37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  <c r="AM997" s="30"/>
    </row>
    <row r="998" spans="1:39" ht="13" x14ac:dyDescent="0.15">
      <c r="A998" s="37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  <c r="AM998" s="30"/>
    </row>
    <row r="999" spans="1:39" ht="13" x14ac:dyDescent="0.15">
      <c r="A999" s="37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  <c r="AM999" s="30"/>
    </row>
    <row r="1000" spans="1:39" ht="13" x14ac:dyDescent="0.15">
      <c r="A1000" s="37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  <c r="AM1000" s="30"/>
    </row>
    <row r="1001" spans="1:39" ht="13" x14ac:dyDescent="0.15">
      <c r="A1001" s="37"/>
      <c r="B1001" s="30"/>
      <c r="C1001" s="30"/>
      <c r="D1001" s="30"/>
      <c r="E1001" s="30"/>
      <c r="F1001" s="30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  <c r="AI1001" s="30"/>
      <c r="AJ1001" s="30"/>
      <c r="AK1001" s="30"/>
      <c r="AL1001" s="30"/>
      <c r="AM1001" s="30"/>
    </row>
    <row r="1002" spans="1:39" ht="13" x14ac:dyDescent="0.15">
      <c r="A1002" s="37"/>
      <c r="B1002" s="30"/>
      <c r="C1002" s="30"/>
      <c r="D1002" s="30"/>
      <c r="E1002" s="30"/>
      <c r="F1002" s="30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  <c r="AI1002" s="30"/>
      <c r="AJ1002" s="30"/>
      <c r="AK1002" s="30"/>
      <c r="AL1002" s="30"/>
      <c r="AM1002" s="30"/>
    </row>
    <row r="1003" spans="1:39" ht="13" x14ac:dyDescent="0.15">
      <c r="A1003" s="37"/>
      <c r="B1003" s="30"/>
      <c r="C1003" s="30"/>
      <c r="D1003" s="30"/>
      <c r="E1003" s="30"/>
      <c r="F1003" s="30"/>
      <c r="G1003" s="30"/>
      <c r="H1003" s="30"/>
      <c r="I1003" s="30"/>
      <c r="J1003" s="30"/>
      <c r="K1003" s="30"/>
      <c r="L1003" s="30"/>
      <c r="M1003" s="30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  <c r="AI1003" s="30"/>
      <c r="AJ1003" s="30"/>
      <c r="AK1003" s="30"/>
      <c r="AL1003" s="30"/>
      <c r="AM1003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Z9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1" max="1" width="17.6640625" customWidth="1"/>
    <col min="2" max="78" width="34.5" customWidth="1"/>
  </cols>
  <sheetData>
    <row r="1" spans="1:78" ht="15.75" customHeight="1" x14ac:dyDescent="0.15">
      <c r="A1" s="27" t="s">
        <v>188</v>
      </c>
      <c r="B1" s="28" t="s">
        <v>22</v>
      </c>
      <c r="C1" s="28" t="s">
        <v>21</v>
      </c>
      <c r="D1" s="28" t="s">
        <v>29</v>
      </c>
      <c r="E1" s="28" t="s">
        <v>33</v>
      </c>
      <c r="F1" s="28" t="s">
        <v>37</v>
      </c>
      <c r="G1" s="28" t="s">
        <v>41</v>
      </c>
      <c r="H1" s="28" t="s">
        <v>45</v>
      </c>
      <c r="I1" s="28" t="s">
        <v>48</v>
      </c>
      <c r="J1" s="28" t="s">
        <v>51</v>
      </c>
      <c r="K1" s="28" t="s">
        <v>54</v>
      </c>
      <c r="L1" s="28" t="s">
        <v>57</v>
      </c>
      <c r="M1" s="28" t="s">
        <v>60</v>
      </c>
      <c r="N1" s="28" t="s">
        <v>63</v>
      </c>
      <c r="O1" s="28" t="s">
        <v>66</v>
      </c>
      <c r="P1" s="28" t="s">
        <v>69</v>
      </c>
      <c r="Q1" s="28" t="s">
        <v>72</v>
      </c>
      <c r="R1" s="28" t="s">
        <v>75</v>
      </c>
      <c r="S1" s="28" t="s">
        <v>78</v>
      </c>
      <c r="T1" s="28" t="s">
        <v>81</v>
      </c>
      <c r="U1" s="28" t="s">
        <v>84</v>
      </c>
      <c r="V1" s="28" t="s">
        <v>87</v>
      </c>
      <c r="W1" s="28" t="s">
        <v>90</v>
      </c>
      <c r="X1" s="28" t="s">
        <v>93</v>
      </c>
      <c r="Y1" s="28" t="s">
        <v>96</v>
      </c>
      <c r="Z1" s="28" t="s">
        <v>99</v>
      </c>
      <c r="AA1" s="28" t="s">
        <v>102</v>
      </c>
      <c r="AB1" s="28" t="s">
        <v>105</v>
      </c>
      <c r="AC1" s="28" t="s">
        <v>108</v>
      </c>
      <c r="AD1" s="28" t="s">
        <v>111</v>
      </c>
      <c r="AE1" s="28" t="s">
        <v>114</v>
      </c>
      <c r="AF1" s="28" t="s">
        <v>117</v>
      </c>
      <c r="AG1" s="28" t="s">
        <v>119</v>
      </c>
      <c r="AH1" s="28" t="s">
        <v>121</v>
      </c>
      <c r="AI1" s="28" t="s">
        <v>123</v>
      </c>
      <c r="AJ1" s="28" t="s">
        <v>125</v>
      </c>
      <c r="AK1" s="28" t="s">
        <v>127</v>
      </c>
      <c r="AL1" s="28" t="s">
        <v>129</v>
      </c>
      <c r="AM1" s="28" t="s">
        <v>131</v>
      </c>
      <c r="AN1" s="28" t="s">
        <v>133</v>
      </c>
      <c r="AO1" s="28" t="s">
        <v>135</v>
      </c>
      <c r="AP1" s="28" t="s">
        <v>137</v>
      </c>
      <c r="AQ1" s="28" t="s">
        <v>139</v>
      </c>
      <c r="AR1" s="28" t="s">
        <v>141</v>
      </c>
      <c r="AS1" s="28" t="s">
        <v>143</v>
      </c>
      <c r="AT1" s="28" t="s">
        <v>145</v>
      </c>
      <c r="AU1" s="28" t="s">
        <v>147</v>
      </c>
      <c r="AV1" s="28" t="s">
        <v>149</v>
      </c>
      <c r="AW1" s="28" t="s">
        <v>151</v>
      </c>
      <c r="AX1" s="28" t="s">
        <v>153</v>
      </c>
      <c r="AY1" s="28" t="s">
        <v>155</v>
      </c>
      <c r="AZ1" s="28" t="s">
        <v>157</v>
      </c>
      <c r="BA1" s="28" t="s">
        <v>159</v>
      </c>
      <c r="BB1" s="28" t="s">
        <v>161</v>
      </c>
      <c r="BC1" s="28" t="s">
        <v>163</v>
      </c>
      <c r="BD1" s="28" t="s">
        <v>165</v>
      </c>
      <c r="BE1" s="28" t="s">
        <v>166</v>
      </c>
      <c r="BF1" s="28" t="s">
        <v>167</v>
      </c>
      <c r="BG1" s="28" t="s">
        <v>168</v>
      </c>
      <c r="BH1" s="28" t="s">
        <v>169</v>
      </c>
      <c r="BI1" s="28" t="s">
        <v>170</v>
      </c>
      <c r="BJ1" s="28" t="s">
        <v>171</v>
      </c>
      <c r="BK1" s="28" t="s">
        <v>172</v>
      </c>
      <c r="BL1" s="28" t="s">
        <v>173</v>
      </c>
      <c r="BM1" s="28" t="s">
        <v>174</v>
      </c>
      <c r="BN1" s="28" t="s">
        <v>175</v>
      </c>
      <c r="BO1" s="28" t="s">
        <v>176</v>
      </c>
      <c r="BP1" s="28" t="s">
        <v>177</v>
      </c>
      <c r="BQ1" s="28" t="s">
        <v>178</v>
      </c>
      <c r="BR1" s="28" t="s">
        <v>179</v>
      </c>
      <c r="BS1" s="28" t="s">
        <v>180</v>
      </c>
      <c r="BT1" s="28" t="s">
        <v>181</v>
      </c>
      <c r="BU1" s="28" t="s">
        <v>182</v>
      </c>
      <c r="BV1" s="28" t="s">
        <v>183</v>
      </c>
      <c r="BW1" s="28" t="s">
        <v>184</v>
      </c>
      <c r="BX1" s="28" t="s">
        <v>185</v>
      </c>
      <c r="BY1" s="28" t="s">
        <v>186</v>
      </c>
      <c r="BZ1" s="28" t="s">
        <v>187</v>
      </c>
    </row>
    <row r="2" spans="1:78" ht="15.75" customHeight="1" x14ac:dyDescent="0.15">
      <c r="A2" s="27" t="s">
        <v>241</v>
      </c>
      <c r="B2" s="30" t="s">
        <v>429</v>
      </c>
      <c r="C2" s="30" t="s">
        <v>430</v>
      </c>
      <c r="D2" s="30" t="s">
        <v>431</v>
      </c>
      <c r="E2" s="30" t="s">
        <v>432</v>
      </c>
      <c r="F2" s="30" t="s">
        <v>433</v>
      </c>
      <c r="G2" s="30" t="s">
        <v>434</v>
      </c>
      <c r="H2" s="30" t="s">
        <v>435</v>
      </c>
      <c r="I2" s="30" t="s">
        <v>436</v>
      </c>
      <c r="J2" s="30" t="s">
        <v>437</v>
      </c>
      <c r="K2" s="30" t="s">
        <v>438</v>
      </c>
      <c r="L2" s="30" t="s">
        <v>439</v>
      </c>
      <c r="M2" s="30" t="s">
        <v>440</v>
      </c>
      <c r="N2" s="30" t="s">
        <v>441</v>
      </c>
      <c r="O2" s="30" t="s">
        <v>442</v>
      </c>
      <c r="P2" s="30" t="s">
        <v>443</v>
      </c>
      <c r="Q2" s="30" t="s">
        <v>444</v>
      </c>
      <c r="R2" s="30" t="s">
        <v>445</v>
      </c>
      <c r="S2" s="33" t="s">
        <v>446</v>
      </c>
      <c r="T2" s="30" t="s">
        <v>447</v>
      </c>
      <c r="U2" s="30" t="s">
        <v>448</v>
      </c>
      <c r="V2" s="30" t="s">
        <v>449</v>
      </c>
      <c r="W2" s="30" t="s">
        <v>450</v>
      </c>
      <c r="X2" s="30" t="s">
        <v>451</v>
      </c>
      <c r="Y2" s="30" t="s">
        <v>452</v>
      </c>
      <c r="Z2" s="30" t="s">
        <v>453</v>
      </c>
      <c r="AA2" s="30" t="s">
        <v>454</v>
      </c>
      <c r="AB2" s="30" t="s">
        <v>455</v>
      </c>
      <c r="AC2" s="30" t="s">
        <v>456</v>
      </c>
      <c r="AD2" s="30" t="s">
        <v>457</v>
      </c>
      <c r="AE2" s="30" t="s">
        <v>458</v>
      </c>
      <c r="AF2" s="30" t="s">
        <v>459</v>
      </c>
      <c r="AG2" s="30" t="s">
        <v>460</v>
      </c>
      <c r="AH2" s="30" t="s">
        <v>461</v>
      </c>
      <c r="AI2" s="30" t="s">
        <v>462</v>
      </c>
      <c r="AJ2" s="30" t="s">
        <v>463</v>
      </c>
      <c r="AK2" s="30" t="s">
        <v>464</v>
      </c>
      <c r="AL2" s="30" t="s">
        <v>465</v>
      </c>
      <c r="AM2" s="30" t="s">
        <v>466</v>
      </c>
      <c r="AN2" s="30" t="s">
        <v>467</v>
      </c>
      <c r="AO2" s="30" t="s">
        <v>468</v>
      </c>
      <c r="AP2" s="30" t="s">
        <v>469</v>
      </c>
      <c r="AQ2" s="30" t="s">
        <v>470</v>
      </c>
      <c r="AR2" s="30" t="s">
        <v>471</v>
      </c>
      <c r="AS2" s="30" t="s">
        <v>472</v>
      </c>
      <c r="AT2" s="30" t="s">
        <v>473</v>
      </c>
      <c r="AU2" s="30" t="s">
        <v>474</v>
      </c>
      <c r="AV2" s="30" t="s">
        <v>475</v>
      </c>
      <c r="AW2" s="30" t="s">
        <v>476</v>
      </c>
      <c r="AX2" s="30" t="s">
        <v>477</v>
      </c>
      <c r="AY2" s="30" t="s">
        <v>478</v>
      </c>
      <c r="AZ2" s="30" t="s">
        <v>479</v>
      </c>
      <c r="BA2" s="30" t="s">
        <v>480</v>
      </c>
      <c r="BB2" s="30" t="s">
        <v>481</v>
      </c>
      <c r="BC2" s="30" t="s">
        <v>482</v>
      </c>
      <c r="BD2" s="30" t="s">
        <v>483</v>
      </c>
      <c r="BE2" s="30" t="s">
        <v>484</v>
      </c>
      <c r="BF2" s="30" t="s">
        <v>485</v>
      </c>
      <c r="BG2" s="30" t="s">
        <v>486</v>
      </c>
      <c r="BH2" s="30" t="s">
        <v>487</v>
      </c>
      <c r="BI2" s="30" t="s">
        <v>488</v>
      </c>
      <c r="BJ2" s="30" t="s">
        <v>489</v>
      </c>
      <c r="BK2" s="30" t="s">
        <v>490</v>
      </c>
      <c r="BL2" s="30" t="s">
        <v>491</v>
      </c>
      <c r="BM2" s="30" t="s">
        <v>492</v>
      </c>
      <c r="BN2" s="30" t="s">
        <v>493</v>
      </c>
      <c r="BO2" s="30" t="s">
        <v>494</v>
      </c>
      <c r="BP2" s="30" t="s">
        <v>495</v>
      </c>
      <c r="BQ2" s="30" t="s">
        <v>496</v>
      </c>
      <c r="BR2" s="30" t="s">
        <v>497</v>
      </c>
      <c r="BS2" s="30" t="s">
        <v>498</v>
      </c>
      <c r="BT2" s="30" t="s">
        <v>499</v>
      </c>
      <c r="BU2" s="30" t="s">
        <v>500</v>
      </c>
      <c r="BV2" s="30" t="s">
        <v>501</v>
      </c>
      <c r="BW2" s="30" t="s">
        <v>502</v>
      </c>
      <c r="BX2" s="30" t="s">
        <v>503</v>
      </c>
      <c r="BY2" s="30" t="s">
        <v>504</v>
      </c>
      <c r="BZ2" s="30" t="s">
        <v>505</v>
      </c>
    </row>
    <row r="3" spans="1:78" ht="15.75" customHeight="1" x14ac:dyDescent="0.15">
      <c r="A3" s="27" t="s">
        <v>294</v>
      </c>
      <c r="B3" s="30" t="s">
        <v>304</v>
      </c>
      <c r="C3" s="30" t="s">
        <v>304</v>
      </c>
      <c r="D3" s="30" t="s">
        <v>304</v>
      </c>
      <c r="E3" s="30" t="s">
        <v>304</v>
      </c>
      <c r="F3" s="30" t="s">
        <v>304</v>
      </c>
      <c r="G3" s="30" t="s">
        <v>304</v>
      </c>
      <c r="H3" s="30" t="s">
        <v>304</v>
      </c>
      <c r="I3" s="30" t="s">
        <v>304</v>
      </c>
      <c r="J3" s="30" t="s">
        <v>304</v>
      </c>
      <c r="K3" s="30" t="s">
        <v>304</v>
      </c>
      <c r="L3" s="30" t="s">
        <v>304</v>
      </c>
      <c r="M3" s="30" t="s">
        <v>304</v>
      </c>
      <c r="N3" s="30" t="s">
        <v>304</v>
      </c>
      <c r="O3" s="30" t="s">
        <v>304</v>
      </c>
      <c r="P3" s="30" t="s">
        <v>304</v>
      </c>
      <c r="Q3" s="30" t="s">
        <v>306</v>
      </c>
      <c r="R3" s="30" t="s">
        <v>506</v>
      </c>
      <c r="S3" s="30" t="s">
        <v>506</v>
      </c>
      <c r="T3" s="30" t="s">
        <v>301</v>
      </c>
      <c r="U3" s="30" t="s">
        <v>301</v>
      </c>
      <c r="V3" s="30" t="s">
        <v>507</v>
      </c>
      <c r="W3" s="30" t="s">
        <v>305</v>
      </c>
      <c r="X3" s="30" t="s">
        <v>305</v>
      </c>
      <c r="Y3" s="30" t="s">
        <v>305</v>
      </c>
      <c r="Z3" s="30" t="s">
        <v>298</v>
      </c>
      <c r="AA3" s="30" t="s">
        <v>298</v>
      </c>
      <c r="AB3" s="30" t="s">
        <v>298</v>
      </c>
      <c r="AC3" s="30" t="s">
        <v>301</v>
      </c>
      <c r="AD3" s="30" t="s">
        <v>301</v>
      </c>
      <c r="AE3" s="30" t="s">
        <v>301</v>
      </c>
      <c r="AF3" s="30" t="s">
        <v>301</v>
      </c>
      <c r="AG3" s="30" t="s">
        <v>301</v>
      </c>
      <c r="AH3" s="30" t="s">
        <v>301</v>
      </c>
      <c r="AI3" s="30" t="s">
        <v>301</v>
      </c>
      <c r="AJ3" s="30" t="s">
        <v>296</v>
      </c>
      <c r="AK3" s="30" t="s">
        <v>296</v>
      </c>
      <c r="AL3" s="30" t="s">
        <v>301</v>
      </c>
      <c r="AM3" s="30" t="s">
        <v>301</v>
      </c>
      <c r="AN3" s="30" t="s">
        <v>508</v>
      </c>
      <c r="AO3" s="30" t="s">
        <v>301</v>
      </c>
      <c r="AP3" s="30" t="s">
        <v>509</v>
      </c>
      <c r="AQ3" s="30" t="s">
        <v>303</v>
      </c>
      <c r="AR3" s="30" t="s">
        <v>303</v>
      </c>
      <c r="AS3" s="30" t="s">
        <v>303</v>
      </c>
      <c r="AT3" s="30" t="s">
        <v>303</v>
      </c>
      <c r="AU3" s="30" t="s">
        <v>303</v>
      </c>
      <c r="AV3" s="30" t="s">
        <v>303</v>
      </c>
      <c r="AW3" s="30" t="s">
        <v>303</v>
      </c>
      <c r="AX3" s="30" t="s">
        <v>303</v>
      </c>
      <c r="AY3" s="30" t="s">
        <v>303</v>
      </c>
      <c r="AZ3" s="30" t="s">
        <v>303</v>
      </c>
      <c r="BA3" s="30" t="s">
        <v>303</v>
      </c>
      <c r="BB3" s="30" t="s">
        <v>303</v>
      </c>
      <c r="BC3" s="30" t="s">
        <v>510</v>
      </c>
      <c r="BD3" s="30" t="s">
        <v>300</v>
      </c>
      <c r="BE3" s="30" t="s">
        <v>300</v>
      </c>
      <c r="BF3" s="30" t="s">
        <v>309</v>
      </c>
      <c r="BG3" s="30" t="s">
        <v>300</v>
      </c>
      <c r="BH3" s="30" t="s">
        <v>300</v>
      </c>
      <c r="BI3" s="30" t="s">
        <v>300</v>
      </c>
      <c r="BJ3" s="30" t="s">
        <v>300</v>
      </c>
      <c r="BK3" s="30" t="s">
        <v>300</v>
      </c>
      <c r="BL3" s="30" t="s">
        <v>300</v>
      </c>
      <c r="BM3" s="30" t="s">
        <v>419</v>
      </c>
      <c r="BN3" s="30" t="s">
        <v>300</v>
      </c>
      <c r="BO3" s="30" t="s">
        <v>298</v>
      </c>
      <c r="BP3" s="30" t="s">
        <v>300</v>
      </c>
      <c r="BQ3" s="30" t="s">
        <v>298</v>
      </c>
      <c r="BR3" s="30" t="s">
        <v>511</v>
      </c>
      <c r="BS3" s="30" t="s">
        <v>511</v>
      </c>
      <c r="BT3" s="30" t="s">
        <v>300</v>
      </c>
      <c r="BU3" s="30" t="s">
        <v>416</v>
      </c>
      <c r="BV3" s="30" t="s">
        <v>416</v>
      </c>
      <c r="BW3" s="30" t="s">
        <v>298</v>
      </c>
      <c r="BX3" s="30" t="s">
        <v>512</v>
      </c>
      <c r="BY3" s="30" t="s">
        <v>298</v>
      </c>
      <c r="BZ3" s="30" t="s">
        <v>298</v>
      </c>
    </row>
    <row r="4" spans="1:78" ht="15.75" customHeight="1" x14ac:dyDescent="0.15">
      <c r="A4" s="27" t="s">
        <v>312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</row>
    <row r="5" spans="1:78" ht="15.75" customHeight="1" x14ac:dyDescent="0.15">
      <c r="A5" s="27" t="s">
        <v>313</v>
      </c>
      <c r="B5" s="30" t="e">
        <f t="shared" ref="B5:BZ5" ca="1" si="0">_xludf.ifs(B$4="Yes", 1, B$4="No", 0, B$4 = "", "", B4 = "Ambiguous", "")</f>
        <v>#NAME?</v>
      </c>
      <c r="C5" s="30" t="e">
        <f t="shared" ca="1" si="0"/>
        <v>#NAME?</v>
      </c>
      <c r="D5" s="30" t="e">
        <f t="shared" ca="1" si="0"/>
        <v>#NAME?</v>
      </c>
      <c r="E5" s="30" t="e">
        <f t="shared" ca="1" si="0"/>
        <v>#NAME?</v>
      </c>
      <c r="F5" s="30" t="e">
        <f t="shared" ca="1" si="0"/>
        <v>#NAME?</v>
      </c>
      <c r="G5" s="30" t="e">
        <f t="shared" ca="1" si="0"/>
        <v>#NAME?</v>
      </c>
      <c r="H5" s="30" t="e">
        <f t="shared" ca="1" si="0"/>
        <v>#NAME?</v>
      </c>
      <c r="I5" s="30" t="e">
        <f t="shared" ca="1" si="0"/>
        <v>#NAME?</v>
      </c>
      <c r="J5" s="30" t="e">
        <f t="shared" ca="1" si="0"/>
        <v>#NAME?</v>
      </c>
      <c r="K5" s="30" t="e">
        <f t="shared" ca="1" si="0"/>
        <v>#NAME?</v>
      </c>
      <c r="L5" s="30" t="e">
        <f t="shared" ca="1" si="0"/>
        <v>#NAME?</v>
      </c>
      <c r="M5" s="30" t="e">
        <f t="shared" ca="1" si="0"/>
        <v>#NAME?</v>
      </c>
      <c r="N5" s="30" t="e">
        <f t="shared" ca="1" si="0"/>
        <v>#NAME?</v>
      </c>
      <c r="O5" s="30" t="e">
        <f t="shared" ca="1" si="0"/>
        <v>#NAME?</v>
      </c>
      <c r="P5" s="30" t="e">
        <f t="shared" ca="1" si="0"/>
        <v>#NAME?</v>
      </c>
      <c r="Q5" s="30" t="e">
        <f t="shared" ca="1" si="0"/>
        <v>#NAME?</v>
      </c>
      <c r="R5" s="30" t="e">
        <f t="shared" ca="1" si="0"/>
        <v>#NAME?</v>
      </c>
      <c r="S5" s="30" t="e">
        <f t="shared" ca="1" si="0"/>
        <v>#NAME?</v>
      </c>
      <c r="T5" s="30" t="e">
        <f t="shared" ca="1" si="0"/>
        <v>#NAME?</v>
      </c>
      <c r="U5" s="30" t="e">
        <f t="shared" ca="1" si="0"/>
        <v>#NAME?</v>
      </c>
      <c r="V5" s="30" t="e">
        <f t="shared" ca="1" si="0"/>
        <v>#NAME?</v>
      </c>
      <c r="W5" s="30" t="e">
        <f t="shared" ca="1" si="0"/>
        <v>#NAME?</v>
      </c>
      <c r="X5" s="30" t="e">
        <f t="shared" ca="1" si="0"/>
        <v>#NAME?</v>
      </c>
      <c r="Y5" s="30" t="e">
        <f t="shared" ca="1" si="0"/>
        <v>#NAME?</v>
      </c>
      <c r="Z5" s="30" t="e">
        <f t="shared" ca="1" si="0"/>
        <v>#NAME?</v>
      </c>
      <c r="AA5" s="30" t="e">
        <f t="shared" ca="1" si="0"/>
        <v>#NAME?</v>
      </c>
      <c r="AB5" s="30" t="e">
        <f t="shared" ca="1" si="0"/>
        <v>#NAME?</v>
      </c>
      <c r="AC5" s="30" t="e">
        <f t="shared" ca="1" si="0"/>
        <v>#NAME?</v>
      </c>
      <c r="AD5" s="30" t="e">
        <f t="shared" ca="1" si="0"/>
        <v>#NAME?</v>
      </c>
      <c r="AE5" s="30" t="e">
        <f t="shared" ca="1" si="0"/>
        <v>#NAME?</v>
      </c>
      <c r="AF5" s="30" t="e">
        <f t="shared" ca="1" si="0"/>
        <v>#NAME?</v>
      </c>
      <c r="AG5" s="30" t="e">
        <f t="shared" ca="1" si="0"/>
        <v>#NAME?</v>
      </c>
      <c r="AH5" s="30" t="e">
        <f t="shared" ca="1" si="0"/>
        <v>#NAME?</v>
      </c>
      <c r="AI5" s="30" t="e">
        <f t="shared" ca="1" si="0"/>
        <v>#NAME?</v>
      </c>
      <c r="AJ5" s="30" t="e">
        <f t="shared" ca="1" si="0"/>
        <v>#NAME?</v>
      </c>
      <c r="AK5" s="30" t="e">
        <f t="shared" ca="1" si="0"/>
        <v>#NAME?</v>
      </c>
      <c r="AL5" s="30" t="e">
        <f t="shared" ca="1" si="0"/>
        <v>#NAME?</v>
      </c>
      <c r="AM5" s="30" t="e">
        <f t="shared" ca="1" si="0"/>
        <v>#NAME?</v>
      </c>
      <c r="AN5" s="30" t="e">
        <f t="shared" ca="1" si="0"/>
        <v>#NAME?</v>
      </c>
      <c r="AO5" s="30" t="e">
        <f t="shared" ca="1" si="0"/>
        <v>#NAME?</v>
      </c>
      <c r="AP5" s="30" t="e">
        <f t="shared" ca="1" si="0"/>
        <v>#NAME?</v>
      </c>
      <c r="AQ5" s="30" t="e">
        <f t="shared" ca="1" si="0"/>
        <v>#NAME?</v>
      </c>
      <c r="AR5" s="30" t="e">
        <f t="shared" ca="1" si="0"/>
        <v>#NAME?</v>
      </c>
      <c r="AS5" s="30" t="e">
        <f t="shared" ca="1" si="0"/>
        <v>#NAME?</v>
      </c>
      <c r="AT5" s="30" t="e">
        <f t="shared" ca="1" si="0"/>
        <v>#NAME?</v>
      </c>
      <c r="AU5" s="30" t="e">
        <f t="shared" ca="1" si="0"/>
        <v>#NAME?</v>
      </c>
      <c r="AV5" s="30" t="e">
        <f t="shared" ca="1" si="0"/>
        <v>#NAME?</v>
      </c>
      <c r="AW5" s="30" t="e">
        <f t="shared" ca="1" si="0"/>
        <v>#NAME?</v>
      </c>
      <c r="AX5" s="30" t="e">
        <f t="shared" ca="1" si="0"/>
        <v>#NAME?</v>
      </c>
      <c r="AY5" s="30" t="e">
        <f t="shared" ca="1" si="0"/>
        <v>#NAME?</v>
      </c>
      <c r="AZ5" s="30" t="e">
        <f t="shared" ca="1" si="0"/>
        <v>#NAME?</v>
      </c>
      <c r="BA5" s="30" t="e">
        <f t="shared" ca="1" si="0"/>
        <v>#NAME?</v>
      </c>
      <c r="BB5" s="30" t="e">
        <f t="shared" ca="1" si="0"/>
        <v>#NAME?</v>
      </c>
      <c r="BC5" s="30" t="e">
        <f t="shared" ca="1" si="0"/>
        <v>#NAME?</v>
      </c>
      <c r="BD5" s="30" t="e">
        <f t="shared" ca="1" si="0"/>
        <v>#NAME?</v>
      </c>
      <c r="BE5" s="30" t="e">
        <f t="shared" ca="1" si="0"/>
        <v>#NAME?</v>
      </c>
      <c r="BF5" s="30" t="e">
        <f t="shared" ca="1" si="0"/>
        <v>#NAME?</v>
      </c>
      <c r="BG5" s="30" t="e">
        <f t="shared" ca="1" si="0"/>
        <v>#NAME?</v>
      </c>
      <c r="BH5" s="30" t="e">
        <f t="shared" ca="1" si="0"/>
        <v>#NAME?</v>
      </c>
      <c r="BI5" s="30" t="e">
        <f t="shared" ca="1" si="0"/>
        <v>#NAME?</v>
      </c>
      <c r="BJ5" s="30" t="e">
        <f t="shared" ca="1" si="0"/>
        <v>#NAME?</v>
      </c>
      <c r="BK5" s="30" t="e">
        <f t="shared" ca="1" si="0"/>
        <v>#NAME?</v>
      </c>
      <c r="BL5" s="30" t="e">
        <f t="shared" ca="1" si="0"/>
        <v>#NAME?</v>
      </c>
      <c r="BM5" s="30" t="e">
        <f t="shared" ca="1" si="0"/>
        <v>#NAME?</v>
      </c>
      <c r="BN5" s="30" t="e">
        <f t="shared" ca="1" si="0"/>
        <v>#NAME?</v>
      </c>
      <c r="BO5" s="30" t="e">
        <f t="shared" ca="1" si="0"/>
        <v>#NAME?</v>
      </c>
      <c r="BP5" s="30" t="e">
        <f t="shared" ca="1" si="0"/>
        <v>#NAME?</v>
      </c>
      <c r="BQ5" s="30" t="e">
        <f t="shared" ca="1" si="0"/>
        <v>#NAME?</v>
      </c>
      <c r="BR5" s="30" t="e">
        <f t="shared" ca="1" si="0"/>
        <v>#NAME?</v>
      </c>
      <c r="BS5" s="30" t="e">
        <f t="shared" ca="1" si="0"/>
        <v>#NAME?</v>
      </c>
      <c r="BT5" s="30" t="e">
        <f t="shared" ca="1" si="0"/>
        <v>#NAME?</v>
      </c>
      <c r="BU5" s="30" t="e">
        <f t="shared" ca="1" si="0"/>
        <v>#NAME?</v>
      </c>
      <c r="BV5" s="30" t="e">
        <f t="shared" ca="1" si="0"/>
        <v>#NAME?</v>
      </c>
      <c r="BW5" s="30" t="e">
        <f t="shared" ca="1" si="0"/>
        <v>#NAME?</v>
      </c>
      <c r="BX5" s="30" t="e">
        <f t="shared" ca="1" si="0"/>
        <v>#NAME?</v>
      </c>
      <c r="BY5" s="30" t="e">
        <f t="shared" ca="1" si="0"/>
        <v>#NAME?</v>
      </c>
      <c r="BZ5" s="30" t="e">
        <f t="shared" ca="1" si="0"/>
        <v>#NAME?</v>
      </c>
    </row>
    <row r="6" spans="1:78" ht="15.75" customHeight="1" x14ac:dyDescent="0.15">
      <c r="A6" s="27" t="s">
        <v>314</v>
      </c>
      <c r="B6" s="3">
        <v>0.5</v>
      </c>
      <c r="C6" s="3">
        <v>0.4</v>
      </c>
      <c r="D6" s="3">
        <v>0.85</v>
      </c>
      <c r="E6" s="3">
        <v>0.6</v>
      </c>
      <c r="F6" s="3">
        <v>0.6</v>
      </c>
      <c r="G6" s="3">
        <v>0.2</v>
      </c>
      <c r="H6" s="3">
        <v>0.65</v>
      </c>
      <c r="I6" s="3">
        <v>0.15</v>
      </c>
      <c r="J6" s="30">
        <v>0.6</v>
      </c>
      <c r="K6" s="30">
        <v>0.3</v>
      </c>
      <c r="L6" s="30">
        <v>0.01</v>
      </c>
      <c r="M6" s="30">
        <v>0.9</v>
      </c>
      <c r="N6" s="30">
        <v>0.65</v>
      </c>
      <c r="O6" s="30">
        <v>0.75</v>
      </c>
      <c r="P6" s="30">
        <v>0.65</v>
      </c>
      <c r="Q6" s="30">
        <v>0.6</v>
      </c>
      <c r="R6" s="30">
        <v>0.1</v>
      </c>
      <c r="S6" s="30">
        <v>0.05</v>
      </c>
      <c r="T6" s="30">
        <v>0.3</v>
      </c>
      <c r="U6" s="30">
        <v>0.12</v>
      </c>
      <c r="V6" s="30">
        <v>0.75</v>
      </c>
      <c r="W6" s="30">
        <v>0.3</v>
      </c>
      <c r="X6" s="30">
        <v>0.28000000000000003</v>
      </c>
      <c r="Y6" s="30">
        <v>0.41</v>
      </c>
      <c r="Z6" s="30">
        <v>0.03</v>
      </c>
      <c r="AA6" s="30">
        <v>0.05</v>
      </c>
      <c r="AB6" s="30">
        <v>0.6</v>
      </c>
      <c r="AC6" s="30">
        <v>0.85</v>
      </c>
      <c r="AD6" s="30">
        <v>0.12</v>
      </c>
      <c r="AE6" s="30">
        <v>0.35</v>
      </c>
      <c r="AF6" s="30">
        <v>0.78</v>
      </c>
      <c r="AG6" s="30">
        <v>0.45</v>
      </c>
      <c r="AH6" s="30">
        <v>0.15</v>
      </c>
      <c r="AI6" s="30">
        <v>0.3</v>
      </c>
      <c r="AJ6" s="30">
        <v>0.06</v>
      </c>
      <c r="AK6" s="30">
        <v>0.03</v>
      </c>
      <c r="AL6" s="30">
        <v>0.09</v>
      </c>
      <c r="AM6" s="30">
        <v>0.65</v>
      </c>
      <c r="AN6" s="30">
        <v>0.25</v>
      </c>
      <c r="AO6" s="30">
        <v>0.1</v>
      </c>
      <c r="AP6" s="30">
        <v>0.65</v>
      </c>
      <c r="AQ6" s="30">
        <v>0.85</v>
      </c>
      <c r="AR6" s="30">
        <v>0.1</v>
      </c>
      <c r="AS6" s="30">
        <v>0.25</v>
      </c>
      <c r="AT6" s="30">
        <v>0.65</v>
      </c>
      <c r="AU6" s="30">
        <v>0.65</v>
      </c>
      <c r="AV6" s="30">
        <v>0.1</v>
      </c>
      <c r="AW6" s="30">
        <v>0.35</v>
      </c>
      <c r="AX6" s="30">
        <v>0.4</v>
      </c>
      <c r="AY6" s="30">
        <v>0.35</v>
      </c>
      <c r="AZ6" s="30">
        <v>0.02</v>
      </c>
      <c r="BA6" s="30">
        <v>0.65</v>
      </c>
      <c r="BB6" s="30">
        <v>0.35</v>
      </c>
      <c r="BC6" s="30">
        <v>0.73</v>
      </c>
      <c r="BD6" s="30">
        <v>0.45</v>
      </c>
      <c r="BE6" s="30">
        <v>0.65</v>
      </c>
      <c r="BF6" s="30">
        <v>0.76</v>
      </c>
      <c r="BG6" s="30">
        <v>0.6</v>
      </c>
      <c r="BH6" s="30">
        <v>0.04</v>
      </c>
      <c r="BI6" s="30">
        <v>0.6</v>
      </c>
      <c r="BJ6" s="30">
        <v>0.6</v>
      </c>
      <c r="BK6" s="30">
        <v>0.15</v>
      </c>
      <c r="BL6" s="30">
        <v>0.05</v>
      </c>
      <c r="BM6" s="30">
        <v>0.78</v>
      </c>
      <c r="BN6" s="30">
        <v>0.38</v>
      </c>
      <c r="BO6" s="30">
        <v>0.7</v>
      </c>
      <c r="BP6" s="30">
        <v>0.6</v>
      </c>
      <c r="BQ6" s="30">
        <v>0.8</v>
      </c>
      <c r="BR6" s="30">
        <v>0.4</v>
      </c>
      <c r="BS6" s="30">
        <v>0.35</v>
      </c>
      <c r="BT6" s="30">
        <v>0.25</v>
      </c>
      <c r="BU6" s="30">
        <v>0.15</v>
      </c>
      <c r="BV6" s="30">
        <v>0.2</v>
      </c>
      <c r="BW6" s="30">
        <v>0.08</v>
      </c>
      <c r="BX6" s="30">
        <v>0.15</v>
      </c>
      <c r="BY6" s="30">
        <v>0.4</v>
      </c>
      <c r="BZ6" s="30">
        <v>0.3</v>
      </c>
    </row>
    <row r="7" spans="1:78" ht="15.75" customHeight="1" x14ac:dyDescent="0.15">
      <c r="A7" s="27" t="s">
        <v>324</v>
      </c>
      <c r="B7" s="30" t="e">
        <f t="shared" ref="B7:BZ7" ca="1" si="1">IF(B5 = "", "",(B6-B$5)^2)</f>
        <v>#NAME?</v>
      </c>
      <c r="C7" s="30" t="e">
        <f t="shared" ca="1" si="1"/>
        <v>#NAME?</v>
      </c>
      <c r="D7" s="30" t="e">
        <f t="shared" ca="1" si="1"/>
        <v>#NAME?</v>
      </c>
      <c r="E7" s="30" t="e">
        <f t="shared" ca="1" si="1"/>
        <v>#NAME?</v>
      </c>
      <c r="F7" s="30" t="e">
        <f t="shared" ca="1" si="1"/>
        <v>#NAME?</v>
      </c>
      <c r="G7" s="30" t="e">
        <f t="shared" ca="1" si="1"/>
        <v>#NAME?</v>
      </c>
      <c r="H7" s="30" t="e">
        <f t="shared" ca="1" si="1"/>
        <v>#NAME?</v>
      </c>
      <c r="I7" s="30" t="e">
        <f t="shared" ca="1" si="1"/>
        <v>#NAME?</v>
      </c>
      <c r="J7" s="30" t="e">
        <f t="shared" ca="1" si="1"/>
        <v>#NAME?</v>
      </c>
      <c r="K7" s="30" t="e">
        <f t="shared" ca="1" si="1"/>
        <v>#NAME?</v>
      </c>
      <c r="L7" s="30" t="e">
        <f t="shared" ca="1" si="1"/>
        <v>#NAME?</v>
      </c>
      <c r="M7" s="30" t="e">
        <f t="shared" ca="1" si="1"/>
        <v>#NAME?</v>
      </c>
      <c r="N7" s="30" t="e">
        <f t="shared" ca="1" si="1"/>
        <v>#NAME?</v>
      </c>
      <c r="O7" s="30" t="e">
        <f t="shared" ca="1" si="1"/>
        <v>#NAME?</v>
      </c>
      <c r="P7" s="30" t="e">
        <f t="shared" ca="1" si="1"/>
        <v>#NAME?</v>
      </c>
      <c r="Q7" s="30" t="e">
        <f t="shared" ca="1" si="1"/>
        <v>#NAME?</v>
      </c>
      <c r="R7" s="30" t="e">
        <f t="shared" ca="1" si="1"/>
        <v>#NAME?</v>
      </c>
      <c r="S7" s="30" t="e">
        <f t="shared" ca="1" si="1"/>
        <v>#NAME?</v>
      </c>
      <c r="T7" s="30" t="e">
        <f t="shared" ca="1" si="1"/>
        <v>#NAME?</v>
      </c>
      <c r="U7" s="30" t="e">
        <f t="shared" ca="1" si="1"/>
        <v>#NAME?</v>
      </c>
      <c r="V7" s="30" t="e">
        <f t="shared" ca="1" si="1"/>
        <v>#NAME?</v>
      </c>
      <c r="W7" s="30" t="e">
        <f t="shared" ca="1" si="1"/>
        <v>#NAME?</v>
      </c>
      <c r="X7" s="30" t="e">
        <f t="shared" ca="1" si="1"/>
        <v>#NAME?</v>
      </c>
      <c r="Y7" s="30" t="e">
        <f t="shared" ca="1" si="1"/>
        <v>#NAME?</v>
      </c>
      <c r="Z7" s="30" t="e">
        <f t="shared" ca="1" si="1"/>
        <v>#NAME?</v>
      </c>
      <c r="AA7" s="30" t="e">
        <f t="shared" ca="1" si="1"/>
        <v>#NAME?</v>
      </c>
      <c r="AB7" s="30" t="e">
        <f t="shared" ca="1" si="1"/>
        <v>#NAME?</v>
      </c>
      <c r="AC7" s="30" t="e">
        <f t="shared" ca="1" si="1"/>
        <v>#NAME?</v>
      </c>
      <c r="AD7" s="30" t="e">
        <f t="shared" ca="1" si="1"/>
        <v>#NAME?</v>
      </c>
      <c r="AE7" s="30" t="e">
        <f t="shared" ca="1" si="1"/>
        <v>#NAME?</v>
      </c>
      <c r="AF7" s="30" t="e">
        <f t="shared" ca="1" si="1"/>
        <v>#NAME?</v>
      </c>
      <c r="AG7" s="30" t="e">
        <f t="shared" ca="1" si="1"/>
        <v>#NAME?</v>
      </c>
      <c r="AH7" s="30" t="e">
        <f t="shared" ca="1" si="1"/>
        <v>#NAME?</v>
      </c>
      <c r="AI7" s="30" t="e">
        <f t="shared" ca="1" si="1"/>
        <v>#NAME?</v>
      </c>
      <c r="AJ7" s="30" t="e">
        <f t="shared" ca="1" si="1"/>
        <v>#NAME?</v>
      </c>
      <c r="AK7" s="30" t="e">
        <f t="shared" ca="1" si="1"/>
        <v>#NAME?</v>
      </c>
      <c r="AL7" s="30" t="e">
        <f t="shared" ca="1" si="1"/>
        <v>#NAME?</v>
      </c>
      <c r="AM7" s="30" t="e">
        <f t="shared" ca="1" si="1"/>
        <v>#NAME?</v>
      </c>
      <c r="AN7" s="30" t="e">
        <f t="shared" ca="1" si="1"/>
        <v>#NAME?</v>
      </c>
      <c r="AO7" s="30" t="e">
        <f t="shared" ca="1" si="1"/>
        <v>#NAME?</v>
      </c>
      <c r="AP7" s="30" t="e">
        <f t="shared" ca="1" si="1"/>
        <v>#NAME?</v>
      </c>
      <c r="AQ7" s="30" t="e">
        <f t="shared" ca="1" si="1"/>
        <v>#NAME?</v>
      </c>
      <c r="AR7" s="30" t="e">
        <f t="shared" ca="1" si="1"/>
        <v>#NAME?</v>
      </c>
      <c r="AS7" s="30" t="e">
        <f t="shared" ca="1" si="1"/>
        <v>#NAME?</v>
      </c>
      <c r="AT7" s="30" t="e">
        <f t="shared" ca="1" si="1"/>
        <v>#NAME?</v>
      </c>
      <c r="AU7" s="30" t="e">
        <f t="shared" ca="1" si="1"/>
        <v>#NAME?</v>
      </c>
      <c r="AV7" s="30" t="e">
        <f t="shared" ca="1" si="1"/>
        <v>#NAME?</v>
      </c>
      <c r="AW7" s="30" t="e">
        <f t="shared" ca="1" si="1"/>
        <v>#NAME?</v>
      </c>
      <c r="AX7" s="30" t="e">
        <f t="shared" ca="1" si="1"/>
        <v>#NAME?</v>
      </c>
      <c r="AY7" s="30" t="e">
        <f t="shared" ca="1" si="1"/>
        <v>#NAME?</v>
      </c>
      <c r="AZ7" s="30" t="e">
        <f t="shared" ca="1" si="1"/>
        <v>#NAME?</v>
      </c>
      <c r="BA7" s="30" t="e">
        <f t="shared" ca="1" si="1"/>
        <v>#NAME?</v>
      </c>
      <c r="BB7" s="30" t="e">
        <f t="shared" ca="1" si="1"/>
        <v>#NAME?</v>
      </c>
      <c r="BC7" s="30" t="e">
        <f t="shared" ca="1" si="1"/>
        <v>#NAME?</v>
      </c>
      <c r="BD7" s="30" t="e">
        <f t="shared" ca="1" si="1"/>
        <v>#NAME?</v>
      </c>
      <c r="BE7" s="30" t="e">
        <f t="shared" ca="1" si="1"/>
        <v>#NAME?</v>
      </c>
      <c r="BF7" s="30" t="e">
        <f t="shared" ca="1" si="1"/>
        <v>#NAME?</v>
      </c>
      <c r="BG7" s="30" t="e">
        <f t="shared" ca="1" si="1"/>
        <v>#NAME?</v>
      </c>
      <c r="BH7" s="30" t="e">
        <f t="shared" ca="1" si="1"/>
        <v>#NAME?</v>
      </c>
      <c r="BI7" s="30" t="e">
        <f t="shared" ca="1" si="1"/>
        <v>#NAME?</v>
      </c>
      <c r="BJ7" s="30" t="e">
        <f t="shared" ca="1" si="1"/>
        <v>#NAME?</v>
      </c>
      <c r="BK7" s="30" t="e">
        <f t="shared" ca="1" si="1"/>
        <v>#NAME?</v>
      </c>
      <c r="BL7" s="30" t="e">
        <f t="shared" ca="1" si="1"/>
        <v>#NAME?</v>
      </c>
      <c r="BM7" s="30" t="e">
        <f t="shared" ca="1" si="1"/>
        <v>#NAME?</v>
      </c>
      <c r="BN7" s="30" t="e">
        <f t="shared" ca="1" si="1"/>
        <v>#NAME?</v>
      </c>
      <c r="BO7" s="30" t="e">
        <f t="shared" ca="1" si="1"/>
        <v>#NAME?</v>
      </c>
      <c r="BP7" s="30" t="e">
        <f t="shared" ca="1" si="1"/>
        <v>#NAME?</v>
      </c>
      <c r="BQ7" s="30" t="e">
        <f t="shared" ca="1" si="1"/>
        <v>#NAME?</v>
      </c>
      <c r="BR7" s="30" t="e">
        <f t="shared" ca="1" si="1"/>
        <v>#NAME?</v>
      </c>
      <c r="BS7" s="30" t="e">
        <f t="shared" ca="1" si="1"/>
        <v>#NAME?</v>
      </c>
      <c r="BT7" s="30" t="e">
        <f t="shared" ca="1" si="1"/>
        <v>#NAME?</v>
      </c>
      <c r="BU7" s="30" t="e">
        <f t="shared" ca="1" si="1"/>
        <v>#NAME?</v>
      </c>
      <c r="BV7" s="30" t="e">
        <f t="shared" ca="1" si="1"/>
        <v>#NAME?</v>
      </c>
      <c r="BW7" s="30" t="e">
        <f t="shared" ca="1" si="1"/>
        <v>#NAME?</v>
      </c>
      <c r="BX7" s="30" t="e">
        <f t="shared" ca="1" si="1"/>
        <v>#NAME?</v>
      </c>
      <c r="BY7" s="30" t="e">
        <f t="shared" ca="1" si="1"/>
        <v>#NAME?</v>
      </c>
      <c r="BZ7" s="30" t="e">
        <f t="shared" ca="1" si="1"/>
        <v>#NAME?</v>
      </c>
    </row>
    <row r="8" spans="1:78" ht="15.75" customHeight="1" x14ac:dyDescent="0.15">
      <c r="A8" s="27" t="s">
        <v>333</v>
      </c>
      <c r="B8" s="36" t="e">
        <f t="shared" ref="B8:BZ8" ca="1" si="2">IF(B7 ="", "", SUM(B7)/COUNT(B7))</f>
        <v>#NAME?</v>
      </c>
      <c r="C8" s="36" t="e">
        <f t="shared" ca="1" si="2"/>
        <v>#NAME?</v>
      </c>
      <c r="D8" s="36" t="e">
        <f t="shared" ca="1" si="2"/>
        <v>#NAME?</v>
      </c>
      <c r="E8" s="36" t="e">
        <f t="shared" ca="1" si="2"/>
        <v>#NAME?</v>
      </c>
      <c r="F8" s="36" t="e">
        <f t="shared" ca="1" si="2"/>
        <v>#NAME?</v>
      </c>
      <c r="G8" s="36" t="e">
        <f t="shared" ca="1" si="2"/>
        <v>#NAME?</v>
      </c>
      <c r="H8" s="36" t="e">
        <f t="shared" ca="1" si="2"/>
        <v>#NAME?</v>
      </c>
      <c r="I8" s="36" t="e">
        <f t="shared" ca="1" si="2"/>
        <v>#NAME?</v>
      </c>
      <c r="J8" s="36" t="e">
        <f t="shared" ca="1" si="2"/>
        <v>#NAME?</v>
      </c>
      <c r="K8" s="36" t="e">
        <f t="shared" ca="1" si="2"/>
        <v>#NAME?</v>
      </c>
      <c r="L8" s="36" t="e">
        <f t="shared" ca="1" si="2"/>
        <v>#NAME?</v>
      </c>
      <c r="M8" s="36" t="e">
        <f t="shared" ca="1" si="2"/>
        <v>#NAME?</v>
      </c>
      <c r="N8" s="36" t="e">
        <f t="shared" ca="1" si="2"/>
        <v>#NAME?</v>
      </c>
      <c r="O8" s="36" t="e">
        <f t="shared" ca="1" si="2"/>
        <v>#NAME?</v>
      </c>
      <c r="P8" s="36" t="e">
        <f t="shared" ca="1" si="2"/>
        <v>#NAME?</v>
      </c>
      <c r="Q8" s="36" t="e">
        <f t="shared" ca="1" si="2"/>
        <v>#NAME?</v>
      </c>
      <c r="R8" s="36" t="e">
        <f t="shared" ca="1" si="2"/>
        <v>#NAME?</v>
      </c>
      <c r="S8" s="36" t="e">
        <f t="shared" ca="1" si="2"/>
        <v>#NAME?</v>
      </c>
      <c r="T8" s="36" t="e">
        <f t="shared" ca="1" si="2"/>
        <v>#NAME?</v>
      </c>
      <c r="U8" s="36" t="e">
        <f t="shared" ca="1" si="2"/>
        <v>#NAME?</v>
      </c>
      <c r="V8" s="36" t="e">
        <f t="shared" ca="1" si="2"/>
        <v>#NAME?</v>
      </c>
      <c r="W8" s="36" t="e">
        <f t="shared" ca="1" si="2"/>
        <v>#NAME?</v>
      </c>
      <c r="X8" s="36" t="e">
        <f t="shared" ca="1" si="2"/>
        <v>#NAME?</v>
      </c>
      <c r="Y8" s="36" t="e">
        <f t="shared" ca="1" si="2"/>
        <v>#NAME?</v>
      </c>
      <c r="Z8" s="36" t="e">
        <f t="shared" ca="1" si="2"/>
        <v>#NAME?</v>
      </c>
      <c r="AA8" s="36" t="e">
        <f t="shared" ca="1" si="2"/>
        <v>#NAME?</v>
      </c>
      <c r="AB8" s="36" t="e">
        <f t="shared" ca="1" si="2"/>
        <v>#NAME?</v>
      </c>
      <c r="AC8" s="36" t="e">
        <f t="shared" ca="1" si="2"/>
        <v>#NAME?</v>
      </c>
      <c r="AD8" s="36" t="e">
        <f t="shared" ca="1" si="2"/>
        <v>#NAME?</v>
      </c>
      <c r="AE8" s="36" t="e">
        <f t="shared" ca="1" si="2"/>
        <v>#NAME?</v>
      </c>
      <c r="AF8" s="36" t="e">
        <f t="shared" ca="1" si="2"/>
        <v>#NAME?</v>
      </c>
      <c r="AG8" s="36" t="e">
        <f t="shared" ca="1" si="2"/>
        <v>#NAME?</v>
      </c>
      <c r="AH8" s="36" t="e">
        <f t="shared" ca="1" si="2"/>
        <v>#NAME?</v>
      </c>
      <c r="AI8" s="36" t="e">
        <f t="shared" ca="1" si="2"/>
        <v>#NAME?</v>
      </c>
      <c r="AJ8" s="36" t="e">
        <f t="shared" ca="1" si="2"/>
        <v>#NAME?</v>
      </c>
      <c r="AK8" s="36" t="e">
        <f t="shared" ca="1" si="2"/>
        <v>#NAME?</v>
      </c>
      <c r="AL8" s="36" t="e">
        <f t="shared" ca="1" si="2"/>
        <v>#NAME?</v>
      </c>
      <c r="AM8" s="36" t="e">
        <f t="shared" ca="1" si="2"/>
        <v>#NAME?</v>
      </c>
      <c r="AN8" s="36" t="e">
        <f t="shared" ca="1" si="2"/>
        <v>#NAME?</v>
      </c>
      <c r="AO8" s="36" t="e">
        <f t="shared" ca="1" si="2"/>
        <v>#NAME?</v>
      </c>
      <c r="AP8" s="36" t="e">
        <f t="shared" ca="1" si="2"/>
        <v>#NAME?</v>
      </c>
      <c r="AQ8" s="36" t="e">
        <f t="shared" ca="1" si="2"/>
        <v>#NAME?</v>
      </c>
      <c r="AR8" s="36" t="e">
        <f t="shared" ca="1" si="2"/>
        <v>#NAME?</v>
      </c>
      <c r="AS8" s="36" t="e">
        <f t="shared" ca="1" si="2"/>
        <v>#NAME?</v>
      </c>
      <c r="AT8" s="36" t="e">
        <f t="shared" ca="1" si="2"/>
        <v>#NAME?</v>
      </c>
      <c r="AU8" s="36" t="e">
        <f t="shared" ca="1" si="2"/>
        <v>#NAME?</v>
      </c>
      <c r="AV8" s="36" t="e">
        <f t="shared" ca="1" si="2"/>
        <v>#NAME?</v>
      </c>
      <c r="AW8" s="36" t="e">
        <f t="shared" ca="1" si="2"/>
        <v>#NAME?</v>
      </c>
      <c r="AX8" s="36" t="e">
        <f t="shared" ca="1" si="2"/>
        <v>#NAME?</v>
      </c>
      <c r="AY8" s="36" t="e">
        <f t="shared" ca="1" si="2"/>
        <v>#NAME?</v>
      </c>
      <c r="AZ8" s="36" t="e">
        <f t="shared" ca="1" si="2"/>
        <v>#NAME?</v>
      </c>
      <c r="BA8" s="36" t="e">
        <f t="shared" ca="1" si="2"/>
        <v>#NAME?</v>
      </c>
      <c r="BB8" s="36" t="e">
        <f t="shared" ca="1" si="2"/>
        <v>#NAME?</v>
      </c>
      <c r="BC8" s="36" t="e">
        <f t="shared" ca="1" si="2"/>
        <v>#NAME?</v>
      </c>
      <c r="BD8" s="36" t="e">
        <f t="shared" ca="1" si="2"/>
        <v>#NAME?</v>
      </c>
      <c r="BE8" s="36" t="e">
        <f t="shared" ca="1" si="2"/>
        <v>#NAME?</v>
      </c>
      <c r="BF8" s="36" t="e">
        <f t="shared" ca="1" si="2"/>
        <v>#NAME?</v>
      </c>
      <c r="BG8" s="36" t="e">
        <f t="shared" ca="1" si="2"/>
        <v>#NAME?</v>
      </c>
      <c r="BH8" s="36" t="e">
        <f t="shared" ca="1" si="2"/>
        <v>#NAME?</v>
      </c>
      <c r="BI8" s="36" t="e">
        <f t="shared" ca="1" si="2"/>
        <v>#NAME?</v>
      </c>
      <c r="BJ8" s="36" t="e">
        <f t="shared" ca="1" si="2"/>
        <v>#NAME?</v>
      </c>
      <c r="BK8" s="36" t="e">
        <f t="shared" ca="1" si="2"/>
        <v>#NAME?</v>
      </c>
      <c r="BL8" s="36" t="e">
        <f t="shared" ca="1" si="2"/>
        <v>#NAME?</v>
      </c>
      <c r="BM8" s="36" t="e">
        <f t="shared" ca="1" si="2"/>
        <v>#NAME?</v>
      </c>
      <c r="BN8" s="36" t="e">
        <f t="shared" ca="1" si="2"/>
        <v>#NAME?</v>
      </c>
      <c r="BO8" s="36" t="e">
        <f t="shared" ca="1" si="2"/>
        <v>#NAME?</v>
      </c>
      <c r="BP8" s="36" t="e">
        <f t="shared" ca="1" si="2"/>
        <v>#NAME?</v>
      </c>
      <c r="BQ8" s="36" t="e">
        <f t="shared" ca="1" si="2"/>
        <v>#NAME?</v>
      </c>
      <c r="BR8" s="36" t="e">
        <f t="shared" ca="1" si="2"/>
        <v>#NAME?</v>
      </c>
      <c r="BS8" s="36" t="e">
        <f t="shared" ca="1" si="2"/>
        <v>#NAME?</v>
      </c>
      <c r="BT8" s="36" t="e">
        <f t="shared" ca="1" si="2"/>
        <v>#NAME?</v>
      </c>
      <c r="BU8" s="36" t="e">
        <f t="shared" ca="1" si="2"/>
        <v>#NAME?</v>
      </c>
      <c r="BV8" s="36" t="e">
        <f t="shared" ca="1" si="2"/>
        <v>#NAME?</v>
      </c>
      <c r="BW8" s="36" t="e">
        <f t="shared" ca="1" si="2"/>
        <v>#NAME?</v>
      </c>
      <c r="BX8" s="36" t="e">
        <f t="shared" ca="1" si="2"/>
        <v>#NAME?</v>
      </c>
      <c r="BY8" s="36" t="e">
        <f t="shared" ca="1" si="2"/>
        <v>#NAME?</v>
      </c>
      <c r="BZ8" s="36" t="e">
        <f t="shared" ca="1" si="2"/>
        <v>#NAME?</v>
      </c>
    </row>
    <row r="9" spans="1:78" ht="15.75" customHeight="1" x14ac:dyDescent="0.15">
      <c r="A9" s="27" t="s">
        <v>513</v>
      </c>
      <c r="B9" s="30" t="e">
        <f t="shared" ref="B9:BZ9" ca="1" si="3">IF(B5="","", B5*LN(B6)+(1-B5)*LN(1-B6))</f>
        <v>#NAME?</v>
      </c>
      <c r="C9" s="30" t="e">
        <f t="shared" ca="1" si="3"/>
        <v>#NAME?</v>
      </c>
      <c r="D9" s="30" t="e">
        <f t="shared" ca="1" si="3"/>
        <v>#NAME?</v>
      </c>
      <c r="E9" s="30" t="e">
        <f t="shared" ca="1" si="3"/>
        <v>#NAME?</v>
      </c>
      <c r="F9" s="30" t="e">
        <f t="shared" ca="1" si="3"/>
        <v>#NAME?</v>
      </c>
      <c r="G9" s="30" t="e">
        <f t="shared" ca="1" si="3"/>
        <v>#NAME?</v>
      </c>
      <c r="H9" s="30" t="e">
        <f t="shared" ca="1" si="3"/>
        <v>#NAME?</v>
      </c>
      <c r="I9" s="30" t="e">
        <f t="shared" ca="1" si="3"/>
        <v>#NAME?</v>
      </c>
      <c r="J9" s="30" t="e">
        <f t="shared" ca="1" si="3"/>
        <v>#NAME?</v>
      </c>
      <c r="K9" s="30" t="e">
        <f t="shared" ca="1" si="3"/>
        <v>#NAME?</v>
      </c>
      <c r="L9" s="30" t="e">
        <f t="shared" ca="1" si="3"/>
        <v>#NAME?</v>
      </c>
      <c r="M9" s="30" t="e">
        <f t="shared" ca="1" si="3"/>
        <v>#NAME?</v>
      </c>
      <c r="N9" s="30" t="e">
        <f t="shared" ca="1" si="3"/>
        <v>#NAME?</v>
      </c>
      <c r="O9" s="30" t="e">
        <f t="shared" ca="1" si="3"/>
        <v>#NAME?</v>
      </c>
      <c r="P9" s="30" t="e">
        <f t="shared" ca="1" si="3"/>
        <v>#NAME?</v>
      </c>
      <c r="Q9" s="30" t="e">
        <f t="shared" ca="1" si="3"/>
        <v>#NAME?</v>
      </c>
      <c r="R9" s="30" t="e">
        <f t="shared" ca="1" si="3"/>
        <v>#NAME?</v>
      </c>
      <c r="S9" s="30" t="e">
        <f t="shared" ca="1" si="3"/>
        <v>#NAME?</v>
      </c>
      <c r="T9" s="30" t="e">
        <f t="shared" ca="1" si="3"/>
        <v>#NAME?</v>
      </c>
      <c r="U9" s="30" t="e">
        <f t="shared" ca="1" si="3"/>
        <v>#NAME?</v>
      </c>
      <c r="V9" s="30" t="e">
        <f t="shared" ca="1" si="3"/>
        <v>#NAME?</v>
      </c>
      <c r="W9" s="30" t="e">
        <f t="shared" ca="1" si="3"/>
        <v>#NAME?</v>
      </c>
      <c r="X9" s="30" t="e">
        <f t="shared" ca="1" si="3"/>
        <v>#NAME?</v>
      </c>
      <c r="Y9" s="30" t="e">
        <f t="shared" ca="1" si="3"/>
        <v>#NAME?</v>
      </c>
      <c r="Z9" s="30" t="e">
        <f t="shared" ca="1" si="3"/>
        <v>#NAME?</v>
      </c>
      <c r="AA9" s="30" t="e">
        <f t="shared" ca="1" si="3"/>
        <v>#NAME?</v>
      </c>
      <c r="AB9" s="30" t="e">
        <f t="shared" ca="1" si="3"/>
        <v>#NAME?</v>
      </c>
      <c r="AC9" s="30" t="e">
        <f t="shared" ca="1" si="3"/>
        <v>#NAME?</v>
      </c>
      <c r="AD9" s="30" t="e">
        <f t="shared" ca="1" si="3"/>
        <v>#NAME?</v>
      </c>
      <c r="AE9" s="30" t="e">
        <f t="shared" ca="1" si="3"/>
        <v>#NAME?</v>
      </c>
      <c r="AF9" s="30" t="e">
        <f t="shared" ca="1" si="3"/>
        <v>#NAME?</v>
      </c>
      <c r="AG9" s="30" t="e">
        <f t="shared" ca="1" si="3"/>
        <v>#NAME?</v>
      </c>
      <c r="AH9" s="30" t="e">
        <f t="shared" ca="1" si="3"/>
        <v>#NAME?</v>
      </c>
      <c r="AI9" s="30" t="e">
        <f t="shared" ca="1" si="3"/>
        <v>#NAME?</v>
      </c>
      <c r="AJ9" s="30" t="e">
        <f t="shared" ca="1" si="3"/>
        <v>#NAME?</v>
      </c>
      <c r="AK9" s="30" t="e">
        <f t="shared" ca="1" si="3"/>
        <v>#NAME?</v>
      </c>
      <c r="AL9" s="30" t="e">
        <f t="shared" ca="1" si="3"/>
        <v>#NAME?</v>
      </c>
      <c r="AM9" s="30" t="e">
        <f t="shared" ca="1" si="3"/>
        <v>#NAME?</v>
      </c>
      <c r="AN9" s="30" t="e">
        <f t="shared" ca="1" si="3"/>
        <v>#NAME?</v>
      </c>
      <c r="AO9" s="30" t="e">
        <f t="shared" ca="1" si="3"/>
        <v>#NAME?</v>
      </c>
      <c r="AP9" s="30" t="e">
        <f t="shared" ca="1" si="3"/>
        <v>#NAME?</v>
      </c>
      <c r="AQ9" s="30" t="e">
        <f t="shared" ca="1" si="3"/>
        <v>#NAME?</v>
      </c>
      <c r="AR9" s="30" t="e">
        <f t="shared" ca="1" si="3"/>
        <v>#NAME?</v>
      </c>
      <c r="AS9" s="30" t="e">
        <f t="shared" ca="1" si="3"/>
        <v>#NAME?</v>
      </c>
      <c r="AT9" s="30" t="e">
        <f t="shared" ca="1" si="3"/>
        <v>#NAME?</v>
      </c>
      <c r="AU9" s="30" t="e">
        <f t="shared" ca="1" si="3"/>
        <v>#NAME?</v>
      </c>
      <c r="AV9" s="30" t="e">
        <f t="shared" ca="1" si="3"/>
        <v>#NAME?</v>
      </c>
      <c r="AW9" s="30" t="e">
        <f t="shared" ca="1" si="3"/>
        <v>#NAME?</v>
      </c>
      <c r="AX9" s="30" t="e">
        <f t="shared" ca="1" si="3"/>
        <v>#NAME?</v>
      </c>
      <c r="AY9" s="30" t="e">
        <f t="shared" ca="1" si="3"/>
        <v>#NAME?</v>
      </c>
      <c r="AZ9" s="30" t="e">
        <f t="shared" ca="1" si="3"/>
        <v>#NAME?</v>
      </c>
      <c r="BA9" s="30" t="e">
        <f t="shared" ca="1" si="3"/>
        <v>#NAME?</v>
      </c>
      <c r="BB9" s="30" t="e">
        <f t="shared" ca="1" si="3"/>
        <v>#NAME?</v>
      </c>
      <c r="BC9" s="30" t="e">
        <f t="shared" ca="1" si="3"/>
        <v>#NAME?</v>
      </c>
      <c r="BD9" s="30" t="e">
        <f t="shared" ca="1" si="3"/>
        <v>#NAME?</v>
      </c>
      <c r="BE9" s="30" t="e">
        <f t="shared" ca="1" si="3"/>
        <v>#NAME?</v>
      </c>
      <c r="BF9" s="30" t="e">
        <f t="shared" ca="1" si="3"/>
        <v>#NAME?</v>
      </c>
      <c r="BG9" s="30" t="e">
        <f t="shared" ca="1" si="3"/>
        <v>#NAME?</v>
      </c>
      <c r="BH9" s="30" t="e">
        <f t="shared" ca="1" si="3"/>
        <v>#NAME?</v>
      </c>
      <c r="BI9" s="30" t="e">
        <f t="shared" ca="1" si="3"/>
        <v>#NAME?</v>
      </c>
      <c r="BJ9" s="30" t="e">
        <f t="shared" ca="1" si="3"/>
        <v>#NAME?</v>
      </c>
      <c r="BK9" s="30" t="e">
        <f t="shared" ca="1" si="3"/>
        <v>#NAME?</v>
      </c>
      <c r="BL9" s="30" t="e">
        <f t="shared" ca="1" si="3"/>
        <v>#NAME?</v>
      </c>
      <c r="BM9" s="30" t="e">
        <f t="shared" ca="1" si="3"/>
        <v>#NAME?</v>
      </c>
      <c r="BN9" s="30" t="e">
        <f t="shared" ca="1" si="3"/>
        <v>#NAME?</v>
      </c>
      <c r="BO9" s="30" t="e">
        <f t="shared" ca="1" si="3"/>
        <v>#NAME?</v>
      </c>
      <c r="BP9" s="30" t="e">
        <f t="shared" ca="1" si="3"/>
        <v>#NAME?</v>
      </c>
      <c r="BQ9" s="30" t="e">
        <f t="shared" ca="1" si="3"/>
        <v>#NAME?</v>
      </c>
      <c r="BR9" s="30" t="e">
        <f t="shared" ca="1" si="3"/>
        <v>#NAME?</v>
      </c>
      <c r="BS9" s="30" t="e">
        <f t="shared" ca="1" si="3"/>
        <v>#NAME?</v>
      </c>
      <c r="BT9" s="30" t="e">
        <f t="shared" ca="1" si="3"/>
        <v>#NAME?</v>
      </c>
      <c r="BU9" s="30" t="e">
        <f t="shared" ca="1" si="3"/>
        <v>#NAME?</v>
      </c>
      <c r="BV9" s="30" t="e">
        <f t="shared" ca="1" si="3"/>
        <v>#NAME?</v>
      </c>
      <c r="BW9" s="30" t="e">
        <f t="shared" ca="1" si="3"/>
        <v>#NAME?</v>
      </c>
      <c r="BX9" s="30" t="e">
        <f t="shared" ca="1" si="3"/>
        <v>#NAME?</v>
      </c>
      <c r="BY9" s="30" t="e">
        <f t="shared" ca="1" si="3"/>
        <v>#NAME?</v>
      </c>
      <c r="BZ9" s="30" t="e">
        <f t="shared" ca="1" si="3"/>
        <v>#NAME?</v>
      </c>
    </row>
    <row r="10" spans="1:78" ht="15.75" customHeight="1" x14ac:dyDescent="0.15">
      <c r="A10" s="37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</row>
    <row r="11" spans="1:78" ht="15.75" customHeight="1" x14ac:dyDescent="0.15">
      <c r="A11" s="37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</row>
    <row r="12" spans="1:78" ht="15.75" customHeight="1" x14ac:dyDescent="0.15">
      <c r="A12" s="37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</row>
    <row r="13" spans="1:78" ht="15.75" customHeight="1" x14ac:dyDescent="0.15">
      <c r="A13" s="37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</row>
    <row r="14" spans="1:78" ht="15.75" customHeight="1" x14ac:dyDescent="0.15">
      <c r="A14" s="37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</row>
    <row r="15" spans="1:78" ht="15.75" customHeight="1" x14ac:dyDescent="0.15">
      <c r="A15" s="37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</row>
    <row r="16" spans="1:78" ht="15.75" customHeight="1" x14ac:dyDescent="0.15">
      <c r="A16" s="37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</row>
    <row r="17" spans="1:78" ht="15.75" customHeight="1" x14ac:dyDescent="0.15">
      <c r="A17" s="37"/>
      <c r="B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</row>
    <row r="18" spans="1:78" ht="15.75" customHeight="1" x14ac:dyDescent="0.15">
      <c r="A18" s="37"/>
      <c r="B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</row>
    <row r="19" spans="1:78" ht="15.75" customHeight="1" x14ac:dyDescent="0.15">
      <c r="A19" s="37"/>
      <c r="B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</row>
    <row r="20" spans="1:78" ht="15.75" customHeight="1" x14ac:dyDescent="0.15">
      <c r="A20" s="37"/>
      <c r="B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</row>
    <row r="21" spans="1:78" ht="15.75" customHeight="1" x14ac:dyDescent="0.15">
      <c r="A21" s="37"/>
      <c r="B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</row>
    <row r="22" spans="1:78" ht="15.75" customHeight="1" x14ac:dyDescent="0.15">
      <c r="A22" s="37"/>
      <c r="B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</row>
    <row r="23" spans="1:78" ht="15.75" customHeight="1" x14ac:dyDescent="0.15">
      <c r="A23" s="37"/>
      <c r="B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</row>
    <row r="24" spans="1:78" ht="15.75" customHeight="1" x14ac:dyDescent="0.15">
      <c r="A24" s="37"/>
      <c r="B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</row>
    <row r="25" spans="1:78" ht="15.75" customHeight="1" x14ac:dyDescent="0.15">
      <c r="A25" s="37"/>
      <c r="B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</row>
    <row r="26" spans="1:78" ht="15.75" customHeight="1" x14ac:dyDescent="0.15">
      <c r="A26" s="37"/>
      <c r="B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</row>
    <row r="27" spans="1:78" ht="15.75" customHeight="1" x14ac:dyDescent="0.15">
      <c r="A27" s="37"/>
      <c r="B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</row>
    <row r="28" spans="1:78" ht="15.75" customHeight="1" x14ac:dyDescent="0.15">
      <c r="A28" s="37"/>
      <c r="B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</row>
    <row r="29" spans="1:78" ht="15.75" customHeight="1" x14ac:dyDescent="0.15">
      <c r="A29" s="37"/>
      <c r="B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</row>
    <row r="30" spans="1:78" ht="15.75" customHeight="1" x14ac:dyDescent="0.15">
      <c r="A30" s="37"/>
      <c r="B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</row>
    <row r="31" spans="1:78" ht="15.75" customHeight="1" x14ac:dyDescent="0.15">
      <c r="A31" s="37"/>
      <c r="B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</row>
    <row r="32" spans="1:78" ht="15.75" customHeight="1" x14ac:dyDescent="0.15">
      <c r="A32" s="37"/>
      <c r="B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</row>
    <row r="33" spans="1:78" ht="15.75" customHeight="1" x14ac:dyDescent="0.15">
      <c r="A33" s="37"/>
      <c r="B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</row>
    <row r="34" spans="1:78" ht="15.75" customHeight="1" x14ac:dyDescent="0.15">
      <c r="A34" s="37"/>
      <c r="B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</row>
    <row r="35" spans="1:78" ht="15.75" customHeight="1" x14ac:dyDescent="0.15">
      <c r="A35" s="37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</row>
    <row r="36" spans="1:78" ht="15.75" customHeight="1" x14ac:dyDescent="0.15">
      <c r="A36" s="37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</row>
    <row r="37" spans="1:78" ht="15.75" customHeight="1" x14ac:dyDescent="0.15">
      <c r="A37" s="37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</row>
    <row r="38" spans="1:78" ht="15.75" customHeight="1" x14ac:dyDescent="0.15">
      <c r="A38" s="37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</row>
    <row r="39" spans="1:78" ht="15.75" customHeight="1" x14ac:dyDescent="0.15">
      <c r="A39" s="37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</row>
    <row r="40" spans="1:78" ht="15.75" customHeight="1" x14ac:dyDescent="0.15">
      <c r="A40" s="37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</row>
    <row r="41" spans="1:78" ht="15.75" customHeight="1" x14ac:dyDescent="0.15">
      <c r="A41" s="37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</row>
    <row r="42" spans="1:78" ht="15.75" customHeight="1" x14ac:dyDescent="0.15">
      <c r="A42" s="37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</row>
    <row r="43" spans="1:78" ht="15.75" customHeight="1" x14ac:dyDescent="0.15">
      <c r="A43" s="37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</row>
    <row r="44" spans="1:78" ht="15.75" customHeight="1" x14ac:dyDescent="0.15">
      <c r="A44" s="37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</row>
    <row r="45" spans="1:78" ht="15.75" customHeight="1" x14ac:dyDescent="0.15">
      <c r="A45" s="37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</row>
    <row r="46" spans="1:78" ht="15.75" customHeight="1" x14ac:dyDescent="0.15">
      <c r="A46" s="37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</row>
    <row r="47" spans="1:78" ht="15.75" customHeight="1" x14ac:dyDescent="0.15">
      <c r="A47" s="37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</row>
    <row r="48" spans="1:78" ht="15.75" customHeight="1" x14ac:dyDescent="0.15">
      <c r="A48" s="37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</row>
    <row r="49" spans="1:78" ht="15.75" customHeight="1" x14ac:dyDescent="0.15">
      <c r="A49" s="37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</row>
    <row r="50" spans="1:78" ht="13" x14ac:dyDescent="0.15">
      <c r="A50" s="37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</row>
    <row r="51" spans="1:78" ht="13" x14ac:dyDescent="0.15">
      <c r="A51" s="37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</row>
    <row r="52" spans="1:78" ht="13" x14ac:dyDescent="0.15">
      <c r="A52" s="37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</row>
    <row r="53" spans="1:78" ht="13" x14ac:dyDescent="0.15">
      <c r="A53" s="37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</row>
    <row r="54" spans="1:78" ht="13" x14ac:dyDescent="0.15">
      <c r="A54" s="37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</row>
    <row r="55" spans="1:78" ht="13" x14ac:dyDescent="0.15">
      <c r="A55" s="37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</row>
    <row r="56" spans="1:78" ht="13" x14ac:dyDescent="0.15">
      <c r="A56" s="37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</row>
    <row r="57" spans="1:78" ht="13" x14ac:dyDescent="0.15">
      <c r="A57" s="37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</row>
    <row r="58" spans="1:78" ht="13" x14ac:dyDescent="0.15">
      <c r="A58" s="37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</row>
    <row r="59" spans="1:78" ht="13" x14ac:dyDescent="0.15">
      <c r="A59" s="37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</row>
    <row r="60" spans="1:78" ht="13" x14ac:dyDescent="0.15">
      <c r="A60" s="37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</row>
    <row r="61" spans="1:78" ht="13" x14ac:dyDescent="0.15">
      <c r="A61" s="37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</row>
    <row r="62" spans="1:78" ht="13" x14ac:dyDescent="0.15">
      <c r="A62" s="37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</row>
    <row r="63" spans="1:78" ht="13" x14ac:dyDescent="0.15">
      <c r="A63" s="37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</row>
    <row r="64" spans="1:78" ht="13" x14ac:dyDescent="0.15">
      <c r="A64" s="37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</row>
    <row r="65" spans="1:78" ht="13" x14ac:dyDescent="0.15">
      <c r="A65" s="37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</row>
    <row r="66" spans="1:78" ht="13" x14ac:dyDescent="0.15">
      <c r="A66" s="37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</row>
    <row r="67" spans="1:78" ht="13" x14ac:dyDescent="0.15">
      <c r="A67" s="37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</row>
    <row r="68" spans="1:78" ht="13" x14ac:dyDescent="0.15">
      <c r="A68" s="37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</row>
    <row r="69" spans="1:78" ht="13" x14ac:dyDescent="0.15">
      <c r="A69" s="37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</row>
    <row r="70" spans="1:78" ht="13" x14ac:dyDescent="0.15">
      <c r="A70" s="37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</row>
    <row r="71" spans="1:78" ht="13" x14ac:dyDescent="0.15">
      <c r="A71" s="37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</row>
    <row r="72" spans="1:78" ht="13" x14ac:dyDescent="0.15">
      <c r="A72" s="37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</row>
    <row r="73" spans="1:78" ht="13" x14ac:dyDescent="0.15">
      <c r="A73" s="37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</row>
    <row r="74" spans="1:78" ht="13" x14ac:dyDescent="0.15">
      <c r="A74" s="37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</row>
    <row r="75" spans="1:78" ht="13" x14ac:dyDescent="0.15">
      <c r="A75" s="37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</row>
    <row r="76" spans="1:78" ht="13" x14ac:dyDescent="0.15">
      <c r="A76" s="37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</row>
    <row r="77" spans="1:78" ht="13" x14ac:dyDescent="0.15">
      <c r="A77" s="37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</row>
    <row r="78" spans="1:78" ht="13" x14ac:dyDescent="0.15">
      <c r="A78" s="37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</row>
    <row r="79" spans="1:78" ht="13" x14ac:dyDescent="0.15">
      <c r="A79" s="37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</row>
    <row r="80" spans="1:78" ht="13" x14ac:dyDescent="0.15">
      <c r="A80" s="37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</row>
    <row r="81" spans="1:78" ht="13" x14ac:dyDescent="0.15">
      <c r="A81" s="37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</row>
    <row r="82" spans="1:78" ht="13" x14ac:dyDescent="0.15">
      <c r="A82" s="37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</row>
    <row r="83" spans="1:78" ht="13" x14ac:dyDescent="0.15">
      <c r="A83" s="37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</row>
    <row r="84" spans="1:78" ht="13" x14ac:dyDescent="0.15">
      <c r="A84" s="37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</row>
    <row r="85" spans="1:78" ht="13" x14ac:dyDescent="0.15">
      <c r="A85" s="37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</row>
    <row r="86" spans="1:78" ht="13" x14ac:dyDescent="0.15">
      <c r="A86" s="37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</row>
    <row r="87" spans="1:78" ht="13" x14ac:dyDescent="0.15">
      <c r="A87" s="37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</row>
    <row r="88" spans="1:78" ht="13" x14ac:dyDescent="0.15">
      <c r="A88" s="37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</row>
    <row r="89" spans="1:78" ht="13" x14ac:dyDescent="0.15">
      <c r="A89" s="37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</row>
    <row r="90" spans="1:78" ht="13" x14ac:dyDescent="0.15">
      <c r="A90" s="37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</row>
    <row r="91" spans="1:78" ht="13" x14ac:dyDescent="0.15">
      <c r="A91" s="37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</row>
    <row r="92" spans="1:78" ht="13" x14ac:dyDescent="0.15">
      <c r="A92" s="37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</row>
    <row r="93" spans="1:78" ht="13" x14ac:dyDescent="0.15">
      <c r="A93" s="37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</row>
    <row r="94" spans="1:78" ht="13" x14ac:dyDescent="0.15">
      <c r="A94" s="37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</row>
    <row r="95" spans="1:78" ht="13" x14ac:dyDescent="0.15">
      <c r="A95" s="37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</row>
    <row r="96" spans="1:78" ht="13" x14ac:dyDescent="0.15">
      <c r="A96" s="37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</row>
    <row r="97" spans="1:78" ht="13" x14ac:dyDescent="0.15">
      <c r="A97" s="37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</row>
    <row r="98" spans="1:78" ht="13" x14ac:dyDescent="0.15">
      <c r="A98" s="37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</row>
    <row r="99" spans="1:78" ht="13" x14ac:dyDescent="0.15">
      <c r="A99" s="37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</row>
    <row r="100" spans="1:78" ht="13" x14ac:dyDescent="0.15">
      <c r="A100" s="37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</row>
    <row r="101" spans="1:78" ht="13" x14ac:dyDescent="0.15">
      <c r="A101" s="37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</row>
    <row r="102" spans="1:78" ht="13" x14ac:dyDescent="0.15">
      <c r="A102" s="37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</row>
    <row r="103" spans="1:78" ht="13" x14ac:dyDescent="0.15">
      <c r="A103" s="37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</row>
    <row r="104" spans="1:78" ht="13" x14ac:dyDescent="0.15">
      <c r="A104" s="37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</row>
    <row r="105" spans="1:78" ht="13" x14ac:dyDescent="0.15">
      <c r="A105" s="37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</row>
    <row r="106" spans="1:78" ht="13" x14ac:dyDescent="0.15">
      <c r="A106" s="37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</row>
    <row r="107" spans="1:78" ht="13" x14ac:dyDescent="0.15">
      <c r="A107" s="37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</row>
    <row r="108" spans="1:78" ht="13" x14ac:dyDescent="0.15">
      <c r="A108" s="37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</row>
    <row r="109" spans="1:78" ht="13" x14ac:dyDescent="0.15">
      <c r="A109" s="37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</row>
    <row r="110" spans="1:78" ht="13" x14ac:dyDescent="0.15">
      <c r="A110" s="37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</row>
    <row r="111" spans="1:78" ht="13" x14ac:dyDescent="0.15">
      <c r="A111" s="37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</row>
    <row r="112" spans="1:78" ht="13" x14ac:dyDescent="0.15">
      <c r="A112" s="37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</row>
    <row r="113" spans="1:78" ht="13" x14ac:dyDescent="0.15">
      <c r="A113" s="37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</row>
    <row r="114" spans="1:78" ht="13" x14ac:dyDescent="0.15">
      <c r="A114" s="37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</row>
    <row r="115" spans="1:78" ht="13" x14ac:dyDescent="0.15">
      <c r="A115" s="37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</row>
    <row r="116" spans="1:78" ht="13" x14ac:dyDescent="0.15">
      <c r="A116" s="37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</row>
    <row r="117" spans="1:78" ht="13" x14ac:dyDescent="0.15">
      <c r="A117" s="37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</row>
    <row r="118" spans="1:78" ht="13" x14ac:dyDescent="0.15">
      <c r="A118" s="37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</row>
    <row r="119" spans="1:78" ht="13" x14ac:dyDescent="0.15">
      <c r="A119" s="37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</row>
    <row r="120" spans="1:78" ht="13" x14ac:dyDescent="0.15">
      <c r="A120" s="37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</row>
    <row r="121" spans="1:78" ht="13" x14ac:dyDescent="0.15">
      <c r="A121" s="37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</row>
    <row r="122" spans="1:78" ht="13" x14ac:dyDescent="0.15">
      <c r="A122" s="37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</row>
    <row r="123" spans="1:78" ht="13" x14ac:dyDescent="0.15">
      <c r="A123" s="37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</row>
    <row r="124" spans="1:78" ht="13" x14ac:dyDescent="0.15">
      <c r="A124" s="37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</row>
    <row r="125" spans="1:78" ht="13" x14ac:dyDescent="0.15">
      <c r="A125" s="37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</row>
    <row r="126" spans="1:78" ht="13" x14ac:dyDescent="0.15">
      <c r="A126" s="37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</row>
    <row r="127" spans="1:78" ht="13" x14ac:dyDescent="0.15">
      <c r="A127" s="37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</row>
    <row r="128" spans="1:78" ht="13" x14ac:dyDescent="0.15">
      <c r="A128" s="37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</row>
    <row r="129" spans="1:78" ht="13" x14ac:dyDescent="0.15">
      <c r="A129" s="37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</row>
    <row r="130" spans="1:78" ht="13" x14ac:dyDescent="0.15">
      <c r="A130" s="37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</row>
    <row r="131" spans="1:78" ht="13" x14ac:dyDescent="0.15">
      <c r="A131" s="37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</row>
    <row r="132" spans="1:78" ht="13" x14ac:dyDescent="0.15">
      <c r="A132" s="37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</row>
    <row r="133" spans="1:78" ht="13" x14ac:dyDescent="0.15">
      <c r="A133" s="37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</row>
    <row r="134" spans="1:78" ht="13" x14ac:dyDescent="0.15">
      <c r="A134" s="37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</row>
    <row r="135" spans="1:78" ht="13" x14ac:dyDescent="0.15">
      <c r="A135" s="37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</row>
    <row r="136" spans="1:78" ht="13" x14ac:dyDescent="0.15">
      <c r="A136" s="37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</row>
    <row r="137" spans="1:78" ht="13" x14ac:dyDescent="0.15">
      <c r="A137" s="37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</row>
    <row r="138" spans="1:78" ht="13" x14ac:dyDescent="0.15">
      <c r="A138" s="37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</row>
    <row r="139" spans="1:78" ht="13" x14ac:dyDescent="0.15">
      <c r="A139" s="37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</row>
    <row r="140" spans="1:78" ht="13" x14ac:dyDescent="0.15">
      <c r="A140" s="37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</row>
    <row r="141" spans="1:78" ht="13" x14ac:dyDescent="0.15">
      <c r="A141" s="37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</row>
    <row r="142" spans="1:78" ht="13" x14ac:dyDescent="0.15">
      <c r="A142" s="37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</row>
    <row r="143" spans="1:78" ht="13" x14ac:dyDescent="0.15">
      <c r="A143" s="37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</row>
    <row r="144" spans="1:78" ht="13" x14ac:dyDescent="0.15">
      <c r="A144" s="37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</row>
    <row r="145" spans="1:78" ht="13" x14ac:dyDescent="0.15">
      <c r="A145" s="37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</row>
    <row r="146" spans="1:78" ht="13" x14ac:dyDescent="0.15">
      <c r="A146" s="37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</row>
    <row r="147" spans="1:78" ht="13" x14ac:dyDescent="0.15">
      <c r="A147" s="37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</row>
    <row r="148" spans="1:78" ht="13" x14ac:dyDescent="0.15">
      <c r="A148" s="37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</row>
    <row r="149" spans="1:78" ht="13" x14ac:dyDescent="0.15">
      <c r="A149" s="37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</row>
    <row r="150" spans="1:78" ht="13" x14ac:dyDescent="0.15">
      <c r="A150" s="37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</row>
    <row r="151" spans="1:78" ht="13" x14ac:dyDescent="0.15">
      <c r="A151" s="37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</row>
    <row r="152" spans="1:78" ht="13" x14ac:dyDescent="0.15">
      <c r="A152" s="37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</row>
    <row r="153" spans="1:78" ht="13" x14ac:dyDescent="0.15">
      <c r="A153" s="37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</row>
    <row r="154" spans="1:78" ht="13" x14ac:dyDescent="0.15">
      <c r="A154" s="37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</row>
    <row r="155" spans="1:78" ht="13" x14ac:dyDescent="0.15">
      <c r="A155" s="37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</row>
    <row r="156" spans="1:78" ht="13" x14ac:dyDescent="0.15">
      <c r="A156" s="37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</row>
    <row r="157" spans="1:78" ht="13" x14ac:dyDescent="0.15">
      <c r="A157" s="37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</row>
    <row r="158" spans="1:78" ht="13" x14ac:dyDescent="0.15">
      <c r="A158" s="37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</row>
    <row r="159" spans="1:78" ht="13" x14ac:dyDescent="0.15">
      <c r="A159" s="37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</row>
    <row r="160" spans="1:78" ht="13" x14ac:dyDescent="0.15">
      <c r="A160" s="37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</row>
    <row r="161" spans="1:78" ht="13" x14ac:dyDescent="0.15">
      <c r="A161" s="37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</row>
    <row r="162" spans="1:78" ht="13" x14ac:dyDescent="0.15">
      <c r="A162" s="37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</row>
    <row r="163" spans="1:78" ht="13" x14ac:dyDescent="0.15">
      <c r="A163" s="37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</row>
    <row r="164" spans="1:78" ht="13" x14ac:dyDescent="0.15">
      <c r="A164" s="37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</row>
    <row r="165" spans="1:78" ht="13" x14ac:dyDescent="0.15">
      <c r="A165" s="37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</row>
    <row r="166" spans="1:78" ht="13" x14ac:dyDescent="0.15">
      <c r="A166" s="37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</row>
    <row r="167" spans="1:78" ht="13" x14ac:dyDescent="0.15">
      <c r="A167" s="37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</row>
    <row r="168" spans="1:78" ht="13" x14ac:dyDescent="0.15">
      <c r="A168" s="37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</row>
    <row r="169" spans="1:78" ht="13" x14ac:dyDescent="0.15">
      <c r="A169" s="37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</row>
    <row r="170" spans="1:78" ht="13" x14ac:dyDescent="0.15">
      <c r="A170" s="37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</row>
    <row r="171" spans="1:78" ht="13" x14ac:dyDescent="0.15">
      <c r="A171" s="37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</row>
    <row r="172" spans="1:78" ht="13" x14ac:dyDescent="0.15">
      <c r="A172" s="37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</row>
    <row r="173" spans="1:78" ht="13" x14ac:dyDescent="0.15">
      <c r="A173" s="37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</row>
    <row r="174" spans="1:78" ht="13" x14ac:dyDescent="0.15">
      <c r="A174" s="37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</row>
    <row r="175" spans="1:78" ht="13" x14ac:dyDescent="0.15">
      <c r="A175" s="37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</row>
    <row r="176" spans="1:78" ht="13" x14ac:dyDescent="0.15">
      <c r="A176" s="37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</row>
    <row r="177" spans="1:78" ht="13" x14ac:dyDescent="0.15">
      <c r="A177" s="37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</row>
    <row r="178" spans="1:78" ht="13" x14ac:dyDescent="0.15">
      <c r="A178" s="37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</row>
    <row r="179" spans="1:78" ht="13" x14ac:dyDescent="0.15">
      <c r="A179" s="37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</row>
    <row r="180" spans="1:78" ht="13" x14ac:dyDescent="0.15">
      <c r="A180" s="37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</row>
    <row r="181" spans="1:78" ht="13" x14ac:dyDescent="0.15">
      <c r="A181" s="37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</row>
    <row r="182" spans="1:78" ht="13" x14ac:dyDescent="0.15">
      <c r="A182" s="37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</row>
    <row r="183" spans="1:78" ht="13" x14ac:dyDescent="0.15">
      <c r="A183" s="37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</row>
    <row r="184" spans="1:78" ht="13" x14ac:dyDescent="0.15">
      <c r="A184" s="37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</row>
    <row r="185" spans="1:78" ht="13" x14ac:dyDescent="0.15">
      <c r="A185" s="37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</row>
    <row r="186" spans="1:78" ht="13" x14ac:dyDescent="0.15">
      <c r="A186" s="37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</row>
    <row r="187" spans="1:78" ht="13" x14ac:dyDescent="0.15">
      <c r="A187" s="37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</row>
    <row r="188" spans="1:78" ht="13" x14ac:dyDescent="0.15">
      <c r="A188" s="37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</row>
    <row r="189" spans="1:78" ht="13" x14ac:dyDescent="0.15">
      <c r="A189" s="37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</row>
    <row r="190" spans="1:78" ht="13" x14ac:dyDescent="0.15">
      <c r="A190" s="37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</row>
    <row r="191" spans="1:78" ht="13" x14ac:dyDescent="0.15">
      <c r="A191" s="37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</row>
    <row r="192" spans="1:78" ht="13" x14ac:dyDescent="0.15">
      <c r="A192" s="37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</row>
    <row r="193" spans="1:78" ht="13" x14ac:dyDescent="0.15">
      <c r="A193" s="37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</row>
    <row r="194" spans="1:78" ht="13" x14ac:dyDescent="0.15">
      <c r="A194" s="37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</row>
    <row r="195" spans="1:78" ht="13" x14ac:dyDescent="0.15">
      <c r="A195" s="37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</row>
    <row r="196" spans="1:78" ht="13" x14ac:dyDescent="0.15">
      <c r="A196" s="37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</row>
    <row r="197" spans="1:78" ht="13" x14ac:dyDescent="0.15">
      <c r="A197" s="37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</row>
    <row r="198" spans="1:78" ht="13" x14ac:dyDescent="0.15">
      <c r="A198" s="37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</row>
    <row r="199" spans="1:78" ht="13" x14ac:dyDescent="0.15">
      <c r="A199" s="37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</row>
    <row r="200" spans="1:78" ht="13" x14ac:dyDescent="0.15">
      <c r="A200" s="37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</row>
    <row r="201" spans="1:78" ht="13" x14ac:dyDescent="0.15">
      <c r="A201" s="37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</row>
    <row r="202" spans="1:78" ht="13" x14ac:dyDescent="0.15">
      <c r="A202" s="37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</row>
    <row r="203" spans="1:78" ht="13" x14ac:dyDescent="0.15">
      <c r="A203" s="37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  <c r="BN203" s="30"/>
      <c r="BO203" s="30"/>
      <c r="BP203" s="30"/>
      <c r="BQ203" s="30"/>
      <c r="BR203" s="30"/>
      <c r="BS203" s="30"/>
      <c r="BT203" s="30"/>
      <c r="BU203" s="30"/>
      <c r="BV203" s="30"/>
      <c r="BW203" s="30"/>
      <c r="BX203" s="30"/>
      <c r="BY203" s="30"/>
      <c r="BZ203" s="30"/>
    </row>
    <row r="204" spans="1:78" ht="13" x14ac:dyDescent="0.15">
      <c r="A204" s="37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  <c r="BN204" s="30"/>
      <c r="BO204" s="30"/>
      <c r="BP204" s="30"/>
      <c r="BQ204" s="30"/>
      <c r="BR204" s="30"/>
      <c r="BS204" s="30"/>
      <c r="BT204" s="30"/>
      <c r="BU204" s="30"/>
      <c r="BV204" s="30"/>
      <c r="BW204" s="30"/>
      <c r="BX204" s="30"/>
      <c r="BY204" s="30"/>
      <c r="BZ204" s="30"/>
    </row>
    <row r="205" spans="1:78" ht="13" x14ac:dyDescent="0.15">
      <c r="A205" s="37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  <c r="BN205" s="30"/>
      <c r="BO205" s="30"/>
      <c r="BP205" s="30"/>
      <c r="BQ205" s="30"/>
      <c r="BR205" s="30"/>
      <c r="BS205" s="30"/>
      <c r="BT205" s="30"/>
      <c r="BU205" s="30"/>
      <c r="BV205" s="30"/>
      <c r="BW205" s="30"/>
      <c r="BX205" s="30"/>
      <c r="BY205" s="30"/>
      <c r="BZ205" s="30"/>
    </row>
    <row r="206" spans="1:78" ht="13" x14ac:dyDescent="0.15">
      <c r="A206" s="37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  <c r="BN206" s="30"/>
      <c r="BO206" s="30"/>
      <c r="BP206" s="30"/>
      <c r="BQ206" s="30"/>
      <c r="BR206" s="30"/>
      <c r="BS206" s="30"/>
      <c r="BT206" s="30"/>
      <c r="BU206" s="30"/>
      <c r="BV206" s="30"/>
      <c r="BW206" s="30"/>
      <c r="BX206" s="30"/>
      <c r="BY206" s="30"/>
      <c r="BZ206" s="30"/>
    </row>
    <row r="207" spans="1:78" ht="13" x14ac:dyDescent="0.15">
      <c r="A207" s="37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  <c r="BN207" s="30"/>
      <c r="BO207" s="30"/>
      <c r="BP207" s="30"/>
      <c r="BQ207" s="30"/>
      <c r="BR207" s="30"/>
      <c r="BS207" s="30"/>
      <c r="BT207" s="30"/>
      <c r="BU207" s="30"/>
      <c r="BV207" s="30"/>
      <c r="BW207" s="30"/>
      <c r="BX207" s="30"/>
      <c r="BY207" s="30"/>
      <c r="BZ207" s="30"/>
    </row>
    <row r="208" spans="1:78" ht="13" x14ac:dyDescent="0.15">
      <c r="A208" s="37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  <c r="BN208" s="30"/>
      <c r="BO208" s="30"/>
      <c r="BP208" s="30"/>
      <c r="BQ208" s="30"/>
      <c r="BR208" s="30"/>
      <c r="BS208" s="30"/>
      <c r="BT208" s="30"/>
      <c r="BU208" s="30"/>
      <c r="BV208" s="30"/>
      <c r="BW208" s="30"/>
      <c r="BX208" s="30"/>
      <c r="BY208" s="30"/>
      <c r="BZ208" s="30"/>
    </row>
    <row r="209" spans="1:78" ht="13" x14ac:dyDescent="0.15">
      <c r="A209" s="37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  <c r="BN209" s="30"/>
      <c r="BO209" s="30"/>
      <c r="BP209" s="30"/>
      <c r="BQ209" s="30"/>
      <c r="BR209" s="30"/>
      <c r="BS209" s="30"/>
      <c r="BT209" s="30"/>
      <c r="BU209" s="30"/>
      <c r="BV209" s="30"/>
      <c r="BW209" s="30"/>
      <c r="BX209" s="30"/>
      <c r="BY209" s="30"/>
      <c r="BZ209" s="30"/>
    </row>
    <row r="210" spans="1:78" ht="13" x14ac:dyDescent="0.15">
      <c r="A210" s="37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</row>
    <row r="211" spans="1:78" ht="13" x14ac:dyDescent="0.15">
      <c r="A211" s="37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  <c r="BN211" s="30"/>
      <c r="BO211" s="30"/>
      <c r="BP211" s="30"/>
      <c r="BQ211" s="30"/>
      <c r="BR211" s="30"/>
      <c r="BS211" s="30"/>
      <c r="BT211" s="30"/>
      <c r="BU211" s="30"/>
      <c r="BV211" s="30"/>
      <c r="BW211" s="30"/>
      <c r="BX211" s="30"/>
      <c r="BY211" s="30"/>
      <c r="BZ211" s="30"/>
    </row>
    <row r="212" spans="1:78" ht="13" x14ac:dyDescent="0.15">
      <c r="A212" s="37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  <c r="BN212" s="30"/>
      <c r="BO212" s="30"/>
      <c r="BP212" s="30"/>
      <c r="BQ212" s="30"/>
      <c r="BR212" s="30"/>
      <c r="BS212" s="30"/>
      <c r="BT212" s="30"/>
      <c r="BU212" s="30"/>
      <c r="BV212" s="30"/>
      <c r="BW212" s="30"/>
      <c r="BX212" s="30"/>
      <c r="BY212" s="30"/>
      <c r="BZ212" s="30"/>
    </row>
    <row r="213" spans="1:78" ht="13" x14ac:dyDescent="0.15">
      <c r="A213" s="37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  <c r="BN213" s="30"/>
      <c r="BO213" s="30"/>
      <c r="BP213" s="30"/>
      <c r="BQ213" s="30"/>
      <c r="BR213" s="30"/>
      <c r="BS213" s="30"/>
      <c r="BT213" s="30"/>
      <c r="BU213" s="30"/>
      <c r="BV213" s="30"/>
      <c r="BW213" s="30"/>
      <c r="BX213" s="30"/>
      <c r="BY213" s="30"/>
      <c r="BZ213" s="30"/>
    </row>
    <row r="214" spans="1:78" ht="13" x14ac:dyDescent="0.15">
      <c r="A214" s="37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  <c r="BN214" s="30"/>
      <c r="BO214" s="30"/>
      <c r="BP214" s="30"/>
      <c r="BQ214" s="30"/>
      <c r="BR214" s="30"/>
      <c r="BS214" s="30"/>
      <c r="BT214" s="30"/>
      <c r="BU214" s="30"/>
      <c r="BV214" s="30"/>
      <c r="BW214" s="30"/>
      <c r="BX214" s="30"/>
      <c r="BY214" s="30"/>
      <c r="BZ214" s="30"/>
    </row>
    <row r="215" spans="1:78" ht="13" x14ac:dyDescent="0.15">
      <c r="A215" s="37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  <c r="BN215" s="30"/>
      <c r="BO215" s="30"/>
      <c r="BP215" s="30"/>
      <c r="BQ215" s="30"/>
      <c r="BR215" s="30"/>
      <c r="BS215" s="30"/>
      <c r="BT215" s="30"/>
      <c r="BU215" s="30"/>
      <c r="BV215" s="30"/>
      <c r="BW215" s="30"/>
      <c r="BX215" s="30"/>
      <c r="BY215" s="30"/>
      <c r="BZ215" s="30"/>
    </row>
    <row r="216" spans="1:78" ht="13" x14ac:dyDescent="0.15">
      <c r="A216" s="37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  <c r="BN216" s="30"/>
      <c r="BO216" s="30"/>
      <c r="BP216" s="30"/>
      <c r="BQ216" s="30"/>
      <c r="BR216" s="30"/>
      <c r="BS216" s="30"/>
      <c r="BT216" s="30"/>
      <c r="BU216" s="30"/>
      <c r="BV216" s="30"/>
      <c r="BW216" s="30"/>
      <c r="BX216" s="30"/>
      <c r="BY216" s="30"/>
      <c r="BZ216" s="30"/>
    </row>
    <row r="217" spans="1:78" ht="13" x14ac:dyDescent="0.15">
      <c r="A217" s="37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  <c r="BN217" s="30"/>
      <c r="BO217" s="30"/>
      <c r="BP217" s="30"/>
      <c r="BQ217" s="30"/>
      <c r="BR217" s="30"/>
      <c r="BS217" s="30"/>
      <c r="BT217" s="30"/>
      <c r="BU217" s="30"/>
      <c r="BV217" s="30"/>
      <c r="BW217" s="30"/>
      <c r="BX217" s="30"/>
      <c r="BY217" s="30"/>
      <c r="BZ217" s="30"/>
    </row>
    <row r="218" spans="1:78" ht="13" x14ac:dyDescent="0.15">
      <c r="A218" s="37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0"/>
      <c r="BT218" s="30"/>
      <c r="BU218" s="30"/>
      <c r="BV218" s="30"/>
      <c r="BW218" s="30"/>
      <c r="BX218" s="30"/>
      <c r="BY218" s="30"/>
      <c r="BZ218" s="30"/>
    </row>
    <row r="219" spans="1:78" ht="13" x14ac:dyDescent="0.15">
      <c r="A219" s="37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0"/>
      <c r="BT219" s="30"/>
      <c r="BU219" s="30"/>
      <c r="BV219" s="30"/>
      <c r="BW219" s="30"/>
      <c r="BX219" s="30"/>
      <c r="BY219" s="30"/>
      <c r="BZ219" s="30"/>
    </row>
    <row r="220" spans="1:78" ht="13" x14ac:dyDescent="0.15">
      <c r="A220" s="37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0"/>
      <c r="BT220" s="30"/>
      <c r="BU220" s="30"/>
      <c r="BV220" s="30"/>
      <c r="BW220" s="30"/>
      <c r="BX220" s="30"/>
      <c r="BY220" s="30"/>
      <c r="BZ220" s="30"/>
    </row>
    <row r="221" spans="1:78" ht="13" x14ac:dyDescent="0.15">
      <c r="A221" s="37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  <c r="BN221" s="30"/>
      <c r="BO221" s="30"/>
      <c r="BP221" s="30"/>
      <c r="BQ221" s="30"/>
      <c r="BR221" s="30"/>
      <c r="BS221" s="30"/>
      <c r="BT221" s="30"/>
      <c r="BU221" s="30"/>
      <c r="BV221" s="30"/>
      <c r="BW221" s="30"/>
      <c r="BX221" s="30"/>
      <c r="BY221" s="30"/>
      <c r="BZ221" s="30"/>
    </row>
    <row r="222" spans="1:78" ht="13" x14ac:dyDescent="0.15">
      <c r="A222" s="37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  <c r="BN222" s="30"/>
      <c r="BO222" s="30"/>
      <c r="BP222" s="30"/>
      <c r="BQ222" s="30"/>
      <c r="BR222" s="30"/>
      <c r="BS222" s="30"/>
      <c r="BT222" s="30"/>
      <c r="BU222" s="30"/>
      <c r="BV222" s="30"/>
      <c r="BW222" s="30"/>
      <c r="BX222" s="30"/>
      <c r="BY222" s="30"/>
      <c r="BZ222" s="30"/>
    </row>
    <row r="223" spans="1:78" ht="13" x14ac:dyDescent="0.15">
      <c r="A223" s="37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  <c r="BN223" s="30"/>
      <c r="BO223" s="30"/>
      <c r="BP223" s="30"/>
      <c r="BQ223" s="30"/>
      <c r="BR223" s="30"/>
      <c r="BS223" s="30"/>
      <c r="BT223" s="30"/>
      <c r="BU223" s="30"/>
      <c r="BV223" s="30"/>
      <c r="BW223" s="30"/>
      <c r="BX223" s="30"/>
      <c r="BY223" s="30"/>
      <c r="BZ223" s="30"/>
    </row>
    <row r="224" spans="1:78" ht="13" x14ac:dyDescent="0.15">
      <c r="A224" s="37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  <c r="BN224" s="30"/>
      <c r="BO224" s="30"/>
      <c r="BP224" s="30"/>
      <c r="BQ224" s="30"/>
      <c r="BR224" s="30"/>
      <c r="BS224" s="30"/>
      <c r="BT224" s="30"/>
      <c r="BU224" s="30"/>
      <c r="BV224" s="30"/>
      <c r="BW224" s="30"/>
      <c r="BX224" s="30"/>
      <c r="BY224" s="30"/>
      <c r="BZ224" s="30"/>
    </row>
    <row r="225" spans="1:78" ht="13" x14ac:dyDescent="0.15">
      <c r="A225" s="37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  <c r="BN225" s="30"/>
      <c r="BO225" s="30"/>
      <c r="BP225" s="30"/>
      <c r="BQ225" s="30"/>
      <c r="BR225" s="30"/>
      <c r="BS225" s="30"/>
      <c r="BT225" s="30"/>
      <c r="BU225" s="30"/>
      <c r="BV225" s="30"/>
      <c r="BW225" s="30"/>
      <c r="BX225" s="30"/>
      <c r="BY225" s="30"/>
      <c r="BZ225" s="30"/>
    </row>
    <row r="226" spans="1:78" ht="13" x14ac:dyDescent="0.15">
      <c r="A226" s="37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30"/>
      <c r="BV226" s="30"/>
      <c r="BW226" s="30"/>
      <c r="BX226" s="30"/>
      <c r="BY226" s="30"/>
      <c r="BZ226" s="30"/>
    </row>
    <row r="227" spans="1:78" ht="13" x14ac:dyDescent="0.15">
      <c r="A227" s="37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30"/>
      <c r="BX227" s="30"/>
      <c r="BY227" s="30"/>
      <c r="BZ227" s="30"/>
    </row>
    <row r="228" spans="1:78" ht="13" x14ac:dyDescent="0.15">
      <c r="A228" s="37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0"/>
    </row>
    <row r="229" spans="1:78" ht="13" x14ac:dyDescent="0.15">
      <c r="A229" s="37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0"/>
    </row>
    <row r="230" spans="1:78" ht="13" x14ac:dyDescent="0.15">
      <c r="A230" s="37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0"/>
      <c r="BS230" s="30"/>
      <c r="BT230" s="30"/>
      <c r="BU230" s="30"/>
      <c r="BV230" s="30"/>
      <c r="BW230" s="30"/>
      <c r="BX230" s="30"/>
      <c r="BY230" s="30"/>
      <c r="BZ230" s="30"/>
    </row>
    <row r="231" spans="1:78" ht="13" x14ac:dyDescent="0.15">
      <c r="A231" s="37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0"/>
      <c r="BT231" s="30"/>
      <c r="BU231" s="30"/>
      <c r="BV231" s="30"/>
      <c r="BW231" s="30"/>
      <c r="BX231" s="30"/>
      <c r="BY231" s="30"/>
      <c r="BZ231" s="30"/>
    </row>
    <row r="232" spans="1:78" ht="13" x14ac:dyDescent="0.15">
      <c r="A232" s="37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</row>
    <row r="233" spans="1:78" ht="13" x14ac:dyDescent="0.15">
      <c r="A233" s="37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</row>
    <row r="234" spans="1:78" ht="13" x14ac:dyDescent="0.15">
      <c r="A234" s="37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  <c r="BN234" s="30"/>
      <c r="BO234" s="30"/>
      <c r="BP234" s="30"/>
      <c r="BQ234" s="30"/>
      <c r="BR234" s="30"/>
      <c r="BS234" s="30"/>
      <c r="BT234" s="30"/>
      <c r="BU234" s="30"/>
      <c r="BV234" s="30"/>
      <c r="BW234" s="30"/>
      <c r="BX234" s="30"/>
      <c r="BY234" s="30"/>
      <c r="BZ234" s="30"/>
    </row>
    <row r="235" spans="1:78" ht="13" x14ac:dyDescent="0.15">
      <c r="A235" s="37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  <c r="BN235" s="30"/>
      <c r="BO235" s="30"/>
      <c r="BP235" s="30"/>
      <c r="BQ235" s="30"/>
      <c r="BR235" s="30"/>
      <c r="BS235" s="30"/>
      <c r="BT235" s="30"/>
      <c r="BU235" s="30"/>
      <c r="BV235" s="30"/>
      <c r="BW235" s="30"/>
      <c r="BX235" s="30"/>
      <c r="BY235" s="30"/>
      <c r="BZ235" s="30"/>
    </row>
    <row r="236" spans="1:78" ht="13" x14ac:dyDescent="0.15">
      <c r="A236" s="37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  <c r="BN236" s="30"/>
      <c r="BO236" s="30"/>
      <c r="BP236" s="30"/>
      <c r="BQ236" s="30"/>
      <c r="BR236" s="30"/>
      <c r="BS236" s="30"/>
      <c r="BT236" s="30"/>
      <c r="BU236" s="30"/>
      <c r="BV236" s="30"/>
      <c r="BW236" s="30"/>
      <c r="BX236" s="30"/>
      <c r="BY236" s="30"/>
      <c r="BZ236" s="30"/>
    </row>
    <row r="237" spans="1:78" ht="13" x14ac:dyDescent="0.15">
      <c r="A237" s="37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  <c r="BN237" s="30"/>
      <c r="BO237" s="30"/>
      <c r="BP237" s="30"/>
      <c r="BQ237" s="30"/>
      <c r="BR237" s="30"/>
      <c r="BS237" s="30"/>
      <c r="BT237" s="30"/>
      <c r="BU237" s="30"/>
      <c r="BV237" s="30"/>
      <c r="BW237" s="30"/>
      <c r="BX237" s="30"/>
      <c r="BY237" s="30"/>
      <c r="BZ237" s="30"/>
    </row>
    <row r="238" spans="1:78" ht="13" x14ac:dyDescent="0.15">
      <c r="A238" s="37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</row>
    <row r="239" spans="1:78" ht="13" x14ac:dyDescent="0.15">
      <c r="A239" s="37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</row>
    <row r="240" spans="1:78" ht="13" x14ac:dyDescent="0.15">
      <c r="A240" s="37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</row>
    <row r="241" spans="1:78" ht="13" x14ac:dyDescent="0.15">
      <c r="A241" s="37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</row>
    <row r="242" spans="1:78" ht="13" x14ac:dyDescent="0.15">
      <c r="A242" s="37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</row>
    <row r="243" spans="1:78" ht="13" x14ac:dyDescent="0.15">
      <c r="A243" s="37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  <c r="BN243" s="30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</row>
    <row r="244" spans="1:78" ht="13" x14ac:dyDescent="0.15">
      <c r="A244" s="37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</row>
    <row r="245" spans="1:78" ht="13" x14ac:dyDescent="0.15">
      <c r="A245" s="37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</row>
    <row r="246" spans="1:78" ht="13" x14ac:dyDescent="0.15">
      <c r="A246" s="37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</row>
    <row r="247" spans="1:78" ht="13" x14ac:dyDescent="0.15">
      <c r="A247" s="37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</row>
    <row r="248" spans="1:78" ht="13" x14ac:dyDescent="0.15">
      <c r="A248" s="37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  <c r="BN248" s="30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</row>
    <row r="249" spans="1:78" ht="13" x14ac:dyDescent="0.15">
      <c r="A249" s="37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</row>
    <row r="250" spans="1:78" ht="13" x14ac:dyDescent="0.15">
      <c r="A250" s="37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</row>
    <row r="251" spans="1:78" ht="13" x14ac:dyDescent="0.15">
      <c r="A251" s="37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</row>
    <row r="252" spans="1:78" ht="13" x14ac:dyDescent="0.15">
      <c r="A252" s="37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</row>
    <row r="253" spans="1:78" ht="13" x14ac:dyDescent="0.15">
      <c r="A253" s="37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</row>
    <row r="254" spans="1:78" ht="13" x14ac:dyDescent="0.15">
      <c r="A254" s="37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</row>
    <row r="255" spans="1:78" ht="13" x14ac:dyDescent="0.15">
      <c r="A255" s="37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</row>
    <row r="256" spans="1:78" ht="13" x14ac:dyDescent="0.15">
      <c r="A256" s="37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</row>
    <row r="257" spans="1:78" ht="13" x14ac:dyDescent="0.15">
      <c r="A257" s="37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</row>
    <row r="258" spans="1:78" ht="13" x14ac:dyDescent="0.15">
      <c r="A258" s="37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</row>
    <row r="259" spans="1:78" ht="13" x14ac:dyDescent="0.15">
      <c r="A259" s="37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</row>
    <row r="260" spans="1:78" ht="13" x14ac:dyDescent="0.15">
      <c r="A260" s="37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</row>
    <row r="261" spans="1:78" ht="13" x14ac:dyDescent="0.15">
      <c r="A261" s="37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</row>
    <row r="262" spans="1:78" ht="13" x14ac:dyDescent="0.15">
      <c r="A262" s="37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</row>
    <row r="263" spans="1:78" ht="13" x14ac:dyDescent="0.15">
      <c r="A263" s="37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</row>
    <row r="264" spans="1:78" ht="13" x14ac:dyDescent="0.15">
      <c r="A264" s="37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</row>
    <row r="265" spans="1:78" ht="13" x14ac:dyDescent="0.15">
      <c r="A265" s="37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</row>
    <row r="266" spans="1:78" ht="13" x14ac:dyDescent="0.15">
      <c r="A266" s="37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</row>
    <row r="267" spans="1:78" ht="13" x14ac:dyDescent="0.15">
      <c r="A267" s="37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</row>
    <row r="268" spans="1:78" ht="13" x14ac:dyDescent="0.15">
      <c r="A268" s="37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</row>
    <row r="269" spans="1:78" ht="13" x14ac:dyDescent="0.15">
      <c r="A269" s="37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</row>
    <row r="270" spans="1:78" ht="13" x14ac:dyDescent="0.15">
      <c r="A270" s="37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</row>
    <row r="271" spans="1:78" ht="13" x14ac:dyDescent="0.15">
      <c r="A271" s="37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</row>
    <row r="272" spans="1:78" ht="13" x14ac:dyDescent="0.15">
      <c r="A272" s="37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</row>
    <row r="273" spans="1:78" ht="13" x14ac:dyDescent="0.15">
      <c r="A273" s="37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</row>
    <row r="274" spans="1:78" ht="13" x14ac:dyDescent="0.15">
      <c r="A274" s="37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</row>
    <row r="275" spans="1:78" ht="13" x14ac:dyDescent="0.15">
      <c r="A275" s="37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</row>
    <row r="276" spans="1:78" ht="13" x14ac:dyDescent="0.15">
      <c r="A276" s="37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</row>
    <row r="277" spans="1:78" ht="13" x14ac:dyDescent="0.15">
      <c r="A277" s="37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</row>
    <row r="278" spans="1:78" ht="13" x14ac:dyDescent="0.15">
      <c r="A278" s="37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</row>
    <row r="279" spans="1:78" ht="13" x14ac:dyDescent="0.15">
      <c r="A279" s="37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</row>
    <row r="280" spans="1:78" ht="13" x14ac:dyDescent="0.15">
      <c r="A280" s="37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</row>
    <row r="281" spans="1:78" ht="13" x14ac:dyDescent="0.15">
      <c r="A281" s="37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0"/>
      <c r="BW281" s="30"/>
      <c r="BX281" s="30"/>
      <c r="BY281" s="30"/>
      <c r="BZ281" s="30"/>
    </row>
    <row r="282" spans="1:78" ht="13" x14ac:dyDescent="0.15">
      <c r="A282" s="37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0"/>
      <c r="BW282" s="30"/>
      <c r="BX282" s="30"/>
      <c r="BY282" s="30"/>
      <c r="BZ282" s="30"/>
    </row>
    <row r="283" spans="1:78" ht="13" x14ac:dyDescent="0.15">
      <c r="A283" s="37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</row>
    <row r="284" spans="1:78" ht="13" x14ac:dyDescent="0.15">
      <c r="A284" s="37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</row>
    <row r="285" spans="1:78" ht="13" x14ac:dyDescent="0.15">
      <c r="A285" s="37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</row>
    <row r="286" spans="1:78" ht="13" x14ac:dyDescent="0.15">
      <c r="A286" s="37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</row>
    <row r="287" spans="1:78" ht="13" x14ac:dyDescent="0.15">
      <c r="A287" s="37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</row>
    <row r="288" spans="1:78" ht="13" x14ac:dyDescent="0.15">
      <c r="A288" s="37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</row>
    <row r="289" spans="1:78" ht="13" x14ac:dyDescent="0.15">
      <c r="A289" s="37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</row>
    <row r="290" spans="1:78" ht="13" x14ac:dyDescent="0.15">
      <c r="A290" s="37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</row>
    <row r="291" spans="1:78" ht="13" x14ac:dyDescent="0.15">
      <c r="A291" s="37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</row>
    <row r="292" spans="1:78" ht="13" x14ac:dyDescent="0.15">
      <c r="A292" s="37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</row>
    <row r="293" spans="1:78" ht="13" x14ac:dyDescent="0.15">
      <c r="A293" s="37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0"/>
      <c r="BR293" s="30"/>
      <c r="BS293" s="30"/>
      <c r="BT293" s="30"/>
      <c r="BU293" s="30"/>
      <c r="BV293" s="30"/>
      <c r="BW293" s="30"/>
      <c r="BX293" s="30"/>
      <c r="BY293" s="30"/>
      <c r="BZ293" s="30"/>
    </row>
    <row r="294" spans="1:78" ht="13" x14ac:dyDescent="0.15">
      <c r="A294" s="37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0"/>
      <c r="BS294" s="30"/>
      <c r="BT294" s="30"/>
      <c r="BU294" s="30"/>
      <c r="BV294" s="30"/>
      <c r="BW294" s="30"/>
      <c r="BX294" s="30"/>
      <c r="BY294" s="30"/>
      <c r="BZ294" s="30"/>
    </row>
    <row r="295" spans="1:78" ht="13" x14ac:dyDescent="0.15">
      <c r="A295" s="37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</row>
    <row r="296" spans="1:78" ht="13" x14ac:dyDescent="0.15">
      <c r="A296" s="37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</row>
    <row r="297" spans="1:78" ht="13" x14ac:dyDescent="0.15">
      <c r="A297" s="37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</row>
    <row r="298" spans="1:78" ht="13" x14ac:dyDescent="0.15">
      <c r="A298" s="37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</row>
    <row r="299" spans="1:78" ht="13" x14ac:dyDescent="0.15">
      <c r="A299" s="37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</row>
    <row r="300" spans="1:78" ht="13" x14ac:dyDescent="0.15">
      <c r="A300" s="37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</row>
    <row r="301" spans="1:78" ht="13" x14ac:dyDescent="0.15">
      <c r="A301" s="37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</row>
    <row r="302" spans="1:78" ht="13" x14ac:dyDescent="0.15">
      <c r="A302" s="37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0"/>
    </row>
    <row r="303" spans="1:78" ht="13" x14ac:dyDescent="0.15">
      <c r="A303" s="37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</row>
    <row r="304" spans="1:78" ht="13" x14ac:dyDescent="0.15">
      <c r="A304" s="37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</row>
    <row r="305" spans="1:78" ht="13" x14ac:dyDescent="0.15">
      <c r="A305" s="37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</row>
    <row r="306" spans="1:78" ht="13" x14ac:dyDescent="0.15">
      <c r="A306" s="37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</row>
    <row r="307" spans="1:78" ht="13" x14ac:dyDescent="0.15">
      <c r="A307" s="37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</row>
    <row r="308" spans="1:78" ht="13" x14ac:dyDescent="0.15">
      <c r="A308" s="37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</row>
    <row r="309" spans="1:78" ht="13" x14ac:dyDescent="0.15">
      <c r="A309" s="37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0"/>
      <c r="BS309" s="30"/>
      <c r="BT309" s="30"/>
      <c r="BU309" s="30"/>
      <c r="BV309" s="30"/>
      <c r="BW309" s="30"/>
      <c r="BX309" s="30"/>
      <c r="BY309" s="30"/>
      <c r="BZ309" s="30"/>
    </row>
    <row r="310" spans="1:78" ht="13" x14ac:dyDescent="0.15">
      <c r="A310" s="37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</row>
    <row r="311" spans="1:78" ht="13" x14ac:dyDescent="0.15">
      <c r="A311" s="37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</row>
    <row r="312" spans="1:78" ht="13" x14ac:dyDescent="0.15">
      <c r="A312" s="37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</row>
    <row r="313" spans="1:78" ht="13" x14ac:dyDescent="0.15">
      <c r="A313" s="37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</row>
    <row r="314" spans="1:78" ht="13" x14ac:dyDescent="0.15">
      <c r="A314" s="37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</row>
    <row r="315" spans="1:78" ht="13" x14ac:dyDescent="0.15">
      <c r="A315" s="37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30"/>
      <c r="BZ315" s="30"/>
    </row>
    <row r="316" spans="1:78" ht="13" x14ac:dyDescent="0.15">
      <c r="A316" s="37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</row>
    <row r="317" spans="1:78" ht="13" x14ac:dyDescent="0.15">
      <c r="A317" s="37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0"/>
      <c r="BY317" s="30"/>
      <c r="BZ317" s="30"/>
    </row>
    <row r="318" spans="1:78" ht="13" x14ac:dyDescent="0.15">
      <c r="A318" s="37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0"/>
      <c r="BY318" s="30"/>
      <c r="BZ318" s="30"/>
    </row>
    <row r="319" spans="1:78" ht="13" x14ac:dyDescent="0.15">
      <c r="A319" s="37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0"/>
      <c r="BY319" s="30"/>
      <c r="BZ319" s="30"/>
    </row>
    <row r="320" spans="1:78" ht="13" x14ac:dyDescent="0.15">
      <c r="A320" s="37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0"/>
      <c r="BS320" s="30"/>
      <c r="BT320" s="30"/>
      <c r="BU320" s="30"/>
      <c r="BV320" s="30"/>
      <c r="BW320" s="30"/>
      <c r="BX320" s="30"/>
      <c r="BY320" s="30"/>
      <c r="BZ320" s="30"/>
    </row>
    <row r="321" spans="1:78" ht="13" x14ac:dyDescent="0.15">
      <c r="A321" s="37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0"/>
      <c r="BS321" s="30"/>
      <c r="BT321" s="30"/>
      <c r="BU321" s="30"/>
      <c r="BV321" s="30"/>
      <c r="BW321" s="30"/>
      <c r="BX321" s="30"/>
      <c r="BY321" s="30"/>
      <c r="BZ321" s="30"/>
    </row>
    <row r="322" spans="1:78" ht="13" x14ac:dyDescent="0.15">
      <c r="A322" s="37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0"/>
      <c r="BS322" s="30"/>
      <c r="BT322" s="30"/>
      <c r="BU322" s="30"/>
      <c r="BV322" s="30"/>
      <c r="BW322" s="30"/>
      <c r="BX322" s="30"/>
      <c r="BY322" s="30"/>
      <c r="BZ322" s="30"/>
    </row>
    <row r="323" spans="1:78" ht="13" x14ac:dyDescent="0.15">
      <c r="A323" s="37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0"/>
      <c r="BS323" s="30"/>
      <c r="BT323" s="30"/>
      <c r="BU323" s="30"/>
      <c r="BV323" s="30"/>
      <c r="BW323" s="30"/>
      <c r="BX323" s="30"/>
      <c r="BY323" s="30"/>
      <c r="BZ323" s="30"/>
    </row>
    <row r="324" spans="1:78" ht="13" x14ac:dyDescent="0.15">
      <c r="A324" s="37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0"/>
      <c r="BS324" s="30"/>
      <c r="BT324" s="30"/>
      <c r="BU324" s="30"/>
      <c r="BV324" s="30"/>
      <c r="BW324" s="30"/>
      <c r="BX324" s="30"/>
      <c r="BY324" s="30"/>
      <c r="BZ324" s="30"/>
    </row>
    <row r="325" spans="1:78" ht="13" x14ac:dyDescent="0.15">
      <c r="A325" s="37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  <c r="BR325" s="30"/>
      <c r="BS325" s="30"/>
      <c r="BT325" s="30"/>
      <c r="BU325" s="30"/>
      <c r="BV325" s="30"/>
      <c r="BW325" s="30"/>
      <c r="BX325" s="30"/>
      <c r="BY325" s="30"/>
      <c r="BZ325" s="30"/>
    </row>
    <row r="326" spans="1:78" ht="13" x14ac:dyDescent="0.15">
      <c r="A326" s="37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  <c r="BR326" s="30"/>
      <c r="BS326" s="30"/>
      <c r="BT326" s="30"/>
      <c r="BU326" s="30"/>
      <c r="BV326" s="30"/>
      <c r="BW326" s="30"/>
      <c r="BX326" s="30"/>
      <c r="BY326" s="30"/>
      <c r="BZ326" s="30"/>
    </row>
    <row r="327" spans="1:78" ht="13" x14ac:dyDescent="0.15">
      <c r="A327" s="37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30"/>
      <c r="BS327" s="30"/>
      <c r="BT327" s="30"/>
      <c r="BU327" s="30"/>
      <c r="BV327" s="30"/>
      <c r="BW327" s="30"/>
      <c r="BX327" s="30"/>
      <c r="BY327" s="30"/>
      <c r="BZ327" s="30"/>
    </row>
    <row r="328" spans="1:78" ht="13" x14ac:dyDescent="0.15">
      <c r="A328" s="37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  <c r="BR328" s="30"/>
      <c r="BS328" s="30"/>
      <c r="BT328" s="30"/>
      <c r="BU328" s="30"/>
      <c r="BV328" s="30"/>
      <c r="BW328" s="30"/>
      <c r="BX328" s="30"/>
      <c r="BY328" s="30"/>
      <c r="BZ328" s="30"/>
    </row>
    <row r="329" spans="1:78" ht="13" x14ac:dyDescent="0.15">
      <c r="A329" s="37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  <c r="BR329" s="30"/>
      <c r="BS329" s="30"/>
      <c r="BT329" s="30"/>
      <c r="BU329" s="30"/>
      <c r="BV329" s="30"/>
      <c r="BW329" s="30"/>
      <c r="BX329" s="30"/>
      <c r="BY329" s="30"/>
      <c r="BZ329" s="30"/>
    </row>
    <row r="330" spans="1:78" ht="13" x14ac:dyDescent="0.15">
      <c r="A330" s="37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  <c r="BR330" s="30"/>
      <c r="BS330" s="30"/>
      <c r="BT330" s="30"/>
      <c r="BU330" s="30"/>
      <c r="BV330" s="30"/>
      <c r="BW330" s="30"/>
      <c r="BX330" s="30"/>
      <c r="BY330" s="30"/>
      <c r="BZ330" s="30"/>
    </row>
    <row r="331" spans="1:78" ht="13" x14ac:dyDescent="0.15">
      <c r="A331" s="37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  <c r="BR331" s="30"/>
      <c r="BS331" s="30"/>
      <c r="BT331" s="30"/>
      <c r="BU331" s="30"/>
      <c r="BV331" s="30"/>
      <c r="BW331" s="30"/>
      <c r="BX331" s="30"/>
      <c r="BY331" s="30"/>
      <c r="BZ331" s="30"/>
    </row>
    <row r="332" spans="1:78" ht="13" x14ac:dyDescent="0.15">
      <c r="A332" s="37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  <c r="BR332" s="30"/>
      <c r="BS332" s="30"/>
      <c r="BT332" s="30"/>
      <c r="BU332" s="30"/>
      <c r="BV332" s="30"/>
      <c r="BW332" s="30"/>
      <c r="BX332" s="30"/>
      <c r="BY332" s="30"/>
      <c r="BZ332" s="30"/>
    </row>
    <row r="333" spans="1:78" ht="13" x14ac:dyDescent="0.15">
      <c r="A333" s="37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  <c r="BR333" s="30"/>
      <c r="BS333" s="30"/>
      <c r="BT333" s="30"/>
      <c r="BU333" s="30"/>
      <c r="BV333" s="30"/>
      <c r="BW333" s="30"/>
      <c r="BX333" s="30"/>
      <c r="BY333" s="30"/>
      <c r="BZ333" s="30"/>
    </row>
    <row r="334" spans="1:78" ht="13" x14ac:dyDescent="0.15">
      <c r="A334" s="37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  <c r="BR334" s="30"/>
      <c r="BS334" s="30"/>
      <c r="BT334" s="30"/>
      <c r="BU334" s="30"/>
      <c r="BV334" s="30"/>
      <c r="BW334" s="30"/>
      <c r="BX334" s="30"/>
      <c r="BY334" s="30"/>
      <c r="BZ334" s="30"/>
    </row>
    <row r="335" spans="1:78" ht="13" x14ac:dyDescent="0.15">
      <c r="A335" s="37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  <c r="BR335" s="30"/>
      <c r="BS335" s="30"/>
      <c r="BT335" s="30"/>
      <c r="BU335" s="30"/>
      <c r="BV335" s="30"/>
      <c r="BW335" s="30"/>
      <c r="BX335" s="30"/>
      <c r="BY335" s="30"/>
      <c r="BZ335" s="30"/>
    </row>
    <row r="336" spans="1:78" ht="13" x14ac:dyDescent="0.15">
      <c r="A336" s="37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  <c r="BR336" s="30"/>
      <c r="BS336" s="30"/>
      <c r="BT336" s="30"/>
      <c r="BU336" s="30"/>
      <c r="BV336" s="30"/>
      <c r="BW336" s="30"/>
      <c r="BX336" s="30"/>
      <c r="BY336" s="30"/>
      <c r="BZ336" s="30"/>
    </row>
    <row r="337" spans="1:78" ht="13" x14ac:dyDescent="0.15">
      <c r="A337" s="37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  <c r="BR337" s="30"/>
      <c r="BS337" s="30"/>
      <c r="BT337" s="30"/>
      <c r="BU337" s="30"/>
      <c r="BV337" s="30"/>
      <c r="BW337" s="30"/>
      <c r="BX337" s="30"/>
      <c r="BY337" s="30"/>
      <c r="BZ337" s="30"/>
    </row>
    <row r="338" spans="1:78" ht="13" x14ac:dyDescent="0.15">
      <c r="A338" s="37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  <c r="BR338" s="30"/>
      <c r="BS338" s="30"/>
      <c r="BT338" s="30"/>
      <c r="BU338" s="30"/>
      <c r="BV338" s="30"/>
      <c r="BW338" s="30"/>
      <c r="BX338" s="30"/>
      <c r="BY338" s="30"/>
      <c r="BZ338" s="30"/>
    </row>
    <row r="339" spans="1:78" ht="13" x14ac:dyDescent="0.15">
      <c r="A339" s="37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  <c r="BR339" s="30"/>
      <c r="BS339" s="30"/>
      <c r="BT339" s="30"/>
      <c r="BU339" s="30"/>
      <c r="BV339" s="30"/>
      <c r="BW339" s="30"/>
      <c r="BX339" s="30"/>
      <c r="BY339" s="30"/>
      <c r="BZ339" s="30"/>
    </row>
    <row r="340" spans="1:78" ht="13" x14ac:dyDescent="0.15">
      <c r="A340" s="37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  <c r="BR340" s="30"/>
      <c r="BS340" s="30"/>
      <c r="BT340" s="30"/>
      <c r="BU340" s="30"/>
      <c r="BV340" s="30"/>
      <c r="BW340" s="30"/>
      <c r="BX340" s="30"/>
      <c r="BY340" s="30"/>
      <c r="BZ340" s="30"/>
    </row>
    <row r="341" spans="1:78" ht="13" x14ac:dyDescent="0.15">
      <c r="A341" s="37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  <c r="BR341" s="30"/>
      <c r="BS341" s="30"/>
      <c r="BT341" s="30"/>
      <c r="BU341" s="30"/>
      <c r="BV341" s="30"/>
      <c r="BW341" s="30"/>
      <c r="BX341" s="30"/>
      <c r="BY341" s="30"/>
      <c r="BZ341" s="30"/>
    </row>
    <row r="342" spans="1:78" ht="13" x14ac:dyDescent="0.15">
      <c r="A342" s="37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  <c r="BR342" s="30"/>
      <c r="BS342" s="30"/>
      <c r="BT342" s="30"/>
      <c r="BU342" s="30"/>
      <c r="BV342" s="30"/>
      <c r="BW342" s="30"/>
      <c r="BX342" s="30"/>
      <c r="BY342" s="30"/>
      <c r="BZ342" s="30"/>
    </row>
    <row r="343" spans="1:78" ht="13" x14ac:dyDescent="0.15">
      <c r="A343" s="37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  <c r="BR343" s="30"/>
      <c r="BS343" s="30"/>
      <c r="BT343" s="30"/>
      <c r="BU343" s="30"/>
      <c r="BV343" s="30"/>
      <c r="BW343" s="30"/>
      <c r="BX343" s="30"/>
      <c r="BY343" s="30"/>
      <c r="BZ343" s="30"/>
    </row>
    <row r="344" spans="1:78" ht="13" x14ac:dyDescent="0.15">
      <c r="A344" s="37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  <c r="BR344" s="30"/>
      <c r="BS344" s="30"/>
      <c r="BT344" s="30"/>
      <c r="BU344" s="30"/>
      <c r="BV344" s="30"/>
      <c r="BW344" s="30"/>
      <c r="BX344" s="30"/>
      <c r="BY344" s="30"/>
      <c r="BZ344" s="30"/>
    </row>
    <row r="345" spans="1:78" ht="13" x14ac:dyDescent="0.15">
      <c r="A345" s="37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  <c r="BN345" s="30"/>
      <c r="BO345" s="30"/>
      <c r="BP345" s="30"/>
      <c r="BQ345" s="30"/>
      <c r="BR345" s="30"/>
      <c r="BS345" s="30"/>
      <c r="BT345" s="30"/>
      <c r="BU345" s="30"/>
      <c r="BV345" s="30"/>
      <c r="BW345" s="30"/>
      <c r="BX345" s="30"/>
      <c r="BY345" s="30"/>
      <c r="BZ345" s="30"/>
    </row>
    <row r="346" spans="1:78" ht="13" x14ac:dyDescent="0.15">
      <c r="A346" s="37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  <c r="BN346" s="30"/>
      <c r="BO346" s="30"/>
      <c r="BP346" s="30"/>
      <c r="BQ346" s="30"/>
      <c r="BR346" s="30"/>
      <c r="BS346" s="30"/>
      <c r="BT346" s="30"/>
      <c r="BU346" s="30"/>
      <c r="BV346" s="30"/>
      <c r="BW346" s="30"/>
      <c r="BX346" s="30"/>
      <c r="BY346" s="30"/>
      <c r="BZ346" s="30"/>
    </row>
    <row r="347" spans="1:78" ht="13" x14ac:dyDescent="0.15">
      <c r="A347" s="37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  <c r="BN347" s="30"/>
      <c r="BO347" s="30"/>
      <c r="BP347" s="30"/>
      <c r="BQ347" s="30"/>
      <c r="BR347" s="30"/>
      <c r="BS347" s="30"/>
      <c r="BT347" s="30"/>
      <c r="BU347" s="30"/>
      <c r="BV347" s="30"/>
      <c r="BW347" s="30"/>
      <c r="BX347" s="30"/>
      <c r="BY347" s="30"/>
      <c r="BZ347" s="30"/>
    </row>
    <row r="348" spans="1:78" ht="13" x14ac:dyDescent="0.15">
      <c r="A348" s="37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  <c r="BN348" s="30"/>
      <c r="BO348" s="30"/>
      <c r="BP348" s="30"/>
      <c r="BQ348" s="30"/>
      <c r="BR348" s="30"/>
      <c r="BS348" s="30"/>
      <c r="BT348" s="30"/>
      <c r="BU348" s="30"/>
      <c r="BV348" s="30"/>
      <c r="BW348" s="30"/>
      <c r="BX348" s="30"/>
      <c r="BY348" s="30"/>
      <c r="BZ348" s="30"/>
    </row>
    <row r="349" spans="1:78" ht="13" x14ac:dyDescent="0.15">
      <c r="A349" s="37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  <c r="BN349" s="30"/>
      <c r="BO349" s="30"/>
      <c r="BP349" s="30"/>
      <c r="BQ349" s="30"/>
      <c r="BR349" s="30"/>
      <c r="BS349" s="30"/>
      <c r="BT349" s="30"/>
      <c r="BU349" s="30"/>
      <c r="BV349" s="30"/>
      <c r="BW349" s="30"/>
      <c r="BX349" s="30"/>
      <c r="BY349" s="30"/>
      <c r="BZ349" s="30"/>
    </row>
    <row r="350" spans="1:78" ht="13" x14ac:dyDescent="0.15">
      <c r="A350" s="37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  <c r="BN350" s="30"/>
      <c r="BO350" s="30"/>
      <c r="BP350" s="30"/>
      <c r="BQ350" s="30"/>
      <c r="BR350" s="30"/>
      <c r="BS350" s="30"/>
      <c r="BT350" s="30"/>
      <c r="BU350" s="30"/>
      <c r="BV350" s="30"/>
      <c r="BW350" s="30"/>
      <c r="BX350" s="30"/>
      <c r="BY350" s="30"/>
      <c r="BZ350" s="30"/>
    </row>
    <row r="351" spans="1:78" ht="13" x14ac:dyDescent="0.15">
      <c r="A351" s="37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  <c r="BN351" s="30"/>
      <c r="BO351" s="30"/>
      <c r="BP351" s="30"/>
      <c r="BQ351" s="30"/>
      <c r="BR351" s="30"/>
      <c r="BS351" s="30"/>
      <c r="BT351" s="30"/>
      <c r="BU351" s="30"/>
      <c r="BV351" s="30"/>
      <c r="BW351" s="30"/>
      <c r="BX351" s="30"/>
      <c r="BY351" s="30"/>
      <c r="BZ351" s="30"/>
    </row>
    <row r="352" spans="1:78" ht="13" x14ac:dyDescent="0.15">
      <c r="A352" s="37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  <c r="BN352" s="30"/>
      <c r="BO352" s="30"/>
      <c r="BP352" s="30"/>
      <c r="BQ352" s="30"/>
      <c r="BR352" s="30"/>
      <c r="BS352" s="30"/>
      <c r="BT352" s="30"/>
      <c r="BU352" s="30"/>
      <c r="BV352" s="30"/>
      <c r="BW352" s="30"/>
      <c r="BX352" s="30"/>
      <c r="BY352" s="30"/>
      <c r="BZ352" s="30"/>
    </row>
    <row r="353" spans="1:78" ht="13" x14ac:dyDescent="0.15">
      <c r="A353" s="37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  <c r="BN353" s="30"/>
      <c r="BO353" s="30"/>
      <c r="BP353" s="30"/>
      <c r="BQ353" s="30"/>
      <c r="BR353" s="30"/>
      <c r="BS353" s="30"/>
      <c r="BT353" s="30"/>
      <c r="BU353" s="30"/>
      <c r="BV353" s="30"/>
      <c r="BW353" s="30"/>
      <c r="BX353" s="30"/>
      <c r="BY353" s="30"/>
      <c r="BZ353" s="30"/>
    </row>
    <row r="354" spans="1:78" ht="13" x14ac:dyDescent="0.15">
      <c r="A354" s="37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  <c r="BN354" s="30"/>
      <c r="BO354" s="30"/>
      <c r="BP354" s="30"/>
      <c r="BQ354" s="30"/>
      <c r="BR354" s="30"/>
      <c r="BS354" s="30"/>
      <c r="BT354" s="30"/>
      <c r="BU354" s="30"/>
      <c r="BV354" s="30"/>
      <c r="BW354" s="30"/>
      <c r="BX354" s="30"/>
      <c r="BY354" s="30"/>
      <c r="BZ354" s="30"/>
    </row>
    <row r="355" spans="1:78" ht="13" x14ac:dyDescent="0.15">
      <c r="A355" s="37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  <c r="BN355" s="30"/>
      <c r="BO355" s="30"/>
      <c r="BP355" s="30"/>
      <c r="BQ355" s="30"/>
      <c r="BR355" s="30"/>
      <c r="BS355" s="30"/>
      <c r="BT355" s="30"/>
      <c r="BU355" s="30"/>
      <c r="BV355" s="30"/>
      <c r="BW355" s="30"/>
      <c r="BX355" s="30"/>
      <c r="BY355" s="30"/>
      <c r="BZ355" s="30"/>
    </row>
    <row r="356" spans="1:78" ht="13" x14ac:dyDescent="0.15">
      <c r="A356" s="37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  <c r="BN356" s="30"/>
      <c r="BO356" s="30"/>
      <c r="BP356" s="30"/>
      <c r="BQ356" s="30"/>
      <c r="BR356" s="30"/>
      <c r="BS356" s="30"/>
      <c r="BT356" s="30"/>
      <c r="BU356" s="30"/>
      <c r="BV356" s="30"/>
      <c r="BW356" s="30"/>
      <c r="BX356" s="30"/>
      <c r="BY356" s="30"/>
      <c r="BZ356" s="30"/>
    </row>
    <row r="357" spans="1:78" ht="13" x14ac:dyDescent="0.15">
      <c r="A357" s="37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  <c r="BN357" s="30"/>
      <c r="BO357" s="30"/>
      <c r="BP357" s="30"/>
      <c r="BQ357" s="30"/>
      <c r="BR357" s="30"/>
      <c r="BS357" s="30"/>
      <c r="BT357" s="30"/>
      <c r="BU357" s="30"/>
      <c r="BV357" s="30"/>
      <c r="BW357" s="30"/>
      <c r="BX357" s="30"/>
      <c r="BY357" s="30"/>
      <c r="BZ357" s="30"/>
    </row>
    <row r="358" spans="1:78" ht="13" x14ac:dyDescent="0.15">
      <c r="A358" s="37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  <c r="BN358" s="30"/>
      <c r="BO358" s="30"/>
      <c r="BP358" s="30"/>
      <c r="BQ358" s="30"/>
      <c r="BR358" s="30"/>
      <c r="BS358" s="30"/>
      <c r="BT358" s="30"/>
      <c r="BU358" s="30"/>
      <c r="BV358" s="30"/>
      <c r="BW358" s="30"/>
      <c r="BX358" s="30"/>
      <c r="BY358" s="30"/>
      <c r="BZ358" s="30"/>
    </row>
    <row r="359" spans="1:78" ht="13" x14ac:dyDescent="0.15">
      <c r="A359" s="37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  <c r="BN359" s="30"/>
      <c r="BO359" s="30"/>
      <c r="BP359" s="30"/>
      <c r="BQ359" s="30"/>
      <c r="BR359" s="30"/>
      <c r="BS359" s="30"/>
      <c r="BT359" s="30"/>
      <c r="BU359" s="30"/>
      <c r="BV359" s="30"/>
      <c r="BW359" s="30"/>
      <c r="BX359" s="30"/>
      <c r="BY359" s="30"/>
      <c r="BZ359" s="30"/>
    </row>
    <row r="360" spans="1:78" ht="13" x14ac:dyDescent="0.15">
      <c r="A360" s="37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  <c r="BN360" s="30"/>
      <c r="BO360" s="30"/>
      <c r="BP360" s="30"/>
      <c r="BQ360" s="30"/>
      <c r="BR360" s="30"/>
      <c r="BS360" s="30"/>
      <c r="BT360" s="30"/>
      <c r="BU360" s="30"/>
      <c r="BV360" s="30"/>
      <c r="BW360" s="30"/>
      <c r="BX360" s="30"/>
      <c r="BY360" s="30"/>
      <c r="BZ360" s="30"/>
    </row>
    <row r="361" spans="1:78" ht="13" x14ac:dyDescent="0.15">
      <c r="A361" s="37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  <c r="BN361" s="30"/>
      <c r="BO361" s="30"/>
      <c r="BP361" s="30"/>
      <c r="BQ361" s="30"/>
      <c r="BR361" s="30"/>
      <c r="BS361" s="30"/>
      <c r="BT361" s="30"/>
      <c r="BU361" s="30"/>
      <c r="BV361" s="30"/>
      <c r="BW361" s="30"/>
      <c r="BX361" s="30"/>
      <c r="BY361" s="30"/>
      <c r="BZ361" s="30"/>
    </row>
    <row r="362" spans="1:78" ht="13" x14ac:dyDescent="0.15">
      <c r="A362" s="37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  <c r="BN362" s="30"/>
      <c r="BO362" s="30"/>
      <c r="BP362" s="30"/>
      <c r="BQ362" s="30"/>
      <c r="BR362" s="30"/>
      <c r="BS362" s="30"/>
      <c r="BT362" s="30"/>
      <c r="BU362" s="30"/>
      <c r="BV362" s="30"/>
      <c r="BW362" s="30"/>
      <c r="BX362" s="30"/>
      <c r="BY362" s="30"/>
      <c r="BZ362" s="30"/>
    </row>
    <row r="363" spans="1:78" ht="13" x14ac:dyDescent="0.15">
      <c r="A363" s="37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  <c r="BN363" s="30"/>
      <c r="BO363" s="30"/>
      <c r="BP363" s="30"/>
      <c r="BQ363" s="30"/>
      <c r="BR363" s="30"/>
      <c r="BS363" s="30"/>
      <c r="BT363" s="30"/>
      <c r="BU363" s="30"/>
      <c r="BV363" s="30"/>
      <c r="BW363" s="30"/>
      <c r="BX363" s="30"/>
      <c r="BY363" s="30"/>
      <c r="BZ363" s="30"/>
    </row>
    <row r="364" spans="1:78" ht="13" x14ac:dyDescent="0.15">
      <c r="A364" s="37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  <c r="BN364" s="30"/>
      <c r="BO364" s="30"/>
      <c r="BP364" s="30"/>
      <c r="BQ364" s="30"/>
      <c r="BR364" s="30"/>
      <c r="BS364" s="30"/>
      <c r="BT364" s="30"/>
      <c r="BU364" s="30"/>
      <c r="BV364" s="30"/>
      <c r="BW364" s="30"/>
      <c r="BX364" s="30"/>
      <c r="BY364" s="30"/>
      <c r="BZ364" s="30"/>
    </row>
    <row r="365" spans="1:78" ht="13" x14ac:dyDescent="0.15">
      <c r="A365" s="37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  <c r="BN365" s="30"/>
      <c r="BO365" s="30"/>
      <c r="BP365" s="30"/>
      <c r="BQ365" s="30"/>
      <c r="BR365" s="30"/>
      <c r="BS365" s="30"/>
      <c r="BT365" s="30"/>
      <c r="BU365" s="30"/>
      <c r="BV365" s="30"/>
      <c r="BW365" s="30"/>
      <c r="BX365" s="30"/>
      <c r="BY365" s="30"/>
      <c r="BZ365" s="30"/>
    </row>
    <row r="366" spans="1:78" ht="13" x14ac:dyDescent="0.15">
      <c r="A366" s="37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  <c r="BN366" s="30"/>
      <c r="BO366" s="30"/>
      <c r="BP366" s="30"/>
      <c r="BQ366" s="30"/>
      <c r="BR366" s="30"/>
      <c r="BS366" s="30"/>
      <c r="BT366" s="30"/>
      <c r="BU366" s="30"/>
      <c r="BV366" s="30"/>
      <c r="BW366" s="30"/>
      <c r="BX366" s="30"/>
      <c r="BY366" s="30"/>
      <c r="BZ366" s="30"/>
    </row>
    <row r="367" spans="1:78" ht="13" x14ac:dyDescent="0.15">
      <c r="A367" s="37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  <c r="BN367" s="30"/>
      <c r="BO367" s="30"/>
      <c r="BP367" s="30"/>
      <c r="BQ367" s="30"/>
      <c r="BR367" s="30"/>
      <c r="BS367" s="30"/>
      <c r="BT367" s="30"/>
      <c r="BU367" s="30"/>
      <c r="BV367" s="30"/>
      <c r="BW367" s="30"/>
      <c r="BX367" s="30"/>
      <c r="BY367" s="30"/>
      <c r="BZ367" s="30"/>
    </row>
    <row r="368" spans="1:78" ht="13" x14ac:dyDescent="0.15">
      <c r="A368" s="37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  <c r="BN368" s="30"/>
      <c r="BO368" s="30"/>
      <c r="BP368" s="30"/>
      <c r="BQ368" s="30"/>
      <c r="BR368" s="30"/>
      <c r="BS368" s="30"/>
      <c r="BT368" s="30"/>
      <c r="BU368" s="30"/>
      <c r="BV368" s="30"/>
      <c r="BW368" s="30"/>
      <c r="BX368" s="30"/>
      <c r="BY368" s="30"/>
      <c r="BZ368" s="30"/>
    </row>
    <row r="369" spans="1:78" ht="13" x14ac:dyDescent="0.15">
      <c r="A369" s="37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  <c r="BN369" s="30"/>
      <c r="BO369" s="30"/>
      <c r="BP369" s="30"/>
      <c r="BQ369" s="30"/>
      <c r="BR369" s="30"/>
      <c r="BS369" s="30"/>
      <c r="BT369" s="30"/>
      <c r="BU369" s="30"/>
      <c r="BV369" s="30"/>
      <c r="BW369" s="30"/>
      <c r="BX369" s="30"/>
      <c r="BY369" s="30"/>
      <c r="BZ369" s="30"/>
    </row>
    <row r="370" spans="1:78" ht="13" x14ac:dyDescent="0.15">
      <c r="A370" s="37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  <c r="BN370" s="30"/>
      <c r="BO370" s="30"/>
      <c r="BP370" s="30"/>
      <c r="BQ370" s="30"/>
      <c r="BR370" s="30"/>
      <c r="BS370" s="30"/>
      <c r="BT370" s="30"/>
      <c r="BU370" s="30"/>
      <c r="BV370" s="30"/>
      <c r="BW370" s="30"/>
      <c r="BX370" s="30"/>
      <c r="BY370" s="30"/>
      <c r="BZ370" s="30"/>
    </row>
    <row r="371" spans="1:78" ht="13" x14ac:dyDescent="0.15">
      <c r="A371" s="37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  <c r="BN371" s="30"/>
      <c r="BO371" s="30"/>
      <c r="BP371" s="30"/>
      <c r="BQ371" s="30"/>
      <c r="BR371" s="30"/>
      <c r="BS371" s="30"/>
      <c r="BT371" s="30"/>
      <c r="BU371" s="30"/>
      <c r="BV371" s="30"/>
      <c r="BW371" s="30"/>
      <c r="BX371" s="30"/>
      <c r="BY371" s="30"/>
      <c r="BZ371" s="30"/>
    </row>
    <row r="372" spans="1:78" ht="13" x14ac:dyDescent="0.15">
      <c r="A372" s="37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  <c r="BN372" s="30"/>
      <c r="BO372" s="30"/>
      <c r="BP372" s="30"/>
      <c r="BQ372" s="30"/>
      <c r="BR372" s="30"/>
      <c r="BS372" s="30"/>
      <c r="BT372" s="30"/>
      <c r="BU372" s="30"/>
      <c r="BV372" s="30"/>
      <c r="BW372" s="30"/>
      <c r="BX372" s="30"/>
      <c r="BY372" s="30"/>
      <c r="BZ372" s="30"/>
    </row>
    <row r="373" spans="1:78" ht="13" x14ac:dyDescent="0.15">
      <c r="A373" s="37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  <c r="BN373" s="30"/>
      <c r="BO373" s="30"/>
      <c r="BP373" s="30"/>
      <c r="BQ373" s="30"/>
      <c r="BR373" s="30"/>
      <c r="BS373" s="30"/>
      <c r="BT373" s="30"/>
      <c r="BU373" s="30"/>
      <c r="BV373" s="30"/>
      <c r="BW373" s="30"/>
      <c r="BX373" s="30"/>
      <c r="BY373" s="30"/>
      <c r="BZ373" s="30"/>
    </row>
    <row r="374" spans="1:78" ht="13" x14ac:dyDescent="0.15">
      <c r="A374" s="37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  <c r="BN374" s="30"/>
      <c r="BO374" s="30"/>
      <c r="BP374" s="30"/>
      <c r="BQ374" s="30"/>
      <c r="BR374" s="30"/>
      <c r="BS374" s="30"/>
      <c r="BT374" s="30"/>
      <c r="BU374" s="30"/>
      <c r="BV374" s="30"/>
      <c r="BW374" s="30"/>
      <c r="BX374" s="30"/>
      <c r="BY374" s="30"/>
      <c r="BZ374" s="30"/>
    </row>
    <row r="375" spans="1:78" ht="13" x14ac:dyDescent="0.15">
      <c r="A375" s="37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  <c r="BN375" s="30"/>
      <c r="BO375" s="30"/>
      <c r="BP375" s="30"/>
      <c r="BQ375" s="30"/>
      <c r="BR375" s="30"/>
      <c r="BS375" s="30"/>
      <c r="BT375" s="30"/>
      <c r="BU375" s="30"/>
      <c r="BV375" s="30"/>
      <c r="BW375" s="30"/>
      <c r="BX375" s="30"/>
      <c r="BY375" s="30"/>
      <c r="BZ375" s="30"/>
    </row>
    <row r="376" spans="1:78" ht="13" x14ac:dyDescent="0.15">
      <c r="A376" s="37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  <c r="BN376" s="30"/>
      <c r="BO376" s="30"/>
      <c r="BP376" s="30"/>
      <c r="BQ376" s="30"/>
      <c r="BR376" s="30"/>
      <c r="BS376" s="30"/>
      <c r="BT376" s="30"/>
      <c r="BU376" s="30"/>
      <c r="BV376" s="30"/>
      <c r="BW376" s="30"/>
      <c r="BX376" s="30"/>
      <c r="BY376" s="30"/>
      <c r="BZ376" s="30"/>
    </row>
    <row r="377" spans="1:78" ht="13" x14ac:dyDescent="0.15">
      <c r="A377" s="37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  <c r="BN377" s="30"/>
      <c r="BO377" s="30"/>
      <c r="BP377" s="30"/>
      <c r="BQ377" s="30"/>
      <c r="BR377" s="30"/>
      <c r="BS377" s="30"/>
      <c r="BT377" s="30"/>
      <c r="BU377" s="30"/>
      <c r="BV377" s="30"/>
      <c r="BW377" s="30"/>
      <c r="BX377" s="30"/>
      <c r="BY377" s="30"/>
      <c r="BZ377" s="30"/>
    </row>
    <row r="378" spans="1:78" ht="13" x14ac:dyDescent="0.15">
      <c r="A378" s="37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  <c r="BN378" s="30"/>
      <c r="BO378" s="30"/>
      <c r="BP378" s="30"/>
      <c r="BQ378" s="30"/>
      <c r="BR378" s="30"/>
      <c r="BS378" s="30"/>
      <c r="BT378" s="30"/>
      <c r="BU378" s="30"/>
      <c r="BV378" s="30"/>
      <c r="BW378" s="30"/>
      <c r="BX378" s="30"/>
      <c r="BY378" s="30"/>
      <c r="BZ378" s="30"/>
    </row>
    <row r="379" spans="1:78" ht="13" x14ac:dyDescent="0.15">
      <c r="A379" s="37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  <c r="BN379" s="30"/>
      <c r="BO379" s="30"/>
      <c r="BP379" s="30"/>
      <c r="BQ379" s="30"/>
      <c r="BR379" s="30"/>
      <c r="BS379" s="30"/>
      <c r="BT379" s="30"/>
      <c r="BU379" s="30"/>
      <c r="BV379" s="30"/>
      <c r="BW379" s="30"/>
      <c r="BX379" s="30"/>
      <c r="BY379" s="30"/>
      <c r="BZ379" s="30"/>
    </row>
    <row r="380" spans="1:78" ht="13" x14ac:dyDescent="0.15">
      <c r="A380" s="37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  <c r="BN380" s="30"/>
      <c r="BO380" s="30"/>
      <c r="BP380" s="30"/>
      <c r="BQ380" s="30"/>
      <c r="BR380" s="30"/>
      <c r="BS380" s="30"/>
      <c r="BT380" s="30"/>
      <c r="BU380" s="30"/>
      <c r="BV380" s="30"/>
      <c r="BW380" s="30"/>
      <c r="BX380" s="30"/>
      <c r="BY380" s="30"/>
      <c r="BZ380" s="30"/>
    </row>
    <row r="381" spans="1:78" ht="13" x14ac:dyDescent="0.15">
      <c r="A381" s="37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  <c r="BN381" s="30"/>
      <c r="BO381" s="30"/>
      <c r="BP381" s="30"/>
      <c r="BQ381" s="30"/>
      <c r="BR381" s="30"/>
      <c r="BS381" s="30"/>
      <c r="BT381" s="30"/>
      <c r="BU381" s="30"/>
      <c r="BV381" s="30"/>
      <c r="BW381" s="30"/>
      <c r="BX381" s="30"/>
      <c r="BY381" s="30"/>
      <c r="BZ381" s="30"/>
    </row>
    <row r="382" spans="1:78" ht="13" x14ac:dyDescent="0.15">
      <c r="A382" s="37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  <c r="BN382" s="30"/>
      <c r="BO382" s="30"/>
      <c r="BP382" s="30"/>
      <c r="BQ382" s="30"/>
      <c r="BR382" s="30"/>
      <c r="BS382" s="30"/>
      <c r="BT382" s="30"/>
      <c r="BU382" s="30"/>
      <c r="BV382" s="30"/>
      <c r="BW382" s="30"/>
      <c r="BX382" s="30"/>
      <c r="BY382" s="30"/>
      <c r="BZ382" s="30"/>
    </row>
    <row r="383" spans="1:78" ht="13" x14ac:dyDescent="0.15">
      <c r="A383" s="37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  <c r="BN383" s="30"/>
      <c r="BO383" s="30"/>
      <c r="BP383" s="30"/>
      <c r="BQ383" s="30"/>
      <c r="BR383" s="30"/>
      <c r="BS383" s="30"/>
      <c r="BT383" s="30"/>
      <c r="BU383" s="30"/>
      <c r="BV383" s="30"/>
      <c r="BW383" s="30"/>
      <c r="BX383" s="30"/>
      <c r="BY383" s="30"/>
      <c r="BZ383" s="30"/>
    </row>
    <row r="384" spans="1:78" ht="13" x14ac:dyDescent="0.15">
      <c r="A384" s="37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  <c r="BN384" s="30"/>
      <c r="BO384" s="30"/>
      <c r="BP384" s="30"/>
      <c r="BQ384" s="30"/>
      <c r="BR384" s="30"/>
      <c r="BS384" s="30"/>
      <c r="BT384" s="30"/>
      <c r="BU384" s="30"/>
      <c r="BV384" s="30"/>
      <c r="BW384" s="30"/>
      <c r="BX384" s="30"/>
      <c r="BY384" s="30"/>
      <c r="BZ384" s="30"/>
    </row>
    <row r="385" spans="1:78" ht="13" x14ac:dyDescent="0.15">
      <c r="A385" s="37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  <c r="BN385" s="30"/>
      <c r="BO385" s="30"/>
      <c r="BP385" s="30"/>
      <c r="BQ385" s="30"/>
      <c r="BR385" s="30"/>
      <c r="BS385" s="30"/>
      <c r="BT385" s="30"/>
      <c r="BU385" s="30"/>
      <c r="BV385" s="30"/>
      <c r="BW385" s="30"/>
      <c r="BX385" s="30"/>
      <c r="BY385" s="30"/>
      <c r="BZ385" s="30"/>
    </row>
    <row r="386" spans="1:78" ht="13" x14ac:dyDescent="0.15">
      <c r="A386" s="37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  <c r="BN386" s="30"/>
      <c r="BO386" s="30"/>
      <c r="BP386" s="30"/>
      <c r="BQ386" s="30"/>
      <c r="BR386" s="30"/>
      <c r="BS386" s="30"/>
      <c r="BT386" s="30"/>
      <c r="BU386" s="30"/>
      <c r="BV386" s="30"/>
      <c r="BW386" s="30"/>
      <c r="BX386" s="30"/>
      <c r="BY386" s="30"/>
      <c r="BZ386" s="30"/>
    </row>
    <row r="387" spans="1:78" ht="13" x14ac:dyDescent="0.15">
      <c r="A387" s="37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  <c r="BN387" s="30"/>
      <c r="BO387" s="30"/>
      <c r="BP387" s="30"/>
      <c r="BQ387" s="30"/>
      <c r="BR387" s="30"/>
      <c r="BS387" s="30"/>
      <c r="BT387" s="30"/>
      <c r="BU387" s="30"/>
      <c r="BV387" s="30"/>
      <c r="BW387" s="30"/>
      <c r="BX387" s="30"/>
      <c r="BY387" s="30"/>
      <c r="BZ387" s="30"/>
    </row>
    <row r="388" spans="1:78" ht="13" x14ac:dyDescent="0.15">
      <c r="A388" s="37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  <c r="BN388" s="30"/>
      <c r="BO388" s="30"/>
      <c r="BP388" s="30"/>
      <c r="BQ388" s="30"/>
      <c r="BR388" s="30"/>
      <c r="BS388" s="30"/>
      <c r="BT388" s="30"/>
      <c r="BU388" s="30"/>
      <c r="BV388" s="30"/>
      <c r="BW388" s="30"/>
      <c r="BX388" s="30"/>
      <c r="BY388" s="30"/>
      <c r="BZ388" s="30"/>
    </row>
    <row r="389" spans="1:78" ht="13" x14ac:dyDescent="0.15">
      <c r="A389" s="37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  <c r="BN389" s="30"/>
      <c r="BO389" s="30"/>
      <c r="BP389" s="30"/>
      <c r="BQ389" s="30"/>
      <c r="BR389" s="30"/>
      <c r="BS389" s="30"/>
      <c r="BT389" s="30"/>
      <c r="BU389" s="30"/>
      <c r="BV389" s="30"/>
      <c r="BW389" s="30"/>
      <c r="BX389" s="30"/>
      <c r="BY389" s="30"/>
      <c r="BZ389" s="30"/>
    </row>
    <row r="390" spans="1:78" ht="13" x14ac:dyDescent="0.15">
      <c r="A390" s="37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  <c r="BN390" s="30"/>
      <c r="BO390" s="30"/>
      <c r="BP390" s="30"/>
      <c r="BQ390" s="30"/>
      <c r="BR390" s="30"/>
      <c r="BS390" s="30"/>
      <c r="BT390" s="30"/>
      <c r="BU390" s="30"/>
      <c r="BV390" s="30"/>
      <c r="BW390" s="30"/>
      <c r="BX390" s="30"/>
      <c r="BY390" s="30"/>
      <c r="BZ390" s="30"/>
    </row>
    <row r="391" spans="1:78" ht="13" x14ac:dyDescent="0.15">
      <c r="A391" s="37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  <c r="BN391" s="30"/>
      <c r="BO391" s="30"/>
      <c r="BP391" s="30"/>
      <c r="BQ391" s="30"/>
      <c r="BR391" s="30"/>
      <c r="BS391" s="30"/>
      <c r="BT391" s="30"/>
      <c r="BU391" s="30"/>
      <c r="BV391" s="30"/>
      <c r="BW391" s="30"/>
      <c r="BX391" s="30"/>
      <c r="BY391" s="30"/>
      <c r="BZ391" s="30"/>
    </row>
    <row r="392" spans="1:78" ht="13" x14ac:dyDescent="0.15">
      <c r="A392" s="37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  <c r="BN392" s="30"/>
      <c r="BO392" s="30"/>
      <c r="BP392" s="30"/>
      <c r="BQ392" s="30"/>
      <c r="BR392" s="30"/>
      <c r="BS392" s="30"/>
      <c r="BT392" s="30"/>
      <c r="BU392" s="30"/>
      <c r="BV392" s="30"/>
      <c r="BW392" s="30"/>
      <c r="BX392" s="30"/>
      <c r="BY392" s="30"/>
      <c r="BZ392" s="30"/>
    </row>
    <row r="393" spans="1:78" ht="13" x14ac:dyDescent="0.15">
      <c r="A393" s="37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  <c r="BN393" s="30"/>
      <c r="BO393" s="30"/>
      <c r="BP393" s="30"/>
      <c r="BQ393" s="30"/>
      <c r="BR393" s="30"/>
      <c r="BS393" s="30"/>
      <c r="BT393" s="30"/>
      <c r="BU393" s="30"/>
      <c r="BV393" s="30"/>
      <c r="BW393" s="30"/>
      <c r="BX393" s="30"/>
      <c r="BY393" s="30"/>
      <c r="BZ393" s="30"/>
    </row>
    <row r="394" spans="1:78" ht="13" x14ac:dyDescent="0.15">
      <c r="A394" s="37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  <c r="BN394" s="30"/>
      <c r="BO394" s="30"/>
      <c r="BP394" s="30"/>
      <c r="BQ394" s="30"/>
      <c r="BR394" s="30"/>
      <c r="BS394" s="30"/>
      <c r="BT394" s="30"/>
      <c r="BU394" s="30"/>
      <c r="BV394" s="30"/>
      <c r="BW394" s="30"/>
      <c r="BX394" s="30"/>
      <c r="BY394" s="30"/>
      <c r="BZ394" s="30"/>
    </row>
    <row r="395" spans="1:78" ht="13" x14ac:dyDescent="0.15">
      <c r="A395" s="37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  <c r="BN395" s="30"/>
      <c r="BO395" s="30"/>
      <c r="BP395" s="30"/>
      <c r="BQ395" s="30"/>
      <c r="BR395" s="30"/>
      <c r="BS395" s="30"/>
      <c r="BT395" s="30"/>
      <c r="BU395" s="30"/>
      <c r="BV395" s="30"/>
      <c r="BW395" s="30"/>
      <c r="BX395" s="30"/>
      <c r="BY395" s="30"/>
      <c r="BZ395" s="30"/>
    </row>
    <row r="396" spans="1:78" ht="13" x14ac:dyDescent="0.15">
      <c r="A396" s="37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  <c r="BN396" s="30"/>
      <c r="BO396" s="30"/>
      <c r="BP396" s="30"/>
      <c r="BQ396" s="30"/>
      <c r="BR396" s="30"/>
      <c r="BS396" s="30"/>
      <c r="BT396" s="30"/>
      <c r="BU396" s="30"/>
      <c r="BV396" s="30"/>
      <c r="BW396" s="30"/>
      <c r="BX396" s="30"/>
      <c r="BY396" s="30"/>
      <c r="BZ396" s="30"/>
    </row>
    <row r="397" spans="1:78" ht="13" x14ac:dyDescent="0.15">
      <c r="A397" s="37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  <c r="BN397" s="30"/>
      <c r="BO397" s="30"/>
      <c r="BP397" s="30"/>
      <c r="BQ397" s="30"/>
      <c r="BR397" s="30"/>
      <c r="BS397" s="30"/>
      <c r="BT397" s="30"/>
      <c r="BU397" s="30"/>
      <c r="BV397" s="30"/>
      <c r="BW397" s="30"/>
      <c r="BX397" s="30"/>
      <c r="BY397" s="30"/>
      <c r="BZ397" s="30"/>
    </row>
    <row r="398" spans="1:78" ht="13" x14ac:dyDescent="0.15">
      <c r="A398" s="37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  <c r="BN398" s="30"/>
      <c r="BO398" s="30"/>
      <c r="BP398" s="30"/>
      <c r="BQ398" s="30"/>
      <c r="BR398" s="30"/>
      <c r="BS398" s="30"/>
      <c r="BT398" s="30"/>
      <c r="BU398" s="30"/>
      <c r="BV398" s="30"/>
      <c r="BW398" s="30"/>
      <c r="BX398" s="30"/>
      <c r="BY398" s="30"/>
      <c r="BZ398" s="30"/>
    </row>
    <row r="399" spans="1:78" ht="13" x14ac:dyDescent="0.15">
      <c r="A399" s="37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  <c r="BN399" s="30"/>
      <c r="BO399" s="30"/>
      <c r="BP399" s="30"/>
      <c r="BQ399" s="30"/>
      <c r="BR399" s="30"/>
      <c r="BS399" s="30"/>
      <c r="BT399" s="30"/>
      <c r="BU399" s="30"/>
      <c r="BV399" s="30"/>
      <c r="BW399" s="30"/>
      <c r="BX399" s="30"/>
      <c r="BY399" s="30"/>
      <c r="BZ399" s="30"/>
    </row>
    <row r="400" spans="1:78" ht="13" x14ac:dyDescent="0.15">
      <c r="A400" s="37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  <c r="BN400" s="30"/>
      <c r="BO400" s="30"/>
      <c r="BP400" s="30"/>
      <c r="BQ400" s="30"/>
      <c r="BR400" s="30"/>
      <c r="BS400" s="30"/>
      <c r="BT400" s="30"/>
      <c r="BU400" s="30"/>
      <c r="BV400" s="30"/>
      <c r="BW400" s="30"/>
      <c r="BX400" s="30"/>
      <c r="BY400" s="30"/>
      <c r="BZ400" s="30"/>
    </row>
    <row r="401" spans="1:78" ht="13" x14ac:dyDescent="0.15">
      <c r="A401" s="37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  <c r="BN401" s="30"/>
      <c r="BO401" s="30"/>
      <c r="BP401" s="30"/>
      <c r="BQ401" s="30"/>
      <c r="BR401" s="30"/>
      <c r="BS401" s="30"/>
      <c r="BT401" s="30"/>
      <c r="BU401" s="30"/>
      <c r="BV401" s="30"/>
      <c r="BW401" s="30"/>
      <c r="BX401" s="30"/>
      <c r="BY401" s="30"/>
      <c r="BZ401" s="30"/>
    </row>
    <row r="402" spans="1:78" ht="13" x14ac:dyDescent="0.15">
      <c r="A402" s="37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  <c r="BU402" s="30"/>
      <c r="BV402" s="30"/>
      <c r="BW402" s="30"/>
      <c r="BX402" s="30"/>
      <c r="BY402" s="30"/>
      <c r="BZ402" s="30"/>
    </row>
    <row r="403" spans="1:78" ht="13" x14ac:dyDescent="0.15">
      <c r="A403" s="37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  <c r="BN403" s="30"/>
      <c r="BO403" s="30"/>
      <c r="BP403" s="30"/>
      <c r="BQ403" s="30"/>
      <c r="BR403" s="30"/>
      <c r="BS403" s="30"/>
      <c r="BT403" s="30"/>
      <c r="BU403" s="30"/>
      <c r="BV403" s="30"/>
      <c r="BW403" s="30"/>
      <c r="BX403" s="30"/>
      <c r="BY403" s="30"/>
      <c r="BZ403" s="30"/>
    </row>
    <row r="404" spans="1:78" ht="13" x14ac:dyDescent="0.15">
      <c r="A404" s="37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  <c r="BN404" s="30"/>
      <c r="BO404" s="30"/>
      <c r="BP404" s="30"/>
      <c r="BQ404" s="30"/>
      <c r="BR404" s="30"/>
      <c r="BS404" s="30"/>
      <c r="BT404" s="30"/>
      <c r="BU404" s="30"/>
      <c r="BV404" s="30"/>
      <c r="BW404" s="30"/>
      <c r="BX404" s="30"/>
      <c r="BY404" s="30"/>
      <c r="BZ404" s="30"/>
    </row>
    <row r="405" spans="1:78" ht="13" x14ac:dyDescent="0.15">
      <c r="A405" s="37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  <c r="BN405" s="30"/>
      <c r="BO405" s="30"/>
      <c r="BP405" s="30"/>
      <c r="BQ405" s="30"/>
      <c r="BR405" s="30"/>
      <c r="BS405" s="30"/>
      <c r="BT405" s="30"/>
      <c r="BU405" s="30"/>
      <c r="BV405" s="30"/>
      <c r="BW405" s="30"/>
      <c r="BX405" s="30"/>
      <c r="BY405" s="30"/>
      <c r="BZ405" s="30"/>
    </row>
    <row r="406" spans="1:78" ht="13" x14ac:dyDescent="0.15">
      <c r="A406" s="37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  <c r="BN406" s="30"/>
      <c r="BO406" s="30"/>
      <c r="BP406" s="30"/>
      <c r="BQ406" s="30"/>
      <c r="BR406" s="30"/>
      <c r="BS406" s="30"/>
      <c r="BT406" s="30"/>
      <c r="BU406" s="30"/>
      <c r="BV406" s="30"/>
      <c r="BW406" s="30"/>
      <c r="BX406" s="30"/>
      <c r="BY406" s="30"/>
      <c r="BZ406" s="30"/>
    </row>
    <row r="407" spans="1:78" ht="13" x14ac:dyDescent="0.15">
      <c r="A407" s="37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  <c r="BN407" s="30"/>
      <c r="BO407" s="30"/>
      <c r="BP407" s="30"/>
      <c r="BQ407" s="30"/>
      <c r="BR407" s="30"/>
      <c r="BS407" s="30"/>
      <c r="BT407" s="30"/>
      <c r="BU407" s="30"/>
      <c r="BV407" s="30"/>
      <c r="BW407" s="30"/>
      <c r="BX407" s="30"/>
      <c r="BY407" s="30"/>
      <c r="BZ407" s="30"/>
    </row>
    <row r="408" spans="1:78" ht="13" x14ac:dyDescent="0.15">
      <c r="A408" s="37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  <c r="BN408" s="30"/>
      <c r="BO408" s="30"/>
      <c r="BP408" s="30"/>
      <c r="BQ408" s="30"/>
      <c r="BR408" s="30"/>
      <c r="BS408" s="30"/>
      <c r="BT408" s="30"/>
      <c r="BU408" s="30"/>
      <c r="BV408" s="30"/>
      <c r="BW408" s="30"/>
      <c r="BX408" s="30"/>
      <c r="BY408" s="30"/>
      <c r="BZ408" s="30"/>
    </row>
    <row r="409" spans="1:78" ht="13" x14ac:dyDescent="0.15">
      <c r="A409" s="37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  <c r="BN409" s="30"/>
      <c r="BO409" s="30"/>
      <c r="BP409" s="30"/>
      <c r="BQ409" s="30"/>
      <c r="BR409" s="30"/>
      <c r="BS409" s="30"/>
      <c r="BT409" s="30"/>
      <c r="BU409" s="30"/>
      <c r="BV409" s="30"/>
      <c r="BW409" s="30"/>
      <c r="BX409" s="30"/>
      <c r="BY409" s="30"/>
      <c r="BZ409" s="30"/>
    </row>
    <row r="410" spans="1:78" ht="13" x14ac:dyDescent="0.15">
      <c r="A410" s="37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  <c r="BN410" s="30"/>
      <c r="BO410" s="30"/>
      <c r="BP410" s="30"/>
      <c r="BQ410" s="30"/>
      <c r="BR410" s="30"/>
      <c r="BS410" s="30"/>
      <c r="BT410" s="30"/>
      <c r="BU410" s="30"/>
      <c r="BV410" s="30"/>
      <c r="BW410" s="30"/>
      <c r="BX410" s="30"/>
      <c r="BY410" s="30"/>
      <c r="BZ410" s="30"/>
    </row>
    <row r="411" spans="1:78" ht="13" x14ac:dyDescent="0.15">
      <c r="A411" s="37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  <c r="BN411" s="30"/>
      <c r="BO411" s="30"/>
      <c r="BP411" s="30"/>
      <c r="BQ411" s="30"/>
      <c r="BR411" s="30"/>
      <c r="BS411" s="30"/>
      <c r="BT411" s="30"/>
      <c r="BU411" s="30"/>
      <c r="BV411" s="30"/>
      <c r="BW411" s="30"/>
      <c r="BX411" s="30"/>
      <c r="BY411" s="30"/>
      <c r="BZ411" s="30"/>
    </row>
    <row r="412" spans="1:78" ht="13" x14ac:dyDescent="0.15">
      <c r="A412" s="37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  <c r="BN412" s="30"/>
      <c r="BO412" s="30"/>
      <c r="BP412" s="30"/>
      <c r="BQ412" s="30"/>
      <c r="BR412" s="30"/>
      <c r="BS412" s="30"/>
      <c r="BT412" s="30"/>
      <c r="BU412" s="30"/>
      <c r="BV412" s="30"/>
      <c r="BW412" s="30"/>
      <c r="BX412" s="30"/>
      <c r="BY412" s="30"/>
      <c r="BZ412" s="30"/>
    </row>
    <row r="413" spans="1:78" ht="13" x14ac:dyDescent="0.15">
      <c r="A413" s="37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  <c r="BN413" s="30"/>
      <c r="BO413" s="30"/>
      <c r="BP413" s="30"/>
      <c r="BQ413" s="30"/>
      <c r="BR413" s="30"/>
      <c r="BS413" s="30"/>
      <c r="BT413" s="30"/>
      <c r="BU413" s="30"/>
      <c r="BV413" s="30"/>
      <c r="BW413" s="30"/>
      <c r="BX413" s="30"/>
      <c r="BY413" s="30"/>
      <c r="BZ413" s="30"/>
    </row>
    <row r="414" spans="1:78" ht="13" x14ac:dyDescent="0.15">
      <c r="A414" s="37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  <c r="BN414" s="30"/>
      <c r="BO414" s="30"/>
      <c r="BP414" s="30"/>
      <c r="BQ414" s="30"/>
      <c r="BR414" s="30"/>
      <c r="BS414" s="30"/>
      <c r="BT414" s="30"/>
      <c r="BU414" s="30"/>
      <c r="BV414" s="30"/>
      <c r="BW414" s="30"/>
      <c r="BX414" s="30"/>
      <c r="BY414" s="30"/>
      <c r="BZ414" s="30"/>
    </row>
    <row r="415" spans="1:78" ht="13" x14ac:dyDescent="0.15">
      <c r="A415" s="37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  <c r="BN415" s="30"/>
      <c r="BO415" s="30"/>
      <c r="BP415" s="30"/>
      <c r="BQ415" s="30"/>
      <c r="BR415" s="30"/>
      <c r="BS415" s="30"/>
      <c r="BT415" s="30"/>
      <c r="BU415" s="30"/>
      <c r="BV415" s="30"/>
      <c r="BW415" s="30"/>
      <c r="BX415" s="30"/>
      <c r="BY415" s="30"/>
      <c r="BZ415" s="30"/>
    </row>
    <row r="416" spans="1:78" ht="13" x14ac:dyDescent="0.15">
      <c r="A416" s="37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  <c r="BN416" s="30"/>
      <c r="BO416" s="30"/>
      <c r="BP416" s="30"/>
      <c r="BQ416" s="30"/>
      <c r="BR416" s="30"/>
      <c r="BS416" s="30"/>
      <c r="BT416" s="30"/>
      <c r="BU416" s="30"/>
      <c r="BV416" s="30"/>
      <c r="BW416" s="30"/>
      <c r="BX416" s="30"/>
      <c r="BY416" s="30"/>
      <c r="BZ416" s="30"/>
    </row>
    <row r="417" spans="1:78" ht="13" x14ac:dyDescent="0.15">
      <c r="A417" s="37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  <c r="BN417" s="30"/>
      <c r="BO417" s="30"/>
      <c r="BP417" s="30"/>
      <c r="BQ417" s="30"/>
      <c r="BR417" s="30"/>
      <c r="BS417" s="30"/>
      <c r="BT417" s="30"/>
      <c r="BU417" s="30"/>
      <c r="BV417" s="30"/>
      <c r="BW417" s="30"/>
      <c r="BX417" s="30"/>
      <c r="BY417" s="30"/>
      <c r="BZ417" s="30"/>
    </row>
    <row r="418" spans="1:78" ht="13" x14ac:dyDescent="0.15">
      <c r="A418" s="37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  <c r="BN418" s="30"/>
      <c r="BO418" s="30"/>
      <c r="BP418" s="30"/>
      <c r="BQ418" s="30"/>
      <c r="BR418" s="30"/>
      <c r="BS418" s="30"/>
      <c r="BT418" s="30"/>
      <c r="BU418" s="30"/>
      <c r="BV418" s="30"/>
      <c r="BW418" s="30"/>
      <c r="BX418" s="30"/>
      <c r="BY418" s="30"/>
      <c r="BZ418" s="30"/>
    </row>
    <row r="419" spans="1:78" ht="13" x14ac:dyDescent="0.15">
      <c r="A419" s="37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  <c r="BN419" s="30"/>
      <c r="BO419" s="30"/>
      <c r="BP419" s="30"/>
      <c r="BQ419" s="30"/>
      <c r="BR419" s="30"/>
      <c r="BS419" s="30"/>
      <c r="BT419" s="30"/>
      <c r="BU419" s="30"/>
      <c r="BV419" s="30"/>
      <c r="BW419" s="30"/>
      <c r="BX419" s="30"/>
      <c r="BY419" s="30"/>
      <c r="BZ419" s="30"/>
    </row>
    <row r="420" spans="1:78" ht="13" x14ac:dyDescent="0.15">
      <c r="A420" s="37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  <c r="BN420" s="30"/>
      <c r="BO420" s="30"/>
      <c r="BP420" s="30"/>
      <c r="BQ420" s="30"/>
      <c r="BR420" s="30"/>
      <c r="BS420" s="30"/>
      <c r="BT420" s="30"/>
      <c r="BU420" s="30"/>
      <c r="BV420" s="30"/>
      <c r="BW420" s="30"/>
      <c r="BX420" s="30"/>
      <c r="BY420" s="30"/>
      <c r="BZ420" s="30"/>
    </row>
    <row r="421" spans="1:78" ht="13" x14ac:dyDescent="0.15">
      <c r="A421" s="37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  <c r="BN421" s="30"/>
      <c r="BO421" s="30"/>
      <c r="BP421" s="30"/>
      <c r="BQ421" s="30"/>
      <c r="BR421" s="30"/>
      <c r="BS421" s="30"/>
      <c r="BT421" s="30"/>
      <c r="BU421" s="30"/>
      <c r="BV421" s="30"/>
      <c r="BW421" s="30"/>
      <c r="BX421" s="30"/>
      <c r="BY421" s="30"/>
      <c r="BZ421" s="30"/>
    </row>
    <row r="422" spans="1:78" ht="13" x14ac:dyDescent="0.15">
      <c r="A422" s="37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  <c r="BN422" s="30"/>
      <c r="BO422" s="30"/>
      <c r="BP422" s="30"/>
      <c r="BQ422" s="30"/>
      <c r="BR422" s="30"/>
      <c r="BS422" s="30"/>
      <c r="BT422" s="30"/>
      <c r="BU422" s="30"/>
      <c r="BV422" s="30"/>
      <c r="BW422" s="30"/>
      <c r="BX422" s="30"/>
      <c r="BY422" s="30"/>
      <c r="BZ422" s="30"/>
    </row>
    <row r="423" spans="1:78" ht="13" x14ac:dyDescent="0.15">
      <c r="A423" s="37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  <c r="BN423" s="30"/>
      <c r="BO423" s="30"/>
      <c r="BP423" s="30"/>
      <c r="BQ423" s="30"/>
      <c r="BR423" s="30"/>
      <c r="BS423" s="30"/>
      <c r="BT423" s="30"/>
      <c r="BU423" s="30"/>
      <c r="BV423" s="30"/>
      <c r="BW423" s="30"/>
      <c r="BX423" s="30"/>
      <c r="BY423" s="30"/>
      <c r="BZ423" s="30"/>
    </row>
    <row r="424" spans="1:78" ht="13" x14ac:dyDescent="0.15">
      <c r="A424" s="37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  <c r="BN424" s="30"/>
      <c r="BO424" s="30"/>
      <c r="BP424" s="30"/>
      <c r="BQ424" s="30"/>
      <c r="BR424" s="30"/>
      <c r="BS424" s="30"/>
      <c r="BT424" s="30"/>
      <c r="BU424" s="30"/>
      <c r="BV424" s="30"/>
      <c r="BW424" s="30"/>
      <c r="BX424" s="30"/>
      <c r="BY424" s="30"/>
      <c r="BZ424" s="30"/>
    </row>
    <row r="425" spans="1:78" ht="13" x14ac:dyDescent="0.15">
      <c r="A425" s="37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  <c r="BN425" s="30"/>
      <c r="BO425" s="30"/>
      <c r="BP425" s="30"/>
      <c r="BQ425" s="30"/>
      <c r="BR425" s="30"/>
      <c r="BS425" s="30"/>
      <c r="BT425" s="30"/>
      <c r="BU425" s="30"/>
      <c r="BV425" s="30"/>
      <c r="BW425" s="30"/>
      <c r="BX425" s="30"/>
      <c r="BY425" s="30"/>
      <c r="BZ425" s="30"/>
    </row>
    <row r="426" spans="1:78" ht="13" x14ac:dyDescent="0.15">
      <c r="A426" s="37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  <c r="BN426" s="30"/>
      <c r="BO426" s="30"/>
      <c r="BP426" s="30"/>
      <c r="BQ426" s="30"/>
      <c r="BR426" s="30"/>
      <c r="BS426" s="30"/>
      <c r="BT426" s="30"/>
      <c r="BU426" s="30"/>
      <c r="BV426" s="30"/>
      <c r="BW426" s="30"/>
      <c r="BX426" s="30"/>
      <c r="BY426" s="30"/>
      <c r="BZ426" s="30"/>
    </row>
    <row r="427" spans="1:78" ht="13" x14ac:dyDescent="0.15">
      <c r="A427" s="37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  <c r="BN427" s="30"/>
      <c r="BO427" s="30"/>
      <c r="BP427" s="30"/>
      <c r="BQ427" s="30"/>
      <c r="BR427" s="30"/>
      <c r="BS427" s="30"/>
      <c r="BT427" s="30"/>
      <c r="BU427" s="30"/>
      <c r="BV427" s="30"/>
      <c r="BW427" s="30"/>
      <c r="BX427" s="30"/>
      <c r="BY427" s="30"/>
      <c r="BZ427" s="30"/>
    </row>
    <row r="428" spans="1:78" ht="13" x14ac:dyDescent="0.15">
      <c r="A428" s="37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  <c r="BN428" s="30"/>
      <c r="BO428" s="30"/>
      <c r="BP428" s="30"/>
      <c r="BQ428" s="30"/>
      <c r="BR428" s="30"/>
      <c r="BS428" s="30"/>
      <c r="BT428" s="30"/>
      <c r="BU428" s="30"/>
      <c r="BV428" s="30"/>
      <c r="BW428" s="30"/>
      <c r="BX428" s="30"/>
      <c r="BY428" s="30"/>
      <c r="BZ428" s="30"/>
    </row>
    <row r="429" spans="1:78" ht="13" x14ac:dyDescent="0.15">
      <c r="A429" s="37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  <c r="BN429" s="30"/>
      <c r="BO429" s="30"/>
      <c r="BP429" s="30"/>
      <c r="BQ429" s="30"/>
      <c r="BR429" s="30"/>
      <c r="BS429" s="30"/>
      <c r="BT429" s="30"/>
      <c r="BU429" s="30"/>
      <c r="BV429" s="30"/>
      <c r="BW429" s="30"/>
      <c r="BX429" s="30"/>
      <c r="BY429" s="30"/>
      <c r="BZ429" s="30"/>
    </row>
    <row r="430" spans="1:78" ht="13" x14ac:dyDescent="0.15">
      <c r="A430" s="37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  <c r="BN430" s="30"/>
      <c r="BO430" s="30"/>
      <c r="BP430" s="30"/>
      <c r="BQ430" s="30"/>
      <c r="BR430" s="30"/>
      <c r="BS430" s="30"/>
      <c r="BT430" s="30"/>
      <c r="BU430" s="30"/>
      <c r="BV430" s="30"/>
      <c r="BW430" s="30"/>
      <c r="BX430" s="30"/>
      <c r="BY430" s="30"/>
      <c r="BZ430" s="30"/>
    </row>
    <row r="431" spans="1:78" ht="13" x14ac:dyDescent="0.15">
      <c r="A431" s="37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  <c r="BN431" s="30"/>
      <c r="BO431" s="30"/>
      <c r="BP431" s="30"/>
      <c r="BQ431" s="30"/>
      <c r="BR431" s="30"/>
      <c r="BS431" s="30"/>
      <c r="BT431" s="30"/>
      <c r="BU431" s="30"/>
      <c r="BV431" s="30"/>
      <c r="BW431" s="30"/>
      <c r="BX431" s="30"/>
      <c r="BY431" s="30"/>
      <c r="BZ431" s="30"/>
    </row>
    <row r="432" spans="1:78" ht="13" x14ac:dyDescent="0.15">
      <c r="A432" s="37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  <c r="BN432" s="30"/>
      <c r="BO432" s="30"/>
      <c r="BP432" s="30"/>
      <c r="BQ432" s="30"/>
      <c r="BR432" s="30"/>
      <c r="BS432" s="30"/>
      <c r="BT432" s="30"/>
      <c r="BU432" s="30"/>
      <c r="BV432" s="30"/>
      <c r="BW432" s="30"/>
      <c r="BX432" s="30"/>
      <c r="BY432" s="30"/>
      <c r="BZ432" s="30"/>
    </row>
    <row r="433" spans="1:78" ht="13" x14ac:dyDescent="0.15">
      <c r="A433" s="37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  <c r="BN433" s="30"/>
      <c r="BO433" s="30"/>
      <c r="BP433" s="30"/>
      <c r="BQ433" s="30"/>
      <c r="BR433" s="30"/>
      <c r="BS433" s="30"/>
      <c r="BT433" s="30"/>
      <c r="BU433" s="30"/>
      <c r="BV433" s="30"/>
      <c r="BW433" s="30"/>
      <c r="BX433" s="30"/>
      <c r="BY433" s="30"/>
      <c r="BZ433" s="30"/>
    </row>
    <row r="434" spans="1:78" ht="13" x14ac:dyDescent="0.15">
      <c r="A434" s="37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  <c r="BN434" s="30"/>
      <c r="BO434" s="30"/>
      <c r="BP434" s="30"/>
      <c r="BQ434" s="30"/>
      <c r="BR434" s="30"/>
      <c r="BS434" s="30"/>
      <c r="BT434" s="30"/>
      <c r="BU434" s="30"/>
      <c r="BV434" s="30"/>
      <c r="BW434" s="30"/>
      <c r="BX434" s="30"/>
      <c r="BY434" s="30"/>
      <c r="BZ434" s="30"/>
    </row>
    <row r="435" spans="1:78" ht="13" x14ac:dyDescent="0.15">
      <c r="A435" s="37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  <c r="BN435" s="30"/>
      <c r="BO435" s="30"/>
      <c r="BP435" s="30"/>
      <c r="BQ435" s="30"/>
      <c r="BR435" s="30"/>
      <c r="BS435" s="30"/>
      <c r="BT435" s="30"/>
      <c r="BU435" s="30"/>
      <c r="BV435" s="30"/>
      <c r="BW435" s="30"/>
      <c r="BX435" s="30"/>
      <c r="BY435" s="30"/>
      <c r="BZ435" s="30"/>
    </row>
    <row r="436" spans="1:78" ht="13" x14ac:dyDescent="0.15">
      <c r="A436" s="37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  <c r="BN436" s="30"/>
      <c r="BO436" s="30"/>
      <c r="BP436" s="30"/>
      <c r="BQ436" s="30"/>
      <c r="BR436" s="30"/>
      <c r="BS436" s="30"/>
      <c r="BT436" s="30"/>
      <c r="BU436" s="30"/>
      <c r="BV436" s="30"/>
      <c r="BW436" s="30"/>
      <c r="BX436" s="30"/>
      <c r="BY436" s="30"/>
      <c r="BZ436" s="30"/>
    </row>
    <row r="437" spans="1:78" ht="13" x14ac:dyDescent="0.15">
      <c r="A437" s="37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  <c r="BN437" s="30"/>
      <c r="BO437" s="30"/>
      <c r="BP437" s="30"/>
      <c r="BQ437" s="30"/>
      <c r="BR437" s="30"/>
      <c r="BS437" s="30"/>
      <c r="BT437" s="30"/>
      <c r="BU437" s="30"/>
      <c r="BV437" s="30"/>
      <c r="BW437" s="30"/>
      <c r="BX437" s="30"/>
      <c r="BY437" s="30"/>
      <c r="BZ437" s="30"/>
    </row>
    <row r="438" spans="1:78" ht="13" x14ac:dyDescent="0.15">
      <c r="A438" s="37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  <c r="BN438" s="30"/>
      <c r="BO438" s="30"/>
      <c r="BP438" s="30"/>
      <c r="BQ438" s="30"/>
      <c r="BR438" s="30"/>
      <c r="BS438" s="30"/>
      <c r="BT438" s="30"/>
      <c r="BU438" s="30"/>
      <c r="BV438" s="30"/>
      <c r="BW438" s="30"/>
      <c r="BX438" s="30"/>
      <c r="BY438" s="30"/>
      <c r="BZ438" s="30"/>
    </row>
    <row r="439" spans="1:78" ht="13" x14ac:dyDescent="0.15">
      <c r="A439" s="37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  <c r="BN439" s="30"/>
      <c r="BO439" s="30"/>
      <c r="BP439" s="30"/>
      <c r="BQ439" s="30"/>
      <c r="BR439" s="30"/>
      <c r="BS439" s="30"/>
      <c r="BT439" s="30"/>
      <c r="BU439" s="30"/>
      <c r="BV439" s="30"/>
      <c r="BW439" s="30"/>
      <c r="BX439" s="30"/>
      <c r="BY439" s="30"/>
      <c r="BZ439" s="30"/>
    </row>
    <row r="440" spans="1:78" ht="13" x14ac:dyDescent="0.15">
      <c r="A440" s="37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  <c r="BN440" s="30"/>
      <c r="BO440" s="30"/>
      <c r="BP440" s="30"/>
      <c r="BQ440" s="30"/>
      <c r="BR440" s="30"/>
      <c r="BS440" s="30"/>
      <c r="BT440" s="30"/>
      <c r="BU440" s="30"/>
      <c r="BV440" s="30"/>
      <c r="BW440" s="30"/>
      <c r="BX440" s="30"/>
      <c r="BY440" s="30"/>
      <c r="BZ440" s="30"/>
    </row>
    <row r="441" spans="1:78" ht="13" x14ac:dyDescent="0.15">
      <c r="A441" s="37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  <c r="BN441" s="30"/>
      <c r="BO441" s="30"/>
      <c r="BP441" s="30"/>
      <c r="BQ441" s="30"/>
      <c r="BR441" s="30"/>
      <c r="BS441" s="30"/>
      <c r="BT441" s="30"/>
      <c r="BU441" s="30"/>
      <c r="BV441" s="30"/>
      <c r="BW441" s="30"/>
      <c r="BX441" s="30"/>
      <c r="BY441" s="30"/>
      <c r="BZ441" s="30"/>
    </row>
    <row r="442" spans="1:78" ht="13" x14ac:dyDescent="0.15">
      <c r="A442" s="37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  <c r="BN442" s="30"/>
      <c r="BO442" s="30"/>
      <c r="BP442" s="30"/>
      <c r="BQ442" s="30"/>
      <c r="BR442" s="30"/>
      <c r="BS442" s="30"/>
      <c r="BT442" s="30"/>
      <c r="BU442" s="30"/>
      <c r="BV442" s="30"/>
      <c r="BW442" s="30"/>
      <c r="BX442" s="30"/>
      <c r="BY442" s="30"/>
      <c r="BZ442" s="30"/>
    </row>
    <row r="443" spans="1:78" ht="13" x14ac:dyDescent="0.15">
      <c r="A443" s="37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  <c r="BN443" s="30"/>
      <c r="BO443" s="30"/>
      <c r="BP443" s="30"/>
      <c r="BQ443" s="30"/>
      <c r="BR443" s="30"/>
      <c r="BS443" s="30"/>
      <c r="BT443" s="30"/>
      <c r="BU443" s="30"/>
      <c r="BV443" s="30"/>
      <c r="BW443" s="30"/>
      <c r="BX443" s="30"/>
      <c r="BY443" s="30"/>
      <c r="BZ443" s="30"/>
    </row>
    <row r="444" spans="1:78" ht="13" x14ac:dyDescent="0.15">
      <c r="A444" s="37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  <c r="BN444" s="30"/>
      <c r="BO444" s="30"/>
      <c r="BP444" s="30"/>
      <c r="BQ444" s="30"/>
      <c r="BR444" s="30"/>
      <c r="BS444" s="30"/>
      <c r="BT444" s="30"/>
      <c r="BU444" s="30"/>
      <c r="BV444" s="30"/>
      <c r="BW444" s="30"/>
      <c r="BX444" s="30"/>
      <c r="BY444" s="30"/>
      <c r="BZ444" s="30"/>
    </row>
    <row r="445" spans="1:78" ht="13" x14ac:dyDescent="0.15">
      <c r="A445" s="37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  <c r="BN445" s="30"/>
      <c r="BO445" s="30"/>
      <c r="BP445" s="30"/>
      <c r="BQ445" s="30"/>
      <c r="BR445" s="30"/>
      <c r="BS445" s="30"/>
      <c r="BT445" s="30"/>
      <c r="BU445" s="30"/>
      <c r="BV445" s="30"/>
      <c r="BW445" s="30"/>
      <c r="BX445" s="30"/>
      <c r="BY445" s="30"/>
      <c r="BZ445" s="30"/>
    </row>
    <row r="446" spans="1:78" ht="13" x14ac:dyDescent="0.15">
      <c r="A446" s="37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  <c r="BN446" s="30"/>
      <c r="BO446" s="30"/>
      <c r="BP446" s="30"/>
      <c r="BQ446" s="30"/>
      <c r="BR446" s="30"/>
      <c r="BS446" s="30"/>
      <c r="BT446" s="30"/>
      <c r="BU446" s="30"/>
      <c r="BV446" s="30"/>
      <c r="BW446" s="30"/>
      <c r="BX446" s="30"/>
      <c r="BY446" s="30"/>
      <c r="BZ446" s="30"/>
    </row>
    <row r="447" spans="1:78" ht="13" x14ac:dyDescent="0.15">
      <c r="A447" s="37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  <c r="BN447" s="30"/>
      <c r="BO447" s="30"/>
      <c r="BP447" s="30"/>
      <c r="BQ447" s="30"/>
      <c r="BR447" s="30"/>
      <c r="BS447" s="30"/>
      <c r="BT447" s="30"/>
      <c r="BU447" s="30"/>
      <c r="BV447" s="30"/>
      <c r="BW447" s="30"/>
      <c r="BX447" s="30"/>
      <c r="BY447" s="30"/>
      <c r="BZ447" s="30"/>
    </row>
    <row r="448" spans="1:78" ht="13" x14ac:dyDescent="0.15">
      <c r="A448" s="37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  <c r="BN448" s="30"/>
      <c r="BO448" s="30"/>
      <c r="BP448" s="30"/>
      <c r="BQ448" s="30"/>
      <c r="BR448" s="30"/>
      <c r="BS448" s="30"/>
      <c r="BT448" s="30"/>
      <c r="BU448" s="30"/>
      <c r="BV448" s="30"/>
      <c r="BW448" s="30"/>
      <c r="BX448" s="30"/>
      <c r="BY448" s="30"/>
      <c r="BZ448" s="30"/>
    </row>
    <row r="449" spans="1:78" ht="13" x14ac:dyDescent="0.15">
      <c r="A449" s="37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  <c r="BN449" s="30"/>
      <c r="BO449" s="30"/>
      <c r="BP449" s="30"/>
      <c r="BQ449" s="30"/>
      <c r="BR449" s="30"/>
      <c r="BS449" s="30"/>
      <c r="BT449" s="30"/>
      <c r="BU449" s="30"/>
      <c r="BV449" s="30"/>
      <c r="BW449" s="30"/>
      <c r="BX449" s="30"/>
      <c r="BY449" s="30"/>
      <c r="BZ449" s="30"/>
    </row>
    <row r="450" spans="1:78" ht="13" x14ac:dyDescent="0.15">
      <c r="A450" s="37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  <c r="BN450" s="30"/>
      <c r="BO450" s="30"/>
      <c r="BP450" s="30"/>
      <c r="BQ450" s="30"/>
      <c r="BR450" s="30"/>
      <c r="BS450" s="30"/>
      <c r="BT450" s="30"/>
      <c r="BU450" s="30"/>
      <c r="BV450" s="30"/>
      <c r="BW450" s="30"/>
      <c r="BX450" s="30"/>
      <c r="BY450" s="30"/>
      <c r="BZ450" s="30"/>
    </row>
    <row r="451" spans="1:78" ht="13" x14ac:dyDescent="0.15">
      <c r="A451" s="37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  <c r="BN451" s="30"/>
      <c r="BO451" s="30"/>
      <c r="BP451" s="30"/>
      <c r="BQ451" s="30"/>
      <c r="BR451" s="30"/>
      <c r="BS451" s="30"/>
      <c r="BT451" s="30"/>
      <c r="BU451" s="30"/>
      <c r="BV451" s="30"/>
      <c r="BW451" s="30"/>
      <c r="BX451" s="30"/>
      <c r="BY451" s="30"/>
      <c r="BZ451" s="30"/>
    </row>
    <row r="452" spans="1:78" ht="13" x14ac:dyDescent="0.15">
      <c r="A452" s="37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  <c r="BN452" s="30"/>
      <c r="BO452" s="30"/>
      <c r="BP452" s="30"/>
      <c r="BQ452" s="30"/>
      <c r="BR452" s="30"/>
      <c r="BS452" s="30"/>
      <c r="BT452" s="30"/>
      <c r="BU452" s="30"/>
      <c r="BV452" s="30"/>
      <c r="BW452" s="30"/>
      <c r="BX452" s="30"/>
      <c r="BY452" s="30"/>
      <c r="BZ452" s="30"/>
    </row>
    <row r="453" spans="1:78" ht="13" x14ac:dyDescent="0.15">
      <c r="A453" s="37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  <c r="BN453" s="30"/>
      <c r="BO453" s="30"/>
      <c r="BP453" s="30"/>
      <c r="BQ453" s="30"/>
      <c r="BR453" s="30"/>
      <c r="BS453" s="30"/>
      <c r="BT453" s="30"/>
      <c r="BU453" s="30"/>
      <c r="BV453" s="30"/>
      <c r="BW453" s="30"/>
      <c r="BX453" s="30"/>
      <c r="BY453" s="30"/>
      <c r="BZ453" s="30"/>
    </row>
    <row r="454" spans="1:78" ht="13" x14ac:dyDescent="0.15">
      <c r="A454" s="37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  <c r="BN454" s="30"/>
      <c r="BO454" s="30"/>
      <c r="BP454" s="30"/>
      <c r="BQ454" s="30"/>
      <c r="BR454" s="30"/>
      <c r="BS454" s="30"/>
      <c r="BT454" s="30"/>
      <c r="BU454" s="30"/>
      <c r="BV454" s="30"/>
      <c r="BW454" s="30"/>
      <c r="BX454" s="30"/>
      <c r="BY454" s="30"/>
      <c r="BZ454" s="30"/>
    </row>
    <row r="455" spans="1:78" ht="13" x14ac:dyDescent="0.15">
      <c r="A455" s="37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0"/>
      <c r="BR455" s="30"/>
      <c r="BS455" s="30"/>
      <c r="BT455" s="30"/>
      <c r="BU455" s="30"/>
      <c r="BV455" s="30"/>
      <c r="BW455" s="30"/>
      <c r="BX455" s="30"/>
      <c r="BY455" s="30"/>
      <c r="BZ455" s="30"/>
    </row>
    <row r="456" spans="1:78" ht="13" x14ac:dyDescent="0.15">
      <c r="A456" s="37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  <c r="BN456" s="30"/>
      <c r="BO456" s="30"/>
      <c r="BP456" s="30"/>
      <c r="BQ456" s="30"/>
      <c r="BR456" s="30"/>
      <c r="BS456" s="30"/>
      <c r="BT456" s="30"/>
      <c r="BU456" s="30"/>
      <c r="BV456" s="30"/>
      <c r="BW456" s="30"/>
      <c r="BX456" s="30"/>
      <c r="BY456" s="30"/>
      <c r="BZ456" s="30"/>
    </row>
    <row r="457" spans="1:78" ht="13" x14ac:dyDescent="0.15">
      <c r="A457" s="37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  <c r="BN457" s="30"/>
      <c r="BO457" s="30"/>
      <c r="BP457" s="30"/>
      <c r="BQ457" s="30"/>
      <c r="BR457" s="30"/>
      <c r="BS457" s="30"/>
      <c r="BT457" s="30"/>
      <c r="BU457" s="30"/>
      <c r="BV457" s="30"/>
      <c r="BW457" s="30"/>
      <c r="BX457" s="30"/>
      <c r="BY457" s="30"/>
      <c r="BZ457" s="30"/>
    </row>
    <row r="458" spans="1:78" ht="13" x14ac:dyDescent="0.15">
      <c r="A458" s="37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  <c r="BN458" s="30"/>
      <c r="BO458" s="30"/>
      <c r="BP458" s="30"/>
      <c r="BQ458" s="30"/>
      <c r="BR458" s="30"/>
      <c r="BS458" s="30"/>
      <c r="BT458" s="30"/>
      <c r="BU458" s="30"/>
      <c r="BV458" s="30"/>
      <c r="BW458" s="30"/>
      <c r="BX458" s="30"/>
      <c r="BY458" s="30"/>
      <c r="BZ458" s="30"/>
    </row>
    <row r="459" spans="1:78" ht="13" x14ac:dyDescent="0.15">
      <c r="A459" s="37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  <c r="BN459" s="30"/>
      <c r="BO459" s="30"/>
      <c r="BP459" s="30"/>
      <c r="BQ459" s="30"/>
      <c r="BR459" s="30"/>
      <c r="BS459" s="30"/>
      <c r="BT459" s="30"/>
      <c r="BU459" s="30"/>
      <c r="BV459" s="30"/>
      <c r="BW459" s="30"/>
      <c r="BX459" s="30"/>
      <c r="BY459" s="30"/>
      <c r="BZ459" s="30"/>
    </row>
    <row r="460" spans="1:78" ht="13" x14ac:dyDescent="0.15">
      <c r="A460" s="37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  <c r="BN460" s="30"/>
      <c r="BO460" s="30"/>
      <c r="BP460" s="30"/>
      <c r="BQ460" s="30"/>
      <c r="BR460" s="30"/>
      <c r="BS460" s="30"/>
      <c r="BT460" s="30"/>
      <c r="BU460" s="30"/>
      <c r="BV460" s="30"/>
      <c r="BW460" s="30"/>
      <c r="BX460" s="30"/>
      <c r="BY460" s="30"/>
      <c r="BZ460" s="30"/>
    </row>
    <row r="461" spans="1:78" ht="13" x14ac:dyDescent="0.15">
      <c r="A461" s="37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  <c r="BN461" s="30"/>
      <c r="BO461" s="30"/>
      <c r="BP461" s="30"/>
      <c r="BQ461" s="30"/>
      <c r="BR461" s="30"/>
      <c r="BS461" s="30"/>
      <c r="BT461" s="30"/>
      <c r="BU461" s="30"/>
      <c r="BV461" s="30"/>
      <c r="BW461" s="30"/>
      <c r="BX461" s="30"/>
      <c r="BY461" s="30"/>
      <c r="BZ461" s="30"/>
    </row>
    <row r="462" spans="1:78" ht="13" x14ac:dyDescent="0.15">
      <c r="A462" s="37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  <c r="BN462" s="30"/>
      <c r="BO462" s="30"/>
      <c r="BP462" s="30"/>
      <c r="BQ462" s="30"/>
      <c r="BR462" s="30"/>
      <c r="BS462" s="30"/>
      <c r="BT462" s="30"/>
      <c r="BU462" s="30"/>
      <c r="BV462" s="30"/>
      <c r="BW462" s="30"/>
      <c r="BX462" s="30"/>
      <c r="BY462" s="30"/>
      <c r="BZ462" s="30"/>
    </row>
    <row r="463" spans="1:78" ht="13" x14ac:dyDescent="0.15">
      <c r="A463" s="37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  <c r="BN463" s="30"/>
      <c r="BO463" s="30"/>
      <c r="BP463" s="30"/>
      <c r="BQ463" s="30"/>
      <c r="BR463" s="30"/>
      <c r="BS463" s="30"/>
      <c r="BT463" s="30"/>
      <c r="BU463" s="30"/>
      <c r="BV463" s="30"/>
      <c r="BW463" s="30"/>
      <c r="BX463" s="30"/>
      <c r="BY463" s="30"/>
      <c r="BZ463" s="30"/>
    </row>
    <row r="464" spans="1:78" ht="13" x14ac:dyDescent="0.15">
      <c r="A464" s="37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30"/>
      <c r="BW464" s="30"/>
      <c r="BX464" s="30"/>
      <c r="BY464" s="30"/>
      <c r="BZ464" s="30"/>
    </row>
    <row r="465" spans="1:78" ht="13" x14ac:dyDescent="0.15">
      <c r="A465" s="37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  <c r="BN465" s="30"/>
      <c r="BO465" s="30"/>
      <c r="BP465" s="30"/>
      <c r="BQ465" s="30"/>
      <c r="BR465" s="30"/>
      <c r="BS465" s="30"/>
      <c r="BT465" s="30"/>
      <c r="BU465" s="30"/>
      <c r="BV465" s="30"/>
      <c r="BW465" s="30"/>
      <c r="BX465" s="30"/>
      <c r="BY465" s="30"/>
      <c r="BZ465" s="30"/>
    </row>
    <row r="466" spans="1:78" ht="13" x14ac:dyDescent="0.15">
      <c r="A466" s="37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  <c r="BN466" s="30"/>
      <c r="BO466" s="30"/>
      <c r="BP466" s="30"/>
      <c r="BQ466" s="30"/>
      <c r="BR466" s="30"/>
      <c r="BS466" s="30"/>
      <c r="BT466" s="30"/>
      <c r="BU466" s="30"/>
      <c r="BV466" s="30"/>
      <c r="BW466" s="30"/>
      <c r="BX466" s="30"/>
      <c r="BY466" s="30"/>
      <c r="BZ466" s="30"/>
    </row>
    <row r="467" spans="1:78" ht="13" x14ac:dyDescent="0.15">
      <c r="A467" s="37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  <c r="BN467" s="30"/>
      <c r="BO467" s="30"/>
      <c r="BP467" s="30"/>
      <c r="BQ467" s="30"/>
      <c r="BR467" s="30"/>
      <c r="BS467" s="30"/>
      <c r="BT467" s="30"/>
      <c r="BU467" s="30"/>
      <c r="BV467" s="30"/>
      <c r="BW467" s="30"/>
      <c r="BX467" s="30"/>
      <c r="BY467" s="30"/>
      <c r="BZ467" s="30"/>
    </row>
    <row r="468" spans="1:78" ht="13" x14ac:dyDescent="0.15">
      <c r="A468" s="37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  <c r="BN468" s="30"/>
      <c r="BO468" s="30"/>
      <c r="BP468" s="30"/>
      <c r="BQ468" s="30"/>
      <c r="BR468" s="30"/>
      <c r="BS468" s="30"/>
      <c r="BT468" s="30"/>
      <c r="BU468" s="30"/>
      <c r="BV468" s="30"/>
      <c r="BW468" s="30"/>
      <c r="BX468" s="30"/>
      <c r="BY468" s="30"/>
      <c r="BZ468" s="30"/>
    </row>
    <row r="469" spans="1:78" ht="13" x14ac:dyDescent="0.15">
      <c r="A469" s="37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  <c r="BN469" s="30"/>
      <c r="BO469" s="30"/>
      <c r="BP469" s="30"/>
      <c r="BQ469" s="30"/>
      <c r="BR469" s="30"/>
      <c r="BS469" s="30"/>
      <c r="BT469" s="30"/>
      <c r="BU469" s="30"/>
      <c r="BV469" s="30"/>
      <c r="BW469" s="30"/>
      <c r="BX469" s="30"/>
      <c r="BY469" s="30"/>
      <c r="BZ469" s="30"/>
    </row>
    <row r="470" spans="1:78" ht="13" x14ac:dyDescent="0.15">
      <c r="A470" s="37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  <c r="BN470" s="30"/>
      <c r="BO470" s="30"/>
      <c r="BP470" s="30"/>
      <c r="BQ470" s="30"/>
      <c r="BR470" s="30"/>
      <c r="BS470" s="30"/>
      <c r="BT470" s="30"/>
      <c r="BU470" s="30"/>
      <c r="BV470" s="30"/>
      <c r="BW470" s="30"/>
      <c r="BX470" s="30"/>
      <c r="BY470" s="30"/>
      <c r="BZ470" s="30"/>
    </row>
    <row r="471" spans="1:78" ht="13" x14ac:dyDescent="0.15">
      <c r="A471" s="37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  <c r="BN471" s="30"/>
      <c r="BO471" s="30"/>
      <c r="BP471" s="30"/>
      <c r="BQ471" s="30"/>
      <c r="BR471" s="30"/>
      <c r="BS471" s="30"/>
      <c r="BT471" s="30"/>
      <c r="BU471" s="30"/>
      <c r="BV471" s="30"/>
      <c r="BW471" s="30"/>
      <c r="BX471" s="30"/>
      <c r="BY471" s="30"/>
      <c r="BZ471" s="30"/>
    </row>
    <row r="472" spans="1:78" ht="13" x14ac:dyDescent="0.15">
      <c r="A472" s="37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  <c r="BN472" s="30"/>
      <c r="BO472" s="30"/>
      <c r="BP472" s="30"/>
      <c r="BQ472" s="30"/>
      <c r="BR472" s="30"/>
      <c r="BS472" s="30"/>
      <c r="BT472" s="30"/>
      <c r="BU472" s="30"/>
      <c r="BV472" s="30"/>
      <c r="BW472" s="30"/>
      <c r="BX472" s="30"/>
      <c r="BY472" s="30"/>
      <c r="BZ472" s="30"/>
    </row>
    <row r="473" spans="1:78" ht="13" x14ac:dyDescent="0.15">
      <c r="A473" s="37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  <c r="BN473" s="30"/>
      <c r="BO473" s="30"/>
      <c r="BP473" s="30"/>
      <c r="BQ473" s="30"/>
      <c r="BR473" s="30"/>
      <c r="BS473" s="30"/>
      <c r="BT473" s="30"/>
      <c r="BU473" s="30"/>
      <c r="BV473" s="30"/>
      <c r="BW473" s="30"/>
      <c r="BX473" s="30"/>
      <c r="BY473" s="30"/>
      <c r="BZ473" s="30"/>
    </row>
    <row r="474" spans="1:78" ht="13" x14ac:dyDescent="0.15">
      <c r="A474" s="37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  <c r="BN474" s="30"/>
      <c r="BO474" s="30"/>
      <c r="BP474" s="30"/>
      <c r="BQ474" s="30"/>
      <c r="BR474" s="30"/>
      <c r="BS474" s="30"/>
      <c r="BT474" s="30"/>
      <c r="BU474" s="30"/>
      <c r="BV474" s="30"/>
      <c r="BW474" s="30"/>
      <c r="BX474" s="30"/>
      <c r="BY474" s="30"/>
      <c r="BZ474" s="30"/>
    </row>
    <row r="475" spans="1:78" ht="13" x14ac:dyDescent="0.15">
      <c r="A475" s="37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  <c r="BN475" s="30"/>
      <c r="BO475" s="30"/>
      <c r="BP475" s="30"/>
      <c r="BQ475" s="30"/>
      <c r="BR475" s="30"/>
      <c r="BS475" s="30"/>
      <c r="BT475" s="30"/>
      <c r="BU475" s="30"/>
      <c r="BV475" s="30"/>
      <c r="BW475" s="30"/>
      <c r="BX475" s="30"/>
      <c r="BY475" s="30"/>
      <c r="BZ475" s="30"/>
    </row>
    <row r="476" spans="1:78" ht="13" x14ac:dyDescent="0.15">
      <c r="A476" s="37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  <c r="BN476" s="30"/>
      <c r="BO476" s="30"/>
      <c r="BP476" s="30"/>
      <c r="BQ476" s="30"/>
      <c r="BR476" s="30"/>
      <c r="BS476" s="30"/>
      <c r="BT476" s="30"/>
      <c r="BU476" s="30"/>
      <c r="BV476" s="30"/>
      <c r="BW476" s="30"/>
      <c r="BX476" s="30"/>
      <c r="BY476" s="30"/>
      <c r="BZ476" s="30"/>
    </row>
    <row r="477" spans="1:78" ht="13" x14ac:dyDescent="0.15">
      <c r="A477" s="37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  <c r="BN477" s="30"/>
      <c r="BO477" s="30"/>
      <c r="BP477" s="30"/>
      <c r="BQ477" s="30"/>
      <c r="BR477" s="30"/>
      <c r="BS477" s="30"/>
      <c r="BT477" s="30"/>
      <c r="BU477" s="30"/>
      <c r="BV477" s="30"/>
      <c r="BW477" s="30"/>
      <c r="BX477" s="30"/>
      <c r="BY477" s="30"/>
      <c r="BZ477" s="30"/>
    </row>
    <row r="478" spans="1:78" ht="13" x14ac:dyDescent="0.15">
      <c r="A478" s="37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  <c r="BN478" s="30"/>
      <c r="BO478" s="30"/>
      <c r="BP478" s="30"/>
      <c r="BQ478" s="30"/>
      <c r="BR478" s="30"/>
      <c r="BS478" s="30"/>
      <c r="BT478" s="30"/>
      <c r="BU478" s="30"/>
      <c r="BV478" s="30"/>
      <c r="BW478" s="30"/>
      <c r="BX478" s="30"/>
      <c r="BY478" s="30"/>
      <c r="BZ478" s="30"/>
    </row>
    <row r="479" spans="1:78" ht="13" x14ac:dyDescent="0.15">
      <c r="A479" s="37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  <c r="BN479" s="30"/>
      <c r="BO479" s="30"/>
      <c r="BP479" s="30"/>
      <c r="BQ479" s="30"/>
      <c r="BR479" s="30"/>
      <c r="BS479" s="30"/>
      <c r="BT479" s="30"/>
      <c r="BU479" s="30"/>
      <c r="BV479" s="30"/>
      <c r="BW479" s="30"/>
      <c r="BX479" s="30"/>
      <c r="BY479" s="30"/>
      <c r="BZ479" s="30"/>
    </row>
    <row r="480" spans="1:78" ht="13" x14ac:dyDescent="0.15">
      <c r="A480" s="37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  <c r="BN480" s="30"/>
      <c r="BO480" s="30"/>
      <c r="BP480" s="30"/>
      <c r="BQ480" s="30"/>
      <c r="BR480" s="30"/>
      <c r="BS480" s="30"/>
      <c r="BT480" s="30"/>
      <c r="BU480" s="30"/>
      <c r="BV480" s="30"/>
      <c r="BW480" s="30"/>
      <c r="BX480" s="30"/>
      <c r="BY480" s="30"/>
      <c r="BZ480" s="30"/>
    </row>
    <row r="481" spans="1:78" ht="13" x14ac:dyDescent="0.15">
      <c r="A481" s="37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  <c r="BN481" s="30"/>
      <c r="BO481" s="30"/>
      <c r="BP481" s="30"/>
      <c r="BQ481" s="30"/>
      <c r="BR481" s="30"/>
      <c r="BS481" s="30"/>
      <c r="BT481" s="30"/>
      <c r="BU481" s="30"/>
      <c r="BV481" s="30"/>
      <c r="BW481" s="30"/>
      <c r="BX481" s="30"/>
      <c r="BY481" s="30"/>
      <c r="BZ481" s="30"/>
    </row>
    <row r="482" spans="1:78" ht="13" x14ac:dyDescent="0.15">
      <c r="A482" s="37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  <c r="BN482" s="30"/>
      <c r="BO482" s="30"/>
      <c r="BP482" s="30"/>
      <c r="BQ482" s="30"/>
      <c r="BR482" s="30"/>
      <c r="BS482" s="30"/>
      <c r="BT482" s="30"/>
      <c r="BU482" s="30"/>
      <c r="BV482" s="30"/>
      <c r="BW482" s="30"/>
      <c r="BX482" s="30"/>
      <c r="BY482" s="30"/>
      <c r="BZ482" s="30"/>
    </row>
    <row r="483" spans="1:78" ht="13" x14ac:dyDescent="0.15">
      <c r="A483" s="37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  <c r="BN483" s="30"/>
      <c r="BO483" s="30"/>
      <c r="BP483" s="30"/>
      <c r="BQ483" s="30"/>
      <c r="BR483" s="30"/>
      <c r="BS483" s="30"/>
      <c r="BT483" s="30"/>
      <c r="BU483" s="30"/>
      <c r="BV483" s="30"/>
      <c r="BW483" s="30"/>
      <c r="BX483" s="30"/>
      <c r="BY483" s="30"/>
      <c r="BZ483" s="30"/>
    </row>
    <row r="484" spans="1:78" ht="13" x14ac:dyDescent="0.15">
      <c r="A484" s="37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  <c r="BN484" s="30"/>
      <c r="BO484" s="30"/>
      <c r="BP484" s="30"/>
      <c r="BQ484" s="30"/>
      <c r="BR484" s="30"/>
      <c r="BS484" s="30"/>
      <c r="BT484" s="30"/>
      <c r="BU484" s="30"/>
      <c r="BV484" s="30"/>
      <c r="BW484" s="30"/>
      <c r="BX484" s="30"/>
      <c r="BY484" s="30"/>
      <c r="BZ484" s="30"/>
    </row>
    <row r="485" spans="1:78" ht="13" x14ac:dyDescent="0.15">
      <c r="A485" s="37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  <c r="BN485" s="30"/>
      <c r="BO485" s="30"/>
      <c r="BP485" s="30"/>
      <c r="BQ485" s="30"/>
      <c r="BR485" s="30"/>
      <c r="BS485" s="30"/>
      <c r="BT485" s="30"/>
      <c r="BU485" s="30"/>
      <c r="BV485" s="30"/>
      <c r="BW485" s="30"/>
      <c r="BX485" s="30"/>
      <c r="BY485" s="30"/>
      <c r="BZ485" s="30"/>
    </row>
    <row r="486" spans="1:78" ht="13" x14ac:dyDescent="0.15">
      <c r="A486" s="37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  <c r="BN486" s="30"/>
      <c r="BO486" s="30"/>
      <c r="BP486" s="30"/>
      <c r="BQ486" s="30"/>
      <c r="BR486" s="30"/>
      <c r="BS486" s="30"/>
      <c r="BT486" s="30"/>
      <c r="BU486" s="30"/>
      <c r="BV486" s="30"/>
      <c r="BW486" s="30"/>
      <c r="BX486" s="30"/>
      <c r="BY486" s="30"/>
      <c r="BZ486" s="30"/>
    </row>
    <row r="487" spans="1:78" ht="13" x14ac:dyDescent="0.15">
      <c r="A487" s="37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  <c r="BN487" s="30"/>
      <c r="BO487" s="30"/>
      <c r="BP487" s="30"/>
      <c r="BQ487" s="30"/>
      <c r="BR487" s="30"/>
      <c r="BS487" s="30"/>
      <c r="BT487" s="30"/>
      <c r="BU487" s="30"/>
      <c r="BV487" s="30"/>
      <c r="BW487" s="30"/>
      <c r="BX487" s="30"/>
      <c r="BY487" s="30"/>
      <c r="BZ487" s="30"/>
    </row>
    <row r="488" spans="1:78" ht="13" x14ac:dyDescent="0.15">
      <c r="A488" s="37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  <c r="BN488" s="30"/>
      <c r="BO488" s="30"/>
      <c r="BP488" s="30"/>
      <c r="BQ488" s="30"/>
      <c r="BR488" s="30"/>
      <c r="BS488" s="30"/>
      <c r="BT488" s="30"/>
      <c r="BU488" s="30"/>
      <c r="BV488" s="30"/>
      <c r="BW488" s="30"/>
      <c r="BX488" s="30"/>
      <c r="BY488" s="30"/>
      <c r="BZ488" s="30"/>
    </row>
    <row r="489" spans="1:78" ht="13" x14ac:dyDescent="0.15">
      <c r="A489" s="37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  <c r="BN489" s="30"/>
      <c r="BO489" s="30"/>
      <c r="BP489" s="30"/>
      <c r="BQ489" s="30"/>
      <c r="BR489" s="30"/>
      <c r="BS489" s="30"/>
      <c r="BT489" s="30"/>
      <c r="BU489" s="30"/>
      <c r="BV489" s="30"/>
      <c r="BW489" s="30"/>
      <c r="BX489" s="30"/>
      <c r="BY489" s="30"/>
      <c r="BZ489" s="30"/>
    </row>
    <row r="490" spans="1:78" ht="13" x14ac:dyDescent="0.15">
      <c r="A490" s="37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  <c r="BN490" s="30"/>
      <c r="BO490" s="30"/>
      <c r="BP490" s="30"/>
      <c r="BQ490" s="30"/>
      <c r="BR490" s="30"/>
      <c r="BS490" s="30"/>
      <c r="BT490" s="30"/>
      <c r="BU490" s="30"/>
      <c r="BV490" s="30"/>
      <c r="BW490" s="30"/>
      <c r="BX490" s="30"/>
      <c r="BY490" s="30"/>
      <c r="BZ490" s="30"/>
    </row>
    <row r="491" spans="1:78" ht="13" x14ac:dyDescent="0.15">
      <c r="A491" s="37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  <c r="BN491" s="30"/>
      <c r="BO491" s="30"/>
      <c r="BP491" s="30"/>
      <c r="BQ491" s="30"/>
      <c r="BR491" s="30"/>
      <c r="BS491" s="30"/>
      <c r="BT491" s="30"/>
      <c r="BU491" s="30"/>
      <c r="BV491" s="30"/>
      <c r="BW491" s="30"/>
      <c r="BX491" s="30"/>
      <c r="BY491" s="30"/>
      <c r="BZ491" s="30"/>
    </row>
    <row r="492" spans="1:78" ht="13" x14ac:dyDescent="0.15">
      <c r="A492" s="37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  <c r="BN492" s="30"/>
      <c r="BO492" s="30"/>
      <c r="BP492" s="30"/>
      <c r="BQ492" s="30"/>
      <c r="BR492" s="30"/>
      <c r="BS492" s="30"/>
      <c r="BT492" s="30"/>
      <c r="BU492" s="30"/>
      <c r="BV492" s="30"/>
      <c r="BW492" s="30"/>
      <c r="BX492" s="30"/>
      <c r="BY492" s="30"/>
      <c r="BZ492" s="30"/>
    </row>
    <row r="493" spans="1:78" ht="13" x14ac:dyDescent="0.15">
      <c r="A493" s="37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  <c r="BN493" s="30"/>
      <c r="BO493" s="30"/>
      <c r="BP493" s="30"/>
      <c r="BQ493" s="30"/>
      <c r="BR493" s="30"/>
      <c r="BS493" s="30"/>
      <c r="BT493" s="30"/>
      <c r="BU493" s="30"/>
      <c r="BV493" s="30"/>
      <c r="BW493" s="30"/>
      <c r="BX493" s="30"/>
      <c r="BY493" s="30"/>
      <c r="BZ493" s="30"/>
    </row>
    <row r="494" spans="1:78" ht="13" x14ac:dyDescent="0.15">
      <c r="A494" s="37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  <c r="BN494" s="30"/>
      <c r="BO494" s="30"/>
      <c r="BP494" s="30"/>
      <c r="BQ494" s="30"/>
      <c r="BR494" s="30"/>
      <c r="BS494" s="30"/>
      <c r="BT494" s="30"/>
      <c r="BU494" s="30"/>
      <c r="BV494" s="30"/>
      <c r="BW494" s="30"/>
      <c r="BX494" s="30"/>
      <c r="BY494" s="30"/>
      <c r="BZ494" s="30"/>
    </row>
    <row r="495" spans="1:78" ht="13" x14ac:dyDescent="0.15">
      <c r="A495" s="37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  <c r="BN495" s="30"/>
      <c r="BO495" s="30"/>
      <c r="BP495" s="30"/>
      <c r="BQ495" s="30"/>
      <c r="BR495" s="30"/>
      <c r="BS495" s="30"/>
      <c r="BT495" s="30"/>
      <c r="BU495" s="30"/>
      <c r="BV495" s="30"/>
      <c r="BW495" s="30"/>
      <c r="BX495" s="30"/>
      <c r="BY495" s="30"/>
      <c r="BZ495" s="30"/>
    </row>
    <row r="496" spans="1:78" ht="13" x14ac:dyDescent="0.15">
      <c r="A496" s="37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  <c r="BN496" s="30"/>
      <c r="BO496" s="30"/>
      <c r="BP496" s="30"/>
      <c r="BQ496" s="30"/>
      <c r="BR496" s="30"/>
      <c r="BS496" s="30"/>
      <c r="BT496" s="30"/>
      <c r="BU496" s="30"/>
      <c r="BV496" s="30"/>
      <c r="BW496" s="30"/>
      <c r="BX496" s="30"/>
      <c r="BY496" s="30"/>
      <c r="BZ496" s="30"/>
    </row>
    <row r="497" spans="1:78" ht="13" x14ac:dyDescent="0.15">
      <c r="A497" s="37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  <c r="BN497" s="30"/>
      <c r="BO497" s="30"/>
      <c r="BP497" s="30"/>
      <c r="BQ497" s="30"/>
      <c r="BR497" s="30"/>
      <c r="BS497" s="30"/>
      <c r="BT497" s="30"/>
      <c r="BU497" s="30"/>
      <c r="BV497" s="30"/>
      <c r="BW497" s="30"/>
      <c r="BX497" s="30"/>
      <c r="BY497" s="30"/>
      <c r="BZ497" s="30"/>
    </row>
    <row r="498" spans="1:78" ht="13" x14ac:dyDescent="0.15">
      <c r="A498" s="37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  <c r="BN498" s="30"/>
      <c r="BO498" s="30"/>
      <c r="BP498" s="30"/>
      <c r="BQ498" s="30"/>
      <c r="BR498" s="30"/>
      <c r="BS498" s="30"/>
      <c r="BT498" s="30"/>
      <c r="BU498" s="30"/>
      <c r="BV498" s="30"/>
      <c r="BW498" s="30"/>
      <c r="BX498" s="30"/>
      <c r="BY498" s="30"/>
      <c r="BZ498" s="30"/>
    </row>
    <row r="499" spans="1:78" ht="13" x14ac:dyDescent="0.15">
      <c r="A499" s="37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  <c r="BN499" s="30"/>
      <c r="BO499" s="30"/>
      <c r="BP499" s="30"/>
      <c r="BQ499" s="30"/>
      <c r="BR499" s="30"/>
      <c r="BS499" s="30"/>
      <c r="BT499" s="30"/>
      <c r="BU499" s="30"/>
      <c r="BV499" s="30"/>
      <c r="BW499" s="30"/>
      <c r="BX499" s="30"/>
      <c r="BY499" s="30"/>
      <c r="BZ499" s="30"/>
    </row>
    <row r="500" spans="1:78" ht="13" x14ac:dyDescent="0.15">
      <c r="A500" s="37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  <c r="BN500" s="30"/>
      <c r="BO500" s="30"/>
      <c r="BP500" s="30"/>
      <c r="BQ500" s="30"/>
      <c r="BR500" s="30"/>
      <c r="BS500" s="30"/>
      <c r="BT500" s="30"/>
      <c r="BU500" s="30"/>
      <c r="BV500" s="30"/>
      <c r="BW500" s="30"/>
      <c r="BX500" s="30"/>
      <c r="BY500" s="30"/>
      <c r="BZ500" s="30"/>
    </row>
    <row r="501" spans="1:78" ht="13" x14ac:dyDescent="0.15">
      <c r="A501" s="37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  <c r="BN501" s="30"/>
      <c r="BO501" s="30"/>
      <c r="BP501" s="30"/>
      <c r="BQ501" s="30"/>
      <c r="BR501" s="30"/>
      <c r="BS501" s="30"/>
      <c r="BT501" s="30"/>
      <c r="BU501" s="30"/>
      <c r="BV501" s="30"/>
      <c r="BW501" s="30"/>
      <c r="BX501" s="30"/>
      <c r="BY501" s="30"/>
      <c r="BZ501" s="30"/>
    </row>
    <row r="502" spans="1:78" ht="13" x14ac:dyDescent="0.15">
      <c r="A502" s="37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M502" s="30"/>
      <c r="BN502" s="30"/>
      <c r="BO502" s="30"/>
      <c r="BP502" s="30"/>
      <c r="BQ502" s="30"/>
      <c r="BR502" s="30"/>
      <c r="BS502" s="30"/>
      <c r="BT502" s="30"/>
      <c r="BU502" s="30"/>
      <c r="BV502" s="30"/>
      <c r="BW502" s="30"/>
      <c r="BX502" s="30"/>
      <c r="BY502" s="30"/>
      <c r="BZ502" s="30"/>
    </row>
    <row r="503" spans="1:78" ht="13" x14ac:dyDescent="0.15">
      <c r="A503" s="37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M503" s="30"/>
      <c r="BN503" s="30"/>
      <c r="BO503" s="30"/>
      <c r="BP503" s="30"/>
      <c r="BQ503" s="30"/>
      <c r="BR503" s="30"/>
      <c r="BS503" s="30"/>
      <c r="BT503" s="30"/>
      <c r="BU503" s="30"/>
      <c r="BV503" s="30"/>
      <c r="BW503" s="30"/>
      <c r="BX503" s="30"/>
      <c r="BY503" s="30"/>
      <c r="BZ503" s="30"/>
    </row>
    <row r="504" spans="1:78" ht="13" x14ac:dyDescent="0.15">
      <c r="A504" s="37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M504" s="30"/>
      <c r="BN504" s="30"/>
      <c r="BO504" s="30"/>
      <c r="BP504" s="30"/>
      <c r="BQ504" s="30"/>
      <c r="BR504" s="30"/>
      <c r="BS504" s="30"/>
      <c r="BT504" s="30"/>
      <c r="BU504" s="30"/>
      <c r="BV504" s="30"/>
      <c r="BW504" s="30"/>
      <c r="BX504" s="30"/>
      <c r="BY504" s="30"/>
      <c r="BZ504" s="30"/>
    </row>
    <row r="505" spans="1:78" ht="13" x14ac:dyDescent="0.15">
      <c r="A505" s="37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M505" s="30"/>
      <c r="BN505" s="30"/>
      <c r="BO505" s="30"/>
      <c r="BP505" s="30"/>
      <c r="BQ505" s="30"/>
      <c r="BR505" s="30"/>
      <c r="BS505" s="30"/>
      <c r="BT505" s="30"/>
      <c r="BU505" s="30"/>
      <c r="BV505" s="30"/>
      <c r="BW505" s="30"/>
      <c r="BX505" s="30"/>
      <c r="BY505" s="30"/>
      <c r="BZ505" s="30"/>
    </row>
    <row r="506" spans="1:78" ht="13" x14ac:dyDescent="0.15">
      <c r="A506" s="37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M506" s="30"/>
      <c r="BN506" s="30"/>
      <c r="BO506" s="30"/>
      <c r="BP506" s="30"/>
      <c r="BQ506" s="30"/>
      <c r="BR506" s="30"/>
      <c r="BS506" s="30"/>
      <c r="BT506" s="30"/>
      <c r="BU506" s="30"/>
      <c r="BV506" s="30"/>
      <c r="BW506" s="30"/>
      <c r="BX506" s="30"/>
      <c r="BY506" s="30"/>
      <c r="BZ506" s="30"/>
    </row>
    <row r="507" spans="1:78" ht="13" x14ac:dyDescent="0.15">
      <c r="A507" s="37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M507" s="30"/>
      <c r="BN507" s="30"/>
      <c r="BO507" s="30"/>
      <c r="BP507" s="30"/>
      <c r="BQ507" s="30"/>
      <c r="BR507" s="30"/>
      <c r="BS507" s="30"/>
      <c r="BT507" s="30"/>
      <c r="BU507" s="30"/>
      <c r="BV507" s="30"/>
      <c r="BW507" s="30"/>
      <c r="BX507" s="30"/>
      <c r="BY507" s="30"/>
      <c r="BZ507" s="30"/>
    </row>
    <row r="508" spans="1:78" ht="13" x14ac:dyDescent="0.15">
      <c r="A508" s="37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M508" s="30"/>
      <c r="BN508" s="30"/>
      <c r="BO508" s="30"/>
      <c r="BP508" s="30"/>
      <c r="BQ508" s="30"/>
      <c r="BR508" s="30"/>
      <c r="BS508" s="30"/>
      <c r="BT508" s="30"/>
      <c r="BU508" s="30"/>
      <c r="BV508" s="30"/>
      <c r="BW508" s="30"/>
      <c r="BX508" s="30"/>
      <c r="BY508" s="30"/>
      <c r="BZ508" s="30"/>
    </row>
    <row r="509" spans="1:78" ht="13" x14ac:dyDescent="0.15">
      <c r="A509" s="37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M509" s="30"/>
      <c r="BN509" s="30"/>
      <c r="BO509" s="30"/>
      <c r="BP509" s="30"/>
      <c r="BQ509" s="30"/>
      <c r="BR509" s="30"/>
      <c r="BS509" s="30"/>
      <c r="BT509" s="30"/>
      <c r="BU509" s="30"/>
      <c r="BV509" s="30"/>
      <c r="BW509" s="30"/>
      <c r="BX509" s="30"/>
      <c r="BY509" s="30"/>
      <c r="BZ509" s="30"/>
    </row>
    <row r="510" spans="1:78" ht="13" x14ac:dyDescent="0.15">
      <c r="A510" s="37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M510" s="30"/>
      <c r="BN510" s="30"/>
      <c r="BO510" s="30"/>
      <c r="BP510" s="30"/>
      <c r="BQ510" s="30"/>
      <c r="BR510" s="30"/>
      <c r="BS510" s="30"/>
      <c r="BT510" s="30"/>
      <c r="BU510" s="30"/>
      <c r="BV510" s="30"/>
      <c r="BW510" s="30"/>
      <c r="BX510" s="30"/>
      <c r="BY510" s="30"/>
      <c r="BZ510" s="30"/>
    </row>
    <row r="511" spans="1:78" ht="13" x14ac:dyDescent="0.15">
      <c r="A511" s="37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M511" s="30"/>
      <c r="BN511" s="30"/>
      <c r="BO511" s="30"/>
      <c r="BP511" s="30"/>
      <c r="BQ511" s="30"/>
      <c r="BR511" s="30"/>
      <c r="BS511" s="30"/>
      <c r="BT511" s="30"/>
      <c r="BU511" s="30"/>
      <c r="BV511" s="30"/>
      <c r="BW511" s="30"/>
      <c r="BX511" s="30"/>
      <c r="BY511" s="30"/>
      <c r="BZ511" s="30"/>
    </row>
    <row r="512" spans="1:78" ht="13" x14ac:dyDescent="0.15">
      <c r="A512" s="37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  <c r="BN512" s="30"/>
      <c r="BO512" s="30"/>
      <c r="BP512" s="30"/>
      <c r="BQ512" s="30"/>
      <c r="BR512" s="30"/>
      <c r="BS512" s="30"/>
      <c r="BT512" s="30"/>
      <c r="BU512" s="30"/>
      <c r="BV512" s="30"/>
      <c r="BW512" s="30"/>
      <c r="BX512" s="30"/>
      <c r="BY512" s="30"/>
      <c r="BZ512" s="30"/>
    </row>
    <row r="513" spans="1:78" ht="13" x14ac:dyDescent="0.15">
      <c r="A513" s="37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M513" s="30"/>
      <c r="BN513" s="30"/>
      <c r="BO513" s="30"/>
      <c r="BP513" s="30"/>
      <c r="BQ513" s="30"/>
      <c r="BR513" s="30"/>
      <c r="BS513" s="30"/>
      <c r="BT513" s="30"/>
      <c r="BU513" s="30"/>
      <c r="BV513" s="30"/>
      <c r="BW513" s="30"/>
      <c r="BX513" s="30"/>
      <c r="BY513" s="30"/>
      <c r="BZ513" s="30"/>
    </row>
    <row r="514" spans="1:78" ht="13" x14ac:dyDescent="0.15">
      <c r="A514" s="37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M514" s="30"/>
      <c r="BN514" s="30"/>
      <c r="BO514" s="30"/>
      <c r="BP514" s="30"/>
      <c r="BQ514" s="30"/>
      <c r="BR514" s="30"/>
      <c r="BS514" s="30"/>
      <c r="BT514" s="30"/>
      <c r="BU514" s="30"/>
      <c r="BV514" s="30"/>
      <c r="BW514" s="30"/>
      <c r="BX514" s="30"/>
      <c r="BY514" s="30"/>
      <c r="BZ514" s="30"/>
    </row>
    <row r="515" spans="1:78" ht="13" x14ac:dyDescent="0.15">
      <c r="A515" s="37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M515" s="30"/>
      <c r="BN515" s="30"/>
      <c r="BO515" s="30"/>
      <c r="BP515" s="30"/>
      <c r="BQ515" s="30"/>
      <c r="BR515" s="30"/>
      <c r="BS515" s="30"/>
      <c r="BT515" s="30"/>
      <c r="BU515" s="30"/>
      <c r="BV515" s="30"/>
      <c r="BW515" s="30"/>
      <c r="BX515" s="30"/>
      <c r="BY515" s="30"/>
      <c r="BZ515" s="30"/>
    </row>
    <row r="516" spans="1:78" ht="13" x14ac:dyDescent="0.15">
      <c r="A516" s="37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  <c r="BN516" s="30"/>
      <c r="BO516" s="30"/>
      <c r="BP516" s="30"/>
      <c r="BQ516" s="30"/>
      <c r="BR516" s="30"/>
      <c r="BS516" s="30"/>
      <c r="BT516" s="30"/>
      <c r="BU516" s="30"/>
      <c r="BV516" s="30"/>
      <c r="BW516" s="30"/>
      <c r="BX516" s="30"/>
      <c r="BY516" s="30"/>
      <c r="BZ516" s="30"/>
    </row>
    <row r="517" spans="1:78" ht="13" x14ac:dyDescent="0.15">
      <c r="A517" s="37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  <c r="BN517" s="30"/>
      <c r="BO517" s="30"/>
      <c r="BP517" s="30"/>
      <c r="BQ517" s="30"/>
      <c r="BR517" s="30"/>
      <c r="BS517" s="30"/>
      <c r="BT517" s="30"/>
      <c r="BU517" s="30"/>
      <c r="BV517" s="30"/>
      <c r="BW517" s="30"/>
      <c r="BX517" s="30"/>
      <c r="BY517" s="30"/>
      <c r="BZ517" s="30"/>
    </row>
    <row r="518" spans="1:78" ht="13" x14ac:dyDescent="0.15">
      <c r="A518" s="37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M518" s="30"/>
      <c r="BN518" s="30"/>
      <c r="BO518" s="30"/>
      <c r="BP518" s="30"/>
      <c r="BQ518" s="30"/>
      <c r="BR518" s="30"/>
      <c r="BS518" s="30"/>
      <c r="BT518" s="30"/>
      <c r="BU518" s="30"/>
      <c r="BV518" s="30"/>
      <c r="BW518" s="30"/>
      <c r="BX518" s="30"/>
      <c r="BY518" s="30"/>
      <c r="BZ518" s="30"/>
    </row>
    <row r="519" spans="1:78" ht="13" x14ac:dyDescent="0.15">
      <c r="A519" s="37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  <c r="BN519" s="30"/>
      <c r="BO519" s="30"/>
      <c r="BP519" s="30"/>
      <c r="BQ519" s="30"/>
      <c r="BR519" s="30"/>
      <c r="BS519" s="30"/>
      <c r="BT519" s="30"/>
      <c r="BU519" s="30"/>
      <c r="BV519" s="30"/>
      <c r="BW519" s="30"/>
      <c r="BX519" s="30"/>
      <c r="BY519" s="30"/>
      <c r="BZ519" s="30"/>
    </row>
    <row r="520" spans="1:78" ht="13" x14ac:dyDescent="0.15">
      <c r="A520" s="37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M520" s="30"/>
      <c r="BN520" s="30"/>
      <c r="BO520" s="30"/>
      <c r="BP520" s="30"/>
      <c r="BQ520" s="30"/>
      <c r="BR520" s="30"/>
      <c r="BS520" s="30"/>
      <c r="BT520" s="30"/>
      <c r="BU520" s="30"/>
      <c r="BV520" s="30"/>
      <c r="BW520" s="30"/>
      <c r="BX520" s="30"/>
      <c r="BY520" s="30"/>
      <c r="BZ520" s="30"/>
    </row>
    <row r="521" spans="1:78" ht="13" x14ac:dyDescent="0.15">
      <c r="A521" s="37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M521" s="30"/>
      <c r="BN521" s="30"/>
      <c r="BO521" s="30"/>
      <c r="BP521" s="30"/>
      <c r="BQ521" s="30"/>
      <c r="BR521" s="30"/>
      <c r="BS521" s="30"/>
      <c r="BT521" s="30"/>
      <c r="BU521" s="30"/>
      <c r="BV521" s="30"/>
      <c r="BW521" s="30"/>
      <c r="BX521" s="30"/>
      <c r="BY521" s="30"/>
      <c r="BZ521" s="30"/>
    </row>
    <row r="522" spans="1:78" ht="13" x14ac:dyDescent="0.15">
      <c r="A522" s="37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M522" s="30"/>
      <c r="BN522" s="30"/>
      <c r="BO522" s="30"/>
      <c r="BP522" s="30"/>
      <c r="BQ522" s="30"/>
      <c r="BR522" s="30"/>
      <c r="BS522" s="30"/>
      <c r="BT522" s="30"/>
      <c r="BU522" s="30"/>
      <c r="BV522" s="30"/>
      <c r="BW522" s="30"/>
      <c r="BX522" s="30"/>
      <c r="BY522" s="30"/>
      <c r="BZ522" s="30"/>
    </row>
    <row r="523" spans="1:78" ht="13" x14ac:dyDescent="0.15">
      <c r="A523" s="37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  <c r="BN523" s="30"/>
      <c r="BO523" s="30"/>
      <c r="BP523" s="30"/>
      <c r="BQ523" s="30"/>
      <c r="BR523" s="30"/>
      <c r="BS523" s="30"/>
      <c r="BT523" s="30"/>
      <c r="BU523" s="30"/>
      <c r="BV523" s="30"/>
      <c r="BW523" s="30"/>
      <c r="BX523" s="30"/>
      <c r="BY523" s="30"/>
      <c r="BZ523" s="30"/>
    </row>
    <row r="524" spans="1:78" ht="13" x14ac:dyDescent="0.15">
      <c r="A524" s="37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  <c r="BN524" s="30"/>
      <c r="BO524" s="30"/>
      <c r="BP524" s="30"/>
      <c r="BQ524" s="30"/>
      <c r="BR524" s="30"/>
      <c r="BS524" s="30"/>
      <c r="BT524" s="30"/>
      <c r="BU524" s="30"/>
      <c r="BV524" s="30"/>
      <c r="BW524" s="30"/>
      <c r="BX524" s="30"/>
      <c r="BY524" s="30"/>
      <c r="BZ524" s="30"/>
    </row>
    <row r="525" spans="1:78" ht="13" x14ac:dyDescent="0.15">
      <c r="A525" s="37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M525" s="30"/>
      <c r="BN525" s="30"/>
      <c r="BO525" s="30"/>
      <c r="BP525" s="30"/>
      <c r="BQ525" s="30"/>
      <c r="BR525" s="30"/>
      <c r="BS525" s="30"/>
      <c r="BT525" s="30"/>
      <c r="BU525" s="30"/>
      <c r="BV525" s="30"/>
      <c r="BW525" s="30"/>
      <c r="BX525" s="30"/>
      <c r="BY525" s="30"/>
      <c r="BZ525" s="30"/>
    </row>
    <row r="526" spans="1:78" ht="13" x14ac:dyDescent="0.15">
      <c r="A526" s="37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M526" s="30"/>
      <c r="BN526" s="30"/>
      <c r="BO526" s="30"/>
      <c r="BP526" s="30"/>
      <c r="BQ526" s="30"/>
      <c r="BR526" s="30"/>
      <c r="BS526" s="30"/>
      <c r="BT526" s="30"/>
      <c r="BU526" s="30"/>
      <c r="BV526" s="30"/>
      <c r="BW526" s="30"/>
      <c r="BX526" s="30"/>
      <c r="BY526" s="30"/>
      <c r="BZ526" s="30"/>
    </row>
    <row r="527" spans="1:78" ht="13" x14ac:dyDescent="0.15">
      <c r="A527" s="37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  <c r="BN527" s="30"/>
      <c r="BO527" s="30"/>
      <c r="BP527" s="30"/>
      <c r="BQ527" s="30"/>
      <c r="BR527" s="30"/>
      <c r="BS527" s="30"/>
      <c r="BT527" s="30"/>
      <c r="BU527" s="30"/>
      <c r="BV527" s="30"/>
      <c r="BW527" s="30"/>
      <c r="BX527" s="30"/>
      <c r="BY527" s="30"/>
      <c r="BZ527" s="30"/>
    </row>
    <row r="528" spans="1:78" ht="13" x14ac:dyDescent="0.15">
      <c r="A528" s="37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M528" s="30"/>
      <c r="BN528" s="30"/>
      <c r="BO528" s="30"/>
      <c r="BP528" s="30"/>
      <c r="BQ528" s="30"/>
      <c r="BR528" s="30"/>
      <c r="BS528" s="30"/>
      <c r="BT528" s="30"/>
      <c r="BU528" s="30"/>
      <c r="BV528" s="30"/>
      <c r="BW528" s="30"/>
      <c r="BX528" s="30"/>
      <c r="BY528" s="30"/>
      <c r="BZ528" s="30"/>
    </row>
    <row r="529" spans="1:78" ht="13" x14ac:dyDescent="0.15">
      <c r="A529" s="37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M529" s="30"/>
      <c r="BN529" s="30"/>
      <c r="BO529" s="30"/>
      <c r="BP529" s="30"/>
      <c r="BQ529" s="30"/>
      <c r="BR529" s="30"/>
      <c r="BS529" s="30"/>
      <c r="BT529" s="30"/>
      <c r="BU529" s="30"/>
      <c r="BV529" s="30"/>
      <c r="BW529" s="30"/>
      <c r="BX529" s="30"/>
      <c r="BY529" s="30"/>
      <c r="BZ529" s="30"/>
    </row>
    <row r="530" spans="1:78" ht="13" x14ac:dyDescent="0.15">
      <c r="A530" s="37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30"/>
      <c r="BW530" s="30"/>
      <c r="BX530" s="30"/>
      <c r="BY530" s="30"/>
      <c r="BZ530" s="30"/>
    </row>
    <row r="531" spans="1:78" ht="13" x14ac:dyDescent="0.15">
      <c r="A531" s="37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  <c r="BN531" s="30"/>
      <c r="BO531" s="30"/>
      <c r="BP531" s="30"/>
      <c r="BQ531" s="30"/>
      <c r="BR531" s="30"/>
      <c r="BS531" s="30"/>
      <c r="BT531" s="30"/>
      <c r="BU531" s="30"/>
      <c r="BV531" s="30"/>
      <c r="BW531" s="30"/>
      <c r="BX531" s="30"/>
      <c r="BY531" s="30"/>
      <c r="BZ531" s="30"/>
    </row>
    <row r="532" spans="1:78" ht="13" x14ac:dyDescent="0.15">
      <c r="A532" s="37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  <c r="BN532" s="30"/>
      <c r="BO532" s="30"/>
      <c r="BP532" s="30"/>
      <c r="BQ532" s="30"/>
      <c r="BR532" s="30"/>
      <c r="BS532" s="30"/>
      <c r="BT532" s="30"/>
      <c r="BU532" s="30"/>
      <c r="BV532" s="30"/>
      <c r="BW532" s="30"/>
      <c r="BX532" s="30"/>
      <c r="BY532" s="30"/>
      <c r="BZ532" s="30"/>
    </row>
    <row r="533" spans="1:78" ht="13" x14ac:dyDescent="0.15">
      <c r="A533" s="37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  <c r="BN533" s="30"/>
      <c r="BO533" s="30"/>
      <c r="BP533" s="30"/>
      <c r="BQ533" s="30"/>
      <c r="BR533" s="30"/>
      <c r="BS533" s="30"/>
      <c r="BT533" s="30"/>
      <c r="BU533" s="30"/>
      <c r="BV533" s="30"/>
      <c r="BW533" s="30"/>
      <c r="BX533" s="30"/>
      <c r="BY533" s="30"/>
      <c r="BZ533" s="30"/>
    </row>
    <row r="534" spans="1:78" ht="13" x14ac:dyDescent="0.15">
      <c r="A534" s="37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  <c r="BN534" s="30"/>
      <c r="BO534" s="30"/>
      <c r="BP534" s="30"/>
      <c r="BQ534" s="30"/>
      <c r="BR534" s="30"/>
      <c r="BS534" s="30"/>
      <c r="BT534" s="30"/>
      <c r="BU534" s="30"/>
      <c r="BV534" s="30"/>
      <c r="BW534" s="30"/>
      <c r="BX534" s="30"/>
      <c r="BY534" s="30"/>
      <c r="BZ534" s="30"/>
    </row>
    <row r="535" spans="1:78" ht="13" x14ac:dyDescent="0.15">
      <c r="A535" s="37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  <c r="BN535" s="30"/>
      <c r="BO535" s="30"/>
      <c r="BP535" s="30"/>
      <c r="BQ535" s="30"/>
      <c r="BR535" s="30"/>
      <c r="BS535" s="30"/>
      <c r="BT535" s="30"/>
      <c r="BU535" s="30"/>
      <c r="BV535" s="30"/>
      <c r="BW535" s="30"/>
      <c r="BX535" s="30"/>
      <c r="BY535" s="30"/>
      <c r="BZ535" s="30"/>
    </row>
    <row r="536" spans="1:78" ht="13" x14ac:dyDescent="0.15">
      <c r="A536" s="37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  <c r="BN536" s="30"/>
      <c r="BO536" s="30"/>
      <c r="BP536" s="30"/>
      <c r="BQ536" s="30"/>
      <c r="BR536" s="30"/>
      <c r="BS536" s="30"/>
      <c r="BT536" s="30"/>
      <c r="BU536" s="30"/>
      <c r="BV536" s="30"/>
      <c r="BW536" s="30"/>
      <c r="BX536" s="30"/>
      <c r="BY536" s="30"/>
      <c r="BZ536" s="30"/>
    </row>
    <row r="537" spans="1:78" ht="13" x14ac:dyDescent="0.15">
      <c r="A537" s="37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  <c r="BN537" s="30"/>
      <c r="BO537" s="30"/>
      <c r="BP537" s="30"/>
      <c r="BQ537" s="30"/>
      <c r="BR537" s="30"/>
      <c r="BS537" s="30"/>
      <c r="BT537" s="30"/>
      <c r="BU537" s="30"/>
      <c r="BV537" s="30"/>
      <c r="BW537" s="30"/>
      <c r="BX537" s="30"/>
      <c r="BY537" s="30"/>
      <c r="BZ537" s="30"/>
    </row>
    <row r="538" spans="1:78" ht="13" x14ac:dyDescent="0.15">
      <c r="A538" s="37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  <c r="BN538" s="30"/>
      <c r="BO538" s="30"/>
      <c r="BP538" s="30"/>
      <c r="BQ538" s="30"/>
      <c r="BR538" s="30"/>
      <c r="BS538" s="30"/>
      <c r="BT538" s="30"/>
      <c r="BU538" s="30"/>
      <c r="BV538" s="30"/>
      <c r="BW538" s="30"/>
      <c r="BX538" s="30"/>
      <c r="BY538" s="30"/>
      <c r="BZ538" s="30"/>
    </row>
    <row r="539" spans="1:78" ht="13" x14ac:dyDescent="0.15">
      <c r="A539" s="37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  <c r="BN539" s="30"/>
      <c r="BO539" s="30"/>
      <c r="BP539" s="30"/>
      <c r="BQ539" s="30"/>
      <c r="BR539" s="30"/>
      <c r="BS539" s="30"/>
      <c r="BT539" s="30"/>
      <c r="BU539" s="30"/>
      <c r="BV539" s="30"/>
      <c r="BW539" s="30"/>
      <c r="BX539" s="30"/>
      <c r="BY539" s="30"/>
      <c r="BZ539" s="30"/>
    </row>
    <row r="540" spans="1:78" ht="13" x14ac:dyDescent="0.15">
      <c r="A540" s="37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  <c r="BN540" s="30"/>
      <c r="BO540" s="30"/>
      <c r="BP540" s="30"/>
      <c r="BQ540" s="30"/>
      <c r="BR540" s="30"/>
      <c r="BS540" s="30"/>
      <c r="BT540" s="30"/>
      <c r="BU540" s="30"/>
      <c r="BV540" s="30"/>
      <c r="BW540" s="30"/>
      <c r="BX540" s="30"/>
      <c r="BY540" s="30"/>
      <c r="BZ540" s="30"/>
    </row>
    <row r="541" spans="1:78" ht="13" x14ac:dyDescent="0.15">
      <c r="A541" s="37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M541" s="30"/>
      <c r="BN541" s="30"/>
      <c r="BO541" s="30"/>
      <c r="BP541" s="30"/>
      <c r="BQ541" s="30"/>
      <c r="BR541" s="30"/>
      <c r="BS541" s="30"/>
      <c r="BT541" s="30"/>
      <c r="BU541" s="30"/>
      <c r="BV541" s="30"/>
      <c r="BW541" s="30"/>
      <c r="BX541" s="30"/>
      <c r="BY541" s="30"/>
      <c r="BZ541" s="30"/>
    </row>
    <row r="542" spans="1:78" ht="13" x14ac:dyDescent="0.15">
      <c r="A542" s="37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M542" s="30"/>
      <c r="BN542" s="30"/>
      <c r="BO542" s="30"/>
      <c r="BP542" s="30"/>
      <c r="BQ542" s="30"/>
      <c r="BR542" s="30"/>
      <c r="BS542" s="30"/>
      <c r="BT542" s="30"/>
      <c r="BU542" s="30"/>
      <c r="BV542" s="30"/>
      <c r="BW542" s="30"/>
      <c r="BX542" s="30"/>
      <c r="BY542" s="30"/>
      <c r="BZ542" s="30"/>
    </row>
    <row r="543" spans="1:78" ht="13" x14ac:dyDescent="0.15">
      <c r="A543" s="37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M543" s="30"/>
      <c r="BN543" s="30"/>
      <c r="BO543" s="30"/>
      <c r="BP543" s="30"/>
      <c r="BQ543" s="30"/>
      <c r="BR543" s="30"/>
      <c r="BS543" s="30"/>
      <c r="BT543" s="30"/>
      <c r="BU543" s="30"/>
      <c r="BV543" s="30"/>
      <c r="BW543" s="30"/>
      <c r="BX543" s="30"/>
      <c r="BY543" s="30"/>
      <c r="BZ543" s="30"/>
    </row>
    <row r="544" spans="1:78" ht="13" x14ac:dyDescent="0.15">
      <c r="A544" s="37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  <c r="BV544" s="30"/>
      <c r="BW544" s="30"/>
      <c r="BX544" s="30"/>
      <c r="BY544" s="30"/>
      <c r="BZ544" s="30"/>
    </row>
    <row r="545" spans="1:78" ht="13" x14ac:dyDescent="0.15">
      <c r="A545" s="37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M545" s="30"/>
      <c r="BN545" s="30"/>
      <c r="BO545" s="30"/>
      <c r="BP545" s="30"/>
      <c r="BQ545" s="30"/>
      <c r="BR545" s="30"/>
      <c r="BS545" s="30"/>
      <c r="BT545" s="30"/>
      <c r="BU545" s="30"/>
      <c r="BV545" s="30"/>
      <c r="BW545" s="30"/>
      <c r="BX545" s="30"/>
      <c r="BY545" s="30"/>
      <c r="BZ545" s="30"/>
    </row>
    <row r="546" spans="1:78" ht="13" x14ac:dyDescent="0.15">
      <c r="A546" s="37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  <c r="BN546" s="30"/>
      <c r="BO546" s="30"/>
      <c r="BP546" s="30"/>
      <c r="BQ546" s="30"/>
      <c r="BR546" s="30"/>
      <c r="BS546" s="30"/>
      <c r="BT546" s="30"/>
      <c r="BU546" s="30"/>
      <c r="BV546" s="30"/>
      <c r="BW546" s="30"/>
      <c r="BX546" s="30"/>
      <c r="BY546" s="30"/>
      <c r="BZ546" s="30"/>
    </row>
    <row r="547" spans="1:78" ht="13" x14ac:dyDescent="0.15">
      <c r="A547" s="37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M547" s="30"/>
      <c r="BN547" s="30"/>
      <c r="BO547" s="30"/>
      <c r="BP547" s="30"/>
      <c r="BQ547" s="30"/>
      <c r="BR547" s="30"/>
      <c r="BS547" s="30"/>
      <c r="BT547" s="30"/>
      <c r="BU547" s="30"/>
      <c r="BV547" s="30"/>
      <c r="BW547" s="30"/>
      <c r="BX547" s="30"/>
      <c r="BY547" s="30"/>
      <c r="BZ547" s="30"/>
    </row>
    <row r="548" spans="1:78" ht="13" x14ac:dyDescent="0.15">
      <c r="A548" s="37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M548" s="30"/>
      <c r="BN548" s="30"/>
      <c r="BO548" s="30"/>
      <c r="BP548" s="30"/>
      <c r="BQ548" s="30"/>
      <c r="BR548" s="30"/>
      <c r="BS548" s="30"/>
      <c r="BT548" s="30"/>
      <c r="BU548" s="30"/>
      <c r="BV548" s="30"/>
      <c r="BW548" s="30"/>
      <c r="BX548" s="30"/>
      <c r="BY548" s="30"/>
      <c r="BZ548" s="30"/>
    </row>
    <row r="549" spans="1:78" ht="13" x14ac:dyDescent="0.15">
      <c r="A549" s="37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  <c r="BN549" s="30"/>
      <c r="BO549" s="30"/>
      <c r="BP549" s="30"/>
      <c r="BQ549" s="30"/>
      <c r="BR549" s="30"/>
      <c r="BS549" s="30"/>
      <c r="BT549" s="30"/>
      <c r="BU549" s="30"/>
      <c r="BV549" s="30"/>
      <c r="BW549" s="30"/>
      <c r="BX549" s="30"/>
      <c r="BY549" s="30"/>
      <c r="BZ549" s="30"/>
    </row>
    <row r="550" spans="1:78" ht="13" x14ac:dyDescent="0.15">
      <c r="A550" s="37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  <c r="BN550" s="30"/>
      <c r="BO550" s="30"/>
      <c r="BP550" s="30"/>
      <c r="BQ550" s="30"/>
      <c r="BR550" s="30"/>
      <c r="BS550" s="30"/>
      <c r="BT550" s="30"/>
      <c r="BU550" s="30"/>
      <c r="BV550" s="30"/>
      <c r="BW550" s="30"/>
      <c r="BX550" s="30"/>
      <c r="BY550" s="30"/>
      <c r="BZ550" s="30"/>
    </row>
    <row r="551" spans="1:78" ht="13" x14ac:dyDescent="0.15">
      <c r="A551" s="37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M551" s="30"/>
      <c r="BN551" s="30"/>
      <c r="BO551" s="30"/>
      <c r="BP551" s="30"/>
      <c r="BQ551" s="30"/>
      <c r="BR551" s="30"/>
      <c r="BS551" s="30"/>
      <c r="BT551" s="30"/>
      <c r="BU551" s="30"/>
      <c r="BV551" s="30"/>
      <c r="BW551" s="30"/>
      <c r="BX551" s="30"/>
      <c r="BY551" s="30"/>
      <c r="BZ551" s="30"/>
    </row>
    <row r="552" spans="1:78" ht="13" x14ac:dyDescent="0.15">
      <c r="A552" s="37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M552" s="30"/>
      <c r="BN552" s="30"/>
      <c r="BO552" s="30"/>
      <c r="BP552" s="30"/>
      <c r="BQ552" s="30"/>
      <c r="BR552" s="30"/>
      <c r="BS552" s="30"/>
      <c r="BT552" s="30"/>
      <c r="BU552" s="30"/>
      <c r="BV552" s="30"/>
      <c r="BW552" s="30"/>
      <c r="BX552" s="30"/>
      <c r="BY552" s="30"/>
      <c r="BZ552" s="30"/>
    </row>
    <row r="553" spans="1:78" ht="13" x14ac:dyDescent="0.15">
      <c r="A553" s="37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M553" s="30"/>
      <c r="BN553" s="30"/>
      <c r="BO553" s="30"/>
      <c r="BP553" s="30"/>
      <c r="BQ553" s="30"/>
      <c r="BR553" s="30"/>
      <c r="BS553" s="30"/>
      <c r="BT553" s="30"/>
      <c r="BU553" s="30"/>
      <c r="BV553" s="30"/>
      <c r="BW553" s="30"/>
      <c r="BX553" s="30"/>
      <c r="BY553" s="30"/>
      <c r="BZ553" s="30"/>
    </row>
    <row r="554" spans="1:78" ht="13" x14ac:dyDescent="0.15">
      <c r="A554" s="37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  <c r="BN554" s="30"/>
      <c r="BO554" s="30"/>
      <c r="BP554" s="30"/>
      <c r="BQ554" s="30"/>
      <c r="BR554" s="30"/>
      <c r="BS554" s="30"/>
      <c r="BT554" s="30"/>
      <c r="BU554" s="30"/>
      <c r="BV554" s="30"/>
      <c r="BW554" s="30"/>
      <c r="BX554" s="30"/>
      <c r="BY554" s="30"/>
      <c r="BZ554" s="30"/>
    </row>
    <row r="555" spans="1:78" ht="13" x14ac:dyDescent="0.15">
      <c r="A555" s="37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M555" s="30"/>
      <c r="BN555" s="30"/>
      <c r="BO555" s="30"/>
      <c r="BP555" s="30"/>
      <c r="BQ555" s="30"/>
      <c r="BR555" s="30"/>
      <c r="BS555" s="30"/>
      <c r="BT555" s="30"/>
      <c r="BU555" s="30"/>
      <c r="BV555" s="30"/>
      <c r="BW555" s="30"/>
      <c r="BX555" s="30"/>
      <c r="BY555" s="30"/>
      <c r="BZ555" s="30"/>
    </row>
    <row r="556" spans="1:78" ht="13" x14ac:dyDescent="0.15">
      <c r="A556" s="37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M556" s="30"/>
      <c r="BN556" s="30"/>
      <c r="BO556" s="30"/>
      <c r="BP556" s="30"/>
      <c r="BQ556" s="30"/>
      <c r="BR556" s="30"/>
      <c r="BS556" s="30"/>
      <c r="BT556" s="30"/>
      <c r="BU556" s="30"/>
      <c r="BV556" s="30"/>
      <c r="BW556" s="30"/>
      <c r="BX556" s="30"/>
      <c r="BY556" s="30"/>
      <c r="BZ556" s="30"/>
    </row>
    <row r="557" spans="1:78" ht="13" x14ac:dyDescent="0.15">
      <c r="A557" s="37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M557" s="30"/>
      <c r="BN557" s="30"/>
      <c r="BO557" s="30"/>
      <c r="BP557" s="30"/>
      <c r="BQ557" s="30"/>
      <c r="BR557" s="30"/>
      <c r="BS557" s="30"/>
      <c r="BT557" s="30"/>
      <c r="BU557" s="30"/>
      <c r="BV557" s="30"/>
      <c r="BW557" s="30"/>
      <c r="BX557" s="30"/>
      <c r="BY557" s="30"/>
      <c r="BZ557" s="30"/>
    </row>
    <row r="558" spans="1:78" ht="13" x14ac:dyDescent="0.15">
      <c r="A558" s="37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M558" s="30"/>
      <c r="BN558" s="30"/>
      <c r="BO558" s="30"/>
      <c r="BP558" s="30"/>
      <c r="BQ558" s="30"/>
      <c r="BR558" s="30"/>
      <c r="BS558" s="30"/>
      <c r="BT558" s="30"/>
      <c r="BU558" s="30"/>
      <c r="BV558" s="30"/>
      <c r="BW558" s="30"/>
      <c r="BX558" s="30"/>
      <c r="BY558" s="30"/>
      <c r="BZ558" s="30"/>
    </row>
    <row r="559" spans="1:78" ht="13" x14ac:dyDescent="0.15">
      <c r="A559" s="37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M559" s="30"/>
      <c r="BN559" s="30"/>
      <c r="BO559" s="30"/>
      <c r="BP559" s="30"/>
      <c r="BQ559" s="30"/>
      <c r="BR559" s="30"/>
      <c r="BS559" s="30"/>
      <c r="BT559" s="30"/>
      <c r="BU559" s="30"/>
      <c r="BV559" s="30"/>
      <c r="BW559" s="30"/>
      <c r="BX559" s="30"/>
      <c r="BY559" s="30"/>
      <c r="BZ559" s="30"/>
    </row>
    <row r="560" spans="1:78" ht="13" x14ac:dyDescent="0.15">
      <c r="A560" s="37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M560" s="30"/>
      <c r="BN560" s="30"/>
      <c r="BO560" s="30"/>
      <c r="BP560" s="30"/>
      <c r="BQ560" s="30"/>
      <c r="BR560" s="30"/>
      <c r="BS560" s="30"/>
      <c r="BT560" s="30"/>
      <c r="BU560" s="30"/>
      <c r="BV560" s="30"/>
      <c r="BW560" s="30"/>
      <c r="BX560" s="30"/>
      <c r="BY560" s="30"/>
      <c r="BZ560" s="30"/>
    </row>
    <row r="561" spans="1:78" ht="13" x14ac:dyDescent="0.15">
      <c r="A561" s="37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M561" s="30"/>
      <c r="BN561" s="30"/>
      <c r="BO561" s="30"/>
      <c r="BP561" s="30"/>
      <c r="BQ561" s="30"/>
      <c r="BR561" s="30"/>
      <c r="BS561" s="30"/>
      <c r="BT561" s="30"/>
      <c r="BU561" s="30"/>
      <c r="BV561" s="30"/>
      <c r="BW561" s="30"/>
      <c r="BX561" s="30"/>
      <c r="BY561" s="30"/>
      <c r="BZ561" s="30"/>
    </row>
    <row r="562" spans="1:78" ht="13" x14ac:dyDescent="0.15">
      <c r="A562" s="37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M562" s="30"/>
      <c r="BN562" s="30"/>
      <c r="BO562" s="30"/>
      <c r="BP562" s="30"/>
      <c r="BQ562" s="30"/>
      <c r="BR562" s="30"/>
      <c r="BS562" s="30"/>
      <c r="BT562" s="30"/>
      <c r="BU562" s="30"/>
      <c r="BV562" s="30"/>
      <c r="BW562" s="30"/>
      <c r="BX562" s="30"/>
      <c r="BY562" s="30"/>
      <c r="BZ562" s="30"/>
    </row>
    <row r="563" spans="1:78" ht="13" x14ac:dyDescent="0.15">
      <c r="A563" s="37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M563" s="30"/>
      <c r="BN563" s="30"/>
      <c r="BO563" s="30"/>
      <c r="BP563" s="30"/>
      <c r="BQ563" s="30"/>
      <c r="BR563" s="30"/>
      <c r="BS563" s="30"/>
      <c r="BT563" s="30"/>
      <c r="BU563" s="30"/>
      <c r="BV563" s="30"/>
      <c r="BW563" s="30"/>
      <c r="BX563" s="30"/>
      <c r="BY563" s="30"/>
      <c r="BZ563" s="30"/>
    </row>
    <row r="564" spans="1:78" ht="13" x14ac:dyDescent="0.15">
      <c r="A564" s="37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  <c r="BN564" s="30"/>
      <c r="BO564" s="30"/>
      <c r="BP564" s="30"/>
      <c r="BQ564" s="30"/>
      <c r="BR564" s="30"/>
      <c r="BS564" s="30"/>
      <c r="BT564" s="30"/>
      <c r="BU564" s="30"/>
      <c r="BV564" s="30"/>
      <c r="BW564" s="30"/>
      <c r="BX564" s="30"/>
      <c r="BY564" s="30"/>
      <c r="BZ564" s="30"/>
    </row>
    <row r="565" spans="1:78" ht="13" x14ac:dyDescent="0.15">
      <c r="A565" s="37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M565" s="30"/>
      <c r="BN565" s="30"/>
      <c r="BO565" s="30"/>
      <c r="BP565" s="30"/>
      <c r="BQ565" s="30"/>
      <c r="BR565" s="30"/>
      <c r="BS565" s="30"/>
      <c r="BT565" s="30"/>
      <c r="BU565" s="30"/>
      <c r="BV565" s="30"/>
      <c r="BW565" s="30"/>
      <c r="BX565" s="30"/>
      <c r="BY565" s="30"/>
      <c r="BZ565" s="30"/>
    </row>
    <row r="566" spans="1:78" ht="13" x14ac:dyDescent="0.15">
      <c r="A566" s="37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M566" s="30"/>
      <c r="BN566" s="30"/>
      <c r="BO566" s="30"/>
      <c r="BP566" s="30"/>
      <c r="BQ566" s="30"/>
      <c r="BR566" s="30"/>
      <c r="BS566" s="30"/>
      <c r="BT566" s="30"/>
      <c r="BU566" s="30"/>
      <c r="BV566" s="30"/>
      <c r="BW566" s="30"/>
      <c r="BX566" s="30"/>
      <c r="BY566" s="30"/>
      <c r="BZ566" s="30"/>
    </row>
    <row r="567" spans="1:78" ht="13" x14ac:dyDescent="0.15">
      <c r="A567" s="37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M567" s="30"/>
      <c r="BN567" s="30"/>
      <c r="BO567" s="30"/>
      <c r="BP567" s="30"/>
      <c r="BQ567" s="30"/>
      <c r="BR567" s="30"/>
      <c r="BS567" s="30"/>
      <c r="BT567" s="30"/>
      <c r="BU567" s="30"/>
      <c r="BV567" s="30"/>
      <c r="BW567" s="30"/>
      <c r="BX567" s="30"/>
      <c r="BY567" s="30"/>
      <c r="BZ567" s="30"/>
    </row>
    <row r="568" spans="1:78" ht="13" x14ac:dyDescent="0.15">
      <c r="A568" s="37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M568" s="30"/>
      <c r="BN568" s="30"/>
      <c r="BO568" s="30"/>
      <c r="BP568" s="30"/>
      <c r="BQ568" s="30"/>
      <c r="BR568" s="30"/>
      <c r="BS568" s="30"/>
      <c r="BT568" s="30"/>
      <c r="BU568" s="30"/>
      <c r="BV568" s="30"/>
      <c r="BW568" s="30"/>
      <c r="BX568" s="30"/>
      <c r="BY568" s="30"/>
      <c r="BZ568" s="30"/>
    </row>
    <row r="569" spans="1:78" ht="13" x14ac:dyDescent="0.15">
      <c r="A569" s="37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M569" s="30"/>
      <c r="BN569" s="30"/>
      <c r="BO569" s="30"/>
      <c r="BP569" s="30"/>
      <c r="BQ569" s="30"/>
      <c r="BR569" s="30"/>
      <c r="BS569" s="30"/>
      <c r="BT569" s="30"/>
      <c r="BU569" s="30"/>
      <c r="BV569" s="30"/>
      <c r="BW569" s="30"/>
      <c r="BX569" s="30"/>
      <c r="BY569" s="30"/>
      <c r="BZ569" s="30"/>
    </row>
    <row r="570" spans="1:78" ht="13" x14ac:dyDescent="0.15">
      <c r="A570" s="37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M570" s="30"/>
      <c r="BN570" s="30"/>
      <c r="BO570" s="30"/>
      <c r="BP570" s="30"/>
      <c r="BQ570" s="30"/>
      <c r="BR570" s="30"/>
      <c r="BS570" s="30"/>
      <c r="BT570" s="30"/>
      <c r="BU570" s="30"/>
      <c r="BV570" s="30"/>
      <c r="BW570" s="30"/>
      <c r="BX570" s="30"/>
      <c r="BY570" s="30"/>
      <c r="BZ570" s="30"/>
    </row>
    <row r="571" spans="1:78" ht="13" x14ac:dyDescent="0.15">
      <c r="A571" s="37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M571" s="30"/>
      <c r="BN571" s="30"/>
      <c r="BO571" s="30"/>
      <c r="BP571" s="30"/>
      <c r="BQ571" s="30"/>
      <c r="BR571" s="30"/>
      <c r="BS571" s="30"/>
      <c r="BT571" s="30"/>
      <c r="BU571" s="30"/>
      <c r="BV571" s="30"/>
      <c r="BW571" s="30"/>
      <c r="BX571" s="30"/>
      <c r="BY571" s="30"/>
      <c r="BZ571" s="30"/>
    </row>
    <row r="572" spans="1:78" ht="13" x14ac:dyDescent="0.15">
      <c r="A572" s="37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M572" s="30"/>
      <c r="BN572" s="30"/>
      <c r="BO572" s="30"/>
      <c r="BP572" s="30"/>
      <c r="BQ572" s="30"/>
      <c r="BR572" s="30"/>
      <c r="BS572" s="30"/>
      <c r="BT572" s="30"/>
      <c r="BU572" s="30"/>
      <c r="BV572" s="30"/>
      <c r="BW572" s="30"/>
      <c r="BX572" s="30"/>
      <c r="BY572" s="30"/>
      <c r="BZ572" s="30"/>
    </row>
    <row r="573" spans="1:78" ht="13" x14ac:dyDescent="0.15">
      <c r="A573" s="37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M573" s="30"/>
      <c r="BN573" s="30"/>
      <c r="BO573" s="30"/>
      <c r="BP573" s="30"/>
      <c r="BQ573" s="30"/>
      <c r="BR573" s="30"/>
      <c r="BS573" s="30"/>
      <c r="BT573" s="30"/>
      <c r="BU573" s="30"/>
      <c r="BV573" s="30"/>
      <c r="BW573" s="30"/>
      <c r="BX573" s="30"/>
      <c r="BY573" s="30"/>
      <c r="BZ573" s="30"/>
    </row>
    <row r="574" spans="1:78" ht="13" x14ac:dyDescent="0.15">
      <c r="A574" s="37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M574" s="30"/>
      <c r="BN574" s="30"/>
      <c r="BO574" s="30"/>
      <c r="BP574" s="30"/>
      <c r="BQ574" s="30"/>
      <c r="BR574" s="30"/>
      <c r="BS574" s="30"/>
      <c r="BT574" s="30"/>
      <c r="BU574" s="30"/>
      <c r="BV574" s="30"/>
      <c r="BW574" s="30"/>
      <c r="BX574" s="30"/>
      <c r="BY574" s="30"/>
      <c r="BZ574" s="30"/>
    </row>
    <row r="575" spans="1:78" ht="13" x14ac:dyDescent="0.15">
      <c r="A575" s="37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M575" s="30"/>
      <c r="BN575" s="30"/>
      <c r="BO575" s="30"/>
      <c r="BP575" s="30"/>
      <c r="BQ575" s="30"/>
      <c r="BR575" s="30"/>
      <c r="BS575" s="30"/>
      <c r="BT575" s="30"/>
      <c r="BU575" s="30"/>
      <c r="BV575" s="30"/>
      <c r="BW575" s="30"/>
      <c r="BX575" s="30"/>
      <c r="BY575" s="30"/>
      <c r="BZ575" s="30"/>
    </row>
    <row r="576" spans="1:78" ht="13" x14ac:dyDescent="0.15">
      <c r="A576" s="37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M576" s="30"/>
      <c r="BN576" s="30"/>
      <c r="BO576" s="30"/>
      <c r="BP576" s="30"/>
      <c r="BQ576" s="30"/>
      <c r="BR576" s="30"/>
      <c r="BS576" s="30"/>
      <c r="BT576" s="30"/>
      <c r="BU576" s="30"/>
      <c r="BV576" s="30"/>
      <c r="BW576" s="30"/>
      <c r="BX576" s="30"/>
      <c r="BY576" s="30"/>
      <c r="BZ576" s="30"/>
    </row>
    <row r="577" spans="1:78" ht="13" x14ac:dyDescent="0.15">
      <c r="A577" s="37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M577" s="30"/>
      <c r="BN577" s="30"/>
      <c r="BO577" s="30"/>
      <c r="BP577" s="30"/>
      <c r="BQ577" s="30"/>
      <c r="BR577" s="30"/>
      <c r="BS577" s="30"/>
      <c r="BT577" s="30"/>
      <c r="BU577" s="30"/>
      <c r="BV577" s="30"/>
      <c r="BW577" s="30"/>
      <c r="BX577" s="30"/>
      <c r="BY577" s="30"/>
      <c r="BZ577" s="30"/>
    </row>
    <row r="578" spans="1:78" ht="13" x14ac:dyDescent="0.15">
      <c r="A578" s="37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M578" s="30"/>
      <c r="BN578" s="30"/>
      <c r="BO578" s="30"/>
      <c r="BP578" s="30"/>
      <c r="BQ578" s="30"/>
      <c r="BR578" s="30"/>
      <c r="BS578" s="30"/>
      <c r="BT578" s="30"/>
      <c r="BU578" s="30"/>
      <c r="BV578" s="30"/>
      <c r="BW578" s="30"/>
      <c r="BX578" s="30"/>
      <c r="BY578" s="30"/>
      <c r="BZ578" s="30"/>
    </row>
    <row r="579" spans="1:78" ht="13" x14ac:dyDescent="0.15">
      <c r="A579" s="37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M579" s="30"/>
      <c r="BN579" s="30"/>
      <c r="BO579" s="30"/>
      <c r="BP579" s="30"/>
      <c r="BQ579" s="30"/>
      <c r="BR579" s="30"/>
      <c r="BS579" s="30"/>
      <c r="BT579" s="30"/>
      <c r="BU579" s="30"/>
      <c r="BV579" s="30"/>
      <c r="BW579" s="30"/>
      <c r="BX579" s="30"/>
      <c r="BY579" s="30"/>
      <c r="BZ579" s="30"/>
    </row>
    <row r="580" spans="1:78" ht="13" x14ac:dyDescent="0.15">
      <c r="A580" s="37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M580" s="30"/>
      <c r="BN580" s="30"/>
      <c r="BO580" s="30"/>
      <c r="BP580" s="30"/>
      <c r="BQ580" s="30"/>
      <c r="BR580" s="30"/>
      <c r="BS580" s="30"/>
      <c r="BT580" s="30"/>
      <c r="BU580" s="30"/>
      <c r="BV580" s="30"/>
      <c r="BW580" s="30"/>
      <c r="BX580" s="30"/>
      <c r="BY580" s="30"/>
      <c r="BZ580" s="30"/>
    </row>
    <row r="581" spans="1:78" ht="13" x14ac:dyDescent="0.15">
      <c r="A581" s="37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M581" s="30"/>
      <c r="BN581" s="30"/>
      <c r="BO581" s="30"/>
      <c r="BP581" s="30"/>
      <c r="BQ581" s="30"/>
      <c r="BR581" s="30"/>
      <c r="BS581" s="30"/>
      <c r="BT581" s="30"/>
      <c r="BU581" s="30"/>
      <c r="BV581" s="30"/>
      <c r="BW581" s="30"/>
      <c r="BX581" s="30"/>
      <c r="BY581" s="30"/>
      <c r="BZ581" s="30"/>
    </row>
    <row r="582" spans="1:78" ht="13" x14ac:dyDescent="0.15">
      <c r="A582" s="37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M582" s="30"/>
      <c r="BN582" s="30"/>
      <c r="BO582" s="30"/>
      <c r="BP582" s="30"/>
      <c r="BQ582" s="30"/>
      <c r="BR582" s="30"/>
      <c r="BS582" s="30"/>
      <c r="BT582" s="30"/>
      <c r="BU582" s="30"/>
      <c r="BV582" s="30"/>
      <c r="BW582" s="30"/>
      <c r="BX582" s="30"/>
      <c r="BY582" s="30"/>
      <c r="BZ582" s="30"/>
    </row>
    <row r="583" spans="1:78" ht="13" x14ac:dyDescent="0.15">
      <c r="A583" s="37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M583" s="30"/>
      <c r="BN583" s="30"/>
      <c r="BO583" s="30"/>
      <c r="BP583" s="30"/>
      <c r="BQ583" s="30"/>
      <c r="BR583" s="30"/>
      <c r="BS583" s="30"/>
      <c r="BT583" s="30"/>
      <c r="BU583" s="30"/>
      <c r="BV583" s="30"/>
      <c r="BW583" s="30"/>
      <c r="BX583" s="30"/>
      <c r="BY583" s="30"/>
      <c r="BZ583" s="30"/>
    </row>
    <row r="584" spans="1:78" ht="13" x14ac:dyDescent="0.15">
      <c r="A584" s="37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M584" s="30"/>
      <c r="BN584" s="30"/>
      <c r="BO584" s="30"/>
      <c r="BP584" s="30"/>
      <c r="BQ584" s="30"/>
      <c r="BR584" s="30"/>
      <c r="BS584" s="30"/>
      <c r="BT584" s="30"/>
      <c r="BU584" s="30"/>
      <c r="BV584" s="30"/>
      <c r="BW584" s="30"/>
      <c r="BX584" s="30"/>
      <c r="BY584" s="30"/>
      <c r="BZ584" s="30"/>
    </row>
    <row r="585" spans="1:78" ht="13" x14ac:dyDescent="0.15">
      <c r="A585" s="37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M585" s="30"/>
      <c r="BN585" s="30"/>
      <c r="BO585" s="30"/>
      <c r="BP585" s="30"/>
      <c r="BQ585" s="30"/>
      <c r="BR585" s="30"/>
      <c r="BS585" s="30"/>
      <c r="BT585" s="30"/>
      <c r="BU585" s="30"/>
      <c r="BV585" s="30"/>
      <c r="BW585" s="30"/>
      <c r="BX585" s="30"/>
      <c r="BY585" s="30"/>
      <c r="BZ585" s="30"/>
    </row>
    <row r="586" spans="1:78" ht="13" x14ac:dyDescent="0.15">
      <c r="A586" s="37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  <c r="BM586" s="30"/>
      <c r="BN586" s="30"/>
      <c r="BO586" s="30"/>
      <c r="BP586" s="30"/>
      <c r="BQ586" s="30"/>
      <c r="BR586" s="30"/>
      <c r="BS586" s="30"/>
      <c r="BT586" s="30"/>
      <c r="BU586" s="30"/>
      <c r="BV586" s="30"/>
      <c r="BW586" s="30"/>
      <c r="BX586" s="30"/>
      <c r="BY586" s="30"/>
      <c r="BZ586" s="30"/>
    </row>
    <row r="587" spans="1:78" ht="13" x14ac:dyDescent="0.15">
      <c r="A587" s="37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M587" s="30"/>
      <c r="BN587" s="30"/>
      <c r="BO587" s="30"/>
      <c r="BP587" s="30"/>
      <c r="BQ587" s="30"/>
      <c r="BR587" s="30"/>
      <c r="BS587" s="30"/>
      <c r="BT587" s="30"/>
      <c r="BU587" s="30"/>
      <c r="BV587" s="30"/>
      <c r="BW587" s="30"/>
      <c r="BX587" s="30"/>
      <c r="BY587" s="30"/>
      <c r="BZ587" s="30"/>
    </row>
    <row r="588" spans="1:78" ht="13" x14ac:dyDescent="0.15">
      <c r="A588" s="37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M588" s="30"/>
      <c r="BN588" s="30"/>
      <c r="BO588" s="30"/>
      <c r="BP588" s="30"/>
      <c r="BQ588" s="30"/>
      <c r="BR588" s="30"/>
      <c r="BS588" s="30"/>
      <c r="BT588" s="30"/>
      <c r="BU588" s="30"/>
      <c r="BV588" s="30"/>
      <c r="BW588" s="30"/>
      <c r="BX588" s="30"/>
      <c r="BY588" s="30"/>
      <c r="BZ588" s="30"/>
    </row>
    <row r="589" spans="1:78" ht="13" x14ac:dyDescent="0.15">
      <c r="A589" s="37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M589" s="30"/>
      <c r="BN589" s="30"/>
      <c r="BO589" s="30"/>
      <c r="BP589" s="30"/>
      <c r="BQ589" s="30"/>
      <c r="BR589" s="30"/>
      <c r="BS589" s="30"/>
      <c r="BT589" s="30"/>
      <c r="BU589" s="30"/>
      <c r="BV589" s="30"/>
      <c r="BW589" s="30"/>
      <c r="BX589" s="30"/>
      <c r="BY589" s="30"/>
      <c r="BZ589" s="30"/>
    </row>
    <row r="590" spans="1:78" ht="13" x14ac:dyDescent="0.15">
      <c r="A590" s="37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M590" s="30"/>
      <c r="BN590" s="30"/>
      <c r="BO590" s="30"/>
      <c r="BP590" s="30"/>
      <c r="BQ590" s="30"/>
      <c r="BR590" s="30"/>
      <c r="BS590" s="30"/>
      <c r="BT590" s="30"/>
      <c r="BU590" s="30"/>
      <c r="BV590" s="30"/>
      <c r="BW590" s="30"/>
      <c r="BX590" s="30"/>
      <c r="BY590" s="30"/>
      <c r="BZ590" s="30"/>
    </row>
    <row r="591" spans="1:78" ht="13" x14ac:dyDescent="0.15">
      <c r="A591" s="37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  <c r="BM591" s="30"/>
      <c r="BN591" s="30"/>
      <c r="BO591" s="30"/>
      <c r="BP591" s="30"/>
      <c r="BQ591" s="30"/>
      <c r="BR591" s="30"/>
      <c r="BS591" s="30"/>
      <c r="BT591" s="30"/>
      <c r="BU591" s="30"/>
      <c r="BV591" s="30"/>
      <c r="BW591" s="30"/>
      <c r="BX591" s="30"/>
      <c r="BY591" s="30"/>
      <c r="BZ591" s="30"/>
    </row>
    <row r="592" spans="1:78" ht="13" x14ac:dyDescent="0.15">
      <c r="A592" s="37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M592" s="30"/>
      <c r="BN592" s="30"/>
      <c r="BO592" s="30"/>
      <c r="BP592" s="30"/>
      <c r="BQ592" s="30"/>
      <c r="BR592" s="30"/>
      <c r="BS592" s="30"/>
      <c r="BT592" s="30"/>
      <c r="BU592" s="30"/>
      <c r="BV592" s="30"/>
      <c r="BW592" s="30"/>
      <c r="BX592" s="30"/>
      <c r="BY592" s="30"/>
      <c r="BZ592" s="30"/>
    </row>
    <row r="593" spans="1:78" ht="13" x14ac:dyDescent="0.15">
      <c r="A593" s="37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M593" s="30"/>
      <c r="BN593" s="30"/>
      <c r="BO593" s="30"/>
      <c r="BP593" s="30"/>
      <c r="BQ593" s="30"/>
      <c r="BR593" s="30"/>
      <c r="BS593" s="30"/>
      <c r="BT593" s="30"/>
      <c r="BU593" s="30"/>
      <c r="BV593" s="30"/>
      <c r="BW593" s="30"/>
      <c r="BX593" s="30"/>
      <c r="BY593" s="30"/>
      <c r="BZ593" s="30"/>
    </row>
    <row r="594" spans="1:78" ht="13" x14ac:dyDescent="0.15">
      <c r="A594" s="37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M594" s="30"/>
      <c r="BN594" s="30"/>
      <c r="BO594" s="30"/>
      <c r="BP594" s="30"/>
      <c r="BQ594" s="30"/>
      <c r="BR594" s="30"/>
      <c r="BS594" s="30"/>
      <c r="BT594" s="30"/>
      <c r="BU594" s="30"/>
      <c r="BV594" s="30"/>
      <c r="BW594" s="30"/>
      <c r="BX594" s="30"/>
      <c r="BY594" s="30"/>
      <c r="BZ594" s="30"/>
    </row>
    <row r="595" spans="1:78" ht="13" x14ac:dyDescent="0.15">
      <c r="A595" s="37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M595" s="30"/>
      <c r="BN595" s="30"/>
      <c r="BO595" s="30"/>
      <c r="BP595" s="30"/>
      <c r="BQ595" s="30"/>
      <c r="BR595" s="30"/>
      <c r="BS595" s="30"/>
      <c r="BT595" s="30"/>
      <c r="BU595" s="30"/>
      <c r="BV595" s="30"/>
      <c r="BW595" s="30"/>
      <c r="BX595" s="30"/>
      <c r="BY595" s="30"/>
      <c r="BZ595" s="30"/>
    </row>
    <row r="596" spans="1:78" ht="13" x14ac:dyDescent="0.15">
      <c r="A596" s="37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M596" s="30"/>
      <c r="BN596" s="30"/>
      <c r="BO596" s="30"/>
      <c r="BP596" s="30"/>
      <c r="BQ596" s="30"/>
      <c r="BR596" s="30"/>
      <c r="BS596" s="30"/>
      <c r="BT596" s="30"/>
      <c r="BU596" s="30"/>
      <c r="BV596" s="30"/>
      <c r="BW596" s="30"/>
      <c r="BX596" s="30"/>
      <c r="BY596" s="30"/>
      <c r="BZ596" s="30"/>
    </row>
    <row r="597" spans="1:78" ht="13" x14ac:dyDescent="0.15">
      <c r="A597" s="37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M597" s="30"/>
      <c r="BN597" s="30"/>
      <c r="BO597" s="30"/>
      <c r="BP597" s="30"/>
      <c r="BQ597" s="30"/>
      <c r="BR597" s="30"/>
      <c r="BS597" s="30"/>
      <c r="BT597" s="30"/>
      <c r="BU597" s="30"/>
      <c r="BV597" s="30"/>
      <c r="BW597" s="30"/>
      <c r="BX597" s="30"/>
      <c r="BY597" s="30"/>
      <c r="BZ597" s="30"/>
    </row>
    <row r="598" spans="1:78" ht="13" x14ac:dyDescent="0.15">
      <c r="A598" s="37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M598" s="30"/>
      <c r="BN598" s="30"/>
      <c r="BO598" s="30"/>
      <c r="BP598" s="30"/>
      <c r="BQ598" s="30"/>
      <c r="BR598" s="30"/>
      <c r="BS598" s="30"/>
      <c r="BT598" s="30"/>
      <c r="BU598" s="30"/>
      <c r="BV598" s="30"/>
      <c r="BW598" s="30"/>
      <c r="BX598" s="30"/>
      <c r="BY598" s="30"/>
      <c r="BZ598" s="30"/>
    </row>
    <row r="599" spans="1:78" ht="13" x14ac:dyDescent="0.15">
      <c r="A599" s="37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M599" s="30"/>
      <c r="BN599" s="30"/>
      <c r="BO599" s="30"/>
      <c r="BP599" s="30"/>
      <c r="BQ599" s="30"/>
      <c r="BR599" s="30"/>
      <c r="BS599" s="30"/>
      <c r="BT599" s="30"/>
      <c r="BU599" s="30"/>
      <c r="BV599" s="30"/>
      <c r="BW599" s="30"/>
      <c r="BX599" s="30"/>
      <c r="BY599" s="30"/>
      <c r="BZ599" s="30"/>
    </row>
    <row r="600" spans="1:78" ht="13" x14ac:dyDescent="0.15">
      <c r="A600" s="37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M600" s="30"/>
      <c r="BN600" s="30"/>
      <c r="BO600" s="30"/>
      <c r="BP600" s="30"/>
      <c r="BQ600" s="30"/>
      <c r="BR600" s="30"/>
      <c r="BS600" s="30"/>
      <c r="BT600" s="30"/>
      <c r="BU600" s="30"/>
      <c r="BV600" s="30"/>
      <c r="BW600" s="30"/>
      <c r="BX600" s="30"/>
      <c r="BY600" s="30"/>
      <c r="BZ600" s="30"/>
    </row>
    <row r="601" spans="1:78" ht="13" x14ac:dyDescent="0.15">
      <c r="A601" s="37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M601" s="30"/>
      <c r="BN601" s="30"/>
      <c r="BO601" s="30"/>
      <c r="BP601" s="30"/>
      <c r="BQ601" s="30"/>
      <c r="BR601" s="30"/>
      <c r="BS601" s="30"/>
      <c r="BT601" s="30"/>
      <c r="BU601" s="30"/>
      <c r="BV601" s="30"/>
      <c r="BW601" s="30"/>
      <c r="BX601" s="30"/>
      <c r="BY601" s="30"/>
      <c r="BZ601" s="30"/>
    </row>
    <row r="602" spans="1:78" ht="13" x14ac:dyDescent="0.15">
      <c r="A602" s="37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M602" s="30"/>
      <c r="BN602" s="30"/>
      <c r="BO602" s="30"/>
      <c r="BP602" s="30"/>
      <c r="BQ602" s="30"/>
      <c r="BR602" s="30"/>
      <c r="BS602" s="30"/>
      <c r="BT602" s="30"/>
      <c r="BU602" s="30"/>
      <c r="BV602" s="30"/>
      <c r="BW602" s="30"/>
      <c r="BX602" s="30"/>
      <c r="BY602" s="30"/>
      <c r="BZ602" s="30"/>
    </row>
    <row r="603" spans="1:78" ht="13" x14ac:dyDescent="0.15">
      <c r="A603" s="37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M603" s="30"/>
      <c r="BN603" s="30"/>
      <c r="BO603" s="30"/>
      <c r="BP603" s="30"/>
      <c r="BQ603" s="30"/>
      <c r="BR603" s="30"/>
      <c r="BS603" s="30"/>
      <c r="BT603" s="30"/>
      <c r="BU603" s="30"/>
      <c r="BV603" s="30"/>
      <c r="BW603" s="30"/>
      <c r="BX603" s="30"/>
      <c r="BY603" s="30"/>
      <c r="BZ603" s="30"/>
    </row>
    <row r="604" spans="1:78" ht="13" x14ac:dyDescent="0.15">
      <c r="A604" s="37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M604" s="30"/>
      <c r="BN604" s="30"/>
      <c r="BO604" s="30"/>
      <c r="BP604" s="30"/>
      <c r="BQ604" s="30"/>
      <c r="BR604" s="30"/>
      <c r="BS604" s="30"/>
      <c r="BT604" s="30"/>
      <c r="BU604" s="30"/>
      <c r="BV604" s="30"/>
      <c r="BW604" s="30"/>
      <c r="BX604" s="30"/>
      <c r="BY604" s="30"/>
      <c r="BZ604" s="30"/>
    </row>
    <row r="605" spans="1:78" ht="13" x14ac:dyDescent="0.15">
      <c r="A605" s="37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M605" s="30"/>
      <c r="BN605" s="30"/>
      <c r="BO605" s="30"/>
      <c r="BP605" s="30"/>
      <c r="BQ605" s="30"/>
      <c r="BR605" s="30"/>
      <c r="BS605" s="30"/>
      <c r="BT605" s="30"/>
      <c r="BU605" s="30"/>
      <c r="BV605" s="30"/>
      <c r="BW605" s="30"/>
      <c r="BX605" s="30"/>
      <c r="BY605" s="30"/>
      <c r="BZ605" s="30"/>
    </row>
    <row r="606" spans="1:78" ht="13" x14ac:dyDescent="0.15">
      <c r="A606" s="37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M606" s="30"/>
      <c r="BN606" s="30"/>
      <c r="BO606" s="30"/>
      <c r="BP606" s="30"/>
      <c r="BQ606" s="30"/>
      <c r="BR606" s="30"/>
      <c r="BS606" s="30"/>
      <c r="BT606" s="30"/>
      <c r="BU606" s="30"/>
      <c r="BV606" s="30"/>
      <c r="BW606" s="30"/>
      <c r="BX606" s="30"/>
      <c r="BY606" s="30"/>
      <c r="BZ606" s="30"/>
    </row>
    <row r="607" spans="1:78" ht="13" x14ac:dyDescent="0.15">
      <c r="A607" s="37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M607" s="30"/>
      <c r="BN607" s="30"/>
      <c r="BO607" s="30"/>
      <c r="BP607" s="30"/>
      <c r="BQ607" s="30"/>
      <c r="BR607" s="30"/>
      <c r="BS607" s="30"/>
      <c r="BT607" s="30"/>
      <c r="BU607" s="30"/>
      <c r="BV607" s="30"/>
      <c r="BW607" s="30"/>
      <c r="BX607" s="30"/>
      <c r="BY607" s="30"/>
      <c r="BZ607" s="30"/>
    </row>
    <row r="608" spans="1:78" ht="13" x14ac:dyDescent="0.15">
      <c r="A608" s="37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M608" s="30"/>
      <c r="BN608" s="30"/>
      <c r="BO608" s="30"/>
      <c r="BP608" s="30"/>
      <c r="BQ608" s="30"/>
      <c r="BR608" s="30"/>
      <c r="BS608" s="30"/>
      <c r="BT608" s="30"/>
      <c r="BU608" s="30"/>
      <c r="BV608" s="30"/>
      <c r="BW608" s="30"/>
      <c r="BX608" s="30"/>
      <c r="BY608" s="30"/>
      <c r="BZ608" s="30"/>
    </row>
    <row r="609" spans="1:78" ht="13" x14ac:dyDescent="0.15">
      <c r="A609" s="37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M609" s="30"/>
      <c r="BN609" s="30"/>
      <c r="BO609" s="30"/>
      <c r="BP609" s="30"/>
      <c r="BQ609" s="30"/>
      <c r="BR609" s="30"/>
      <c r="BS609" s="30"/>
      <c r="BT609" s="30"/>
      <c r="BU609" s="30"/>
      <c r="BV609" s="30"/>
      <c r="BW609" s="30"/>
      <c r="BX609" s="30"/>
      <c r="BY609" s="30"/>
      <c r="BZ609" s="30"/>
    </row>
    <row r="610" spans="1:78" ht="13" x14ac:dyDescent="0.15">
      <c r="A610" s="37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M610" s="30"/>
      <c r="BN610" s="30"/>
      <c r="BO610" s="30"/>
      <c r="BP610" s="30"/>
      <c r="BQ610" s="30"/>
      <c r="BR610" s="30"/>
      <c r="BS610" s="30"/>
      <c r="BT610" s="30"/>
      <c r="BU610" s="30"/>
      <c r="BV610" s="30"/>
      <c r="BW610" s="30"/>
      <c r="BX610" s="30"/>
      <c r="BY610" s="30"/>
      <c r="BZ610" s="30"/>
    </row>
    <row r="611" spans="1:78" ht="13" x14ac:dyDescent="0.15">
      <c r="A611" s="37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M611" s="30"/>
      <c r="BN611" s="30"/>
      <c r="BO611" s="30"/>
      <c r="BP611" s="30"/>
      <c r="BQ611" s="30"/>
      <c r="BR611" s="30"/>
      <c r="BS611" s="30"/>
      <c r="BT611" s="30"/>
      <c r="BU611" s="30"/>
      <c r="BV611" s="30"/>
      <c r="BW611" s="30"/>
      <c r="BX611" s="30"/>
      <c r="BY611" s="30"/>
      <c r="BZ611" s="30"/>
    </row>
    <row r="612" spans="1:78" ht="13" x14ac:dyDescent="0.15">
      <c r="A612" s="37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M612" s="30"/>
      <c r="BN612" s="30"/>
      <c r="BO612" s="30"/>
      <c r="BP612" s="30"/>
      <c r="BQ612" s="30"/>
      <c r="BR612" s="30"/>
      <c r="BS612" s="30"/>
      <c r="BT612" s="30"/>
      <c r="BU612" s="30"/>
      <c r="BV612" s="30"/>
      <c r="BW612" s="30"/>
      <c r="BX612" s="30"/>
      <c r="BY612" s="30"/>
      <c r="BZ612" s="30"/>
    </row>
    <row r="613" spans="1:78" ht="13" x14ac:dyDescent="0.15">
      <c r="A613" s="37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M613" s="30"/>
      <c r="BN613" s="30"/>
      <c r="BO613" s="30"/>
      <c r="BP613" s="30"/>
      <c r="BQ613" s="30"/>
      <c r="BR613" s="30"/>
      <c r="BS613" s="30"/>
      <c r="BT613" s="30"/>
      <c r="BU613" s="30"/>
      <c r="BV613" s="30"/>
      <c r="BW613" s="30"/>
      <c r="BX613" s="30"/>
      <c r="BY613" s="30"/>
      <c r="BZ613" s="30"/>
    </row>
    <row r="614" spans="1:78" ht="13" x14ac:dyDescent="0.15">
      <c r="A614" s="37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M614" s="30"/>
      <c r="BN614" s="30"/>
      <c r="BO614" s="30"/>
      <c r="BP614" s="30"/>
      <c r="BQ614" s="30"/>
      <c r="BR614" s="30"/>
      <c r="BS614" s="30"/>
      <c r="BT614" s="30"/>
      <c r="BU614" s="30"/>
      <c r="BV614" s="30"/>
      <c r="BW614" s="30"/>
      <c r="BX614" s="30"/>
      <c r="BY614" s="30"/>
      <c r="BZ614" s="30"/>
    </row>
    <row r="615" spans="1:78" ht="13" x14ac:dyDescent="0.15">
      <c r="A615" s="37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M615" s="30"/>
      <c r="BN615" s="30"/>
      <c r="BO615" s="30"/>
      <c r="BP615" s="30"/>
      <c r="BQ615" s="30"/>
      <c r="BR615" s="30"/>
      <c r="BS615" s="30"/>
      <c r="BT615" s="30"/>
      <c r="BU615" s="30"/>
      <c r="BV615" s="30"/>
      <c r="BW615" s="30"/>
      <c r="BX615" s="30"/>
      <c r="BY615" s="30"/>
      <c r="BZ615" s="30"/>
    </row>
    <row r="616" spans="1:78" ht="13" x14ac:dyDescent="0.15">
      <c r="A616" s="37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M616" s="30"/>
      <c r="BN616" s="30"/>
      <c r="BO616" s="30"/>
      <c r="BP616" s="30"/>
      <c r="BQ616" s="30"/>
      <c r="BR616" s="30"/>
      <c r="BS616" s="30"/>
      <c r="BT616" s="30"/>
      <c r="BU616" s="30"/>
      <c r="BV616" s="30"/>
      <c r="BW616" s="30"/>
      <c r="BX616" s="30"/>
      <c r="BY616" s="30"/>
      <c r="BZ616" s="30"/>
    </row>
    <row r="617" spans="1:78" ht="13" x14ac:dyDescent="0.15">
      <c r="A617" s="37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M617" s="30"/>
      <c r="BN617" s="30"/>
      <c r="BO617" s="30"/>
      <c r="BP617" s="30"/>
      <c r="BQ617" s="30"/>
      <c r="BR617" s="30"/>
      <c r="BS617" s="30"/>
      <c r="BT617" s="30"/>
      <c r="BU617" s="30"/>
      <c r="BV617" s="30"/>
      <c r="BW617" s="30"/>
      <c r="BX617" s="30"/>
      <c r="BY617" s="30"/>
      <c r="BZ617" s="30"/>
    </row>
    <row r="618" spans="1:78" ht="13" x14ac:dyDescent="0.15">
      <c r="A618" s="37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M618" s="30"/>
      <c r="BN618" s="30"/>
      <c r="BO618" s="30"/>
      <c r="BP618" s="30"/>
      <c r="BQ618" s="30"/>
      <c r="BR618" s="30"/>
      <c r="BS618" s="30"/>
      <c r="BT618" s="30"/>
      <c r="BU618" s="30"/>
      <c r="BV618" s="30"/>
      <c r="BW618" s="30"/>
      <c r="BX618" s="30"/>
      <c r="BY618" s="30"/>
      <c r="BZ618" s="30"/>
    </row>
    <row r="619" spans="1:78" ht="13" x14ac:dyDescent="0.15">
      <c r="A619" s="37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M619" s="30"/>
      <c r="BN619" s="30"/>
      <c r="BO619" s="30"/>
      <c r="BP619" s="30"/>
      <c r="BQ619" s="30"/>
      <c r="BR619" s="30"/>
      <c r="BS619" s="30"/>
      <c r="BT619" s="30"/>
      <c r="BU619" s="30"/>
      <c r="BV619" s="30"/>
      <c r="BW619" s="30"/>
      <c r="BX619" s="30"/>
      <c r="BY619" s="30"/>
      <c r="BZ619" s="30"/>
    </row>
    <row r="620" spans="1:78" ht="13" x14ac:dyDescent="0.15">
      <c r="A620" s="37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M620" s="30"/>
      <c r="BN620" s="30"/>
      <c r="BO620" s="30"/>
      <c r="BP620" s="30"/>
      <c r="BQ620" s="30"/>
      <c r="BR620" s="30"/>
      <c r="BS620" s="30"/>
      <c r="BT620" s="30"/>
      <c r="BU620" s="30"/>
      <c r="BV620" s="30"/>
      <c r="BW620" s="30"/>
      <c r="BX620" s="30"/>
      <c r="BY620" s="30"/>
      <c r="BZ620" s="30"/>
    </row>
    <row r="621" spans="1:78" ht="13" x14ac:dyDescent="0.15">
      <c r="A621" s="37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M621" s="30"/>
      <c r="BN621" s="30"/>
      <c r="BO621" s="30"/>
      <c r="BP621" s="30"/>
      <c r="BQ621" s="30"/>
      <c r="BR621" s="30"/>
      <c r="BS621" s="30"/>
      <c r="BT621" s="30"/>
      <c r="BU621" s="30"/>
      <c r="BV621" s="30"/>
      <c r="BW621" s="30"/>
      <c r="BX621" s="30"/>
      <c r="BY621" s="30"/>
      <c r="BZ621" s="30"/>
    </row>
    <row r="622" spans="1:78" ht="13" x14ac:dyDescent="0.15">
      <c r="A622" s="37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M622" s="30"/>
      <c r="BN622" s="30"/>
      <c r="BO622" s="30"/>
      <c r="BP622" s="30"/>
      <c r="BQ622" s="30"/>
      <c r="BR622" s="30"/>
      <c r="BS622" s="30"/>
      <c r="BT622" s="30"/>
      <c r="BU622" s="30"/>
      <c r="BV622" s="30"/>
      <c r="BW622" s="30"/>
      <c r="BX622" s="30"/>
      <c r="BY622" s="30"/>
      <c r="BZ622" s="30"/>
    </row>
    <row r="623" spans="1:78" ht="13" x14ac:dyDescent="0.15">
      <c r="A623" s="37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M623" s="30"/>
      <c r="BN623" s="30"/>
      <c r="BO623" s="30"/>
      <c r="BP623" s="30"/>
      <c r="BQ623" s="30"/>
      <c r="BR623" s="30"/>
      <c r="BS623" s="30"/>
      <c r="BT623" s="30"/>
      <c r="BU623" s="30"/>
      <c r="BV623" s="30"/>
      <c r="BW623" s="30"/>
      <c r="BX623" s="30"/>
      <c r="BY623" s="30"/>
      <c r="BZ623" s="30"/>
    </row>
    <row r="624" spans="1:78" ht="13" x14ac:dyDescent="0.15">
      <c r="A624" s="37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M624" s="30"/>
      <c r="BN624" s="30"/>
      <c r="BO624" s="30"/>
      <c r="BP624" s="30"/>
      <c r="BQ624" s="30"/>
      <c r="BR624" s="30"/>
      <c r="BS624" s="30"/>
      <c r="BT624" s="30"/>
      <c r="BU624" s="30"/>
      <c r="BV624" s="30"/>
      <c r="BW624" s="30"/>
      <c r="BX624" s="30"/>
      <c r="BY624" s="30"/>
      <c r="BZ624" s="30"/>
    </row>
    <row r="625" spans="1:78" ht="13" x14ac:dyDescent="0.15">
      <c r="A625" s="37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M625" s="30"/>
      <c r="BN625" s="30"/>
      <c r="BO625" s="30"/>
      <c r="BP625" s="30"/>
      <c r="BQ625" s="30"/>
      <c r="BR625" s="30"/>
      <c r="BS625" s="30"/>
      <c r="BT625" s="30"/>
      <c r="BU625" s="30"/>
      <c r="BV625" s="30"/>
      <c r="BW625" s="30"/>
      <c r="BX625" s="30"/>
      <c r="BY625" s="30"/>
      <c r="BZ625" s="30"/>
    </row>
    <row r="626" spans="1:78" ht="13" x14ac:dyDescent="0.15">
      <c r="A626" s="37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M626" s="30"/>
      <c r="BN626" s="30"/>
      <c r="BO626" s="30"/>
      <c r="BP626" s="30"/>
      <c r="BQ626" s="30"/>
      <c r="BR626" s="30"/>
      <c r="BS626" s="30"/>
      <c r="BT626" s="30"/>
      <c r="BU626" s="30"/>
      <c r="BV626" s="30"/>
      <c r="BW626" s="30"/>
      <c r="BX626" s="30"/>
      <c r="BY626" s="30"/>
      <c r="BZ626" s="30"/>
    </row>
    <row r="627" spans="1:78" ht="13" x14ac:dyDescent="0.15">
      <c r="A627" s="37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M627" s="30"/>
      <c r="BN627" s="30"/>
      <c r="BO627" s="30"/>
      <c r="BP627" s="30"/>
      <c r="BQ627" s="30"/>
      <c r="BR627" s="30"/>
      <c r="BS627" s="30"/>
      <c r="BT627" s="30"/>
      <c r="BU627" s="30"/>
      <c r="BV627" s="30"/>
      <c r="BW627" s="30"/>
      <c r="BX627" s="30"/>
      <c r="BY627" s="30"/>
      <c r="BZ627" s="30"/>
    </row>
    <row r="628" spans="1:78" ht="13" x14ac:dyDescent="0.15">
      <c r="A628" s="37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M628" s="30"/>
      <c r="BN628" s="30"/>
      <c r="BO628" s="30"/>
      <c r="BP628" s="30"/>
      <c r="BQ628" s="30"/>
      <c r="BR628" s="30"/>
      <c r="BS628" s="30"/>
      <c r="BT628" s="30"/>
      <c r="BU628" s="30"/>
      <c r="BV628" s="30"/>
      <c r="BW628" s="30"/>
      <c r="BX628" s="30"/>
      <c r="BY628" s="30"/>
      <c r="BZ628" s="30"/>
    </row>
    <row r="629" spans="1:78" ht="13" x14ac:dyDescent="0.15">
      <c r="A629" s="37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M629" s="30"/>
      <c r="BN629" s="30"/>
      <c r="BO629" s="30"/>
      <c r="BP629" s="30"/>
      <c r="BQ629" s="30"/>
      <c r="BR629" s="30"/>
      <c r="BS629" s="30"/>
      <c r="BT629" s="30"/>
      <c r="BU629" s="30"/>
      <c r="BV629" s="30"/>
      <c r="BW629" s="30"/>
      <c r="BX629" s="30"/>
      <c r="BY629" s="30"/>
      <c r="BZ629" s="30"/>
    </row>
    <row r="630" spans="1:78" ht="13" x14ac:dyDescent="0.15">
      <c r="A630" s="37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M630" s="30"/>
      <c r="BN630" s="30"/>
      <c r="BO630" s="30"/>
      <c r="BP630" s="30"/>
      <c r="BQ630" s="30"/>
      <c r="BR630" s="30"/>
      <c r="BS630" s="30"/>
      <c r="BT630" s="30"/>
      <c r="BU630" s="30"/>
      <c r="BV630" s="30"/>
      <c r="BW630" s="30"/>
      <c r="BX630" s="30"/>
      <c r="BY630" s="30"/>
      <c r="BZ630" s="30"/>
    </row>
    <row r="631" spans="1:78" ht="13" x14ac:dyDescent="0.15">
      <c r="A631" s="37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M631" s="30"/>
      <c r="BN631" s="30"/>
      <c r="BO631" s="30"/>
      <c r="BP631" s="30"/>
      <c r="BQ631" s="30"/>
      <c r="BR631" s="30"/>
      <c r="BS631" s="30"/>
      <c r="BT631" s="30"/>
      <c r="BU631" s="30"/>
      <c r="BV631" s="30"/>
      <c r="BW631" s="30"/>
      <c r="BX631" s="30"/>
      <c r="BY631" s="30"/>
      <c r="BZ631" s="30"/>
    </row>
    <row r="632" spans="1:78" ht="13" x14ac:dyDescent="0.15">
      <c r="A632" s="37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M632" s="30"/>
      <c r="BN632" s="30"/>
      <c r="BO632" s="30"/>
      <c r="BP632" s="30"/>
      <c r="BQ632" s="30"/>
      <c r="BR632" s="30"/>
      <c r="BS632" s="30"/>
      <c r="BT632" s="30"/>
      <c r="BU632" s="30"/>
      <c r="BV632" s="30"/>
      <c r="BW632" s="30"/>
      <c r="BX632" s="30"/>
      <c r="BY632" s="30"/>
      <c r="BZ632" s="30"/>
    </row>
    <row r="633" spans="1:78" ht="13" x14ac:dyDescent="0.15">
      <c r="A633" s="37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M633" s="30"/>
      <c r="BN633" s="30"/>
      <c r="BO633" s="30"/>
      <c r="BP633" s="30"/>
      <c r="BQ633" s="30"/>
      <c r="BR633" s="30"/>
      <c r="BS633" s="30"/>
      <c r="BT633" s="30"/>
      <c r="BU633" s="30"/>
      <c r="BV633" s="30"/>
      <c r="BW633" s="30"/>
      <c r="BX633" s="30"/>
      <c r="BY633" s="30"/>
      <c r="BZ633" s="30"/>
    </row>
    <row r="634" spans="1:78" ht="13" x14ac:dyDescent="0.15">
      <c r="A634" s="37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M634" s="30"/>
      <c r="BN634" s="30"/>
      <c r="BO634" s="30"/>
      <c r="BP634" s="30"/>
      <c r="BQ634" s="30"/>
      <c r="BR634" s="30"/>
      <c r="BS634" s="30"/>
      <c r="BT634" s="30"/>
      <c r="BU634" s="30"/>
      <c r="BV634" s="30"/>
      <c r="BW634" s="30"/>
      <c r="BX634" s="30"/>
      <c r="BY634" s="30"/>
      <c r="BZ634" s="30"/>
    </row>
    <row r="635" spans="1:78" ht="13" x14ac:dyDescent="0.15">
      <c r="A635" s="37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M635" s="30"/>
      <c r="BN635" s="30"/>
      <c r="BO635" s="30"/>
      <c r="BP635" s="30"/>
      <c r="BQ635" s="30"/>
      <c r="BR635" s="30"/>
      <c r="BS635" s="30"/>
      <c r="BT635" s="30"/>
      <c r="BU635" s="30"/>
      <c r="BV635" s="30"/>
      <c r="BW635" s="30"/>
      <c r="BX635" s="30"/>
      <c r="BY635" s="30"/>
      <c r="BZ635" s="30"/>
    </row>
    <row r="636" spans="1:78" ht="13" x14ac:dyDescent="0.15">
      <c r="A636" s="37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M636" s="30"/>
      <c r="BN636" s="30"/>
      <c r="BO636" s="30"/>
      <c r="BP636" s="30"/>
      <c r="BQ636" s="30"/>
      <c r="BR636" s="30"/>
      <c r="BS636" s="30"/>
      <c r="BT636" s="30"/>
      <c r="BU636" s="30"/>
      <c r="BV636" s="30"/>
      <c r="BW636" s="30"/>
      <c r="BX636" s="30"/>
      <c r="BY636" s="30"/>
      <c r="BZ636" s="30"/>
    </row>
    <row r="637" spans="1:78" ht="13" x14ac:dyDescent="0.15">
      <c r="A637" s="37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M637" s="30"/>
      <c r="BN637" s="30"/>
      <c r="BO637" s="30"/>
      <c r="BP637" s="30"/>
      <c r="BQ637" s="30"/>
      <c r="BR637" s="30"/>
      <c r="BS637" s="30"/>
      <c r="BT637" s="30"/>
      <c r="BU637" s="30"/>
      <c r="BV637" s="30"/>
      <c r="BW637" s="30"/>
      <c r="BX637" s="30"/>
      <c r="BY637" s="30"/>
      <c r="BZ637" s="30"/>
    </row>
    <row r="638" spans="1:78" ht="13" x14ac:dyDescent="0.15">
      <c r="A638" s="37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M638" s="30"/>
      <c r="BN638" s="30"/>
      <c r="BO638" s="30"/>
      <c r="BP638" s="30"/>
      <c r="BQ638" s="30"/>
      <c r="BR638" s="30"/>
      <c r="BS638" s="30"/>
      <c r="BT638" s="30"/>
      <c r="BU638" s="30"/>
      <c r="BV638" s="30"/>
      <c r="BW638" s="30"/>
      <c r="BX638" s="30"/>
      <c r="BY638" s="30"/>
      <c r="BZ638" s="30"/>
    </row>
    <row r="639" spans="1:78" ht="13" x14ac:dyDescent="0.15">
      <c r="A639" s="37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M639" s="30"/>
      <c r="BN639" s="30"/>
      <c r="BO639" s="30"/>
      <c r="BP639" s="30"/>
      <c r="BQ639" s="30"/>
      <c r="BR639" s="30"/>
      <c r="BS639" s="30"/>
      <c r="BT639" s="30"/>
      <c r="BU639" s="30"/>
      <c r="BV639" s="30"/>
      <c r="BW639" s="30"/>
      <c r="BX639" s="30"/>
      <c r="BY639" s="30"/>
      <c r="BZ639" s="30"/>
    </row>
    <row r="640" spans="1:78" ht="13" x14ac:dyDescent="0.15">
      <c r="A640" s="37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M640" s="30"/>
      <c r="BN640" s="30"/>
      <c r="BO640" s="30"/>
      <c r="BP640" s="30"/>
      <c r="BQ640" s="30"/>
      <c r="BR640" s="30"/>
      <c r="BS640" s="30"/>
      <c r="BT640" s="30"/>
      <c r="BU640" s="30"/>
      <c r="BV640" s="30"/>
      <c r="BW640" s="30"/>
      <c r="BX640" s="30"/>
      <c r="BY640" s="30"/>
      <c r="BZ640" s="30"/>
    </row>
    <row r="641" spans="1:78" ht="13" x14ac:dyDescent="0.15">
      <c r="A641" s="37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M641" s="30"/>
      <c r="BN641" s="30"/>
      <c r="BO641" s="30"/>
      <c r="BP641" s="30"/>
      <c r="BQ641" s="30"/>
      <c r="BR641" s="30"/>
      <c r="BS641" s="30"/>
      <c r="BT641" s="30"/>
      <c r="BU641" s="30"/>
      <c r="BV641" s="30"/>
      <c r="BW641" s="30"/>
      <c r="BX641" s="30"/>
      <c r="BY641" s="30"/>
      <c r="BZ641" s="30"/>
    </row>
    <row r="642" spans="1:78" ht="13" x14ac:dyDescent="0.15">
      <c r="A642" s="37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M642" s="30"/>
      <c r="BN642" s="30"/>
      <c r="BO642" s="30"/>
      <c r="BP642" s="30"/>
      <c r="BQ642" s="30"/>
      <c r="BR642" s="30"/>
      <c r="BS642" s="30"/>
      <c r="BT642" s="30"/>
      <c r="BU642" s="30"/>
      <c r="BV642" s="30"/>
      <c r="BW642" s="30"/>
      <c r="BX642" s="30"/>
      <c r="BY642" s="30"/>
      <c r="BZ642" s="30"/>
    </row>
    <row r="643" spans="1:78" ht="13" x14ac:dyDescent="0.15">
      <c r="A643" s="37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M643" s="30"/>
      <c r="BN643" s="30"/>
      <c r="BO643" s="30"/>
      <c r="BP643" s="30"/>
      <c r="BQ643" s="30"/>
      <c r="BR643" s="30"/>
      <c r="BS643" s="30"/>
      <c r="BT643" s="30"/>
      <c r="BU643" s="30"/>
      <c r="BV643" s="30"/>
      <c r="BW643" s="30"/>
      <c r="BX643" s="30"/>
      <c r="BY643" s="30"/>
      <c r="BZ643" s="30"/>
    </row>
    <row r="644" spans="1:78" ht="13" x14ac:dyDescent="0.15">
      <c r="A644" s="37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M644" s="30"/>
      <c r="BN644" s="30"/>
      <c r="BO644" s="30"/>
      <c r="BP644" s="30"/>
      <c r="BQ644" s="30"/>
      <c r="BR644" s="30"/>
      <c r="BS644" s="30"/>
      <c r="BT644" s="30"/>
      <c r="BU644" s="30"/>
      <c r="BV644" s="30"/>
      <c r="BW644" s="30"/>
      <c r="BX644" s="30"/>
      <c r="BY644" s="30"/>
      <c r="BZ644" s="30"/>
    </row>
    <row r="645" spans="1:78" ht="13" x14ac:dyDescent="0.15">
      <c r="A645" s="37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M645" s="30"/>
      <c r="BN645" s="30"/>
      <c r="BO645" s="30"/>
      <c r="BP645" s="30"/>
      <c r="BQ645" s="30"/>
      <c r="BR645" s="30"/>
      <c r="BS645" s="30"/>
      <c r="BT645" s="30"/>
      <c r="BU645" s="30"/>
      <c r="BV645" s="30"/>
      <c r="BW645" s="30"/>
      <c r="BX645" s="30"/>
      <c r="BY645" s="30"/>
      <c r="BZ645" s="30"/>
    </row>
    <row r="646" spans="1:78" ht="13" x14ac:dyDescent="0.15">
      <c r="A646" s="37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M646" s="30"/>
      <c r="BN646" s="30"/>
      <c r="BO646" s="30"/>
      <c r="BP646" s="30"/>
      <c r="BQ646" s="30"/>
      <c r="BR646" s="30"/>
      <c r="BS646" s="30"/>
      <c r="BT646" s="30"/>
      <c r="BU646" s="30"/>
      <c r="BV646" s="30"/>
      <c r="BW646" s="30"/>
      <c r="BX646" s="30"/>
      <c r="BY646" s="30"/>
      <c r="BZ646" s="30"/>
    </row>
    <row r="647" spans="1:78" ht="13" x14ac:dyDescent="0.15">
      <c r="A647" s="37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M647" s="30"/>
      <c r="BN647" s="30"/>
      <c r="BO647" s="30"/>
      <c r="BP647" s="30"/>
      <c r="BQ647" s="30"/>
      <c r="BR647" s="30"/>
      <c r="BS647" s="30"/>
      <c r="BT647" s="30"/>
      <c r="BU647" s="30"/>
      <c r="BV647" s="30"/>
      <c r="BW647" s="30"/>
      <c r="BX647" s="30"/>
      <c r="BY647" s="30"/>
      <c r="BZ647" s="30"/>
    </row>
    <row r="648" spans="1:78" ht="13" x14ac:dyDescent="0.15">
      <c r="A648" s="37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M648" s="30"/>
      <c r="BN648" s="30"/>
      <c r="BO648" s="30"/>
      <c r="BP648" s="30"/>
      <c r="BQ648" s="30"/>
      <c r="BR648" s="30"/>
      <c r="BS648" s="30"/>
      <c r="BT648" s="30"/>
      <c r="BU648" s="30"/>
      <c r="BV648" s="30"/>
      <c r="BW648" s="30"/>
      <c r="BX648" s="30"/>
      <c r="BY648" s="30"/>
      <c r="BZ648" s="30"/>
    </row>
    <row r="649" spans="1:78" ht="13" x14ac:dyDescent="0.15">
      <c r="A649" s="37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  <c r="BJ649" s="30"/>
      <c r="BK649" s="30"/>
      <c r="BL649" s="30"/>
      <c r="BM649" s="30"/>
      <c r="BN649" s="30"/>
      <c r="BO649" s="30"/>
      <c r="BP649" s="30"/>
      <c r="BQ649" s="30"/>
      <c r="BR649" s="30"/>
      <c r="BS649" s="30"/>
      <c r="BT649" s="30"/>
      <c r="BU649" s="30"/>
      <c r="BV649" s="30"/>
      <c r="BW649" s="30"/>
      <c r="BX649" s="30"/>
      <c r="BY649" s="30"/>
      <c r="BZ649" s="30"/>
    </row>
    <row r="650" spans="1:78" ht="13" x14ac:dyDescent="0.15">
      <c r="A650" s="37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  <c r="BJ650" s="30"/>
      <c r="BK650" s="30"/>
      <c r="BL650" s="30"/>
      <c r="BM650" s="30"/>
      <c r="BN650" s="30"/>
      <c r="BO650" s="30"/>
      <c r="BP650" s="30"/>
      <c r="BQ650" s="30"/>
      <c r="BR650" s="30"/>
      <c r="BS650" s="30"/>
      <c r="BT650" s="30"/>
      <c r="BU650" s="30"/>
      <c r="BV650" s="30"/>
      <c r="BW650" s="30"/>
      <c r="BX650" s="30"/>
      <c r="BY650" s="30"/>
      <c r="BZ650" s="30"/>
    </row>
    <row r="651" spans="1:78" ht="13" x14ac:dyDescent="0.15">
      <c r="A651" s="37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  <c r="BJ651" s="30"/>
      <c r="BK651" s="30"/>
      <c r="BL651" s="30"/>
      <c r="BM651" s="30"/>
      <c r="BN651" s="30"/>
      <c r="BO651" s="30"/>
      <c r="BP651" s="30"/>
      <c r="BQ651" s="30"/>
      <c r="BR651" s="30"/>
      <c r="BS651" s="30"/>
      <c r="BT651" s="30"/>
      <c r="BU651" s="30"/>
      <c r="BV651" s="30"/>
      <c r="BW651" s="30"/>
      <c r="BX651" s="30"/>
      <c r="BY651" s="30"/>
      <c r="BZ651" s="30"/>
    </row>
    <row r="652" spans="1:78" ht="13" x14ac:dyDescent="0.15">
      <c r="A652" s="37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  <c r="BJ652" s="30"/>
      <c r="BK652" s="30"/>
      <c r="BL652" s="30"/>
      <c r="BM652" s="30"/>
      <c r="BN652" s="30"/>
      <c r="BO652" s="30"/>
      <c r="BP652" s="30"/>
      <c r="BQ652" s="30"/>
      <c r="BR652" s="30"/>
      <c r="BS652" s="30"/>
      <c r="BT652" s="30"/>
      <c r="BU652" s="30"/>
      <c r="BV652" s="30"/>
      <c r="BW652" s="30"/>
      <c r="BX652" s="30"/>
      <c r="BY652" s="30"/>
      <c r="BZ652" s="30"/>
    </row>
    <row r="653" spans="1:78" ht="13" x14ac:dyDescent="0.15">
      <c r="A653" s="37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  <c r="BJ653" s="30"/>
      <c r="BK653" s="30"/>
      <c r="BL653" s="30"/>
      <c r="BM653" s="30"/>
      <c r="BN653" s="30"/>
      <c r="BO653" s="30"/>
      <c r="BP653" s="30"/>
      <c r="BQ653" s="30"/>
      <c r="BR653" s="30"/>
      <c r="BS653" s="30"/>
      <c r="BT653" s="30"/>
      <c r="BU653" s="30"/>
      <c r="BV653" s="30"/>
      <c r="BW653" s="30"/>
      <c r="BX653" s="30"/>
      <c r="BY653" s="30"/>
      <c r="BZ653" s="30"/>
    </row>
    <row r="654" spans="1:78" ht="13" x14ac:dyDescent="0.15">
      <c r="A654" s="37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  <c r="BJ654" s="30"/>
      <c r="BK654" s="30"/>
      <c r="BL654" s="30"/>
      <c r="BM654" s="30"/>
      <c r="BN654" s="30"/>
      <c r="BO654" s="30"/>
      <c r="BP654" s="30"/>
      <c r="BQ654" s="30"/>
      <c r="BR654" s="30"/>
      <c r="BS654" s="30"/>
      <c r="BT654" s="30"/>
      <c r="BU654" s="30"/>
      <c r="BV654" s="30"/>
      <c r="BW654" s="30"/>
      <c r="BX654" s="30"/>
      <c r="BY654" s="30"/>
      <c r="BZ654" s="30"/>
    </row>
    <row r="655" spans="1:78" ht="13" x14ac:dyDescent="0.15">
      <c r="A655" s="37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  <c r="BJ655" s="30"/>
      <c r="BK655" s="30"/>
      <c r="BL655" s="30"/>
      <c r="BM655" s="30"/>
      <c r="BN655" s="30"/>
      <c r="BO655" s="30"/>
      <c r="BP655" s="30"/>
      <c r="BQ655" s="30"/>
      <c r="BR655" s="30"/>
      <c r="BS655" s="30"/>
      <c r="BT655" s="30"/>
      <c r="BU655" s="30"/>
      <c r="BV655" s="30"/>
      <c r="BW655" s="30"/>
      <c r="BX655" s="30"/>
      <c r="BY655" s="30"/>
      <c r="BZ655" s="30"/>
    </row>
    <row r="656" spans="1:78" ht="13" x14ac:dyDescent="0.15">
      <c r="A656" s="37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  <c r="BJ656" s="30"/>
      <c r="BK656" s="30"/>
      <c r="BL656" s="30"/>
      <c r="BM656" s="30"/>
      <c r="BN656" s="30"/>
      <c r="BO656" s="30"/>
      <c r="BP656" s="30"/>
      <c r="BQ656" s="30"/>
      <c r="BR656" s="30"/>
      <c r="BS656" s="30"/>
      <c r="BT656" s="30"/>
      <c r="BU656" s="30"/>
      <c r="BV656" s="30"/>
      <c r="BW656" s="30"/>
      <c r="BX656" s="30"/>
      <c r="BY656" s="30"/>
      <c r="BZ656" s="30"/>
    </row>
    <row r="657" spans="1:78" ht="13" x14ac:dyDescent="0.15">
      <c r="A657" s="37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  <c r="BJ657" s="30"/>
      <c r="BK657" s="30"/>
      <c r="BL657" s="30"/>
      <c r="BM657" s="30"/>
      <c r="BN657" s="30"/>
      <c r="BO657" s="30"/>
      <c r="BP657" s="30"/>
      <c r="BQ657" s="30"/>
      <c r="BR657" s="30"/>
      <c r="BS657" s="30"/>
      <c r="BT657" s="30"/>
      <c r="BU657" s="30"/>
      <c r="BV657" s="30"/>
      <c r="BW657" s="30"/>
      <c r="BX657" s="30"/>
      <c r="BY657" s="30"/>
      <c r="BZ657" s="30"/>
    </row>
    <row r="658" spans="1:78" ht="13" x14ac:dyDescent="0.15">
      <c r="A658" s="37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  <c r="BJ658" s="30"/>
      <c r="BK658" s="30"/>
      <c r="BL658" s="30"/>
      <c r="BM658" s="30"/>
      <c r="BN658" s="30"/>
      <c r="BO658" s="30"/>
      <c r="BP658" s="30"/>
      <c r="BQ658" s="30"/>
      <c r="BR658" s="30"/>
      <c r="BS658" s="30"/>
      <c r="BT658" s="30"/>
      <c r="BU658" s="30"/>
      <c r="BV658" s="30"/>
      <c r="BW658" s="30"/>
      <c r="BX658" s="30"/>
      <c r="BY658" s="30"/>
      <c r="BZ658" s="30"/>
    </row>
    <row r="659" spans="1:78" ht="13" x14ac:dyDescent="0.15">
      <c r="A659" s="37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  <c r="BJ659" s="30"/>
      <c r="BK659" s="30"/>
      <c r="BL659" s="30"/>
      <c r="BM659" s="30"/>
      <c r="BN659" s="30"/>
      <c r="BO659" s="30"/>
      <c r="BP659" s="30"/>
      <c r="BQ659" s="30"/>
      <c r="BR659" s="30"/>
      <c r="BS659" s="30"/>
      <c r="BT659" s="30"/>
      <c r="BU659" s="30"/>
      <c r="BV659" s="30"/>
      <c r="BW659" s="30"/>
      <c r="BX659" s="30"/>
      <c r="BY659" s="30"/>
      <c r="BZ659" s="30"/>
    </row>
    <row r="660" spans="1:78" ht="13" x14ac:dyDescent="0.15">
      <c r="A660" s="37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  <c r="BJ660" s="30"/>
      <c r="BK660" s="30"/>
      <c r="BL660" s="30"/>
      <c r="BM660" s="30"/>
      <c r="BN660" s="30"/>
      <c r="BO660" s="30"/>
      <c r="BP660" s="30"/>
      <c r="BQ660" s="30"/>
      <c r="BR660" s="30"/>
      <c r="BS660" s="30"/>
      <c r="BT660" s="30"/>
      <c r="BU660" s="30"/>
      <c r="BV660" s="30"/>
      <c r="BW660" s="30"/>
      <c r="BX660" s="30"/>
      <c r="BY660" s="30"/>
      <c r="BZ660" s="30"/>
    </row>
    <row r="661" spans="1:78" ht="13" x14ac:dyDescent="0.15">
      <c r="A661" s="37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  <c r="BJ661" s="30"/>
      <c r="BK661" s="30"/>
      <c r="BL661" s="30"/>
      <c r="BM661" s="30"/>
      <c r="BN661" s="30"/>
      <c r="BO661" s="30"/>
      <c r="BP661" s="30"/>
      <c r="BQ661" s="30"/>
      <c r="BR661" s="30"/>
      <c r="BS661" s="30"/>
      <c r="BT661" s="30"/>
      <c r="BU661" s="30"/>
      <c r="BV661" s="30"/>
      <c r="BW661" s="30"/>
      <c r="BX661" s="30"/>
      <c r="BY661" s="30"/>
      <c r="BZ661" s="30"/>
    </row>
    <row r="662" spans="1:78" ht="13" x14ac:dyDescent="0.15">
      <c r="A662" s="37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  <c r="BJ662" s="30"/>
      <c r="BK662" s="30"/>
      <c r="BL662" s="30"/>
      <c r="BM662" s="30"/>
      <c r="BN662" s="30"/>
      <c r="BO662" s="30"/>
      <c r="BP662" s="30"/>
      <c r="BQ662" s="30"/>
      <c r="BR662" s="30"/>
      <c r="BS662" s="30"/>
      <c r="BT662" s="30"/>
      <c r="BU662" s="30"/>
      <c r="BV662" s="30"/>
      <c r="BW662" s="30"/>
      <c r="BX662" s="30"/>
      <c r="BY662" s="30"/>
      <c r="BZ662" s="30"/>
    </row>
    <row r="663" spans="1:78" ht="13" x14ac:dyDescent="0.15">
      <c r="A663" s="37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  <c r="BJ663" s="30"/>
      <c r="BK663" s="30"/>
      <c r="BL663" s="30"/>
      <c r="BM663" s="30"/>
      <c r="BN663" s="30"/>
      <c r="BO663" s="30"/>
      <c r="BP663" s="30"/>
      <c r="BQ663" s="30"/>
      <c r="BR663" s="30"/>
      <c r="BS663" s="30"/>
      <c r="BT663" s="30"/>
      <c r="BU663" s="30"/>
      <c r="BV663" s="30"/>
      <c r="BW663" s="30"/>
      <c r="BX663" s="30"/>
      <c r="BY663" s="30"/>
      <c r="BZ663" s="30"/>
    </row>
    <row r="664" spans="1:78" ht="13" x14ac:dyDescent="0.15">
      <c r="A664" s="37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  <c r="BJ664" s="30"/>
      <c r="BK664" s="30"/>
      <c r="BL664" s="30"/>
      <c r="BM664" s="30"/>
      <c r="BN664" s="30"/>
      <c r="BO664" s="30"/>
      <c r="BP664" s="30"/>
      <c r="BQ664" s="30"/>
      <c r="BR664" s="30"/>
      <c r="BS664" s="30"/>
      <c r="BT664" s="30"/>
      <c r="BU664" s="30"/>
      <c r="BV664" s="30"/>
      <c r="BW664" s="30"/>
      <c r="BX664" s="30"/>
      <c r="BY664" s="30"/>
      <c r="BZ664" s="30"/>
    </row>
    <row r="665" spans="1:78" ht="13" x14ac:dyDescent="0.15">
      <c r="A665" s="37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M665" s="30"/>
      <c r="BN665" s="30"/>
      <c r="BO665" s="30"/>
      <c r="BP665" s="30"/>
      <c r="BQ665" s="30"/>
      <c r="BR665" s="30"/>
      <c r="BS665" s="30"/>
      <c r="BT665" s="30"/>
      <c r="BU665" s="30"/>
      <c r="BV665" s="30"/>
      <c r="BW665" s="30"/>
      <c r="BX665" s="30"/>
      <c r="BY665" s="30"/>
      <c r="BZ665" s="30"/>
    </row>
    <row r="666" spans="1:78" ht="13" x14ac:dyDescent="0.15">
      <c r="A666" s="37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  <c r="BJ666" s="30"/>
      <c r="BK666" s="30"/>
      <c r="BL666" s="30"/>
      <c r="BM666" s="30"/>
      <c r="BN666" s="30"/>
      <c r="BO666" s="30"/>
      <c r="BP666" s="30"/>
      <c r="BQ666" s="30"/>
      <c r="BR666" s="30"/>
      <c r="BS666" s="30"/>
      <c r="BT666" s="30"/>
      <c r="BU666" s="30"/>
      <c r="BV666" s="30"/>
      <c r="BW666" s="30"/>
      <c r="BX666" s="30"/>
      <c r="BY666" s="30"/>
      <c r="BZ666" s="30"/>
    </row>
    <row r="667" spans="1:78" ht="13" x14ac:dyDescent="0.15">
      <c r="A667" s="37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  <c r="BJ667" s="30"/>
      <c r="BK667" s="30"/>
      <c r="BL667" s="30"/>
      <c r="BM667" s="30"/>
      <c r="BN667" s="30"/>
      <c r="BO667" s="30"/>
      <c r="BP667" s="30"/>
      <c r="BQ667" s="30"/>
      <c r="BR667" s="30"/>
      <c r="BS667" s="30"/>
      <c r="BT667" s="30"/>
      <c r="BU667" s="30"/>
      <c r="BV667" s="30"/>
      <c r="BW667" s="30"/>
      <c r="BX667" s="30"/>
      <c r="BY667" s="30"/>
      <c r="BZ667" s="30"/>
    </row>
    <row r="668" spans="1:78" ht="13" x14ac:dyDescent="0.15">
      <c r="A668" s="37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  <c r="BJ668" s="30"/>
      <c r="BK668" s="30"/>
      <c r="BL668" s="30"/>
      <c r="BM668" s="30"/>
      <c r="BN668" s="30"/>
      <c r="BO668" s="30"/>
      <c r="BP668" s="30"/>
      <c r="BQ668" s="30"/>
      <c r="BR668" s="30"/>
      <c r="BS668" s="30"/>
      <c r="BT668" s="30"/>
      <c r="BU668" s="30"/>
      <c r="BV668" s="30"/>
      <c r="BW668" s="30"/>
      <c r="BX668" s="30"/>
      <c r="BY668" s="30"/>
      <c r="BZ668" s="30"/>
    </row>
    <row r="669" spans="1:78" ht="13" x14ac:dyDescent="0.15">
      <c r="A669" s="37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  <c r="BJ669" s="30"/>
      <c r="BK669" s="30"/>
      <c r="BL669" s="30"/>
      <c r="BM669" s="30"/>
      <c r="BN669" s="30"/>
      <c r="BO669" s="30"/>
      <c r="BP669" s="30"/>
      <c r="BQ669" s="30"/>
      <c r="BR669" s="30"/>
      <c r="BS669" s="30"/>
      <c r="BT669" s="30"/>
      <c r="BU669" s="30"/>
      <c r="BV669" s="30"/>
      <c r="BW669" s="30"/>
      <c r="BX669" s="30"/>
      <c r="BY669" s="30"/>
      <c r="BZ669" s="30"/>
    </row>
    <row r="670" spans="1:78" ht="13" x14ac:dyDescent="0.15">
      <c r="A670" s="37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  <c r="BJ670" s="30"/>
      <c r="BK670" s="30"/>
      <c r="BL670" s="30"/>
      <c r="BM670" s="30"/>
      <c r="BN670" s="30"/>
      <c r="BO670" s="30"/>
      <c r="BP670" s="30"/>
      <c r="BQ670" s="30"/>
      <c r="BR670" s="30"/>
      <c r="BS670" s="30"/>
      <c r="BT670" s="30"/>
      <c r="BU670" s="30"/>
      <c r="BV670" s="30"/>
      <c r="BW670" s="30"/>
      <c r="BX670" s="30"/>
      <c r="BY670" s="30"/>
      <c r="BZ670" s="30"/>
    </row>
    <row r="671" spans="1:78" ht="13" x14ac:dyDescent="0.15">
      <c r="A671" s="37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  <c r="BJ671" s="30"/>
      <c r="BK671" s="30"/>
      <c r="BL671" s="30"/>
      <c r="BM671" s="30"/>
      <c r="BN671" s="30"/>
      <c r="BO671" s="30"/>
      <c r="BP671" s="30"/>
      <c r="BQ671" s="30"/>
      <c r="BR671" s="30"/>
      <c r="BS671" s="30"/>
      <c r="BT671" s="30"/>
      <c r="BU671" s="30"/>
      <c r="BV671" s="30"/>
      <c r="BW671" s="30"/>
      <c r="BX671" s="30"/>
      <c r="BY671" s="30"/>
      <c r="BZ671" s="30"/>
    </row>
    <row r="672" spans="1:78" ht="13" x14ac:dyDescent="0.15">
      <c r="A672" s="37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  <c r="BJ672" s="30"/>
      <c r="BK672" s="30"/>
      <c r="BL672" s="30"/>
      <c r="BM672" s="30"/>
      <c r="BN672" s="30"/>
      <c r="BO672" s="30"/>
      <c r="BP672" s="30"/>
      <c r="BQ672" s="30"/>
      <c r="BR672" s="30"/>
      <c r="BS672" s="30"/>
      <c r="BT672" s="30"/>
      <c r="BU672" s="30"/>
      <c r="BV672" s="30"/>
      <c r="BW672" s="30"/>
      <c r="BX672" s="30"/>
      <c r="BY672" s="30"/>
      <c r="BZ672" s="30"/>
    </row>
    <row r="673" spans="1:78" ht="13" x14ac:dyDescent="0.15">
      <c r="A673" s="37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  <c r="BJ673" s="30"/>
      <c r="BK673" s="30"/>
      <c r="BL673" s="30"/>
      <c r="BM673" s="30"/>
      <c r="BN673" s="30"/>
      <c r="BO673" s="30"/>
      <c r="BP673" s="30"/>
      <c r="BQ673" s="30"/>
      <c r="BR673" s="30"/>
      <c r="BS673" s="30"/>
      <c r="BT673" s="30"/>
      <c r="BU673" s="30"/>
      <c r="BV673" s="30"/>
      <c r="BW673" s="30"/>
      <c r="BX673" s="30"/>
      <c r="BY673" s="30"/>
      <c r="BZ673" s="30"/>
    </row>
    <row r="674" spans="1:78" ht="13" x14ac:dyDescent="0.15">
      <c r="A674" s="37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  <c r="BJ674" s="30"/>
      <c r="BK674" s="30"/>
      <c r="BL674" s="30"/>
      <c r="BM674" s="30"/>
      <c r="BN674" s="30"/>
      <c r="BO674" s="30"/>
      <c r="BP674" s="30"/>
      <c r="BQ674" s="30"/>
      <c r="BR674" s="30"/>
      <c r="BS674" s="30"/>
      <c r="BT674" s="30"/>
      <c r="BU674" s="30"/>
      <c r="BV674" s="30"/>
      <c r="BW674" s="30"/>
      <c r="BX674" s="30"/>
      <c r="BY674" s="30"/>
      <c r="BZ674" s="30"/>
    </row>
    <row r="675" spans="1:78" ht="13" x14ac:dyDescent="0.15">
      <c r="A675" s="37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  <c r="BJ675" s="30"/>
      <c r="BK675" s="30"/>
      <c r="BL675" s="30"/>
      <c r="BM675" s="30"/>
      <c r="BN675" s="30"/>
      <c r="BO675" s="30"/>
      <c r="BP675" s="30"/>
      <c r="BQ675" s="30"/>
      <c r="BR675" s="30"/>
      <c r="BS675" s="30"/>
      <c r="BT675" s="30"/>
      <c r="BU675" s="30"/>
      <c r="BV675" s="30"/>
      <c r="BW675" s="30"/>
      <c r="BX675" s="30"/>
      <c r="BY675" s="30"/>
      <c r="BZ675" s="30"/>
    </row>
    <row r="676" spans="1:78" ht="13" x14ac:dyDescent="0.15">
      <c r="A676" s="37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  <c r="BJ676" s="30"/>
      <c r="BK676" s="30"/>
      <c r="BL676" s="30"/>
      <c r="BM676" s="30"/>
      <c r="BN676" s="30"/>
      <c r="BO676" s="30"/>
      <c r="BP676" s="30"/>
      <c r="BQ676" s="30"/>
      <c r="BR676" s="30"/>
      <c r="BS676" s="30"/>
      <c r="BT676" s="30"/>
      <c r="BU676" s="30"/>
      <c r="BV676" s="30"/>
      <c r="BW676" s="30"/>
      <c r="BX676" s="30"/>
      <c r="BY676" s="30"/>
      <c r="BZ676" s="30"/>
    </row>
    <row r="677" spans="1:78" ht="13" x14ac:dyDescent="0.15">
      <c r="A677" s="37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  <c r="BJ677" s="30"/>
      <c r="BK677" s="30"/>
      <c r="BL677" s="30"/>
      <c r="BM677" s="30"/>
      <c r="BN677" s="30"/>
      <c r="BO677" s="30"/>
      <c r="BP677" s="30"/>
      <c r="BQ677" s="30"/>
      <c r="BR677" s="30"/>
      <c r="BS677" s="30"/>
      <c r="BT677" s="30"/>
      <c r="BU677" s="30"/>
      <c r="BV677" s="30"/>
      <c r="BW677" s="30"/>
      <c r="BX677" s="30"/>
      <c r="BY677" s="30"/>
      <c r="BZ677" s="30"/>
    </row>
    <row r="678" spans="1:78" ht="13" x14ac:dyDescent="0.15">
      <c r="A678" s="37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  <c r="BJ678" s="30"/>
      <c r="BK678" s="30"/>
      <c r="BL678" s="30"/>
      <c r="BM678" s="30"/>
      <c r="BN678" s="30"/>
      <c r="BO678" s="30"/>
      <c r="BP678" s="30"/>
      <c r="BQ678" s="30"/>
      <c r="BR678" s="30"/>
      <c r="BS678" s="30"/>
      <c r="BT678" s="30"/>
      <c r="BU678" s="30"/>
      <c r="BV678" s="30"/>
      <c r="BW678" s="30"/>
      <c r="BX678" s="30"/>
      <c r="BY678" s="30"/>
      <c r="BZ678" s="30"/>
    </row>
    <row r="679" spans="1:78" ht="13" x14ac:dyDescent="0.15">
      <c r="A679" s="37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  <c r="BJ679" s="30"/>
      <c r="BK679" s="30"/>
      <c r="BL679" s="30"/>
      <c r="BM679" s="30"/>
      <c r="BN679" s="30"/>
      <c r="BO679" s="30"/>
      <c r="BP679" s="30"/>
      <c r="BQ679" s="30"/>
      <c r="BR679" s="30"/>
      <c r="BS679" s="30"/>
      <c r="BT679" s="30"/>
      <c r="BU679" s="30"/>
      <c r="BV679" s="30"/>
      <c r="BW679" s="30"/>
      <c r="BX679" s="30"/>
      <c r="BY679" s="30"/>
      <c r="BZ679" s="30"/>
    </row>
    <row r="680" spans="1:78" ht="13" x14ac:dyDescent="0.15">
      <c r="A680" s="37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  <c r="BJ680" s="30"/>
      <c r="BK680" s="30"/>
      <c r="BL680" s="30"/>
      <c r="BM680" s="30"/>
      <c r="BN680" s="30"/>
      <c r="BO680" s="30"/>
      <c r="BP680" s="30"/>
      <c r="BQ680" s="30"/>
      <c r="BR680" s="30"/>
      <c r="BS680" s="30"/>
      <c r="BT680" s="30"/>
      <c r="BU680" s="30"/>
      <c r="BV680" s="30"/>
      <c r="BW680" s="30"/>
      <c r="BX680" s="30"/>
      <c r="BY680" s="30"/>
      <c r="BZ680" s="30"/>
    </row>
    <row r="681" spans="1:78" ht="13" x14ac:dyDescent="0.15">
      <c r="A681" s="37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  <c r="BJ681" s="30"/>
      <c r="BK681" s="30"/>
      <c r="BL681" s="30"/>
      <c r="BM681" s="30"/>
      <c r="BN681" s="30"/>
      <c r="BO681" s="30"/>
      <c r="BP681" s="30"/>
      <c r="BQ681" s="30"/>
      <c r="BR681" s="30"/>
      <c r="BS681" s="30"/>
      <c r="BT681" s="30"/>
      <c r="BU681" s="30"/>
      <c r="BV681" s="30"/>
      <c r="BW681" s="30"/>
      <c r="BX681" s="30"/>
      <c r="BY681" s="30"/>
      <c r="BZ681" s="30"/>
    </row>
    <row r="682" spans="1:78" ht="13" x14ac:dyDescent="0.15">
      <c r="A682" s="37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  <c r="BJ682" s="30"/>
      <c r="BK682" s="30"/>
      <c r="BL682" s="30"/>
      <c r="BM682" s="30"/>
      <c r="BN682" s="30"/>
      <c r="BO682" s="30"/>
      <c r="BP682" s="30"/>
      <c r="BQ682" s="30"/>
      <c r="BR682" s="30"/>
      <c r="BS682" s="30"/>
      <c r="BT682" s="30"/>
      <c r="BU682" s="30"/>
      <c r="BV682" s="30"/>
      <c r="BW682" s="30"/>
      <c r="BX682" s="30"/>
      <c r="BY682" s="30"/>
      <c r="BZ682" s="30"/>
    </row>
    <row r="683" spans="1:78" ht="13" x14ac:dyDescent="0.15">
      <c r="A683" s="37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  <c r="BJ683" s="30"/>
      <c r="BK683" s="30"/>
      <c r="BL683" s="30"/>
      <c r="BM683" s="30"/>
      <c r="BN683" s="30"/>
      <c r="BO683" s="30"/>
      <c r="BP683" s="30"/>
      <c r="BQ683" s="30"/>
      <c r="BR683" s="30"/>
      <c r="BS683" s="30"/>
      <c r="BT683" s="30"/>
      <c r="BU683" s="30"/>
      <c r="BV683" s="30"/>
      <c r="BW683" s="30"/>
      <c r="BX683" s="30"/>
      <c r="BY683" s="30"/>
      <c r="BZ683" s="30"/>
    </row>
    <row r="684" spans="1:78" ht="13" x14ac:dyDescent="0.15">
      <c r="A684" s="37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  <c r="BJ684" s="30"/>
      <c r="BK684" s="30"/>
      <c r="BL684" s="30"/>
      <c r="BM684" s="30"/>
      <c r="BN684" s="30"/>
      <c r="BO684" s="30"/>
      <c r="BP684" s="30"/>
      <c r="BQ684" s="30"/>
      <c r="BR684" s="30"/>
      <c r="BS684" s="30"/>
      <c r="BT684" s="30"/>
      <c r="BU684" s="30"/>
      <c r="BV684" s="30"/>
      <c r="BW684" s="30"/>
      <c r="BX684" s="30"/>
      <c r="BY684" s="30"/>
      <c r="BZ684" s="30"/>
    </row>
    <row r="685" spans="1:78" ht="13" x14ac:dyDescent="0.15">
      <c r="A685" s="37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  <c r="BJ685" s="30"/>
      <c r="BK685" s="30"/>
      <c r="BL685" s="30"/>
      <c r="BM685" s="30"/>
      <c r="BN685" s="30"/>
      <c r="BO685" s="30"/>
      <c r="BP685" s="30"/>
      <c r="BQ685" s="30"/>
      <c r="BR685" s="30"/>
      <c r="BS685" s="30"/>
      <c r="BT685" s="30"/>
      <c r="BU685" s="30"/>
      <c r="BV685" s="30"/>
      <c r="BW685" s="30"/>
      <c r="BX685" s="30"/>
      <c r="BY685" s="30"/>
      <c r="BZ685" s="30"/>
    </row>
    <row r="686" spans="1:78" ht="13" x14ac:dyDescent="0.15">
      <c r="A686" s="37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  <c r="BJ686" s="30"/>
      <c r="BK686" s="30"/>
      <c r="BL686" s="30"/>
      <c r="BM686" s="30"/>
      <c r="BN686" s="30"/>
      <c r="BO686" s="30"/>
      <c r="BP686" s="30"/>
      <c r="BQ686" s="30"/>
      <c r="BR686" s="30"/>
      <c r="BS686" s="30"/>
      <c r="BT686" s="30"/>
      <c r="BU686" s="30"/>
      <c r="BV686" s="30"/>
      <c r="BW686" s="30"/>
      <c r="BX686" s="30"/>
      <c r="BY686" s="30"/>
      <c r="BZ686" s="30"/>
    </row>
    <row r="687" spans="1:78" ht="13" x14ac:dyDescent="0.15">
      <c r="A687" s="37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  <c r="BJ687" s="30"/>
      <c r="BK687" s="30"/>
      <c r="BL687" s="30"/>
      <c r="BM687" s="30"/>
      <c r="BN687" s="30"/>
      <c r="BO687" s="30"/>
      <c r="BP687" s="30"/>
      <c r="BQ687" s="30"/>
      <c r="BR687" s="30"/>
      <c r="BS687" s="30"/>
      <c r="BT687" s="30"/>
      <c r="BU687" s="30"/>
      <c r="BV687" s="30"/>
      <c r="BW687" s="30"/>
      <c r="BX687" s="30"/>
      <c r="BY687" s="30"/>
      <c r="BZ687" s="30"/>
    </row>
    <row r="688" spans="1:78" ht="13" x14ac:dyDescent="0.15">
      <c r="A688" s="37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  <c r="BJ688" s="30"/>
      <c r="BK688" s="30"/>
      <c r="BL688" s="30"/>
      <c r="BM688" s="30"/>
      <c r="BN688" s="30"/>
      <c r="BO688" s="30"/>
      <c r="BP688" s="30"/>
      <c r="BQ688" s="30"/>
      <c r="BR688" s="30"/>
      <c r="BS688" s="30"/>
      <c r="BT688" s="30"/>
      <c r="BU688" s="30"/>
      <c r="BV688" s="30"/>
      <c r="BW688" s="30"/>
      <c r="BX688" s="30"/>
      <c r="BY688" s="30"/>
      <c r="BZ688" s="30"/>
    </row>
    <row r="689" spans="1:78" ht="13" x14ac:dyDescent="0.15">
      <c r="A689" s="37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  <c r="BJ689" s="30"/>
      <c r="BK689" s="30"/>
      <c r="BL689" s="30"/>
      <c r="BM689" s="30"/>
      <c r="BN689" s="30"/>
      <c r="BO689" s="30"/>
      <c r="BP689" s="30"/>
      <c r="BQ689" s="30"/>
      <c r="BR689" s="30"/>
      <c r="BS689" s="30"/>
      <c r="BT689" s="30"/>
      <c r="BU689" s="30"/>
      <c r="BV689" s="30"/>
      <c r="BW689" s="30"/>
      <c r="BX689" s="30"/>
      <c r="BY689" s="30"/>
      <c r="BZ689" s="30"/>
    </row>
    <row r="690" spans="1:78" ht="13" x14ac:dyDescent="0.15">
      <c r="A690" s="37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  <c r="BJ690" s="30"/>
      <c r="BK690" s="30"/>
      <c r="BL690" s="30"/>
      <c r="BM690" s="30"/>
      <c r="BN690" s="30"/>
      <c r="BO690" s="30"/>
      <c r="BP690" s="30"/>
      <c r="BQ690" s="30"/>
      <c r="BR690" s="30"/>
      <c r="BS690" s="30"/>
      <c r="BT690" s="30"/>
      <c r="BU690" s="30"/>
      <c r="BV690" s="30"/>
      <c r="BW690" s="30"/>
      <c r="BX690" s="30"/>
      <c r="BY690" s="30"/>
      <c r="BZ690" s="30"/>
    </row>
    <row r="691" spans="1:78" ht="13" x14ac:dyDescent="0.15">
      <c r="A691" s="37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  <c r="BJ691" s="30"/>
      <c r="BK691" s="30"/>
      <c r="BL691" s="30"/>
      <c r="BM691" s="30"/>
      <c r="BN691" s="30"/>
      <c r="BO691" s="30"/>
      <c r="BP691" s="30"/>
      <c r="BQ691" s="30"/>
      <c r="BR691" s="30"/>
      <c r="BS691" s="30"/>
      <c r="BT691" s="30"/>
      <c r="BU691" s="30"/>
      <c r="BV691" s="30"/>
      <c r="BW691" s="30"/>
      <c r="BX691" s="30"/>
      <c r="BY691" s="30"/>
      <c r="BZ691" s="30"/>
    </row>
    <row r="692" spans="1:78" ht="13" x14ac:dyDescent="0.15">
      <c r="A692" s="37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  <c r="BJ692" s="30"/>
      <c r="BK692" s="30"/>
      <c r="BL692" s="30"/>
      <c r="BM692" s="30"/>
      <c r="BN692" s="30"/>
      <c r="BO692" s="30"/>
      <c r="BP692" s="30"/>
      <c r="BQ692" s="30"/>
      <c r="BR692" s="30"/>
      <c r="BS692" s="30"/>
      <c r="BT692" s="30"/>
      <c r="BU692" s="30"/>
      <c r="BV692" s="30"/>
      <c r="BW692" s="30"/>
      <c r="BX692" s="30"/>
      <c r="BY692" s="30"/>
      <c r="BZ692" s="30"/>
    </row>
    <row r="693" spans="1:78" ht="13" x14ac:dyDescent="0.15">
      <c r="A693" s="37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  <c r="BJ693" s="30"/>
      <c r="BK693" s="30"/>
      <c r="BL693" s="30"/>
      <c r="BM693" s="30"/>
      <c r="BN693" s="30"/>
      <c r="BO693" s="30"/>
      <c r="BP693" s="30"/>
      <c r="BQ693" s="30"/>
      <c r="BR693" s="30"/>
      <c r="BS693" s="30"/>
      <c r="BT693" s="30"/>
      <c r="BU693" s="30"/>
      <c r="BV693" s="30"/>
      <c r="BW693" s="30"/>
      <c r="BX693" s="30"/>
      <c r="BY693" s="30"/>
      <c r="BZ693" s="30"/>
    </row>
    <row r="694" spans="1:78" ht="13" x14ac:dyDescent="0.15">
      <c r="A694" s="37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  <c r="BJ694" s="30"/>
      <c r="BK694" s="30"/>
      <c r="BL694" s="30"/>
      <c r="BM694" s="30"/>
      <c r="BN694" s="30"/>
      <c r="BO694" s="30"/>
      <c r="BP694" s="30"/>
      <c r="BQ694" s="30"/>
      <c r="BR694" s="30"/>
      <c r="BS694" s="30"/>
      <c r="BT694" s="30"/>
      <c r="BU694" s="30"/>
      <c r="BV694" s="30"/>
      <c r="BW694" s="30"/>
      <c r="BX694" s="30"/>
      <c r="BY694" s="30"/>
      <c r="BZ694" s="30"/>
    </row>
    <row r="695" spans="1:78" ht="13" x14ac:dyDescent="0.15">
      <c r="A695" s="37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  <c r="BJ695" s="30"/>
      <c r="BK695" s="30"/>
      <c r="BL695" s="30"/>
      <c r="BM695" s="30"/>
      <c r="BN695" s="30"/>
      <c r="BO695" s="30"/>
      <c r="BP695" s="30"/>
      <c r="BQ695" s="30"/>
      <c r="BR695" s="30"/>
      <c r="BS695" s="30"/>
      <c r="BT695" s="30"/>
      <c r="BU695" s="30"/>
      <c r="BV695" s="30"/>
      <c r="BW695" s="30"/>
      <c r="BX695" s="30"/>
      <c r="BY695" s="30"/>
      <c r="BZ695" s="30"/>
    </row>
    <row r="696" spans="1:78" ht="13" x14ac:dyDescent="0.15">
      <c r="A696" s="37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  <c r="BJ696" s="30"/>
      <c r="BK696" s="30"/>
      <c r="BL696" s="30"/>
      <c r="BM696" s="30"/>
      <c r="BN696" s="30"/>
      <c r="BO696" s="30"/>
      <c r="BP696" s="30"/>
      <c r="BQ696" s="30"/>
      <c r="BR696" s="30"/>
      <c r="BS696" s="30"/>
      <c r="BT696" s="30"/>
      <c r="BU696" s="30"/>
      <c r="BV696" s="30"/>
      <c r="BW696" s="30"/>
      <c r="BX696" s="30"/>
      <c r="BY696" s="30"/>
      <c r="BZ696" s="30"/>
    </row>
    <row r="697" spans="1:78" ht="13" x14ac:dyDescent="0.15">
      <c r="A697" s="37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  <c r="BJ697" s="30"/>
      <c r="BK697" s="30"/>
      <c r="BL697" s="30"/>
      <c r="BM697" s="30"/>
      <c r="BN697" s="30"/>
      <c r="BO697" s="30"/>
      <c r="BP697" s="30"/>
      <c r="BQ697" s="30"/>
      <c r="BR697" s="30"/>
      <c r="BS697" s="30"/>
      <c r="BT697" s="30"/>
      <c r="BU697" s="30"/>
      <c r="BV697" s="30"/>
      <c r="BW697" s="30"/>
      <c r="BX697" s="30"/>
      <c r="BY697" s="30"/>
      <c r="BZ697" s="30"/>
    </row>
    <row r="698" spans="1:78" ht="13" x14ac:dyDescent="0.15">
      <c r="A698" s="37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  <c r="BJ698" s="30"/>
      <c r="BK698" s="30"/>
      <c r="BL698" s="30"/>
      <c r="BM698" s="30"/>
      <c r="BN698" s="30"/>
      <c r="BO698" s="30"/>
      <c r="BP698" s="30"/>
      <c r="BQ698" s="30"/>
      <c r="BR698" s="30"/>
      <c r="BS698" s="30"/>
      <c r="BT698" s="30"/>
      <c r="BU698" s="30"/>
      <c r="BV698" s="30"/>
      <c r="BW698" s="30"/>
      <c r="BX698" s="30"/>
      <c r="BY698" s="30"/>
      <c r="BZ698" s="30"/>
    </row>
    <row r="699" spans="1:78" ht="13" x14ac:dyDescent="0.15">
      <c r="A699" s="37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  <c r="BJ699" s="30"/>
      <c r="BK699" s="30"/>
      <c r="BL699" s="30"/>
      <c r="BM699" s="30"/>
      <c r="BN699" s="30"/>
      <c r="BO699" s="30"/>
      <c r="BP699" s="30"/>
      <c r="BQ699" s="30"/>
      <c r="BR699" s="30"/>
      <c r="BS699" s="30"/>
      <c r="BT699" s="30"/>
      <c r="BU699" s="30"/>
      <c r="BV699" s="30"/>
      <c r="BW699" s="30"/>
      <c r="BX699" s="30"/>
      <c r="BY699" s="30"/>
      <c r="BZ699" s="30"/>
    </row>
    <row r="700" spans="1:78" ht="13" x14ac:dyDescent="0.15">
      <c r="A700" s="37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  <c r="BJ700" s="30"/>
      <c r="BK700" s="30"/>
      <c r="BL700" s="30"/>
      <c r="BM700" s="30"/>
      <c r="BN700" s="30"/>
      <c r="BO700" s="30"/>
      <c r="BP700" s="30"/>
      <c r="BQ700" s="30"/>
      <c r="BR700" s="30"/>
      <c r="BS700" s="30"/>
      <c r="BT700" s="30"/>
      <c r="BU700" s="30"/>
      <c r="BV700" s="30"/>
      <c r="BW700" s="30"/>
      <c r="BX700" s="30"/>
      <c r="BY700" s="30"/>
      <c r="BZ700" s="30"/>
    </row>
    <row r="701" spans="1:78" ht="13" x14ac:dyDescent="0.15">
      <c r="A701" s="37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  <c r="BJ701" s="30"/>
      <c r="BK701" s="30"/>
      <c r="BL701" s="30"/>
      <c r="BM701" s="30"/>
      <c r="BN701" s="30"/>
      <c r="BO701" s="30"/>
      <c r="BP701" s="30"/>
      <c r="BQ701" s="30"/>
      <c r="BR701" s="30"/>
      <c r="BS701" s="30"/>
      <c r="BT701" s="30"/>
      <c r="BU701" s="30"/>
      <c r="BV701" s="30"/>
      <c r="BW701" s="30"/>
      <c r="BX701" s="30"/>
      <c r="BY701" s="30"/>
      <c r="BZ701" s="30"/>
    </row>
    <row r="702" spans="1:78" ht="13" x14ac:dyDescent="0.15">
      <c r="A702" s="37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  <c r="BJ702" s="30"/>
      <c r="BK702" s="30"/>
      <c r="BL702" s="30"/>
      <c r="BM702" s="30"/>
      <c r="BN702" s="30"/>
      <c r="BO702" s="30"/>
      <c r="BP702" s="30"/>
      <c r="BQ702" s="30"/>
      <c r="BR702" s="30"/>
      <c r="BS702" s="30"/>
      <c r="BT702" s="30"/>
      <c r="BU702" s="30"/>
      <c r="BV702" s="30"/>
      <c r="BW702" s="30"/>
      <c r="BX702" s="30"/>
      <c r="BY702" s="30"/>
      <c r="BZ702" s="30"/>
    </row>
    <row r="703" spans="1:78" ht="13" x14ac:dyDescent="0.15">
      <c r="A703" s="37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  <c r="BJ703" s="30"/>
      <c r="BK703" s="30"/>
      <c r="BL703" s="30"/>
      <c r="BM703" s="30"/>
      <c r="BN703" s="30"/>
      <c r="BO703" s="30"/>
      <c r="BP703" s="30"/>
      <c r="BQ703" s="30"/>
      <c r="BR703" s="30"/>
      <c r="BS703" s="30"/>
      <c r="BT703" s="30"/>
      <c r="BU703" s="30"/>
      <c r="BV703" s="30"/>
      <c r="BW703" s="30"/>
      <c r="BX703" s="30"/>
      <c r="BY703" s="30"/>
      <c r="BZ703" s="30"/>
    </row>
    <row r="704" spans="1:78" ht="13" x14ac:dyDescent="0.15">
      <c r="A704" s="37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  <c r="BJ704" s="30"/>
      <c r="BK704" s="30"/>
      <c r="BL704" s="30"/>
      <c r="BM704" s="30"/>
      <c r="BN704" s="30"/>
      <c r="BO704" s="30"/>
      <c r="BP704" s="30"/>
      <c r="BQ704" s="30"/>
      <c r="BR704" s="30"/>
      <c r="BS704" s="30"/>
      <c r="BT704" s="30"/>
      <c r="BU704" s="30"/>
      <c r="BV704" s="30"/>
      <c r="BW704" s="30"/>
      <c r="BX704" s="30"/>
      <c r="BY704" s="30"/>
      <c r="BZ704" s="30"/>
    </row>
    <row r="705" spans="1:78" ht="13" x14ac:dyDescent="0.15">
      <c r="A705" s="37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  <c r="BJ705" s="30"/>
      <c r="BK705" s="30"/>
      <c r="BL705" s="30"/>
      <c r="BM705" s="30"/>
      <c r="BN705" s="30"/>
      <c r="BO705" s="30"/>
      <c r="BP705" s="30"/>
      <c r="BQ705" s="30"/>
      <c r="BR705" s="30"/>
      <c r="BS705" s="30"/>
      <c r="BT705" s="30"/>
      <c r="BU705" s="30"/>
      <c r="BV705" s="30"/>
      <c r="BW705" s="30"/>
      <c r="BX705" s="30"/>
      <c r="BY705" s="30"/>
      <c r="BZ705" s="30"/>
    </row>
    <row r="706" spans="1:78" ht="13" x14ac:dyDescent="0.15">
      <c r="A706" s="37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  <c r="BJ706" s="30"/>
      <c r="BK706" s="30"/>
      <c r="BL706" s="30"/>
      <c r="BM706" s="30"/>
      <c r="BN706" s="30"/>
      <c r="BO706" s="30"/>
      <c r="BP706" s="30"/>
      <c r="BQ706" s="30"/>
      <c r="BR706" s="30"/>
      <c r="BS706" s="30"/>
      <c r="BT706" s="30"/>
      <c r="BU706" s="30"/>
      <c r="BV706" s="30"/>
      <c r="BW706" s="30"/>
      <c r="BX706" s="30"/>
      <c r="BY706" s="30"/>
      <c r="BZ706" s="30"/>
    </row>
    <row r="707" spans="1:78" ht="13" x14ac:dyDescent="0.15">
      <c r="A707" s="37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  <c r="BJ707" s="30"/>
      <c r="BK707" s="30"/>
      <c r="BL707" s="30"/>
      <c r="BM707" s="30"/>
      <c r="BN707" s="30"/>
      <c r="BO707" s="30"/>
      <c r="BP707" s="30"/>
      <c r="BQ707" s="30"/>
      <c r="BR707" s="30"/>
      <c r="BS707" s="30"/>
      <c r="BT707" s="30"/>
      <c r="BU707" s="30"/>
      <c r="BV707" s="30"/>
      <c r="BW707" s="30"/>
      <c r="BX707" s="30"/>
      <c r="BY707" s="30"/>
      <c r="BZ707" s="30"/>
    </row>
    <row r="708" spans="1:78" ht="13" x14ac:dyDescent="0.15">
      <c r="A708" s="37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  <c r="BJ708" s="30"/>
      <c r="BK708" s="30"/>
      <c r="BL708" s="30"/>
      <c r="BM708" s="30"/>
      <c r="BN708" s="30"/>
      <c r="BO708" s="30"/>
      <c r="BP708" s="30"/>
      <c r="BQ708" s="30"/>
      <c r="BR708" s="30"/>
      <c r="BS708" s="30"/>
      <c r="BT708" s="30"/>
      <c r="BU708" s="30"/>
      <c r="BV708" s="30"/>
      <c r="BW708" s="30"/>
      <c r="BX708" s="30"/>
      <c r="BY708" s="30"/>
      <c r="BZ708" s="30"/>
    </row>
    <row r="709" spans="1:78" ht="13" x14ac:dyDescent="0.15">
      <c r="A709" s="37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  <c r="BJ709" s="30"/>
      <c r="BK709" s="30"/>
      <c r="BL709" s="30"/>
      <c r="BM709" s="30"/>
      <c r="BN709" s="30"/>
      <c r="BO709" s="30"/>
      <c r="BP709" s="30"/>
      <c r="BQ709" s="30"/>
      <c r="BR709" s="30"/>
      <c r="BS709" s="30"/>
      <c r="BT709" s="30"/>
      <c r="BU709" s="30"/>
      <c r="BV709" s="30"/>
      <c r="BW709" s="30"/>
      <c r="BX709" s="30"/>
      <c r="BY709" s="30"/>
      <c r="BZ709" s="30"/>
    </row>
    <row r="710" spans="1:78" ht="13" x14ac:dyDescent="0.15">
      <c r="A710" s="37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  <c r="BJ710" s="30"/>
      <c r="BK710" s="30"/>
      <c r="BL710" s="30"/>
      <c r="BM710" s="30"/>
      <c r="BN710" s="30"/>
      <c r="BO710" s="30"/>
      <c r="BP710" s="30"/>
      <c r="BQ710" s="30"/>
      <c r="BR710" s="30"/>
      <c r="BS710" s="30"/>
      <c r="BT710" s="30"/>
      <c r="BU710" s="30"/>
      <c r="BV710" s="30"/>
      <c r="BW710" s="30"/>
      <c r="BX710" s="30"/>
      <c r="BY710" s="30"/>
      <c r="BZ710" s="30"/>
    </row>
    <row r="711" spans="1:78" ht="13" x14ac:dyDescent="0.15">
      <c r="A711" s="37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  <c r="BJ711" s="30"/>
      <c r="BK711" s="30"/>
      <c r="BL711" s="30"/>
      <c r="BM711" s="30"/>
      <c r="BN711" s="30"/>
      <c r="BO711" s="30"/>
      <c r="BP711" s="30"/>
      <c r="BQ711" s="30"/>
      <c r="BR711" s="30"/>
      <c r="BS711" s="30"/>
      <c r="BT711" s="30"/>
      <c r="BU711" s="30"/>
      <c r="BV711" s="30"/>
      <c r="BW711" s="30"/>
      <c r="BX711" s="30"/>
      <c r="BY711" s="30"/>
      <c r="BZ711" s="30"/>
    </row>
    <row r="712" spans="1:78" ht="13" x14ac:dyDescent="0.15">
      <c r="A712" s="37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  <c r="BJ712" s="30"/>
      <c r="BK712" s="30"/>
      <c r="BL712" s="30"/>
      <c r="BM712" s="30"/>
      <c r="BN712" s="30"/>
      <c r="BO712" s="30"/>
      <c r="BP712" s="30"/>
      <c r="BQ712" s="30"/>
      <c r="BR712" s="30"/>
      <c r="BS712" s="30"/>
      <c r="BT712" s="30"/>
      <c r="BU712" s="30"/>
      <c r="BV712" s="30"/>
      <c r="BW712" s="30"/>
      <c r="BX712" s="30"/>
      <c r="BY712" s="30"/>
      <c r="BZ712" s="30"/>
    </row>
    <row r="713" spans="1:78" ht="13" x14ac:dyDescent="0.15">
      <c r="A713" s="37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  <c r="BJ713" s="30"/>
      <c r="BK713" s="30"/>
      <c r="BL713" s="30"/>
      <c r="BM713" s="30"/>
      <c r="BN713" s="30"/>
      <c r="BO713" s="30"/>
      <c r="BP713" s="30"/>
      <c r="BQ713" s="30"/>
      <c r="BR713" s="30"/>
      <c r="BS713" s="30"/>
      <c r="BT713" s="30"/>
      <c r="BU713" s="30"/>
      <c r="BV713" s="30"/>
      <c r="BW713" s="30"/>
      <c r="BX713" s="30"/>
      <c r="BY713" s="30"/>
      <c r="BZ713" s="30"/>
    </row>
    <row r="714" spans="1:78" ht="13" x14ac:dyDescent="0.15">
      <c r="A714" s="37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  <c r="BJ714" s="30"/>
      <c r="BK714" s="30"/>
      <c r="BL714" s="30"/>
      <c r="BM714" s="30"/>
      <c r="BN714" s="30"/>
      <c r="BO714" s="30"/>
      <c r="BP714" s="30"/>
      <c r="BQ714" s="30"/>
      <c r="BR714" s="30"/>
      <c r="BS714" s="30"/>
      <c r="BT714" s="30"/>
      <c r="BU714" s="30"/>
      <c r="BV714" s="30"/>
      <c r="BW714" s="30"/>
      <c r="BX714" s="30"/>
      <c r="BY714" s="30"/>
      <c r="BZ714" s="30"/>
    </row>
    <row r="715" spans="1:78" ht="13" x14ac:dyDescent="0.15">
      <c r="A715" s="37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  <c r="BJ715" s="30"/>
      <c r="BK715" s="30"/>
      <c r="BL715" s="30"/>
      <c r="BM715" s="30"/>
      <c r="BN715" s="30"/>
      <c r="BO715" s="30"/>
      <c r="BP715" s="30"/>
      <c r="BQ715" s="30"/>
      <c r="BR715" s="30"/>
      <c r="BS715" s="30"/>
      <c r="BT715" s="30"/>
      <c r="BU715" s="30"/>
      <c r="BV715" s="30"/>
      <c r="BW715" s="30"/>
      <c r="BX715" s="30"/>
      <c r="BY715" s="30"/>
      <c r="BZ715" s="30"/>
    </row>
    <row r="716" spans="1:78" ht="13" x14ac:dyDescent="0.15">
      <c r="A716" s="37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  <c r="BJ716" s="30"/>
      <c r="BK716" s="30"/>
      <c r="BL716" s="30"/>
      <c r="BM716" s="30"/>
      <c r="BN716" s="30"/>
      <c r="BO716" s="30"/>
      <c r="BP716" s="30"/>
      <c r="BQ716" s="30"/>
      <c r="BR716" s="30"/>
      <c r="BS716" s="30"/>
      <c r="BT716" s="30"/>
      <c r="BU716" s="30"/>
      <c r="BV716" s="30"/>
      <c r="BW716" s="30"/>
      <c r="BX716" s="30"/>
      <c r="BY716" s="30"/>
      <c r="BZ716" s="30"/>
    </row>
    <row r="717" spans="1:78" ht="13" x14ac:dyDescent="0.15">
      <c r="A717" s="37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  <c r="BJ717" s="30"/>
      <c r="BK717" s="30"/>
      <c r="BL717" s="30"/>
      <c r="BM717" s="30"/>
      <c r="BN717" s="30"/>
      <c r="BO717" s="30"/>
      <c r="BP717" s="30"/>
      <c r="BQ717" s="30"/>
      <c r="BR717" s="30"/>
      <c r="BS717" s="30"/>
      <c r="BT717" s="30"/>
      <c r="BU717" s="30"/>
      <c r="BV717" s="30"/>
      <c r="BW717" s="30"/>
      <c r="BX717" s="30"/>
      <c r="BY717" s="30"/>
      <c r="BZ717" s="30"/>
    </row>
    <row r="718" spans="1:78" ht="13" x14ac:dyDescent="0.15">
      <c r="A718" s="37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M718" s="30"/>
      <c r="BN718" s="30"/>
      <c r="BO718" s="30"/>
      <c r="BP718" s="30"/>
      <c r="BQ718" s="30"/>
      <c r="BR718" s="30"/>
      <c r="BS718" s="30"/>
      <c r="BT718" s="30"/>
      <c r="BU718" s="30"/>
      <c r="BV718" s="30"/>
      <c r="BW718" s="30"/>
      <c r="BX718" s="30"/>
      <c r="BY718" s="30"/>
      <c r="BZ718" s="30"/>
    </row>
    <row r="719" spans="1:78" ht="13" x14ac:dyDescent="0.15">
      <c r="A719" s="37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M719" s="30"/>
      <c r="BN719" s="30"/>
      <c r="BO719" s="30"/>
      <c r="BP719" s="30"/>
      <c r="BQ719" s="30"/>
      <c r="BR719" s="30"/>
      <c r="BS719" s="30"/>
      <c r="BT719" s="30"/>
      <c r="BU719" s="30"/>
      <c r="BV719" s="30"/>
      <c r="BW719" s="30"/>
      <c r="BX719" s="30"/>
      <c r="BY719" s="30"/>
      <c r="BZ719" s="30"/>
    </row>
    <row r="720" spans="1:78" ht="13" x14ac:dyDescent="0.15">
      <c r="A720" s="37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M720" s="30"/>
      <c r="BN720" s="30"/>
      <c r="BO720" s="30"/>
      <c r="BP720" s="30"/>
      <c r="BQ720" s="30"/>
      <c r="BR720" s="30"/>
      <c r="BS720" s="30"/>
      <c r="BT720" s="30"/>
      <c r="BU720" s="30"/>
      <c r="BV720" s="30"/>
      <c r="BW720" s="30"/>
      <c r="BX720" s="30"/>
      <c r="BY720" s="30"/>
      <c r="BZ720" s="30"/>
    </row>
    <row r="721" spans="1:78" ht="13" x14ac:dyDescent="0.15">
      <c r="A721" s="37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M721" s="30"/>
      <c r="BN721" s="30"/>
      <c r="BO721" s="30"/>
      <c r="BP721" s="30"/>
      <c r="BQ721" s="30"/>
      <c r="BR721" s="30"/>
      <c r="BS721" s="30"/>
      <c r="BT721" s="30"/>
      <c r="BU721" s="30"/>
      <c r="BV721" s="30"/>
      <c r="BW721" s="30"/>
      <c r="BX721" s="30"/>
      <c r="BY721" s="30"/>
      <c r="BZ721" s="30"/>
    </row>
    <row r="722" spans="1:78" ht="13" x14ac:dyDescent="0.15">
      <c r="A722" s="37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M722" s="30"/>
      <c r="BN722" s="30"/>
      <c r="BO722" s="30"/>
      <c r="BP722" s="30"/>
      <c r="BQ722" s="30"/>
      <c r="BR722" s="30"/>
      <c r="BS722" s="30"/>
      <c r="BT722" s="30"/>
      <c r="BU722" s="30"/>
      <c r="BV722" s="30"/>
      <c r="BW722" s="30"/>
      <c r="BX722" s="30"/>
      <c r="BY722" s="30"/>
      <c r="BZ722" s="30"/>
    </row>
    <row r="723" spans="1:78" ht="13" x14ac:dyDescent="0.15">
      <c r="A723" s="37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  <c r="BJ723" s="30"/>
      <c r="BK723" s="30"/>
      <c r="BL723" s="30"/>
      <c r="BM723" s="30"/>
      <c r="BN723" s="30"/>
      <c r="BO723" s="30"/>
      <c r="BP723" s="30"/>
      <c r="BQ723" s="30"/>
      <c r="BR723" s="30"/>
      <c r="BS723" s="30"/>
      <c r="BT723" s="30"/>
      <c r="BU723" s="30"/>
      <c r="BV723" s="30"/>
      <c r="BW723" s="30"/>
      <c r="BX723" s="30"/>
      <c r="BY723" s="30"/>
      <c r="BZ723" s="30"/>
    </row>
    <row r="724" spans="1:78" ht="13" x14ac:dyDescent="0.15">
      <c r="A724" s="37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M724" s="30"/>
      <c r="BN724" s="30"/>
      <c r="BO724" s="30"/>
      <c r="BP724" s="30"/>
      <c r="BQ724" s="30"/>
      <c r="BR724" s="30"/>
      <c r="BS724" s="30"/>
      <c r="BT724" s="30"/>
      <c r="BU724" s="30"/>
      <c r="BV724" s="30"/>
      <c r="BW724" s="30"/>
      <c r="BX724" s="30"/>
      <c r="BY724" s="30"/>
      <c r="BZ724" s="30"/>
    </row>
    <row r="725" spans="1:78" ht="13" x14ac:dyDescent="0.15">
      <c r="A725" s="37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M725" s="30"/>
      <c r="BN725" s="30"/>
      <c r="BO725" s="30"/>
      <c r="BP725" s="30"/>
      <c r="BQ725" s="30"/>
      <c r="BR725" s="30"/>
      <c r="BS725" s="30"/>
      <c r="BT725" s="30"/>
      <c r="BU725" s="30"/>
      <c r="BV725" s="30"/>
      <c r="BW725" s="30"/>
      <c r="BX725" s="30"/>
      <c r="BY725" s="30"/>
      <c r="BZ725" s="30"/>
    </row>
    <row r="726" spans="1:78" ht="13" x14ac:dyDescent="0.15">
      <c r="A726" s="37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M726" s="30"/>
      <c r="BN726" s="30"/>
      <c r="BO726" s="30"/>
      <c r="BP726" s="30"/>
      <c r="BQ726" s="30"/>
      <c r="BR726" s="30"/>
      <c r="BS726" s="30"/>
      <c r="BT726" s="30"/>
      <c r="BU726" s="30"/>
      <c r="BV726" s="30"/>
      <c r="BW726" s="30"/>
      <c r="BX726" s="30"/>
      <c r="BY726" s="30"/>
      <c r="BZ726" s="30"/>
    </row>
    <row r="727" spans="1:78" ht="13" x14ac:dyDescent="0.15">
      <c r="A727" s="37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M727" s="30"/>
      <c r="BN727" s="30"/>
      <c r="BO727" s="30"/>
      <c r="BP727" s="30"/>
      <c r="BQ727" s="30"/>
      <c r="BR727" s="30"/>
      <c r="BS727" s="30"/>
      <c r="BT727" s="30"/>
      <c r="BU727" s="30"/>
      <c r="BV727" s="30"/>
      <c r="BW727" s="30"/>
      <c r="BX727" s="30"/>
      <c r="BY727" s="30"/>
      <c r="BZ727" s="30"/>
    </row>
    <row r="728" spans="1:78" ht="13" x14ac:dyDescent="0.15">
      <c r="A728" s="37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M728" s="30"/>
      <c r="BN728" s="30"/>
      <c r="BO728" s="30"/>
      <c r="BP728" s="30"/>
      <c r="BQ728" s="30"/>
      <c r="BR728" s="30"/>
      <c r="BS728" s="30"/>
      <c r="BT728" s="30"/>
      <c r="BU728" s="30"/>
      <c r="BV728" s="30"/>
      <c r="BW728" s="30"/>
      <c r="BX728" s="30"/>
      <c r="BY728" s="30"/>
      <c r="BZ728" s="30"/>
    </row>
    <row r="729" spans="1:78" ht="13" x14ac:dyDescent="0.15">
      <c r="A729" s="37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M729" s="30"/>
      <c r="BN729" s="30"/>
      <c r="BO729" s="30"/>
      <c r="BP729" s="30"/>
      <c r="BQ729" s="30"/>
      <c r="BR729" s="30"/>
      <c r="BS729" s="30"/>
      <c r="BT729" s="30"/>
      <c r="BU729" s="30"/>
      <c r="BV729" s="30"/>
      <c r="BW729" s="30"/>
      <c r="BX729" s="30"/>
      <c r="BY729" s="30"/>
      <c r="BZ729" s="30"/>
    </row>
    <row r="730" spans="1:78" ht="13" x14ac:dyDescent="0.15">
      <c r="A730" s="37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M730" s="30"/>
      <c r="BN730" s="30"/>
      <c r="BO730" s="30"/>
      <c r="BP730" s="30"/>
      <c r="BQ730" s="30"/>
      <c r="BR730" s="30"/>
      <c r="BS730" s="30"/>
      <c r="BT730" s="30"/>
      <c r="BU730" s="30"/>
      <c r="BV730" s="30"/>
      <c r="BW730" s="30"/>
      <c r="BX730" s="30"/>
      <c r="BY730" s="30"/>
      <c r="BZ730" s="30"/>
    </row>
    <row r="731" spans="1:78" ht="13" x14ac:dyDescent="0.15">
      <c r="A731" s="37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M731" s="30"/>
      <c r="BN731" s="30"/>
      <c r="BO731" s="30"/>
      <c r="BP731" s="30"/>
      <c r="BQ731" s="30"/>
      <c r="BR731" s="30"/>
      <c r="BS731" s="30"/>
      <c r="BT731" s="30"/>
      <c r="BU731" s="30"/>
      <c r="BV731" s="30"/>
      <c r="BW731" s="30"/>
      <c r="BX731" s="30"/>
      <c r="BY731" s="30"/>
      <c r="BZ731" s="30"/>
    </row>
    <row r="732" spans="1:78" ht="13" x14ac:dyDescent="0.15">
      <c r="A732" s="37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  <c r="BM732" s="30"/>
      <c r="BN732" s="30"/>
      <c r="BO732" s="30"/>
      <c r="BP732" s="30"/>
      <c r="BQ732" s="30"/>
      <c r="BR732" s="30"/>
      <c r="BS732" s="30"/>
      <c r="BT732" s="30"/>
      <c r="BU732" s="30"/>
      <c r="BV732" s="30"/>
      <c r="BW732" s="30"/>
      <c r="BX732" s="30"/>
      <c r="BY732" s="30"/>
      <c r="BZ732" s="30"/>
    </row>
    <row r="733" spans="1:78" ht="13" x14ac:dyDescent="0.15">
      <c r="A733" s="37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M733" s="30"/>
      <c r="BN733" s="30"/>
      <c r="BO733" s="30"/>
      <c r="BP733" s="30"/>
      <c r="BQ733" s="30"/>
      <c r="BR733" s="30"/>
      <c r="BS733" s="30"/>
      <c r="BT733" s="30"/>
      <c r="BU733" s="30"/>
      <c r="BV733" s="30"/>
      <c r="BW733" s="30"/>
      <c r="BX733" s="30"/>
      <c r="BY733" s="30"/>
      <c r="BZ733" s="30"/>
    </row>
    <row r="734" spans="1:78" ht="13" x14ac:dyDescent="0.15">
      <c r="A734" s="37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M734" s="30"/>
      <c r="BN734" s="30"/>
      <c r="BO734" s="30"/>
      <c r="BP734" s="30"/>
      <c r="BQ734" s="30"/>
      <c r="BR734" s="30"/>
      <c r="BS734" s="30"/>
      <c r="BT734" s="30"/>
      <c r="BU734" s="30"/>
      <c r="BV734" s="30"/>
      <c r="BW734" s="30"/>
      <c r="BX734" s="30"/>
      <c r="BY734" s="30"/>
      <c r="BZ734" s="30"/>
    </row>
    <row r="735" spans="1:78" ht="13" x14ac:dyDescent="0.15">
      <c r="A735" s="37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M735" s="30"/>
      <c r="BN735" s="30"/>
      <c r="BO735" s="30"/>
      <c r="BP735" s="30"/>
      <c r="BQ735" s="30"/>
      <c r="BR735" s="30"/>
      <c r="BS735" s="30"/>
      <c r="BT735" s="30"/>
      <c r="BU735" s="30"/>
      <c r="BV735" s="30"/>
      <c r="BW735" s="30"/>
      <c r="BX735" s="30"/>
      <c r="BY735" s="30"/>
      <c r="BZ735" s="30"/>
    </row>
    <row r="736" spans="1:78" ht="13" x14ac:dyDescent="0.15">
      <c r="A736" s="37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M736" s="30"/>
      <c r="BN736" s="30"/>
      <c r="BO736" s="30"/>
      <c r="BP736" s="30"/>
      <c r="BQ736" s="30"/>
      <c r="BR736" s="30"/>
      <c r="BS736" s="30"/>
      <c r="BT736" s="30"/>
      <c r="BU736" s="30"/>
      <c r="BV736" s="30"/>
      <c r="BW736" s="30"/>
      <c r="BX736" s="30"/>
      <c r="BY736" s="30"/>
      <c r="BZ736" s="30"/>
    </row>
    <row r="737" spans="1:78" ht="13" x14ac:dyDescent="0.15">
      <c r="A737" s="37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M737" s="30"/>
      <c r="BN737" s="30"/>
      <c r="BO737" s="30"/>
      <c r="BP737" s="30"/>
      <c r="BQ737" s="30"/>
      <c r="BR737" s="30"/>
      <c r="BS737" s="30"/>
      <c r="BT737" s="30"/>
      <c r="BU737" s="30"/>
      <c r="BV737" s="30"/>
      <c r="BW737" s="30"/>
      <c r="BX737" s="30"/>
      <c r="BY737" s="30"/>
      <c r="BZ737" s="30"/>
    </row>
    <row r="738" spans="1:78" ht="13" x14ac:dyDescent="0.15">
      <c r="A738" s="37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M738" s="30"/>
      <c r="BN738" s="30"/>
      <c r="BO738" s="30"/>
      <c r="BP738" s="30"/>
      <c r="BQ738" s="30"/>
      <c r="BR738" s="30"/>
      <c r="BS738" s="30"/>
      <c r="BT738" s="30"/>
      <c r="BU738" s="30"/>
      <c r="BV738" s="30"/>
      <c r="BW738" s="30"/>
      <c r="BX738" s="30"/>
      <c r="BY738" s="30"/>
      <c r="BZ738" s="30"/>
    </row>
    <row r="739" spans="1:78" ht="13" x14ac:dyDescent="0.15">
      <c r="A739" s="37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M739" s="30"/>
      <c r="BN739" s="30"/>
      <c r="BO739" s="30"/>
      <c r="BP739" s="30"/>
      <c r="BQ739" s="30"/>
      <c r="BR739" s="30"/>
      <c r="BS739" s="30"/>
      <c r="BT739" s="30"/>
      <c r="BU739" s="30"/>
      <c r="BV739" s="30"/>
      <c r="BW739" s="30"/>
      <c r="BX739" s="30"/>
      <c r="BY739" s="30"/>
      <c r="BZ739" s="30"/>
    </row>
    <row r="740" spans="1:78" ht="13" x14ac:dyDescent="0.15">
      <c r="A740" s="37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M740" s="30"/>
      <c r="BN740" s="30"/>
      <c r="BO740" s="30"/>
      <c r="BP740" s="30"/>
      <c r="BQ740" s="30"/>
      <c r="BR740" s="30"/>
      <c r="BS740" s="30"/>
      <c r="BT740" s="30"/>
      <c r="BU740" s="30"/>
      <c r="BV740" s="30"/>
      <c r="BW740" s="30"/>
      <c r="BX740" s="30"/>
      <c r="BY740" s="30"/>
      <c r="BZ740" s="30"/>
    </row>
    <row r="741" spans="1:78" ht="13" x14ac:dyDescent="0.15">
      <c r="A741" s="37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M741" s="30"/>
      <c r="BN741" s="30"/>
      <c r="BO741" s="30"/>
      <c r="BP741" s="30"/>
      <c r="BQ741" s="30"/>
      <c r="BR741" s="30"/>
      <c r="BS741" s="30"/>
      <c r="BT741" s="30"/>
      <c r="BU741" s="30"/>
      <c r="BV741" s="30"/>
      <c r="BW741" s="30"/>
      <c r="BX741" s="30"/>
      <c r="BY741" s="30"/>
      <c r="BZ741" s="30"/>
    </row>
    <row r="742" spans="1:78" ht="13" x14ac:dyDescent="0.15">
      <c r="A742" s="37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M742" s="30"/>
      <c r="BN742" s="30"/>
      <c r="BO742" s="30"/>
      <c r="BP742" s="30"/>
      <c r="BQ742" s="30"/>
      <c r="BR742" s="30"/>
      <c r="BS742" s="30"/>
      <c r="BT742" s="30"/>
      <c r="BU742" s="30"/>
      <c r="BV742" s="30"/>
      <c r="BW742" s="30"/>
      <c r="BX742" s="30"/>
      <c r="BY742" s="30"/>
      <c r="BZ742" s="30"/>
    </row>
    <row r="743" spans="1:78" ht="13" x14ac:dyDescent="0.15">
      <c r="A743" s="37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M743" s="30"/>
      <c r="BN743" s="30"/>
      <c r="BO743" s="30"/>
      <c r="BP743" s="30"/>
      <c r="BQ743" s="30"/>
      <c r="BR743" s="30"/>
      <c r="BS743" s="30"/>
      <c r="BT743" s="30"/>
      <c r="BU743" s="30"/>
      <c r="BV743" s="30"/>
      <c r="BW743" s="30"/>
      <c r="BX743" s="30"/>
      <c r="BY743" s="30"/>
      <c r="BZ743" s="30"/>
    </row>
    <row r="744" spans="1:78" ht="13" x14ac:dyDescent="0.15">
      <c r="A744" s="37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M744" s="30"/>
      <c r="BN744" s="30"/>
      <c r="BO744" s="30"/>
      <c r="BP744" s="30"/>
      <c r="BQ744" s="30"/>
      <c r="BR744" s="30"/>
      <c r="BS744" s="30"/>
      <c r="BT744" s="30"/>
      <c r="BU744" s="30"/>
      <c r="BV744" s="30"/>
      <c r="BW744" s="30"/>
      <c r="BX744" s="30"/>
      <c r="BY744" s="30"/>
      <c r="BZ744" s="30"/>
    </row>
    <row r="745" spans="1:78" ht="13" x14ac:dyDescent="0.15">
      <c r="A745" s="37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M745" s="30"/>
      <c r="BN745" s="30"/>
      <c r="BO745" s="30"/>
      <c r="BP745" s="30"/>
      <c r="BQ745" s="30"/>
      <c r="BR745" s="30"/>
      <c r="BS745" s="30"/>
      <c r="BT745" s="30"/>
      <c r="BU745" s="30"/>
      <c r="BV745" s="30"/>
      <c r="BW745" s="30"/>
      <c r="BX745" s="30"/>
      <c r="BY745" s="30"/>
      <c r="BZ745" s="30"/>
    </row>
    <row r="746" spans="1:78" ht="13" x14ac:dyDescent="0.15">
      <c r="A746" s="37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M746" s="30"/>
      <c r="BN746" s="30"/>
      <c r="BO746" s="30"/>
      <c r="BP746" s="30"/>
      <c r="BQ746" s="30"/>
      <c r="BR746" s="30"/>
      <c r="BS746" s="30"/>
      <c r="BT746" s="30"/>
      <c r="BU746" s="30"/>
      <c r="BV746" s="30"/>
      <c r="BW746" s="30"/>
      <c r="BX746" s="30"/>
      <c r="BY746" s="30"/>
      <c r="BZ746" s="30"/>
    </row>
    <row r="747" spans="1:78" ht="13" x14ac:dyDescent="0.15">
      <c r="A747" s="37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M747" s="30"/>
      <c r="BN747" s="30"/>
      <c r="BO747" s="30"/>
      <c r="BP747" s="30"/>
      <c r="BQ747" s="30"/>
      <c r="BR747" s="30"/>
      <c r="BS747" s="30"/>
      <c r="BT747" s="30"/>
      <c r="BU747" s="30"/>
      <c r="BV747" s="30"/>
      <c r="BW747" s="30"/>
      <c r="BX747" s="30"/>
      <c r="BY747" s="30"/>
      <c r="BZ747" s="30"/>
    </row>
    <row r="748" spans="1:78" ht="13" x14ac:dyDescent="0.15">
      <c r="A748" s="37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M748" s="30"/>
      <c r="BN748" s="30"/>
      <c r="BO748" s="30"/>
      <c r="BP748" s="30"/>
      <c r="BQ748" s="30"/>
      <c r="BR748" s="30"/>
      <c r="BS748" s="30"/>
      <c r="BT748" s="30"/>
      <c r="BU748" s="30"/>
      <c r="BV748" s="30"/>
      <c r="BW748" s="30"/>
      <c r="BX748" s="30"/>
      <c r="BY748" s="30"/>
      <c r="BZ748" s="30"/>
    </row>
    <row r="749" spans="1:78" ht="13" x14ac:dyDescent="0.15">
      <c r="A749" s="37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M749" s="30"/>
      <c r="BN749" s="30"/>
      <c r="BO749" s="30"/>
      <c r="BP749" s="30"/>
      <c r="BQ749" s="30"/>
      <c r="BR749" s="30"/>
      <c r="BS749" s="30"/>
      <c r="BT749" s="30"/>
      <c r="BU749" s="30"/>
      <c r="BV749" s="30"/>
      <c r="BW749" s="30"/>
      <c r="BX749" s="30"/>
      <c r="BY749" s="30"/>
      <c r="BZ749" s="30"/>
    </row>
    <row r="750" spans="1:78" ht="13" x14ac:dyDescent="0.15">
      <c r="A750" s="37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M750" s="30"/>
      <c r="BN750" s="30"/>
      <c r="BO750" s="30"/>
      <c r="BP750" s="30"/>
      <c r="BQ750" s="30"/>
      <c r="BR750" s="30"/>
      <c r="BS750" s="30"/>
      <c r="BT750" s="30"/>
      <c r="BU750" s="30"/>
      <c r="BV750" s="30"/>
      <c r="BW750" s="30"/>
      <c r="BX750" s="30"/>
      <c r="BY750" s="30"/>
      <c r="BZ750" s="30"/>
    </row>
    <row r="751" spans="1:78" ht="13" x14ac:dyDescent="0.15">
      <c r="A751" s="37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M751" s="30"/>
      <c r="BN751" s="30"/>
      <c r="BO751" s="30"/>
      <c r="BP751" s="30"/>
      <c r="BQ751" s="30"/>
      <c r="BR751" s="30"/>
      <c r="BS751" s="30"/>
      <c r="BT751" s="30"/>
      <c r="BU751" s="30"/>
      <c r="BV751" s="30"/>
      <c r="BW751" s="30"/>
      <c r="BX751" s="30"/>
      <c r="BY751" s="30"/>
      <c r="BZ751" s="30"/>
    </row>
    <row r="752" spans="1:78" ht="13" x14ac:dyDescent="0.15">
      <c r="A752" s="37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M752" s="30"/>
      <c r="BN752" s="30"/>
      <c r="BO752" s="30"/>
      <c r="BP752" s="30"/>
      <c r="BQ752" s="30"/>
      <c r="BR752" s="30"/>
      <c r="BS752" s="30"/>
      <c r="BT752" s="30"/>
      <c r="BU752" s="30"/>
      <c r="BV752" s="30"/>
      <c r="BW752" s="30"/>
      <c r="BX752" s="30"/>
      <c r="BY752" s="30"/>
      <c r="BZ752" s="30"/>
    </row>
    <row r="753" spans="1:78" ht="13" x14ac:dyDescent="0.15">
      <c r="A753" s="37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M753" s="30"/>
      <c r="BN753" s="30"/>
      <c r="BO753" s="30"/>
      <c r="BP753" s="30"/>
      <c r="BQ753" s="30"/>
      <c r="BR753" s="30"/>
      <c r="BS753" s="30"/>
      <c r="BT753" s="30"/>
      <c r="BU753" s="30"/>
      <c r="BV753" s="30"/>
      <c r="BW753" s="30"/>
      <c r="BX753" s="30"/>
      <c r="BY753" s="30"/>
      <c r="BZ753" s="30"/>
    </row>
    <row r="754" spans="1:78" ht="13" x14ac:dyDescent="0.15">
      <c r="A754" s="37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M754" s="30"/>
      <c r="BN754" s="30"/>
      <c r="BO754" s="30"/>
      <c r="BP754" s="30"/>
      <c r="BQ754" s="30"/>
      <c r="BR754" s="30"/>
      <c r="BS754" s="30"/>
      <c r="BT754" s="30"/>
      <c r="BU754" s="30"/>
      <c r="BV754" s="30"/>
      <c r="BW754" s="30"/>
      <c r="BX754" s="30"/>
      <c r="BY754" s="30"/>
      <c r="BZ754" s="30"/>
    </row>
    <row r="755" spans="1:78" ht="13" x14ac:dyDescent="0.15">
      <c r="A755" s="37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M755" s="30"/>
      <c r="BN755" s="30"/>
      <c r="BO755" s="30"/>
      <c r="BP755" s="30"/>
      <c r="BQ755" s="30"/>
      <c r="BR755" s="30"/>
      <c r="BS755" s="30"/>
      <c r="BT755" s="30"/>
      <c r="BU755" s="30"/>
      <c r="BV755" s="30"/>
      <c r="BW755" s="30"/>
      <c r="BX755" s="30"/>
      <c r="BY755" s="30"/>
      <c r="BZ755" s="30"/>
    </row>
    <row r="756" spans="1:78" ht="13" x14ac:dyDescent="0.15">
      <c r="A756" s="37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M756" s="30"/>
      <c r="BN756" s="30"/>
      <c r="BO756" s="30"/>
      <c r="BP756" s="30"/>
      <c r="BQ756" s="30"/>
      <c r="BR756" s="30"/>
      <c r="BS756" s="30"/>
      <c r="BT756" s="30"/>
      <c r="BU756" s="30"/>
      <c r="BV756" s="30"/>
      <c r="BW756" s="30"/>
      <c r="BX756" s="30"/>
      <c r="BY756" s="30"/>
      <c r="BZ756" s="30"/>
    </row>
    <row r="757" spans="1:78" ht="13" x14ac:dyDescent="0.15">
      <c r="A757" s="37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M757" s="30"/>
      <c r="BN757" s="30"/>
      <c r="BO757" s="30"/>
      <c r="BP757" s="30"/>
      <c r="BQ757" s="30"/>
      <c r="BR757" s="30"/>
      <c r="BS757" s="30"/>
      <c r="BT757" s="30"/>
      <c r="BU757" s="30"/>
      <c r="BV757" s="30"/>
      <c r="BW757" s="30"/>
      <c r="BX757" s="30"/>
      <c r="BY757" s="30"/>
      <c r="BZ757" s="30"/>
    </row>
    <row r="758" spans="1:78" ht="13" x14ac:dyDescent="0.15">
      <c r="A758" s="37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M758" s="30"/>
      <c r="BN758" s="30"/>
      <c r="BO758" s="30"/>
      <c r="BP758" s="30"/>
      <c r="BQ758" s="30"/>
      <c r="BR758" s="30"/>
      <c r="BS758" s="30"/>
      <c r="BT758" s="30"/>
      <c r="BU758" s="30"/>
      <c r="BV758" s="30"/>
      <c r="BW758" s="30"/>
      <c r="BX758" s="30"/>
      <c r="BY758" s="30"/>
      <c r="BZ758" s="30"/>
    </row>
    <row r="759" spans="1:78" ht="13" x14ac:dyDescent="0.15">
      <c r="A759" s="37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M759" s="30"/>
      <c r="BN759" s="30"/>
      <c r="BO759" s="30"/>
      <c r="BP759" s="30"/>
      <c r="BQ759" s="30"/>
      <c r="BR759" s="30"/>
      <c r="BS759" s="30"/>
      <c r="BT759" s="30"/>
      <c r="BU759" s="30"/>
      <c r="BV759" s="30"/>
      <c r="BW759" s="30"/>
      <c r="BX759" s="30"/>
      <c r="BY759" s="30"/>
      <c r="BZ759" s="30"/>
    </row>
    <row r="760" spans="1:78" ht="13" x14ac:dyDescent="0.15">
      <c r="A760" s="37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M760" s="30"/>
      <c r="BN760" s="30"/>
      <c r="BO760" s="30"/>
      <c r="BP760" s="30"/>
      <c r="BQ760" s="30"/>
      <c r="BR760" s="30"/>
      <c r="BS760" s="30"/>
      <c r="BT760" s="30"/>
      <c r="BU760" s="30"/>
      <c r="BV760" s="30"/>
      <c r="BW760" s="30"/>
      <c r="BX760" s="30"/>
      <c r="BY760" s="30"/>
      <c r="BZ760" s="30"/>
    </row>
    <row r="761" spans="1:78" ht="13" x14ac:dyDescent="0.15">
      <c r="A761" s="37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M761" s="30"/>
      <c r="BN761" s="30"/>
      <c r="BO761" s="30"/>
      <c r="BP761" s="30"/>
      <c r="BQ761" s="30"/>
      <c r="BR761" s="30"/>
      <c r="BS761" s="30"/>
      <c r="BT761" s="30"/>
      <c r="BU761" s="30"/>
      <c r="BV761" s="30"/>
      <c r="BW761" s="30"/>
      <c r="BX761" s="30"/>
      <c r="BY761" s="30"/>
      <c r="BZ761" s="30"/>
    </row>
    <row r="762" spans="1:78" ht="13" x14ac:dyDescent="0.15">
      <c r="A762" s="37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M762" s="30"/>
      <c r="BN762" s="30"/>
      <c r="BO762" s="30"/>
      <c r="BP762" s="30"/>
      <c r="BQ762" s="30"/>
      <c r="BR762" s="30"/>
      <c r="BS762" s="30"/>
      <c r="BT762" s="30"/>
      <c r="BU762" s="30"/>
      <c r="BV762" s="30"/>
      <c r="BW762" s="30"/>
      <c r="BX762" s="30"/>
      <c r="BY762" s="30"/>
      <c r="BZ762" s="30"/>
    </row>
    <row r="763" spans="1:78" ht="13" x14ac:dyDescent="0.15">
      <c r="A763" s="37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M763" s="30"/>
      <c r="BN763" s="30"/>
      <c r="BO763" s="30"/>
      <c r="BP763" s="30"/>
      <c r="BQ763" s="30"/>
      <c r="BR763" s="30"/>
      <c r="BS763" s="30"/>
      <c r="BT763" s="30"/>
      <c r="BU763" s="30"/>
      <c r="BV763" s="30"/>
      <c r="BW763" s="30"/>
      <c r="BX763" s="30"/>
      <c r="BY763" s="30"/>
      <c r="BZ763" s="30"/>
    </row>
    <row r="764" spans="1:78" ht="13" x14ac:dyDescent="0.15">
      <c r="A764" s="37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M764" s="30"/>
      <c r="BN764" s="30"/>
      <c r="BO764" s="30"/>
      <c r="BP764" s="30"/>
      <c r="BQ764" s="30"/>
      <c r="BR764" s="30"/>
      <c r="BS764" s="30"/>
      <c r="BT764" s="30"/>
      <c r="BU764" s="30"/>
      <c r="BV764" s="30"/>
      <c r="BW764" s="30"/>
      <c r="BX764" s="30"/>
      <c r="BY764" s="30"/>
      <c r="BZ764" s="30"/>
    </row>
    <row r="765" spans="1:78" ht="13" x14ac:dyDescent="0.15">
      <c r="A765" s="37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M765" s="30"/>
      <c r="BN765" s="30"/>
      <c r="BO765" s="30"/>
      <c r="BP765" s="30"/>
      <c r="BQ765" s="30"/>
      <c r="BR765" s="30"/>
      <c r="BS765" s="30"/>
      <c r="BT765" s="30"/>
      <c r="BU765" s="30"/>
      <c r="BV765" s="30"/>
      <c r="BW765" s="30"/>
      <c r="BX765" s="30"/>
      <c r="BY765" s="30"/>
      <c r="BZ765" s="30"/>
    </row>
    <row r="766" spans="1:78" ht="13" x14ac:dyDescent="0.15">
      <c r="A766" s="37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M766" s="30"/>
      <c r="BN766" s="30"/>
      <c r="BO766" s="30"/>
      <c r="BP766" s="30"/>
      <c r="BQ766" s="30"/>
      <c r="BR766" s="30"/>
      <c r="BS766" s="30"/>
      <c r="BT766" s="30"/>
      <c r="BU766" s="30"/>
      <c r="BV766" s="30"/>
      <c r="BW766" s="30"/>
      <c r="BX766" s="30"/>
      <c r="BY766" s="30"/>
      <c r="BZ766" s="30"/>
    </row>
    <row r="767" spans="1:78" ht="13" x14ac:dyDescent="0.15">
      <c r="A767" s="37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M767" s="30"/>
      <c r="BN767" s="30"/>
      <c r="BO767" s="30"/>
      <c r="BP767" s="30"/>
      <c r="BQ767" s="30"/>
      <c r="BR767" s="30"/>
      <c r="BS767" s="30"/>
      <c r="BT767" s="30"/>
      <c r="BU767" s="30"/>
      <c r="BV767" s="30"/>
      <c r="BW767" s="30"/>
      <c r="BX767" s="30"/>
      <c r="BY767" s="30"/>
      <c r="BZ767" s="30"/>
    </row>
    <row r="768" spans="1:78" ht="13" x14ac:dyDescent="0.15">
      <c r="A768" s="37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  <c r="BJ768" s="30"/>
      <c r="BK768" s="30"/>
      <c r="BL768" s="30"/>
      <c r="BM768" s="30"/>
      <c r="BN768" s="30"/>
      <c r="BO768" s="30"/>
      <c r="BP768" s="30"/>
      <c r="BQ768" s="30"/>
      <c r="BR768" s="30"/>
      <c r="BS768" s="30"/>
      <c r="BT768" s="30"/>
      <c r="BU768" s="30"/>
      <c r="BV768" s="30"/>
      <c r="BW768" s="30"/>
      <c r="BX768" s="30"/>
      <c r="BY768" s="30"/>
      <c r="BZ768" s="30"/>
    </row>
    <row r="769" spans="1:78" ht="13" x14ac:dyDescent="0.15">
      <c r="A769" s="37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M769" s="30"/>
      <c r="BN769" s="30"/>
      <c r="BO769" s="30"/>
      <c r="BP769" s="30"/>
      <c r="BQ769" s="30"/>
      <c r="BR769" s="30"/>
      <c r="BS769" s="30"/>
      <c r="BT769" s="30"/>
      <c r="BU769" s="30"/>
      <c r="BV769" s="30"/>
      <c r="BW769" s="30"/>
      <c r="BX769" s="30"/>
      <c r="BY769" s="30"/>
      <c r="BZ769" s="30"/>
    </row>
    <row r="770" spans="1:78" ht="13" x14ac:dyDescent="0.15">
      <c r="A770" s="37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M770" s="30"/>
      <c r="BN770" s="30"/>
      <c r="BO770" s="30"/>
      <c r="BP770" s="30"/>
      <c r="BQ770" s="30"/>
      <c r="BR770" s="30"/>
      <c r="BS770" s="30"/>
      <c r="BT770" s="30"/>
      <c r="BU770" s="30"/>
      <c r="BV770" s="30"/>
      <c r="BW770" s="30"/>
      <c r="BX770" s="30"/>
      <c r="BY770" s="30"/>
      <c r="BZ770" s="30"/>
    </row>
    <row r="771" spans="1:78" ht="13" x14ac:dyDescent="0.15">
      <c r="A771" s="37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M771" s="30"/>
      <c r="BN771" s="30"/>
      <c r="BO771" s="30"/>
      <c r="BP771" s="30"/>
      <c r="BQ771" s="30"/>
      <c r="BR771" s="30"/>
      <c r="BS771" s="30"/>
      <c r="BT771" s="30"/>
      <c r="BU771" s="30"/>
      <c r="BV771" s="30"/>
      <c r="BW771" s="30"/>
      <c r="BX771" s="30"/>
      <c r="BY771" s="30"/>
      <c r="BZ771" s="30"/>
    </row>
    <row r="772" spans="1:78" ht="13" x14ac:dyDescent="0.15">
      <c r="A772" s="37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M772" s="30"/>
      <c r="BN772" s="30"/>
      <c r="BO772" s="30"/>
      <c r="BP772" s="30"/>
      <c r="BQ772" s="30"/>
      <c r="BR772" s="30"/>
      <c r="BS772" s="30"/>
      <c r="BT772" s="30"/>
      <c r="BU772" s="30"/>
      <c r="BV772" s="30"/>
      <c r="BW772" s="30"/>
      <c r="BX772" s="30"/>
      <c r="BY772" s="30"/>
      <c r="BZ772" s="30"/>
    </row>
    <row r="773" spans="1:78" ht="13" x14ac:dyDescent="0.15">
      <c r="A773" s="37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M773" s="30"/>
      <c r="BN773" s="30"/>
      <c r="BO773" s="30"/>
      <c r="BP773" s="30"/>
      <c r="BQ773" s="30"/>
      <c r="BR773" s="30"/>
      <c r="BS773" s="30"/>
      <c r="BT773" s="30"/>
      <c r="BU773" s="30"/>
      <c r="BV773" s="30"/>
      <c r="BW773" s="30"/>
      <c r="BX773" s="30"/>
      <c r="BY773" s="30"/>
      <c r="BZ773" s="30"/>
    </row>
    <row r="774" spans="1:78" ht="13" x14ac:dyDescent="0.15">
      <c r="A774" s="37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M774" s="30"/>
      <c r="BN774" s="30"/>
      <c r="BO774" s="30"/>
      <c r="BP774" s="30"/>
      <c r="BQ774" s="30"/>
      <c r="BR774" s="30"/>
      <c r="BS774" s="30"/>
      <c r="BT774" s="30"/>
      <c r="BU774" s="30"/>
      <c r="BV774" s="30"/>
      <c r="BW774" s="30"/>
      <c r="BX774" s="30"/>
      <c r="BY774" s="30"/>
      <c r="BZ774" s="30"/>
    </row>
    <row r="775" spans="1:78" ht="13" x14ac:dyDescent="0.15">
      <c r="A775" s="37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  <c r="BJ775" s="30"/>
      <c r="BK775" s="30"/>
      <c r="BL775" s="30"/>
      <c r="BM775" s="30"/>
      <c r="BN775" s="30"/>
      <c r="BO775" s="30"/>
      <c r="BP775" s="30"/>
      <c r="BQ775" s="30"/>
      <c r="BR775" s="30"/>
      <c r="BS775" s="30"/>
      <c r="BT775" s="30"/>
      <c r="BU775" s="30"/>
      <c r="BV775" s="30"/>
      <c r="BW775" s="30"/>
      <c r="BX775" s="30"/>
      <c r="BY775" s="30"/>
      <c r="BZ775" s="30"/>
    </row>
    <row r="776" spans="1:78" ht="13" x14ac:dyDescent="0.15">
      <c r="A776" s="37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M776" s="30"/>
      <c r="BN776" s="30"/>
      <c r="BO776" s="30"/>
      <c r="BP776" s="30"/>
      <c r="BQ776" s="30"/>
      <c r="BR776" s="30"/>
      <c r="BS776" s="30"/>
      <c r="BT776" s="30"/>
      <c r="BU776" s="30"/>
      <c r="BV776" s="30"/>
      <c r="BW776" s="30"/>
      <c r="BX776" s="30"/>
      <c r="BY776" s="30"/>
      <c r="BZ776" s="30"/>
    </row>
    <row r="777" spans="1:78" ht="13" x14ac:dyDescent="0.15">
      <c r="A777" s="37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M777" s="30"/>
      <c r="BN777" s="30"/>
      <c r="BO777" s="30"/>
      <c r="BP777" s="30"/>
      <c r="BQ777" s="30"/>
      <c r="BR777" s="30"/>
      <c r="BS777" s="30"/>
      <c r="BT777" s="30"/>
      <c r="BU777" s="30"/>
      <c r="BV777" s="30"/>
      <c r="BW777" s="30"/>
      <c r="BX777" s="30"/>
      <c r="BY777" s="30"/>
      <c r="BZ777" s="30"/>
    </row>
    <row r="778" spans="1:78" ht="13" x14ac:dyDescent="0.15">
      <c r="A778" s="37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M778" s="30"/>
      <c r="BN778" s="30"/>
      <c r="BO778" s="30"/>
      <c r="BP778" s="30"/>
      <c r="BQ778" s="30"/>
      <c r="BR778" s="30"/>
      <c r="BS778" s="30"/>
      <c r="BT778" s="30"/>
      <c r="BU778" s="30"/>
      <c r="BV778" s="30"/>
      <c r="BW778" s="30"/>
      <c r="BX778" s="30"/>
      <c r="BY778" s="30"/>
      <c r="BZ778" s="30"/>
    </row>
    <row r="779" spans="1:78" ht="13" x14ac:dyDescent="0.15">
      <c r="A779" s="37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M779" s="30"/>
      <c r="BN779" s="30"/>
      <c r="BO779" s="30"/>
      <c r="BP779" s="30"/>
      <c r="BQ779" s="30"/>
      <c r="BR779" s="30"/>
      <c r="BS779" s="30"/>
      <c r="BT779" s="30"/>
      <c r="BU779" s="30"/>
      <c r="BV779" s="30"/>
      <c r="BW779" s="30"/>
      <c r="BX779" s="30"/>
      <c r="BY779" s="30"/>
      <c r="BZ779" s="30"/>
    </row>
    <row r="780" spans="1:78" ht="13" x14ac:dyDescent="0.15">
      <c r="A780" s="37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M780" s="30"/>
      <c r="BN780" s="30"/>
      <c r="BO780" s="30"/>
      <c r="BP780" s="30"/>
      <c r="BQ780" s="30"/>
      <c r="BR780" s="30"/>
      <c r="BS780" s="30"/>
      <c r="BT780" s="30"/>
      <c r="BU780" s="30"/>
      <c r="BV780" s="30"/>
      <c r="BW780" s="30"/>
      <c r="BX780" s="30"/>
      <c r="BY780" s="30"/>
      <c r="BZ780" s="30"/>
    </row>
    <row r="781" spans="1:78" ht="13" x14ac:dyDescent="0.15">
      <c r="A781" s="37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M781" s="30"/>
      <c r="BN781" s="30"/>
      <c r="BO781" s="30"/>
      <c r="BP781" s="30"/>
      <c r="BQ781" s="30"/>
      <c r="BR781" s="30"/>
      <c r="BS781" s="30"/>
      <c r="BT781" s="30"/>
      <c r="BU781" s="30"/>
      <c r="BV781" s="30"/>
      <c r="BW781" s="30"/>
      <c r="BX781" s="30"/>
      <c r="BY781" s="30"/>
      <c r="BZ781" s="30"/>
    </row>
    <row r="782" spans="1:78" ht="13" x14ac:dyDescent="0.15">
      <c r="A782" s="37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M782" s="30"/>
      <c r="BN782" s="30"/>
      <c r="BO782" s="30"/>
      <c r="BP782" s="30"/>
      <c r="BQ782" s="30"/>
      <c r="BR782" s="30"/>
      <c r="BS782" s="30"/>
      <c r="BT782" s="30"/>
      <c r="BU782" s="30"/>
      <c r="BV782" s="30"/>
      <c r="BW782" s="30"/>
      <c r="BX782" s="30"/>
      <c r="BY782" s="30"/>
      <c r="BZ782" s="30"/>
    </row>
    <row r="783" spans="1:78" ht="13" x14ac:dyDescent="0.15">
      <c r="A783" s="37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M783" s="30"/>
      <c r="BN783" s="30"/>
      <c r="BO783" s="30"/>
      <c r="BP783" s="30"/>
      <c r="BQ783" s="30"/>
      <c r="BR783" s="30"/>
      <c r="BS783" s="30"/>
      <c r="BT783" s="30"/>
      <c r="BU783" s="30"/>
      <c r="BV783" s="30"/>
      <c r="BW783" s="30"/>
      <c r="BX783" s="30"/>
      <c r="BY783" s="30"/>
      <c r="BZ783" s="30"/>
    </row>
    <row r="784" spans="1:78" ht="13" x14ac:dyDescent="0.15">
      <c r="A784" s="37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M784" s="30"/>
      <c r="BN784" s="30"/>
      <c r="BO784" s="30"/>
      <c r="BP784" s="30"/>
      <c r="BQ784" s="30"/>
      <c r="BR784" s="30"/>
      <c r="BS784" s="30"/>
      <c r="BT784" s="30"/>
      <c r="BU784" s="30"/>
      <c r="BV784" s="30"/>
      <c r="BW784" s="30"/>
      <c r="BX784" s="30"/>
      <c r="BY784" s="30"/>
      <c r="BZ784" s="30"/>
    </row>
    <row r="785" spans="1:78" ht="13" x14ac:dyDescent="0.15">
      <c r="A785" s="37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M785" s="30"/>
      <c r="BN785" s="30"/>
      <c r="BO785" s="30"/>
      <c r="BP785" s="30"/>
      <c r="BQ785" s="30"/>
      <c r="BR785" s="30"/>
      <c r="BS785" s="30"/>
      <c r="BT785" s="30"/>
      <c r="BU785" s="30"/>
      <c r="BV785" s="30"/>
      <c r="BW785" s="30"/>
      <c r="BX785" s="30"/>
      <c r="BY785" s="30"/>
      <c r="BZ785" s="30"/>
    </row>
    <row r="786" spans="1:78" ht="13" x14ac:dyDescent="0.15">
      <c r="A786" s="37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M786" s="30"/>
      <c r="BN786" s="30"/>
      <c r="BO786" s="30"/>
      <c r="BP786" s="30"/>
      <c r="BQ786" s="30"/>
      <c r="BR786" s="30"/>
      <c r="BS786" s="30"/>
      <c r="BT786" s="30"/>
      <c r="BU786" s="30"/>
      <c r="BV786" s="30"/>
      <c r="BW786" s="30"/>
      <c r="BX786" s="30"/>
      <c r="BY786" s="30"/>
      <c r="BZ786" s="30"/>
    </row>
    <row r="787" spans="1:78" ht="13" x14ac:dyDescent="0.15">
      <c r="A787" s="37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M787" s="30"/>
      <c r="BN787" s="30"/>
      <c r="BO787" s="30"/>
      <c r="BP787" s="30"/>
      <c r="BQ787" s="30"/>
      <c r="BR787" s="30"/>
      <c r="BS787" s="30"/>
      <c r="BT787" s="30"/>
      <c r="BU787" s="30"/>
      <c r="BV787" s="30"/>
      <c r="BW787" s="30"/>
      <c r="BX787" s="30"/>
      <c r="BY787" s="30"/>
      <c r="BZ787" s="30"/>
    </row>
    <row r="788" spans="1:78" ht="13" x14ac:dyDescent="0.15">
      <c r="A788" s="37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M788" s="30"/>
      <c r="BN788" s="30"/>
      <c r="BO788" s="30"/>
      <c r="BP788" s="30"/>
      <c r="BQ788" s="30"/>
      <c r="BR788" s="30"/>
      <c r="BS788" s="30"/>
      <c r="BT788" s="30"/>
      <c r="BU788" s="30"/>
      <c r="BV788" s="30"/>
      <c r="BW788" s="30"/>
      <c r="BX788" s="30"/>
      <c r="BY788" s="30"/>
      <c r="BZ788" s="30"/>
    </row>
    <row r="789" spans="1:78" ht="13" x14ac:dyDescent="0.15">
      <c r="A789" s="37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M789" s="30"/>
      <c r="BN789" s="30"/>
      <c r="BO789" s="30"/>
      <c r="BP789" s="30"/>
      <c r="BQ789" s="30"/>
      <c r="BR789" s="30"/>
      <c r="BS789" s="30"/>
      <c r="BT789" s="30"/>
      <c r="BU789" s="30"/>
      <c r="BV789" s="30"/>
      <c r="BW789" s="30"/>
      <c r="BX789" s="30"/>
      <c r="BY789" s="30"/>
      <c r="BZ789" s="30"/>
    </row>
    <row r="790" spans="1:78" ht="13" x14ac:dyDescent="0.15">
      <c r="A790" s="37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M790" s="30"/>
      <c r="BN790" s="30"/>
      <c r="BO790" s="30"/>
      <c r="BP790" s="30"/>
      <c r="BQ790" s="30"/>
      <c r="BR790" s="30"/>
      <c r="BS790" s="30"/>
      <c r="BT790" s="30"/>
      <c r="BU790" s="30"/>
      <c r="BV790" s="30"/>
      <c r="BW790" s="30"/>
      <c r="BX790" s="30"/>
      <c r="BY790" s="30"/>
      <c r="BZ790" s="30"/>
    </row>
    <row r="791" spans="1:78" ht="13" x14ac:dyDescent="0.15">
      <c r="A791" s="37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M791" s="30"/>
      <c r="BN791" s="30"/>
      <c r="BO791" s="30"/>
      <c r="BP791" s="30"/>
      <c r="BQ791" s="30"/>
      <c r="BR791" s="30"/>
      <c r="BS791" s="30"/>
      <c r="BT791" s="30"/>
      <c r="BU791" s="30"/>
      <c r="BV791" s="30"/>
      <c r="BW791" s="30"/>
      <c r="BX791" s="30"/>
      <c r="BY791" s="30"/>
      <c r="BZ791" s="30"/>
    </row>
    <row r="792" spans="1:78" ht="13" x14ac:dyDescent="0.15">
      <c r="A792" s="37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M792" s="30"/>
      <c r="BN792" s="30"/>
      <c r="BO792" s="30"/>
      <c r="BP792" s="30"/>
      <c r="BQ792" s="30"/>
      <c r="BR792" s="30"/>
      <c r="BS792" s="30"/>
      <c r="BT792" s="30"/>
      <c r="BU792" s="30"/>
      <c r="BV792" s="30"/>
      <c r="BW792" s="30"/>
      <c r="BX792" s="30"/>
      <c r="BY792" s="30"/>
      <c r="BZ792" s="30"/>
    </row>
    <row r="793" spans="1:78" ht="13" x14ac:dyDescent="0.15">
      <c r="A793" s="37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M793" s="30"/>
      <c r="BN793" s="30"/>
      <c r="BO793" s="30"/>
      <c r="BP793" s="30"/>
      <c r="BQ793" s="30"/>
      <c r="BR793" s="30"/>
      <c r="BS793" s="30"/>
      <c r="BT793" s="30"/>
      <c r="BU793" s="30"/>
      <c r="BV793" s="30"/>
      <c r="BW793" s="30"/>
      <c r="BX793" s="30"/>
      <c r="BY793" s="30"/>
      <c r="BZ793" s="30"/>
    </row>
    <row r="794" spans="1:78" ht="13" x14ac:dyDescent="0.15">
      <c r="A794" s="37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M794" s="30"/>
      <c r="BN794" s="30"/>
      <c r="BO794" s="30"/>
      <c r="BP794" s="30"/>
      <c r="BQ794" s="30"/>
      <c r="BR794" s="30"/>
      <c r="BS794" s="30"/>
      <c r="BT794" s="30"/>
      <c r="BU794" s="30"/>
      <c r="BV794" s="30"/>
      <c r="BW794" s="30"/>
      <c r="BX794" s="30"/>
      <c r="BY794" s="30"/>
      <c r="BZ794" s="30"/>
    </row>
    <row r="795" spans="1:78" ht="13" x14ac:dyDescent="0.15">
      <c r="A795" s="37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  <c r="BJ795" s="30"/>
      <c r="BK795" s="30"/>
      <c r="BL795" s="30"/>
      <c r="BM795" s="30"/>
      <c r="BN795" s="30"/>
      <c r="BO795" s="30"/>
      <c r="BP795" s="30"/>
      <c r="BQ795" s="30"/>
      <c r="BR795" s="30"/>
      <c r="BS795" s="30"/>
      <c r="BT795" s="30"/>
      <c r="BU795" s="30"/>
      <c r="BV795" s="30"/>
      <c r="BW795" s="30"/>
      <c r="BX795" s="30"/>
      <c r="BY795" s="30"/>
      <c r="BZ795" s="30"/>
    </row>
    <row r="796" spans="1:78" ht="13" x14ac:dyDescent="0.15">
      <c r="A796" s="37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M796" s="30"/>
      <c r="BN796" s="30"/>
      <c r="BO796" s="30"/>
      <c r="BP796" s="30"/>
      <c r="BQ796" s="30"/>
      <c r="BR796" s="30"/>
      <c r="BS796" s="30"/>
      <c r="BT796" s="30"/>
      <c r="BU796" s="30"/>
      <c r="BV796" s="30"/>
      <c r="BW796" s="30"/>
      <c r="BX796" s="30"/>
      <c r="BY796" s="30"/>
      <c r="BZ796" s="30"/>
    </row>
    <row r="797" spans="1:78" ht="13" x14ac:dyDescent="0.15">
      <c r="A797" s="37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M797" s="30"/>
      <c r="BN797" s="30"/>
      <c r="BO797" s="30"/>
      <c r="BP797" s="30"/>
      <c r="BQ797" s="30"/>
      <c r="BR797" s="30"/>
      <c r="BS797" s="30"/>
      <c r="BT797" s="30"/>
      <c r="BU797" s="30"/>
      <c r="BV797" s="30"/>
      <c r="BW797" s="30"/>
      <c r="BX797" s="30"/>
      <c r="BY797" s="30"/>
      <c r="BZ797" s="30"/>
    </row>
    <row r="798" spans="1:78" ht="13" x14ac:dyDescent="0.15">
      <c r="A798" s="37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M798" s="30"/>
      <c r="BN798" s="30"/>
      <c r="BO798" s="30"/>
      <c r="BP798" s="30"/>
      <c r="BQ798" s="30"/>
      <c r="BR798" s="30"/>
      <c r="BS798" s="30"/>
      <c r="BT798" s="30"/>
      <c r="BU798" s="30"/>
      <c r="BV798" s="30"/>
      <c r="BW798" s="30"/>
      <c r="BX798" s="30"/>
      <c r="BY798" s="30"/>
      <c r="BZ798" s="30"/>
    </row>
    <row r="799" spans="1:78" ht="13" x14ac:dyDescent="0.15">
      <c r="A799" s="37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M799" s="30"/>
      <c r="BN799" s="30"/>
      <c r="BO799" s="30"/>
      <c r="BP799" s="30"/>
      <c r="BQ799" s="30"/>
      <c r="BR799" s="30"/>
      <c r="BS799" s="30"/>
      <c r="BT799" s="30"/>
      <c r="BU799" s="30"/>
      <c r="BV799" s="30"/>
      <c r="BW799" s="30"/>
      <c r="BX799" s="30"/>
      <c r="BY799" s="30"/>
      <c r="BZ799" s="30"/>
    </row>
    <row r="800" spans="1:78" ht="13" x14ac:dyDescent="0.15">
      <c r="A800" s="37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M800" s="30"/>
      <c r="BN800" s="30"/>
      <c r="BO800" s="30"/>
      <c r="BP800" s="30"/>
      <c r="BQ800" s="30"/>
      <c r="BR800" s="30"/>
      <c r="BS800" s="30"/>
      <c r="BT800" s="30"/>
      <c r="BU800" s="30"/>
      <c r="BV800" s="30"/>
      <c r="BW800" s="30"/>
      <c r="BX800" s="30"/>
      <c r="BY800" s="30"/>
      <c r="BZ800" s="30"/>
    </row>
    <row r="801" spans="1:78" ht="13" x14ac:dyDescent="0.15">
      <c r="A801" s="37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M801" s="30"/>
      <c r="BN801" s="30"/>
      <c r="BO801" s="30"/>
      <c r="BP801" s="30"/>
      <c r="BQ801" s="30"/>
      <c r="BR801" s="30"/>
      <c r="BS801" s="30"/>
      <c r="BT801" s="30"/>
      <c r="BU801" s="30"/>
      <c r="BV801" s="30"/>
      <c r="BW801" s="30"/>
      <c r="BX801" s="30"/>
      <c r="BY801" s="30"/>
      <c r="BZ801" s="30"/>
    </row>
    <row r="802" spans="1:78" ht="13" x14ac:dyDescent="0.15">
      <c r="A802" s="37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M802" s="30"/>
      <c r="BN802" s="30"/>
      <c r="BO802" s="30"/>
      <c r="BP802" s="30"/>
      <c r="BQ802" s="30"/>
      <c r="BR802" s="30"/>
      <c r="BS802" s="30"/>
      <c r="BT802" s="30"/>
      <c r="BU802" s="30"/>
      <c r="BV802" s="30"/>
      <c r="BW802" s="30"/>
      <c r="BX802" s="30"/>
      <c r="BY802" s="30"/>
      <c r="BZ802" s="30"/>
    </row>
    <row r="803" spans="1:78" ht="13" x14ac:dyDescent="0.15">
      <c r="A803" s="37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M803" s="30"/>
      <c r="BN803" s="30"/>
      <c r="BO803" s="30"/>
      <c r="BP803" s="30"/>
      <c r="BQ803" s="30"/>
      <c r="BR803" s="30"/>
      <c r="BS803" s="30"/>
      <c r="BT803" s="30"/>
      <c r="BU803" s="30"/>
      <c r="BV803" s="30"/>
      <c r="BW803" s="30"/>
      <c r="BX803" s="30"/>
      <c r="BY803" s="30"/>
      <c r="BZ803" s="30"/>
    </row>
    <row r="804" spans="1:78" ht="13" x14ac:dyDescent="0.15">
      <c r="A804" s="37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  <c r="BJ804" s="30"/>
      <c r="BK804" s="30"/>
      <c r="BL804" s="30"/>
      <c r="BM804" s="30"/>
      <c r="BN804" s="30"/>
      <c r="BO804" s="30"/>
      <c r="BP804" s="30"/>
      <c r="BQ804" s="30"/>
      <c r="BR804" s="30"/>
      <c r="BS804" s="30"/>
      <c r="BT804" s="30"/>
      <c r="BU804" s="30"/>
      <c r="BV804" s="30"/>
      <c r="BW804" s="30"/>
      <c r="BX804" s="30"/>
      <c r="BY804" s="30"/>
      <c r="BZ804" s="30"/>
    </row>
    <row r="805" spans="1:78" ht="13" x14ac:dyDescent="0.15">
      <c r="A805" s="37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M805" s="30"/>
      <c r="BN805" s="30"/>
      <c r="BO805" s="30"/>
      <c r="BP805" s="30"/>
      <c r="BQ805" s="30"/>
      <c r="BR805" s="30"/>
      <c r="BS805" s="30"/>
      <c r="BT805" s="30"/>
      <c r="BU805" s="30"/>
      <c r="BV805" s="30"/>
      <c r="BW805" s="30"/>
      <c r="BX805" s="30"/>
      <c r="BY805" s="30"/>
      <c r="BZ805" s="30"/>
    </row>
    <row r="806" spans="1:78" ht="13" x14ac:dyDescent="0.15">
      <c r="A806" s="37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M806" s="30"/>
      <c r="BN806" s="30"/>
      <c r="BO806" s="30"/>
      <c r="BP806" s="30"/>
      <c r="BQ806" s="30"/>
      <c r="BR806" s="30"/>
      <c r="BS806" s="30"/>
      <c r="BT806" s="30"/>
      <c r="BU806" s="30"/>
      <c r="BV806" s="30"/>
      <c r="BW806" s="30"/>
      <c r="BX806" s="30"/>
      <c r="BY806" s="30"/>
      <c r="BZ806" s="30"/>
    </row>
    <row r="807" spans="1:78" ht="13" x14ac:dyDescent="0.15">
      <c r="A807" s="37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M807" s="30"/>
      <c r="BN807" s="30"/>
      <c r="BO807" s="30"/>
      <c r="BP807" s="30"/>
      <c r="BQ807" s="30"/>
      <c r="BR807" s="30"/>
      <c r="BS807" s="30"/>
      <c r="BT807" s="30"/>
      <c r="BU807" s="30"/>
      <c r="BV807" s="30"/>
      <c r="BW807" s="30"/>
      <c r="BX807" s="30"/>
      <c r="BY807" s="30"/>
      <c r="BZ807" s="30"/>
    </row>
    <row r="808" spans="1:78" ht="13" x14ac:dyDescent="0.15">
      <c r="A808" s="37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M808" s="30"/>
      <c r="BN808" s="30"/>
      <c r="BO808" s="30"/>
      <c r="BP808" s="30"/>
      <c r="BQ808" s="30"/>
      <c r="BR808" s="30"/>
      <c r="BS808" s="30"/>
      <c r="BT808" s="30"/>
      <c r="BU808" s="30"/>
      <c r="BV808" s="30"/>
      <c r="BW808" s="30"/>
      <c r="BX808" s="30"/>
      <c r="BY808" s="30"/>
      <c r="BZ808" s="30"/>
    </row>
    <row r="809" spans="1:78" ht="13" x14ac:dyDescent="0.15">
      <c r="A809" s="37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M809" s="30"/>
      <c r="BN809" s="30"/>
      <c r="BO809" s="30"/>
      <c r="BP809" s="30"/>
      <c r="BQ809" s="30"/>
      <c r="BR809" s="30"/>
      <c r="BS809" s="30"/>
      <c r="BT809" s="30"/>
      <c r="BU809" s="30"/>
      <c r="BV809" s="30"/>
      <c r="BW809" s="30"/>
      <c r="BX809" s="30"/>
      <c r="BY809" s="30"/>
      <c r="BZ809" s="30"/>
    </row>
    <row r="810" spans="1:78" ht="13" x14ac:dyDescent="0.15">
      <c r="A810" s="37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M810" s="30"/>
      <c r="BN810" s="30"/>
      <c r="BO810" s="30"/>
      <c r="BP810" s="30"/>
      <c r="BQ810" s="30"/>
      <c r="BR810" s="30"/>
      <c r="BS810" s="30"/>
      <c r="BT810" s="30"/>
      <c r="BU810" s="30"/>
      <c r="BV810" s="30"/>
      <c r="BW810" s="30"/>
      <c r="BX810" s="30"/>
      <c r="BY810" s="30"/>
      <c r="BZ810" s="30"/>
    </row>
    <row r="811" spans="1:78" ht="13" x14ac:dyDescent="0.15">
      <c r="A811" s="37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M811" s="30"/>
      <c r="BN811" s="30"/>
      <c r="BO811" s="30"/>
      <c r="BP811" s="30"/>
      <c r="BQ811" s="30"/>
      <c r="BR811" s="30"/>
      <c r="BS811" s="30"/>
      <c r="BT811" s="30"/>
      <c r="BU811" s="30"/>
      <c r="BV811" s="30"/>
      <c r="BW811" s="30"/>
      <c r="BX811" s="30"/>
      <c r="BY811" s="30"/>
      <c r="BZ811" s="30"/>
    </row>
    <row r="812" spans="1:78" ht="13" x14ac:dyDescent="0.15">
      <c r="A812" s="37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M812" s="30"/>
      <c r="BN812" s="30"/>
      <c r="BO812" s="30"/>
      <c r="BP812" s="30"/>
      <c r="BQ812" s="30"/>
      <c r="BR812" s="30"/>
      <c r="BS812" s="30"/>
      <c r="BT812" s="30"/>
      <c r="BU812" s="30"/>
      <c r="BV812" s="30"/>
      <c r="BW812" s="30"/>
      <c r="BX812" s="30"/>
      <c r="BY812" s="30"/>
      <c r="BZ812" s="30"/>
    </row>
    <row r="813" spans="1:78" ht="13" x14ac:dyDescent="0.15">
      <c r="A813" s="37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M813" s="30"/>
      <c r="BN813" s="30"/>
      <c r="BO813" s="30"/>
      <c r="BP813" s="30"/>
      <c r="BQ813" s="30"/>
      <c r="BR813" s="30"/>
      <c r="BS813" s="30"/>
      <c r="BT813" s="30"/>
      <c r="BU813" s="30"/>
      <c r="BV813" s="30"/>
      <c r="BW813" s="30"/>
      <c r="BX813" s="30"/>
      <c r="BY813" s="30"/>
      <c r="BZ813" s="30"/>
    </row>
    <row r="814" spans="1:78" ht="13" x14ac:dyDescent="0.15">
      <c r="A814" s="37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M814" s="30"/>
      <c r="BN814" s="30"/>
      <c r="BO814" s="30"/>
      <c r="BP814" s="30"/>
      <c r="BQ814" s="30"/>
      <c r="BR814" s="30"/>
      <c r="BS814" s="30"/>
      <c r="BT814" s="30"/>
      <c r="BU814" s="30"/>
      <c r="BV814" s="30"/>
      <c r="BW814" s="30"/>
      <c r="BX814" s="30"/>
      <c r="BY814" s="30"/>
      <c r="BZ814" s="30"/>
    </row>
    <row r="815" spans="1:78" ht="13" x14ac:dyDescent="0.15">
      <c r="A815" s="37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M815" s="30"/>
      <c r="BN815" s="30"/>
      <c r="BO815" s="30"/>
      <c r="BP815" s="30"/>
      <c r="BQ815" s="30"/>
      <c r="BR815" s="30"/>
      <c r="BS815" s="30"/>
      <c r="BT815" s="30"/>
      <c r="BU815" s="30"/>
      <c r="BV815" s="30"/>
      <c r="BW815" s="30"/>
      <c r="BX815" s="30"/>
      <c r="BY815" s="30"/>
      <c r="BZ815" s="30"/>
    </row>
    <row r="816" spans="1:78" ht="13" x14ac:dyDescent="0.15">
      <c r="A816" s="37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  <c r="BJ816" s="30"/>
      <c r="BK816" s="30"/>
      <c r="BL816" s="30"/>
      <c r="BM816" s="30"/>
      <c r="BN816" s="30"/>
      <c r="BO816" s="30"/>
      <c r="BP816" s="30"/>
      <c r="BQ816" s="30"/>
      <c r="BR816" s="30"/>
      <c r="BS816" s="30"/>
      <c r="BT816" s="30"/>
      <c r="BU816" s="30"/>
      <c r="BV816" s="30"/>
      <c r="BW816" s="30"/>
      <c r="BX816" s="30"/>
      <c r="BY816" s="30"/>
      <c r="BZ816" s="30"/>
    </row>
    <row r="817" spans="1:78" ht="13" x14ac:dyDescent="0.15">
      <c r="A817" s="37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M817" s="30"/>
      <c r="BN817" s="30"/>
      <c r="BO817" s="30"/>
      <c r="BP817" s="30"/>
      <c r="BQ817" s="30"/>
      <c r="BR817" s="30"/>
      <c r="BS817" s="30"/>
      <c r="BT817" s="30"/>
      <c r="BU817" s="30"/>
      <c r="BV817" s="30"/>
      <c r="BW817" s="30"/>
      <c r="BX817" s="30"/>
      <c r="BY817" s="30"/>
      <c r="BZ817" s="30"/>
    </row>
    <row r="818" spans="1:78" ht="13" x14ac:dyDescent="0.15">
      <c r="A818" s="37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M818" s="30"/>
      <c r="BN818" s="30"/>
      <c r="BO818" s="30"/>
      <c r="BP818" s="30"/>
      <c r="BQ818" s="30"/>
      <c r="BR818" s="30"/>
      <c r="BS818" s="30"/>
      <c r="BT818" s="30"/>
      <c r="BU818" s="30"/>
      <c r="BV818" s="30"/>
      <c r="BW818" s="30"/>
      <c r="BX818" s="30"/>
      <c r="BY818" s="30"/>
      <c r="BZ818" s="30"/>
    </row>
    <row r="819" spans="1:78" ht="13" x14ac:dyDescent="0.15">
      <c r="A819" s="37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  <c r="BJ819" s="30"/>
      <c r="BK819" s="30"/>
      <c r="BL819" s="30"/>
      <c r="BM819" s="30"/>
      <c r="BN819" s="30"/>
      <c r="BO819" s="30"/>
      <c r="BP819" s="30"/>
      <c r="BQ819" s="30"/>
      <c r="BR819" s="30"/>
      <c r="BS819" s="30"/>
      <c r="BT819" s="30"/>
      <c r="BU819" s="30"/>
      <c r="BV819" s="30"/>
      <c r="BW819" s="30"/>
      <c r="BX819" s="30"/>
      <c r="BY819" s="30"/>
      <c r="BZ819" s="30"/>
    </row>
    <row r="820" spans="1:78" ht="13" x14ac:dyDescent="0.15">
      <c r="A820" s="37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M820" s="30"/>
      <c r="BN820" s="30"/>
      <c r="BO820" s="30"/>
      <c r="BP820" s="30"/>
      <c r="BQ820" s="30"/>
      <c r="BR820" s="30"/>
      <c r="BS820" s="30"/>
      <c r="BT820" s="30"/>
      <c r="BU820" s="30"/>
      <c r="BV820" s="30"/>
      <c r="BW820" s="30"/>
      <c r="BX820" s="30"/>
      <c r="BY820" s="30"/>
      <c r="BZ820" s="30"/>
    </row>
    <row r="821" spans="1:78" ht="13" x14ac:dyDescent="0.15">
      <c r="A821" s="37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M821" s="30"/>
      <c r="BN821" s="30"/>
      <c r="BO821" s="30"/>
      <c r="BP821" s="30"/>
      <c r="BQ821" s="30"/>
      <c r="BR821" s="30"/>
      <c r="BS821" s="30"/>
      <c r="BT821" s="30"/>
      <c r="BU821" s="30"/>
      <c r="BV821" s="30"/>
      <c r="BW821" s="30"/>
      <c r="BX821" s="30"/>
      <c r="BY821" s="30"/>
      <c r="BZ821" s="30"/>
    </row>
    <row r="822" spans="1:78" ht="13" x14ac:dyDescent="0.15">
      <c r="A822" s="37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M822" s="30"/>
      <c r="BN822" s="30"/>
      <c r="BO822" s="30"/>
      <c r="BP822" s="30"/>
      <c r="BQ822" s="30"/>
      <c r="BR822" s="30"/>
      <c r="BS822" s="30"/>
      <c r="BT822" s="30"/>
      <c r="BU822" s="30"/>
      <c r="BV822" s="30"/>
      <c r="BW822" s="30"/>
      <c r="BX822" s="30"/>
      <c r="BY822" s="30"/>
      <c r="BZ822" s="30"/>
    </row>
    <row r="823" spans="1:78" ht="13" x14ac:dyDescent="0.15">
      <c r="A823" s="37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M823" s="30"/>
      <c r="BN823" s="30"/>
      <c r="BO823" s="30"/>
      <c r="BP823" s="30"/>
      <c r="BQ823" s="30"/>
      <c r="BR823" s="30"/>
      <c r="BS823" s="30"/>
      <c r="BT823" s="30"/>
      <c r="BU823" s="30"/>
      <c r="BV823" s="30"/>
      <c r="BW823" s="30"/>
      <c r="BX823" s="30"/>
      <c r="BY823" s="30"/>
      <c r="BZ823" s="30"/>
    </row>
    <row r="824" spans="1:78" ht="13" x14ac:dyDescent="0.15">
      <c r="A824" s="37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M824" s="30"/>
      <c r="BN824" s="30"/>
      <c r="BO824" s="30"/>
      <c r="BP824" s="30"/>
      <c r="BQ824" s="30"/>
      <c r="BR824" s="30"/>
      <c r="BS824" s="30"/>
      <c r="BT824" s="30"/>
      <c r="BU824" s="30"/>
      <c r="BV824" s="30"/>
      <c r="BW824" s="30"/>
      <c r="BX824" s="30"/>
      <c r="BY824" s="30"/>
      <c r="BZ824" s="30"/>
    </row>
    <row r="825" spans="1:78" ht="13" x14ac:dyDescent="0.15">
      <c r="A825" s="37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M825" s="30"/>
      <c r="BN825" s="30"/>
      <c r="BO825" s="30"/>
      <c r="BP825" s="30"/>
      <c r="BQ825" s="30"/>
      <c r="BR825" s="30"/>
      <c r="BS825" s="30"/>
      <c r="BT825" s="30"/>
      <c r="BU825" s="30"/>
      <c r="BV825" s="30"/>
      <c r="BW825" s="30"/>
      <c r="BX825" s="30"/>
      <c r="BY825" s="30"/>
      <c r="BZ825" s="30"/>
    </row>
    <row r="826" spans="1:78" ht="13" x14ac:dyDescent="0.15">
      <c r="A826" s="37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  <c r="BJ826" s="30"/>
      <c r="BK826" s="30"/>
      <c r="BL826" s="30"/>
      <c r="BM826" s="30"/>
      <c r="BN826" s="30"/>
      <c r="BO826" s="30"/>
      <c r="BP826" s="30"/>
      <c r="BQ826" s="30"/>
      <c r="BR826" s="30"/>
      <c r="BS826" s="30"/>
      <c r="BT826" s="30"/>
      <c r="BU826" s="30"/>
      <c r="BV826" s="30"/>
      <c r="BW826" s="30"/>
      <c r="BX826" s="30"/>
      <c r="BY826" s="30"/>
      <c r="BZ826" s="30"/>
    </row>
    <row r="827" spans="1:78" ht="13" x14ac:dyDescent="0.15">
      <c r="A827" s="37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  <c r="BJ827" s="30"/>
      <c r="BK827" s="30"/>
      <c r="BL827" s="30"/>
      <c r="BM827" s="30"/>
      <c r="BN827" s="30"/>
      <c r="BO827" s="30"/>
      <c r="BP827" s="30"/>
      <c r="BQ827" s="30"/>
      <c r="BR827" s="30"/>
      <c r="BS827" s="30"/>
      <c r="BT827" s="30"/>
      <c r="BU827" s="30"/>
      <c r="BV827" s="30"/>
      <c r="BW827" s="30"/>
      <c r="BX827" s="30"/>
      <c r="BY827" s="30"/>
      <c r="BZ827" s="30"/>
    </row>
    <row r="828" spans="1:78" ht="13" x14ac:dyDescent="0.15">
      <c r="A828" s="37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  <c r="BJ828" s="30"/>
      <c r="BK828" s="30"/>
      <c r="BL828" s="30"/>
      <c r="BM828" s="30"/>
      <c r="BN828" s="30"/>
      <c r="BO828" s="30"/>
      <c r="BP828" s="30"/>
      <c r="BQ828" s="30"/>
      <c r="BR828" s="30"/>
      <c r="BS828" s="30"/>
      <c r="BT828" s="30"/>
      <c r="BU828" s="30"/>
      <c r="BV828" s="30"/>
      <c r="BW828" s="30"/>
      <c r="BX828" s="30"/>
      <c r="BY828" s="30"/>
      <c r="BZ828" s="30"/>
    </row>
    <row r="829" spans="1:78" ht="13" x14ac:dyDescent="0.15">
      <c r="A829" s="37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  <c r="BJ829" s="30"/>
      <c r="BK829" s="30"/>
      <c r="BL829" s="30"/>
      <c r="BM829" s="30"/>
      <c r="BN829" s="30"/>
      <c r="BO829" s="30"/>
      <c r="BP829" s="30"/>
      <c r="BQ829" s="30"/>
      <c r="BR829" s="30"/>
      <c r="BS829" s="30"/>
      <c r="BT829" s="30"/>
      <c r="BU829" s="30"/>
      <c r="BV829" s="30"/>
      <c r="BW829" s="30"/>
      <c r="BX829" s="30"/>
      <c r="BY829" s="30"/>
      <c r="BZ829" s="30"/>
    </row>
    <row r="830" spans="1:78" ht="13" x14ac:dyDescent="0.15">
      <c r="A830" s="37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  <c r="BJ830" s="30"/>
      <c r="BK830" s="30"/>
      <c r="BL830" s="30"/>
      <c r="BM830" s="30"/>
      <c r="BN830" s="30"/>
      <c r="BO830" s="30"/>
      <c r="BP830" s="30"/>
      <c r="BQ830" s="30"/>
      <c r="BR830" s="30"/>
      <c r="BS830" s="30"/>
      <c r="BT830" s="30"/>
      <c r="BU830" s="30"/>
      <c r="BV830" s="30"/>
      <c r="BW830" s="30"/>
      <c r="BX830" s="30"/>
      <c r="BY830" s="30"/>
      <c r="BZ830" s="30"/>
    </row>
    <row r="831" spans="1:78" ht="13" x14ac:dyDescent="0.15">
      <c r="A831" s="37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  <c r="BJ831" s="30"/>
      <c r="BK831" s="30"/>
      <c r="BL831" s="30"/>
      <c r="BM831" s="30"/>
      <c r="BN831" s="30"/>
      <c r="BO831" s="30"/>
      <c r="BP831" s="30"/>
      <c r="BQ831" s="30"/>
      <c r="BR831" s="30"/>
      <c r="BS831" s="30"/>
      <c r="BT831" s="30"/>
      <c r="BU831" s="30"/>
      <c r="BV831" s="30"/>
      <c r="BW831" s="30"/>
      <c r="BX831" s="30"/>
      <c r="BY831" s="30"/>
      <c r="BZ831" s="30"/>
    </row>
    <row r="832" spans="1:78" ht="13" x14ac:dyDescent="0.15">
      <c r="A832" s="37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  <c r="BJ832" s="30"/>
      <c r="BK832" s="30"/>
      <c r="BL832" s="30"/>
      <c r="BM832" s="30"/>
      <c r="BN832" s="30"/>
      <c r="BO832" s="30"/>
      <c r="BP832" s="30"/>
      <c r="BQ832" s="30"/>
      <c r="BR832" s="30"/>
      <c r="BS832" s="30"/>
      <c r="BT832" s="30"/>
      <c r="BU832" s="30"/>
      <c r="BV832" s="30"/>
      <c r="BW832" s="30"/>
      <c r="BX832" s="30"/>
      <c r="BY832" s="30"/>
      <c r="BZ832" s="30"/>
    </row>
    <row r="833" spans="1:78" ht="13" x14ac:dyDescent="0.15">
      <c r="A833" s="37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  <c r="BJ833" s="30"/>
      <c r="BK833" s="30"/>
      <c r="BL833" s="30"/>
      <c r="BM833" s="30"/>
      <c r="BN833" s="30"/>
      <c r="BO833" s="30"/>
      <c r="BP833" s="30"/>
      <c r="BQ833" s="30"/>
      <c r="BR833" s="30"/>
      <c r="BS833" s="30"/>
      <c r="BT833" s="30"/>
      <c r="BU833" s="30"/>
      <c r="BV833" s="30"/>
      <c r="BW833" s="30"/>
      <c r="BX833" s="30"/>
      <c r="BY833" s="30"/>
      <c r="BZ833" s="30"/>
    </row>
    <row r="834" spans="1:78" ht="13" x14ac:dyDescent="0.15">
      <c r="A834" s="37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  <c r="BJ834" s="30"/>
      <c r="BK834" s="30"/>
      <c r="BL834" s="30"/>
      <c r="BM834" s="30"/>
      <c r="BN834" s="30"/>
      <c r="BO834" s="30"/>
      <c r="BP834" s="30"/>
      <c r="BQ834" s="30"/>
      <c r="BR834" s="30"/>
      <c r="BS834" s="30"/>
      <c r="BT834" s="30"/>
      <c r="BU834" s="30"/>
      <c r="BV834" s="30"/>
      <c r="BW834" s="30"/>
      <c r="BX834" s="30"/>
      <c r="BY834" s="30"/>
      <c r="BZ834" s="30"/>
    </row>
    <row r="835" spans="1:78" ht="13" x14ac:dyDescent="0.15">
      <c r="A835" s="37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  <c r="BJ835" s="30"/>
      <c r="BK835" s="30"/>
      <c r="BL835" s="30"/>
      <c r="BM835" s="30"/>
      <c r="BN835" s="30"/>
      <c r="BO835" s="30"/>
      <c r="BP835" s="30"/>
      <c r="BQ835" s="30"/>
      <c r="BR835" s="30"/>
      <c r="BS835" s="30"/>
      <c r="BT835" s="30"/>
      <c r="BU835" s="30"/>
      <c r="BV835" s="30"/>
      <c r="BW835" s="30"/>
      <c r="BX835" s="30"/>
      <c r="BY835" s="30"/>
      <c r="BZ835" s="30"/>
    </row>
    <row r="836" spans="1:78" ht="13" x14ac:dyDescent="0.15">
      <c r="A836" s="37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  <c r="BJ836" s="30"/>
      <c r="BK836" s="30"/>
      <c r="BL836" s="30"/>
      <c r="BM836" s="30"/>
      <c r="BN836" s="30"/>
      <c r="BO836" s="30"/>
      <c r="BP836" s="30"/>
      <c r="BQ836" s="30"/>
      <c r="BR836" s="30"/>
      <c r="BS836" s="30"/>
      <c r="BT836" s="30"/>
      <c r="BU836" s="30"/>
      <c r="BV836" s="30"/>
      <c r="BW836" s="30"/>
      <c r="BX836" s="30"/>
      <c r="BY836" s="30"/>
      <c r="BZ836" s="30"/>
    </row>
    <row r="837" spans="1:78" ht="13" x14ac:dyDescent="0.15">
      <c r="A837" s="37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  <c r="BJ837" s="30"/>
      <c r="BK837" s="30"/>
      <c r="BL837" s="30"/>
      <c r="BM837" s="30"/>
      <c r="BN837" s="30"/>
      <c r="BO837" s="30"/>
      <c r="BP837" s="30"/>
      <c r="BQ837" s="30"/>
      <c r="BR837" s="30"/>
      <c r="BS837" s="30"/>
      <c r="BT837" s="30"/>
      <c r="BU837" s="30"/>
      <c r="BV837" s="30"/>
      <c r="BW837" s="30"/>
      <c r="BX837" s="30"/>
      <c r="BY837" s="30"/>
      <c r="BZ837" s="30"/>
    </row>
    <row r="838" spans="1:78" ht="13" x14ac:dyDescent="0.15">
      <c r="A838" s="37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  <c r="BJ838" s="30"/>
      <c r="BK838" s="30"/>
      <c r="BL838" s="30"/>
      <c r="BM838" s="30"/>
      <c r="BN838" s="30"/>
      <c r="BO838" s="30"/>
      <c r="BP838" s="30"/>
      <c r="BQ838" s="30"/>
      <c r="BR838" s="30"/>
      <c r="BS838" s="30"/>
      <c r="BT838" s="30"/>
      <c r="BU838" s="30"/>
      <c r="BV838" s="30"/>
      <c r="BW838" s="30"/>
      <c r="BX838" s="30"/>
      <c r="BY838" s="30"/>
      <c r="BZ838" s="30"/>
    </row>
    <row r="839" spans="1:78" ht="13" x14ac:dyDescent="0.15">
      <c r="A839" s="37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  <c r="BJ839" s="30"/>
      <c r="BK839" s="30"/>
      <c r="BL839" s="30"/>
      <c r="BM839" s="30"/>
      <c r="BN839" s="30"/>
      <c r="BO839" s="30"/>
      <c r="BP839" s="30"/>
      <c r="BQ839" s="30"/>
      <c r="BR839" s="30"/>
      <c r="BS839" s="30"/>
      <c r="BT839" s="30"/>
      <c r="BU839" s="30"/>
      <c r="BV839" s="30"/>
      <c r="BW839" s="30"/>
      <c r="BX839" s="30"/>
      <c r="BY839" s="30"/>
      <c r="BZ839" s="30"/>
    </row>
    <row r="840" spans="1:78" ht="13" x14ac:dyDescent="0.15">
      <c r="A840" s="37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  <c r="BJ840" s="30"/>
      <c r="BK840" s="30"/>
      <c r="BL840" s="30"/>
      <c r="BM840" s="30"/>
      <c r="BN840" s="30"/>
      <c r="BO840" s="30"/>
      <c r="BP840" s="30"/>
      <c r="BQ840" s="30"/>
      <c r="BR840" s="30"/>
      <c r="BS840" s="30"/>
      <c r="BT840" s="30"/>
      <c r="BU840" s="30"/>
      <c r="BV840" s="30"/>
      <c r="BW840" s="30"/>
      <c r="BX840" s="30"/>
      <c r="BY840" s="30"/>
      <c r="BZ840" s="30"/>
    </row>
    <row r="841" spans="1:78" ht="13" x14ac:dyDescent="0.15">
      <c r="A841" s="37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  <c r="BJ841" s="30"/>
      <c r="BK841" s="30"/>
      <c r="BL841" s="30"/>
      <c r="BM841" s="30"/>
      <c r="BN841" s="30"/>
      <c r="BO841" s="30"/>
      <c r="BP841" s="30"/>
      <c r="BQ841" s="30"/>
      <c r="BR841" s="30"/>
      <c r="BS841" s="30"/>
      <c r="BT841" s="30"/>
      <c r="BU841" s="30"/>
      <c r="BV841" s="30"/>
      <c r="BW841" s="30"/>
      <c r="BX841" s="30"/>
      <c r="BY841" s="30"/>
      <c r="BZ841" s="30"/>
    </row>
    <row r="842" spans="1:78" ht="13" x14ac:dyDescent="0.15">
      <c r="A842" s="37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  <c r="BJ842" s="30"/>
      <c r="BK842" s="30"/>
      <c r="BL842" s="30"/>
      <c r="BM842" s="30"/>
      <c r="BN842" s="30"/>
      <c r="BO842" s="30"/>
      <c r="BP842" s="30"/>
      <c r="BQ842" s="30"/>
      <c r="BR842" s="30"/>
      <c r="BS842" s="30"/>
      <c r="BT842" s="30"/>
      <c r="BU842" s="30"/>
      <c r="BV842" s="30"/>
      <c r="BW842" s="30"/>
      <c r="BX842" s="30"/>
      <c r="BY842" s="30"/>
      <c r="BZ842" s="30"/>
    </row>
    <row r="843" spans="1:78" ht="13" x14ac:dyDescent="0.15">
      <c r="A843" s="37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  <c r="BJ843" s="30"/>
      <c r="BK843" s="30"/>
      <c r="BL843" s="30"/>
      <c r="BM843" s="30"/>
      <c r="BN843" s="30"/>
      <c r="BO843" s="30"/>
      <c r="BP843" s="30"/>
      <c r="BQ843" s="30"/>
      <c r="BR843" s="30"/>
      <c r="BS843" s="30"/>
      <c r="BT843" s="30"/>
      <c r="BU843" s="30"/>
      <c r="BV843" s="30"/>
      <c r="BW843" s="30"/>
      <c r="BX843" s="30"/>
      <c r="BY843" s="30"/>
      <c r="BZ843" s="30"/>
    </row>
    <row r="844" spans="1:78" ht="13" x14ac:dyDescent="0.15">
      <c r="A844" s="37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  <c r="BJ844" s="30"/>
      <c r="BK844" s="30"/>
      <c r="BL844" s="30"/>
      <c r="BM844" s="30"/>
      <c r="BN844" s="30"/>
      <c r="BO844" s="30"/>
      <c r="BP844" s="30"/>
      <c r="BQ844" s="30"/>
      <c r="BR844" s="30"/>
      <c r="BS844" s="30"/>
      <c r="BT844" s="30"/>
      <c r="BU844" s="30"/>
      <c r="BV844" s="30"/>
      <c r="BW844" s="30"/>
      <c r="BX844" s="30"/>
      <c r="BY844" s="30"/>
      <c r="BZ844" s="30"/>
    </row>
    <row r="845" spans="1:78" ht="13" x14ac:dyDescent="0.15">
      <c r="A845" s="37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  <c r="BJ845" s="30"/>
      <c r="BK845" s="30"/>
      <c r="BL845" s="30"/>
      <c r="BM845" s="30"/>
      <c r="BN845" s="30"/>
      <c r="BO845" s="30"/>
      <c r="BP845" s="30"/>
      <c r="BQ845" s="30"/>
      <c r="BR845" s="30"/>
      <c r="BS845" s="30"/>
      <c r="BT845" s="30"/>
      <c r="BU845" s="30"/>
      <c r="BV845" s="30"/>
      <c r="BW845" s="30"/>
      <c r="BX845" s="30"/>
      <c r="BY845" s="30"/>
      <c r="BZ845" s="30"/>
    </row>
    <row r="846" spans="1:78" ht="13" x14ac:dyDescent="0.15">
      <c r="A846" s="37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  <c r="BJ846" s="30"/>
      <c r="BK846" s="30"/>
      <c r="BL846" s="30"/>
      <c r="BM846" s="30"/>
      <c r="BN846" s="30"/>
      <c r="BO846" s="30"/>
      <c r="BP846" s="30"/>
      <c r="BQ846" s="30"/>
      <c r="BR846" s="30"/>
      <c r="BS846" s="30"/>
      <c r="BT846" s="30"/>
      <c r="BU846" s="30"/>
      <c r="BV846" s="30"/>
      <c r="BW846" s="30"/>
      <c r="BX846" s="30"/>
      <c r="BY846" s="30"/>
      <c r="BZ846" s="30"/>
    </row>
    <row r="847" spans="1:78" ht="13" x14ac:dyDescent="0.15">
      <c r="A847" s="37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  <c r="BJ847" s="30"/>
      <c r="BK847" s="30"/>
      <c r="BL847" s="30"/>
      <c r="BM847" s="30"/>
      <c r="BN847" s="30"/>
      <c r="BO847" s="30"/>
      <c r="BP847" s="30"/>
      <c r="BQ847" s="30"/>
      <c r="BR847" s="30"/>
      <c r="BS847" s="30"/>
      <c r="BT847" s="30"/>
      <c r="BU847" s="30"/>
      <c r="BV847" s="30"/>
      <c r="BW847" s="30"/>
      <c r="BX847" s="30"/>
      <c r="BY847" s="30"/>
      <c r="BZ847" s="30"/>
    </row>
    <row r="848" spans="1:78" ht="13" x14ac:dyDescent="0.15">
      <c r="A848" s="37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  <c r="BJ848" s="30"/>
      <c r="BK848" s="30"/>
      <c r="BL848" s="30"/>
      <c r="BM848" s="30"/>
      <c r="BN848" s="30"/>
      <c r="BO848" s="30"/>
      <c r="BP848" s="30"/>
      <c r="BQ848" s="30"/>
      <c r="BR848" s="30"/>
      <c r="BS848" s="30"/>
      <c r="BT848" s="30"/>
      <c r="BU848" s="30"/>
      <c r="BV848" s="30"/>
      <c r="BW848" s="30"/>
      <c r="BX848" s="30"/>
      <c r="BY848" s="30"/>
      <c r="BZ848" s="30"/>
    </row>
    <row r="849" spans="1:78" ht="13" x14ac:dyDescent="0.15">
      <c r="A849" s="37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  <c r="BJ849" s="30"/>
      <c r="BK849" s="30"/>
      <c r="BL849" s="30"/>
      <c r="BM849" s="30"/>
      <c r="BN849" s="30"/>
      <c r="BO849" s="30"/>
      <c r="BP849" s="30"/>
      <c r="BQ849" s="30"/>
      <c r="BR849" s="30"/>
      <c r="BS849" s="30"/>
      <c r="BT849" s="30"/>
      <c r="BU849" s="30"/>
      <c r="BV849" s="30"/>
      <c r="BW849" s="30"/>
      <c r="BX849" s="30"/>
      <c r="BY849" s="30"/>
      <c r="BZ849" s="30"/>
    </row>
    <row r="850" spans="1:78" ht="13" x14ac:dyDescent="0.15">
      <c r="A850" s="37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  <c r="BJ850" s="30"/>
      <c r="BK850" s="30"/>
      <c r="BL850" s="30"/>
      <c r="BM850" s="30"/>
      <c r="BN850" s="30"/>
      <c r="BO850" s="30"/>
      <c r="BP850" s="30"/>
      <c r="BQ850" s="30"/>
      <c r="BR850" s="30"/>
      <c r="BS850" s="30"/>
      <c r="BT850" s="30"/>
      <c r="BU850" s="30"/>
      <c r="BV850" s="30"/>
      <c r="BW850" s="30"/>
      <c r="BX850" s="30"/>
      <c r="BY850" s="30"/>
      <c r="BZ850" s="30"/>
    </row>
    <row r="851" spans="1:78" ht="13" x14ac:dyDescent="0.15">
      <c r="A851" s="37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  <c r="BJ851" s="30"/>
      <c r="BK851" s="30"/>
      <c r="BL851" s="30"/>
      <c r="BM851" s="30"/>
      <c r="BN851" s="30"/>
      <c r="BO851" s="30"/>
      <c r="BP851" s="30"/>
      <c r="BQ851" s="30"/>
      <c r="BR851" s="30"/>
      <c r="BS851" s="30"/>
      <c r="BT851" s="30"/>
      <c r="BU851" s="30"/>
      <c r="BV851" s="30"/>
      <c r="BW851" s="30"/>
      <c r="BX851" s="30"/>
      <c r="BY851" s="30"/>
      <c r="BZ851" s="30"/>
    </row>
    <row r="852" spans="1:78" ht="13" x14ac:dyDescent="0.15">
      <c r="A852" s="37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  <c r="BJ852" s="30"/>
      <c r="BK852" s="30"/>
      <c r="BL852" s="30"/>
      <c r="BM852" s="30"/>
      <c r="BN852" s="30"/>
      <c r="BO852" s="30"/>
      <c r="BP852" s="30"/>
      <c r="BQ852" s="30"/>
      <c r="BR852" s="30"/>
      <c r="BS852" s="30"/>
      <c r="BT852" s="30"/>
      <c r="BU852" s="30"/>
      <c r="BV852" s="30"/>
      <c r="BW852" s="30"/>
      <c r="BX852" s="30"/>
      <c r="BY852" s="30"/>
      <c r="BZ852" s="30"/>
    </row>
    <row r="853" spans="1:78" ht="13" x14ac:dyDescent="0.15">
      <c r="A853" s="37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  <c r="BJ853" s="30"/>
      <c r="BK853" s="30"/>
      <c r="BL853" s="30"/>
      <c r="BM853" s="30"/>
      <c r="BN853" s="30"/>
      <c r="BO853" s="30"/>
      <c r="BP853" s="30"/>
      <c r="BQ853" s="30"/>
      <c r="BR853" s="30"/>
      <c r="BS853" s="30"/>
      <c r="BT853" s="30"/>
      <c r="BU853" s="30"/>
      <c r="BV853" s="30"/>
      <c r="BW853" s="30"/>
      <c r="BX853" s="30"/>
      <c r="BY853" s="30"/>
      <c r="BZ853" s="30"/>
    </row>
    <row r="854" spans="1:78" ht="13" x14ac:dyDescent="0.15">
      <c r="A854" s="37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  <c r="BJ854" s="30"/>
      <c r="BK854" s="30"/>
      <c r="BL854" s="30"/>
      <c r="BM854" s="30"/>
      <c r="BN854" s="30"/>
      <c r="BO854" s="30"/>
      <c r="BP854" s="30"/>
      <c r="BQ854" s="30"/>
      <c r="BR854" s="30"/>
      <c r="BS854" s="30"/>
      <c r="BT854" s="30"/>
      <c r="BU854" s="30"/>
      <c r="BV854" s="30"/>
      <c r="BW854" s="30"/>
      <c r="BX854" s="30"/>
      <c r="BY854" s="30"/>
      <c r="BZ854" s="30"/>
    </row>
    <row r="855" spans="1:78" ht="13" x14ac:dyDescent="0.15">
      <c r="A855" s="37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  <c r="BJ855" s="30"/>
      <c r="BK855" s="30"/>
      <c r="BL855" s="30"/>
      <c r="BM855" s="30"/>
      <c r="BN855" s="30"/>
      <c r="BO855" s="30"/>
      <c r="BP855" s="30"/>
      <c r="BQ855" s="30"/>
      <c r="BR855" s="30"/>
      <c r="BS855" s="30"/>
      <c r="BT855" s="30"/>
      <c r="BU855" s="30"/>
      <c r="BV855" s="30"/>
      <c r="BW855" s="30"/>
      <c r="BX855" s="30"/>
      <c r="BY855" s="30"/>
      <c r="BZ855" s="30"/>
    </row>
    <row r="856" spans="1:78" ht="13" x14ac:dyDescent="0.15">
      <c r="A856" s="37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  <c r="BJ856" s="30"/>
      <c r="BK856" s="30"/>
      <c r="BL856" s="30"/>
      <c r="BM856" s="30"/>
      <c r="BN856" s="30"/>
      <c r="BO856" s="30"/>
      <c r="BP856" s="30"/>
      <c r="BQ856" s="30"/>
      <c r="BR856" s="30"/>
      <c r="BS856" s="30"/>
      <c r="BT856" s="30"/>
      <c r="BU856" s="30"/>
      <c r="BV856" s="30"/>
      <c r="BW856" s="30"/>
      <c r="BX856" s="30"/>
      <c r="BY856" s="30"/>
      <c r="BZ856" s="30"/>
    </row>
    <row r="857" spans="1:78" ht="13" x14ac:dyDescent="0.15">
      <c r="A857" s="37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  <c r="BJ857" s="30"/>
      <c r="BK857" s="30"/>
      <c r="BL857" s="30"/>
      <c r="BM857" s="30"/>
      <c r="BN857" s="30"/>
      <c r="BO857" s="30"/>
      <c r="BP857" s="30"/>
      <c r="BQ857" s="30"/>
      <c r="BR857" s="30"/>
      <c r="BS857" s="30"/>
      <c r="BT857" s="30"/>
      <c r="BU857" s="30"/>
      <c r="BV857" s="30"/>
      <c r="BW857" s="30"/>
      <c r="BX857" s="30"/>
      <c r="BY857" s="30"/>
      <c r="BZ857" s="30"/>
    </row>
    <row r="858" spans="1:78" ht="13" x14ac:dyDescent="0.15">
      <c r="A858" s="37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  <c r="BJ858" s="30"/>
      <c r="BK858" s="30"/>
      <c r="BL858" s="30"/>
      <c r="BM858" s="30"/>
      <c r="BN858" s="30"/>
      <c r="BO858" s="30"/>
      <c r="BP858" s="30"/>
      <c r="BQ858" s="30"/>
      <c r="BR858" s="30"/>
      <c r="BS858" s="30"/>
      <c r="BT858" s="30"/>
      <c r="BU858" s="30"/>
      <c r="BV858" s="30"/>
      <c r="BW858" s="30"/>
      <c r="BX858" s="30"/>
      <c r="BY858" s="30"/>
      <c r="BZ858" s="30"/>
    </row>
    <row r="859" spans="1:78" ht="13" x14ac:dyDescent="0.15">
      <c r="A859" s="37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  <c r="BJ859" s="30"/>
      <c r="BK859" s="30"/>
      <c r="BL859" s="30"/>
      <c r="BM859" s="30"/>
      <c r="BN859" s="30"/>
      <c r="BO859" s="30"/>
      <c r="BP859" s="30"/>
      <c r="BQ859" s="30"/>
      <c r="BR859" s="30"/>
      <c r="BS859" s="30"/>
      <c r="BT859" s="30"/>
      <c r="BU859" s="30"/>
      <c r="BV859" s="30"/>
      <c r="BW859" s="30"/>
      <c r="BX859" s="30"/>
      <c r="BY859" s="30"/>
      <c r="BZ859" s="30"/>
    </row>
    <row r="860" spans="1:78" ht="13" x14ac:dyDescent="0.15">
      <c r="A860" s="37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  <c r="BJ860" s="30"/>
      <c r="BK860" s="30"/>
      <c r="BL860" s="30"/>
      <c r="BM860" s="30"/>
      <c r="BN860" s="30"/>
      <c r="BO860" s="30"/>
      <c r="BP860" s="30"/>
      <c r="BQ860" s="30"/>
      <c r="BR860" s="30"/>
      <c r="BS860" s="30"/>
      <c r="BT860" s="30"/>
      <c r="BU860" s="30"/>
      <c r="BV860" s="30"/>
      <c r="BW860" s="30"/>
      <c r="BX860" s="30"/>
      <c r="BY860" s="30"/>
      <c r="BZ860" s="30"/>
    </row>
    <row r="861" spans="1:78" ht="13" x14ac:dyDescent="0.15">
      <c r="A861" s="37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  <c r="BJ861" s="30"/>
      <c r="BK861" s="30"/>
      <c r="BL861" s="30"/>
      <c r="BM861" s="30"/>
      <c r="BN861" s="30"/>
      <c r="BO861" s="30"/>
      <c r="BP861" s="30"/>
      <c r="BQ861" s="30"/>
      <c r="BR861" s="30"/>
      <c r="BS861" s="30"/>
      <c r="BT861" s="30"/>
      <c r="BU861" s="30"/>
      <c r="BV861" s="30"/>
      <c r="BW861" s="30"/>
      <c r="BX861" s="30"/>
      <c r="BY861" s="30"/>
      <c r="BZ861" s="30"/>
    </row>
    <row r="862" spans="1:78" ht="13" x14ac:dyDescent="0.15">
      <c r="A862" s="37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  <c r="BJ862" s="30"/>
      <c r="BK862" s="30"/>
      <c r="BL862" s="30"/>
      <c r="BM862" s="30"/>
      <c r="BN862" s="30"/>
      <c r="BO862" s="30"/>
      <c r="BP862" s="30"/>
      <c r="BQ862" s="30"/>
      <c r="BR862" s="30"/>
      <c r="BS862" s="30"/>
      <c r="BT862" s="30"/>
      <c r="BU862" s="30"/>
      <c r="BV862" s="30"/>
      <c r="BW862" s="30"/>
      <c r="BX862" s="30"/>
      <c r="BY862" s="30"/>
      <c r="BZ862" s="30"/>
    </row>
    <row r="863" spans="1:78" ht="13" x14ac:dyDescent="0.15">
      <c r="A863" s="37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  <c r="BJ863" s="30"/>
      <c r="BK863" s="30"/>
      <c r="BL863" s="30"/>
      <c r="BM863" s="30"/>
      <c r="BN863" s="30"/>
      <c r="BO863" s="30"/>
      <c r="BP863" s="30"/>
      <c r="BQ863" s="30"/>
      <c r="BR863" s="30"/>
      <c r="BS863" s="30"/>
      <c r="BT863" s="30"/>
      <c r="BU863" s="30"/>
      <c r="BV863" s="30"/>
      <c r="BW863" s="30"/>
      <c r="BX863" s="30"/>
      <c r="BY863" s="30"/>
      <c r="BZ863" s="30"/>
    </row>
    <row r="864" spans="1:78" ht="13" x14ac:dyDescent="0.15">
      <c r="A864" s="37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  <c r="BJ864" s="30"/>
      <c r="BK864" s="30"/>
      <c r="BL864" s="30"/>
      <c r="BM864" s="30"/>
      <c r="BN864" s="30"/>
      <c r="BO864" s="30"/>
      <c r="BP864" s="30"/>
      <c r="BQ864" s="30"/>
      <c r="BR864" s="30"/>
      <c r="BS864" s="30"/>
      <c r="BT864" s="30"/>
      <c r="BU864" s="30"/>
      <c r="BV864" s="30"/>
      <c r="BW864" s="30"/>
      <c r="BX864" s="30"/>
      <c r="BY864" s="30"/>
      <c r="BZ864" s="30"/>
    </row>
    <row r="865" spans="1:78" ht="13" x14ac:dyDescent="0.15">
      <c r="A865" s="37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  <c r="BJ865" s="30"/>
      <c r="BK865" s="30"/>
      <c r="BL865" s="30"/>
      <c r="BM865" s="30"/>
      <c r="BN865" s="30"/>
      <c r="BO865" s="30"/>
      <c r="BP865" s="30"/>
      <c r="BQ865" s="30"/>
      <c r="BR865" s="30"/>
      <c r="BS865" s="30"/>
      <c r="BT865" s="30"/>
      <c r="BU865" s="30"/>
      <c r="BV865" s="30"/>
      <c r="BW865" s="30"/>
      <c r="BX865" s="30"/>
      <c r="BY865" s="30"/>
      <c r="BZ865" s="30"/>
    </row>
    <row r="866" spans="1:78" ht="13" x14ac:dyDescent="0.15">
      <c r="A866" s="37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  <c r="BJ866" s="30"/>
      <c r="BK866" s="30"/>
      <c r="BL866" s="30"/>
      <c r="BM866" s="30"/>
      <c r="BN866" s="30"/>
      <c r="BO866" s="30"/>
      <c r="BP866" s="30"/>
      <c r="BQ866" s="30"/>
      <c r="BR866" s="30"/>
      <c r="BS866" s="30"/>
      <c r="BT866" s="30"/>
      <c r="BU866" s="30"/>
      <c r="BV866" s="30"/>
      <c r="BW866" s="30"/>
      <c r="BX866" s="30"/>
      <c r="BY866" s="30"/>
      <c r="BZ866" s="30"/>
    </row>
    <row r="867" spans="1:78" ht="13" x14ac:dyDescent="0.15">
      <c r="A867" s="37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  <c r="BJ867" s="30"/>
      <c r="BK867" s="30"/>
      <c r="BL867" s="30"/>
      <c r="BM867" s="30"/>
      <c r="BN867" s="30"/>
      <c r="BO867" s="30"/>
      <c r="BP867" s="30"/>
      <c r="BQ867" s="30"/>
      <c r="BR867" s="30"/>
      <c r="BS867" s="30"/>
      <c r="BT867" s="30"/>
      <c r="BU867" s="30"/>
      <c r="BV867" s="30"/>
      <c r="BW867" s="30"/>
      <c r="BX867" s="30"/>
      <c r="BY867" s="30"/>
      <c r="BZ867" s="30"/>
    </row>
    <row r="868" spans="1:78" ht="13" x14ac:dyDescent="0.15">
      <c r="A868" s="37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  <c r="BJ868" s="30"/>
      <c r="BK868" s="30"/>
      <c r="BL868" s="30"/>
      <c r="BM868" s="30"/>
      <c r="BN868" s="30"/>
      <c r="BO868" s="30"/>
      <c r="BP868" s="30"/>
      <c r="BQ868" s="30"/>
      <c r="BR868" s="30"/>
      <c r="BS868" s="30"/>
      <c r="BT868" s="30"/>
      <c r="BU868" s="30"/>
      <c r="BV868" s="30"/>
      <c r="BW868" s="30"/>
      <c r="BX868" s="30"/>
      <c r="BY868" s="30"/>
      <c r="BZ868" s="30"/>
    </row>
    <row r="869" spans="1:78" ht="13" x14ac:dyDescent="0.15">
      <c r="A869" s="37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  <c r="BJ869" s="30"/>
      <c r="BK869" s="30"/>
      <c r="BL869" s="30"/>
      <c r="BM869" s="30"/>
      <c r="BN869" s="30"/>
      <c r="BO869" s="30"/>
      <c r="BP869" s="30"/>
      <c r="BQ869" s="30"/>
      <c r="BR869" s="30"/>
      <c r="BS869" s="30"/>
      <c r="BT869" s="30"/>
      <c r="BU869" s="30"/>
      <c r="BV869" s="30"/>
      <c r="BW869" s="30"/>
      <c r="BX869" s="30"/>
      <c r="BY869" s="30"/>
      <c r="BZ869" s="30"/>
    </row>
    <row r="870" spans="1:78" ht="13" x14ac:dyDescent="0.15">
      <c r="A870" s="37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  <c r="BJ870" s="30"/>
      <c r="BK870" s="30"/>
      <c r="BL870" s="30"/>
      <c r="BM870" s="30"/>
      <c r="BN870" s="30"/>
      <c r="BO870" s="30"/>
      <c r="BP870" s="30"/>
      <c r="BQ870" s="30"/>
      <c r="BR870" s="30"/>
      <c r="BS870" s="30"/>
      <c r="BT870" s="30"/>
      <c r="BU870" s="30"/>
      <c r="BV870" s="30"/>
      <c r="BW870" s="30"/>
      <c r="BX870" s="30"/>
      <c r="BY870" s="30"/>
      <c r="BZ870" s="30"/>
    </row>
    <row r="871" spans="1:78" ht="13" x14ac:dyDescent="0.15">
      <c r="A871" s="37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  <c r="BJ871" s="30"/>
      <c r="BK871" s="30"/>
      <c r="BL871" s="30"/>
      <c r="BM871" s="30"/>
      <c r="BN871" s="30"/>
      <c r="BO871" s="30"/>
      <c r="BP871" s="30"/>
      <c r="BQ871" s="30"/>
      <c r="BR871" s="30"/>
      <c r="BS871" s="30"/>
      <c r="BT871" s="30"/>
      <c r="BU871" s="30"/>
      <c r="BV871" s="30"/>
      <c r="BW871" s="30"/>
      <c r="BX871" s="30"/>
      <c r="BY871" s="30"/>
      <c r="BZ871" s="30"/>
    </row>
    <row r="872" spans="1:78" ht="13" x14ac:dyDescent="0.15">
      <c r="A872" s="37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  <c r="BJ872" s="30"/>
      <c r="BK872" s="30"/>
      <c r="BL872" s="30"/>
      <c r="BM872" s="30"/>
      <c r="BN872" s="30"/>
      <c r="BO872" s="30"/>
      <c r="BP872" s="30"/>
      <c r="BQ872" s="30"/>
      <c r="BR872" s="30"/>
      <c r="BS872" s="30"/>
      <c r="BT872" s="30"/>
      <c r="BU872" s="30"/>
      <c r="BV872" s="30"/>
      <c r="BW872" s="30"/>
      <c r="BX872" s="30"/>
      <c r="BY872" s="30"/>
      <c r="BZ872" s="30"/>
    </row>
    <row r="873" spans="1:78" ht="13" x14ac:dyDescent="0.15">
      <c r="A873" s="37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  <c r="BJ873" s="30"/>
      <c r="BK873" s="30"/>
      <c r="BL873" s="30"/>
      <c r="BM873" s="30"/>
      <c r="BN873" s="30"/>
      <c r="BO873" s="30"/>
      <c r="BP873" s="30"/>
      <c r="BQ873" s="30"/>
      <c r="BR873" s="30"/>
      <c r="BS873" s="30"/>
      <c r="BT873" s="30"/>
      <c r="BU873" s="30"/>
      <c r="BV873" s="30"/>
      <c r="BW873" s="30"/>
      <c r="BX873" s="30"/>
      <c r="BY873" s="30"/>
      <c r="BZ873" s="30"/>
    </row>
    <row r="874" spans="1:78" ht="13" x14ac:dyDescent="0.15">
      <c r="A874" s="37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  <c r="BJ874" s="30"/>
      <c r="BK874" s="30"/>
      <c r="BL874" s="30"/>
      <c r="BM874" s="30"/>
      <c r="BN874" s="30"/>
      <c r="BO874" s="30"/>
      <c r="BP874" s="30"/>
      <c r="BQ874" s="30"/>
      <c r="BR874" s="30"/>
      <c r="BS874" s="30"/>
      <c r="BT874" s="30"/>
      <c r="BU874" s="30"/>
      <c r="BV874" s="30"/>
      <c r="BW874" s="30"/>
      <c r="BX874" s="30"/>
      <c r="BY874" s="30"/>
      <c r="BZ874" s="30"/>
    </row>
    <row r="875" spans="1:78" ht="13" x14ac:dyDescent="0.15">
      <c r="A875" s="37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  <c r="BJ875" s="30"/>
      <c r="BK875" s="30"/>
      <c r="BL875" s="30"/>
      <c r="BM875" s="30"/>
      <c r="BN875" s="30"/>
      <c r="BO875" s="30"/>
      <c r="BP875" s="30"/>
      <c r="BQ875" s="30"/>
      <c r="BR875" s="30"/>
      <c r="BS875" s="30"/>
      <c r="BT875" s="30"/>
      <c r="BU875" s="30"/>
      <c r="BV875" s="30"/>
      <c r="BW875" s="30"/>
      <c r="BX875" s="30"/>
      <c r="BY875" s="30"/>
      <c r="BZ875" s="30"/>
    </row>
    <row r="876" spans="1:78" ht="13" x14ac:dyDescent="0.15">
      <c r="A876" s="37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  <c r="BJ876" s="30"/>
      <c r="BK876" s="30"/>
      <c r="BL876" s="30"/>
      <c r="BM876" s="30"/>
      <c r="BN876" s="30"/>
      <c r="BO876" s="30"/>
      <c r="BP876" s="30"/>
      <c r="BQ876" s="30"/>
      <c r="BR876" s="30"/>
      <c r="BS876" s="30"/>
      <c r="BT876" s="30"/>
      <c r="BU876" s="30"/>
      <c r="BV876" s="30"/>
      <c r="BW876" s="30"/>
      <c r="BX876" s="30"/>
      <c r="BY876" s="30"/>
      <c r="BZ876" s="30"/>
    </row>
    <row r="877" spans="1:78" ht="13" x14ac:dyDescent="0.15">
      <c r="A877" s="37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  <c r="BJ877" s="30"/>
      <c r="BK877" s="30"/>
      <c r="BL877" s="30"/>
      <c r="BM877" s="30"/>
      <c r="BN877" s="30"/>
      <c r="BO877" s="30"/>
      <c r="BP877" s="30"/>
      <c r="BQ877" s="30"/>
      <c r="BR877" s="30"/>
      <c r="BS877" s="30"/>
      <c r="BT877" s="30"/>
      <c r="BU877" s="30"/>
      <c r="BV877" s="30"/>
      <c r="BW877" s="30"/>
      <c r="BX877" s="30"/>
      <c r="BY877" s="30"/>
      <c r="BZ877" s="30"/>
    </row>
    <row r="878" spans="1:78" ht="13" x14ac:dyDescent="0.15">
      <c r="A878" s="37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  <c r="BJ878" s="30"/>
      <c r="BK878" s="30"/>
      <c r="BL878" s="30"/>
      <c r="BM878" s="30"/>
      <c r="BN878" s="30"/>
      <c r="BO878" s="30"/>
      <c r="BP878" s="30"/>
      <c r="BQ878" s="30"/>
      <c r="BR878" s="30"/>
      <c r="BS878" s="30"/>
      <c r="BT878" s="30"/>
      <c r="BU878" s="30"/>
      <c r="BV878" s="30"/>
      <c r="BW878" s="30"/>
      <c r="BX878" s="30"/>
      <c r="BY878" s="30"/>
      <c r="BZ878" s="30"/>
    </row>
    <row r="879" spans="1:78" ht="13" x14ac:dyDescent="0.15">
      <c r="A879" s="37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  <c r="BJ879" s="30"/>
      <c r="BK879" s="30"/>
      <c r="BL879" s="30"/>
      <c r="BM879" s="30"/>
      <c r="BN879" s="30"/>
      <c r="BO879" s="30"/>
      <c r="BP879" s="30"/>
      <c r="BQ879" s="30"/>
      <c r="BR879" s="30"/>
      <c r="BS879" s="30"/>
      <c r="BT879" s="30"/>
      <c r="BU879" s="30"/>
      <c r="BV879" s="30"/>
      <c r="BW879" s="30"/>
      <c r="BX879" s="30"/>
      <c r="BY879" s="30"/>
      <c r="BZ879" s="30"/>
    </row>
    <row r="880" spans="1:78" ht="13" x14ac:dyDescent="0.15">
      <c r="A880" s="37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  <c r="BJ880" s="30"/>
      <c r="BK880" s="30"/>
      <c r="BL880" s="30"/>
      <c r="BM880" s="30"/>
      <c r="BN880" s="30"/>
      <c r="BO880" s="30"/>
      <c r="BP880" s="30"/>
      <c r="BQ880" s="30"/>
      <c r="BR880" s="30"/>
      <c r="BS880" s="30"/>
      <c r="BT880" s="30"/>
      <c r="BU880" s="30"/>
      <c r="BV880" s="30"/>
      <c r="BW880" s="30"/>
      <c r="BX880" s="30"/>
      <c r="BY880" s="30"/>
      <c r="BZ880" s="30"/>
    </row>
    <row r="881" spans="1:78" ht="13" x14ac:dyDescent="0.15">
      <c r="A881" s="37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  <c r="BJ881" s="30"/>
      <c r="BK881" s="30"/>
      <c r="BL881" s="30"/>
      <c r="BM881" s="30"/>
      <c r="BN881" s="30"/>
      <c r="BO881" s="30"/>
      <c r="BP881" s="30"/>
      <c r="BQ881" s="30"/>
      <c r="BR881" s="30"/>
      <c r="BS881" s="30"/>
      <c r="BT881" s="30"/>
      <c r="BU881" s="30"/>
      <c r="BV881" s="30"/>
      <c r="BW881" s="30"/>
      <c r="BX881" s="30"/>
      <c r="BY881" s="30"/>
      <c r="BZ881" s="30"/>
    </row>
    <row r="882" spans="1:78" ht="13" x14ac:dyDescent="0.15">
      <c r="A882" s="37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  <c r="BJ882" s="30"/>
      <c r="BK882" s="30"/>
      <c r="BL882" s="30"/>
      <c r="BM882" s="30"/>
      <c r="BN882" s="30"/>
      <c r="BO882" s="30"/>
      <c r="BP882" s="30"/>
      <c r="BQ882" s="30"/>
      <c r="BR882" s="30"/>
      <c r="BS882" s="30"/>
      <c r="BT882" s="30"/>
      <c r="BU882" s="30"/>
      <c r="BV882" s="30"/>
      <c r="BW882" s="30"/>
      <c r="BX882" s="30"/>
      <c r="BY882" s="30"/>
      <c r="BZ882" s="30"/>
    </row>
    <row r="883" spans="1:78" ht="13" x14ac:dyDescent="0.15">
      <c r="A883" s="37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  <c r="BJ883" s="30"/>
      <c r="BK883" s="30"/>
      <c r="BL883" s="30"/>
      <c r="BM883" s="30"/>
      <c r="BN883" s="30"/>
      <c r="BO883" s="30"/>
      <c r="BP883" s="30"/>
      <c r="BQ883" s="30"/>
      <c r="BR883" s="30"/>
      <c r="BS883" s="30"/>
      <c r="BT883" s="30"/>
      <c r="BU883" s="30"/>
      <c r="BV883" s="30"/>
      <c r="BW883" s="30"/>
      <c r="BX883" s="30"/>
      <c r="BY883" s="30"/>
      <c r="BZ883" s="30"/>
    </row>
    <row r="884" spans="1:78" ht="13" x14ac:dyDescent="0.15">
      <c r="A884" s="37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  <c r="BJ884" s="30"/>
      <c r="BK884" s="30"/>
      <c r="BL884" s="30"/>
      <c r="BM884" s="30"/>
      <c r="BN884" s="30"/>
      <c r="BO884" s="30"/>
      <c r="BP884" s="30"/>
      <c r="BQ884" s="30"/>
      <c r="BR884" s="30"/>
      <c r="BS884" s="30"/>
      <c r="BT884" s="30"/>
      <c r="BU884" s="30"/>
      <c r="BV884" s="30"/>
      <c r="BW884" s="30"/>
      <c r="BX884" s="30"/>
      <c r="BY884" s="30"/>
      <c r="BZ884" s="30"/>
    </row>
    <row r="885" spans="1:78" ht="13" x14ac:dyDescent="0.15">
      <c r="A885" s="37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  <c r="BJ885" s="30"/>
      <c r="BK885" s="30"/>
      <c r="BL885" s="30"/>
      <c r="BM885" s="30"/>
      <c r="BN885" s="30"/>
      <c r="BO885" s="30"/>
      <c r="BP885" s="30"/>
      <c r="BQ885" s="30"/>
      <c r="BR885" s="30"/>
      <c r="BS885" s="30"/>
      <c r="BT885" s="30"/>
      <c r="BU885" s="30"/>
      <c r="BV885" s="30"/>
      <c r="BW885" s="30"/>
      <c r="BX885" s="30"/>
      <c r="BY885" s="30"/>
      <c r="BZ885" s="30"/>
    </row>
    <row r="886" spans="1:78" ht="13" x14ac:dyDescent="0.15">
      <c r="A886" s="37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  <c r="BJ886" s="30"/>
      <c r="BK886" s="30"/>
      <c r="BL886" s="30"/>
      <c r="BM886" s="30"/>
      <c r="BN886" s="30"/>
      <c r="BO886" s="30"/>
      <c r="BP886" s="30"/>
      <c r="BQ886" s="30"/>
      <c r="BR886" s="30"/>
      <c r="BS886" s="30"/>
      <c r="BT886" s="30"/>
      <c r="BU886" s="30"/>
      <c r="BV886" s="30"/>
      <c r="BW886" s="30"/>
      <c r="BX886" s="30"/>
      <c r="BY886" s="30"/>
      <c r="BZ886" s="30"/>
    </row>
    <row r="887" spans="1:78" ht="13" x14ac:dyDescent="0.15">
      <c r="A887" s="37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  <c r="BJ887" s="30"/>
      <c r="BK887" s="30"/>
      <c r="BL887" s="30"/>
      <c r="BM887" s="30"/>
      <c r="BN887" s="30"/>
      <c r="BO887" s="30"/>
      <c r="BP887" s="30"/>
      <c r="BQ887" s="30"/>
      <c r="BR887" s="30"/>
      <c r="BS887" s="30"/>
      <c r="BT887" s="30"/>
      <c r="BU887" s="30"/>
      <c r="BV887" s="30"/>
      <c r="BW887" s="30"/>
      <c r="BX887" s="30"/>
      <c r="BY887" s="30"/>
      <c r="BZ887" s="30"/>
    </row>
    <row r="888" spans="1:78" ht="13" x14ac:dyDescent="0.15">
      <c r="A888" s="37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  <c r="BJ888" s="30"/>
      <c r="BK888" s="30"/>
      <c r="BL888" s="30"/>
      <c r="BM888" s="30"/>
      <c r="BN888" s="30"/>
      <c r="BO888" s="30"/>
      <c r="BP888" s="30"/>
      <c r="BQ888" s="30"/>
      <c r="BR888" s="30"/>
      <c r="BS888" s="30"/>
      <c r="BT888" s="30"/>
      <c r="BU888" s="30"/>
      <c r="BV888" s="30"/>
      <c r="BW888" s="30"/>
      <c r="BX888" s="30"/>
      <c r="BY888" s="30"/>
      <c r="BZ888" s="30"/>
    </row>
    <row r="889" spans="1:78" ht="13" x14ac:dyDescent="0.15">
      <c r="A889" s="37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  <c r="BJ889" s="30"/>
      <c r="BK889" s="30"/>
      <c r="BL889" s="30"/>
      <c r="BM889" s="30"/>
      <c r="BN889" s="30"/>
      <c r="BO889" s="30"/>
      <c r="BP889" s="30"/>
      <c r="BQ889" s="30"/>
      <c r="BR889" s="30"/>
      <c r="BS889" s="30"/>
      <c r="BT889" s="30"/>
      <c r="BU889" s="30"/>
      <c r="BV889" s="30"/>
      <c r="BW889" s="30"/>
      <c r="BX889" s="30"/>
      <c r="BY889" s="30"/>
      <c r="BZ889" s="30"/>
    </row>
    <row r="890" spans="1:78" ht="13" x14ac:dyDescent="0.15">
      <c r="A890" s="37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  <c r="BJ890" s="30"/>
      <c r="BK890" s="30"/>
      <c r="BL890" s="30"/>
      <c r="BM890" s="30"/>
      <c r="BN890" s="30"/>
      <c r="BO890" s="30"/>
      <c r="BP890" s="30"/>
      <c r="BQ890" s="30"/>
      <c r="BR890" s="30"/>
      <c r="BS890" s="30"/>
      <c r="BT890" s="30"/>
      <c r="BU890" s="30"/>
      <c r="BV890" s="30"/>
      <c r="BW890" s="30"/>
      <c r="BX890" s="30"/>
      <c r="BY890" s="30"/>
      <c r="BZ890" s="30"/>
    </row>
    <row r="891" spans="1:78" ht="13" x14ac:dyDescent="0.15">
      <c r="A891" s="37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  <c r="BJ891" s="30"/>
      <c r="BK891" s="30"/>
      <c r="BL891" s="30"/>
      <c r="BM891" s="30"/>
      <c r="BN891" s="30"/>
      <c r="BO891" s="30"/>
      <c r="BP891" s="30"/>
      <c r="BQ891" s="30"/>
      <c r="BR891" s="30"/>
      <c r="BS891" s="30"/>
      <c r="BT891" s="30"/>
      <c r="BU891" s="30"/>
      <c r="BV891" s="30"/>
      <c r="BW891" s="30"/>
      <c r="BX891" s="30"/>
      <c r="BY891" s="30"/>
      <c r="BZ891" s="30"/>
    </row>
    <row r="892" spans="1:78" ht="13" x14ac:dyDescent="0.15">
      <c r="A892" s="37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  <c r="BJ892" s="30"/>
      <c r="BK892" s="30"/>
      <c r="BL892" s="30"/>
      <c r="BM892" s="30"/>
      <c r="BN892" s="30"/>
      <c r="BO892" s="30"/>
      <c r="BP892" s="30"/>
      <c r="BQ892" s="30"/>
      <c r="BR892" s="30"/>
      <c r="BS892" s="30"/>
      <c r="BT892" s="30"/>
      <c r="BU892" s="30"/>
      <c r="BV892" s="30"/>
      <c r="BW892" s="30"/>
      <c r="BX892" s="30"/>
      <c r="BY892" s="30"/>
      <c r="BZ892" s="30"/>
    </row>
    <row r="893" spans="1:78" ht="13" x14ac:dyDescent="0.15">
      <c r="A893" s="37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  <c r="BJ893" s="30"/>
      <c r="BK893" s="30"/>
      <c r="BL893" s="30"/>
      <c r="BM893" s="30"/>
      <c r="BN893" s="30"/>
      <c r="BO893" s="30"/>
      <c r="BP893" s="30"/>
      <c r="BQ893" s="30"/>
      <c r="BR893" s="30"/>
      <c r="BS893" s="30"/>
      <c r="BT893" s="30"/>
      <c r="BU893" s="30"/>
      <c r="BV893" s="30"/>
      <c r="BW893" s="30"/>
      <c r="BX893" s="30"/>
      <c r="BY893" s="30"/>
      <c r="BZ893" s="30"/>
    </row>
    <row r="894" spans="1:78" ht="13" x14ac:dyDescent="0.15">
      <c r="A894" s="37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  <c r="BJ894" s="30"/>
      <c r="BK894" s="30"/>
      <c r="BL894" s="30"/>
      <c r="BM894" s="30"/>
      <c r="BN894" s="30"/>
      <c r="BO894" s="30"/>
      <c r="BP894" s="30"/>
      <c r="BQ894" s="30"/>
      <c r="BR894" s="30"/>
      <c r="BS894" s="30"/>
      <c r="BT894" s="30"/>
      <c r="BU894" s="30"/>
      <c r="BV894" s="30"/>
      <c r="BW894" s="30"/>
      <c r="BX894" s="30"/>
      <c r="BY894" s="30"/>
      <c r="BZ894" s="30"/>
    </row>
    <row r="895" spans="1:78" ht="13" x14ac:dyDescent="0.15">
      <c r="A895" s="37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  <c r="BJ895" s="30"/>
      <c r="BK895" s="30"/>
      <c r="BL895" s="30"/>
      <c r="BM895" s="30"/>
      <c r="BN895" s="30"/>
      <c r="BO895" s="30"/>
      <c r="BP895" s="30"/>
      <c r="BQ895" s="30"/>
      <c r="BR895" s="30"/>
      <c r="BS895" s="30"/>
      <c r="BT895" s="30"/>
      <c r="BU895" s="30"/>
      <c r="BV895" s="30"/>
      <c r="BW895" s="30"/>
      <c r="BX895" s="30"/>
      <c r="BY895" s="30"/>
      <c r="BZ895" s="30"/>
    </row>
    <row r="896" spans="1:78" ht="13" x14ac:dyDescent="0.15">
      <c r="A896" s="37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  <c r="BJ896" s="30"/>
      <c r="BK896" s="30"/>
      <c r="BL896" s="30"/>
      <c r="BM896" s="30"/>
      <c r="BN896" s="30"/>
      <c r="BO896" s="30"/>
      <c r="BP896" s="30"/>
      <c r="BQ896" s="30"/>
      <c r="BR896" s="30"/>
      <c r="BS896" s="30"/>
      <c r="BT896" s="30"/>
      <c r="BU896" s="30"/>
      <c r="BV896" s="30"/>
      <c r="BW896" s="30"/>
      <c r="BX896" s="30"/>
      <c r="BY896" s="30"/>
      <c r="BZ896" s="30"/>
    </row>
    <row r="897" spans="1:78" ht="13" x14ac:dyDescent="0.15">
      <c r="A897" s="37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  <c r="BJ897" s="30"/>
      <c r="BK897" s="30"/>
      <c r="BL897" s="30"/>
      <c r="BM897" s="30"/>
      <c r="BN897" s="30"/>
      <c r="BO897" s="30"/>
      <c r="BP897" s="30"/>
      <c r="BQ897" s="30"/>
      <c r="BR897" s="30"/>
      <c r="BS897" s="30"/>
      <c r="BT897" s="30"/>
      <c r="BU897" s="30"/>
      <c r="BV897" s="30"/>
      <c r="BW897" s="30"/>
      <c r="BX897" s="30"/>
      <c r="BY897" s="30"/>
      <c r="BZ897" s="30"/>
    </row>
    <row r="898" spans="1:78" ht="13" x14ac:dyDescent="0.15">
      <c r="A898" s="37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  <c r="BJ898" s="30"/>
      <c r="BK898" s="30"/>
      <c r="BL898" s="30"/>
      <c r="BM898" s="30"/>
      <c r="BN898" s="30"/>
      <c r="BO898" s="30"/>
      <c r="BP898" s="30"/>
      <c r="BQ898" s="30"/>
      <c r="BR898" s="30"/>
      <c r="BS898" s="30"/>
      <c r="BT898" s="30"/>
      <c r="BU898" s="30"/>
      <c r="BV898" s="30"/>
      <c r="BW898" s="30"/>
      <c r="BX898" s="30"/>
      <c r="BY898" s="30"/>
      <c r="BZ898" s="30"/>
    </row>
    <row r="899" spans="1:78" ht="13" x14ac:dyDescent="0.15">
      <c r="A899" s="37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  <c r="BJ899" s="30"/>
      <c r="BK899" s="30"/>
      <c r="BL899" s="30"/>
      <c r="BM899" s="30"/>
      <c r="BN899" s="30"/>
      <c r="BO899" s="30"/>
      <c r="BP899" s="30"/>
      <c r="BQ899" s="30"/>
      <c r="BR899" s="30"/>
      <c r="BS899" s="30"/>
      <c r="BT899" s="30"/>
      <c r="BU899" s="30"/>
      <c r="BV899" s="30"/>
      <c r="BW899" s="30"/>
      <c r="BX899" s="30"/>
      <c r="BY899" s="30"/>
      <c r="BZ899" s="30"/>
    </row>
    <row r="900" spans="1:78" ht="13" x14ac:dyDescent="0.15">
      <c r="A900" s="37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  <c r="BJ900" s="30"/>
      <c r="BK900" s="30"/>
      <c r="BL900" s="30"/>
      <c r="BM900" s="30"/>
      <c r="BN900" s="30"/>
      <c r="BO900" s="30"/>
      <c r="BP900" s="30"/>
      <c r="BQ900" s="30"/>
      <c r="BR900" s="30"/>
      <c r="BS900" s="30"/>
      <c r="BT900" s="30"/>
      <c r="BU900" s="30"/>
      <c r="BV900" s="30"/>
      <c r="BW900" s="30"/>
      <c r="BX900" s="30"/>
      <c r="BY900" s="30"/>
      <c r="BZ900" s="30"/>
    </row>
    <row r="901" spans="1:78" ht="13" x14ac:dyDescent="0.15">
      <c r="A901" s="37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  <c r="BJ901" s="30"/>
      <c r="BK901" s="30"/>
      <c r="BL901" s="30"/>
      <c r="BM901" s="30"/>
      <c r="BN901" s="30"/>
      <c r="BO901" s="30"/>
      <c r="BP901" s="30"/>
      <c r="BQ901" s="30"/>
      <c r="BR901" s="30"/>
      <c r="BS901" s="30"/>
      <c r="BT901" s="30"/>
      <c r="BU901" s="30"/>
      <c r="BV901" s="30"/>
      <c r="BW901" s="30"/>
      <c r="BX901" s="30"/>
      <c r="BY901" s="30"/>
      <c r="BZ901" s="30"/>
    </row>
    <row r="902" spans="1:78" ht="13" x14ac:dyDescent="0.15">
      <c r="A902" s="37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  <c r="BJ902" s="30"/>
      <c r="BK902" s="30"/>
      <c r="BL902" s="30"/>
      <c r="BM902" s="30"/>
      <c r="BN902" s="30"/>
      <c r="BO902" s="30"/>
      <c r="BP902" s="30"/>
      <c r="BQ902" s="30"/>
      <c r="BR902" s="30"/>
      <c r="BS902" s="30"/>
      <c r="BT902" s="30"/>
      <c r="BU902" s="30"/>
      <c r="BV902" s="30"/>
      <c r="BW902" s="30"/>
      <c r="BX902" s="30"/>
      <c r="BY902" s="30"/>
      <c r="BZ902" s="30"/>
    </row>
    <row r="903" spans="1:78" ht="13" x14ac:dyDescent="0.15">
      <c r="A903" s="37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  <c r="BJ903" s="30"/>
      <c r="BK903" s="30"/>
      <c r="BL903" s="30"/>
      <c r="BM903" s="30"/>
      <c r="BN903" s="30"/>
      <c r="BO903" s="30"/>
      <c r="BP903" s="30"/>
      <c r="BQ903" s="30"/>
      <c r="BR903" s="30"/>
      <c r="BS903" s="30"/>
      <c r="BT903" s="30"/>
      <c r="BU903" s="30"/>
      <c r="BV903" s="30"/>
      <c r="BW903" s="30"/>
      <c r="BX903" s="30"/>
      <c r="BY903" s="30"/>
      <c r="BZ903" s="30"/>
    </row>
    <row r="904" spans="1:78" ht="13" x14ac:dyDescent="0.15">
      <c r="A904" s="37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  <c r="BJ904" s="30"/>
      <c r="BK904" s="30"/>
      <c r="BL904" s="30"/>
      <c r="BM904" s="30"/>
      <c r="BN904" s="30"/>
      <c r="BO904" s="30"/>
      <c r="BP904" s="30"/>
      <c r="BQ904" s="30"/>
      <c r="BR904" s="30"/>
      <c r="BS904" s="30"/>
      <c r="BT904" s="30"/>
      <c r="BU904" s="30"/>
      <c r="BV904" s="30"/>
      <c r="BW904" s="30"/>
      <c r="BX904" s="30"/>
      <c r="BY904" s="30"/>
      <c r="BZ904" s="30"/>
    </row>
    <row r="905" spans="1:78" ht="13" x14ac:dyDescent="0.15">
      <c r="A905" s="37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  <c r="BJ905" s="30"/>
      <c r="BK905" s="30"/>
      <c r="BL905" s="30"/>
      <c r="BM905" s="30"/>
      <c r="BN905" s="30"/>
      <c r="BO905" s="30"/>
      <c r="BP905" s="30"/>
      <c r="BQ905" s="30"/>
      <c r="BR905" s="30"/>
      <c r="BS905" s="30"/>
      <c r="BT905" s="30"/>
      <c r="BU905" s="30"/>
      <c r="BV905" s="30"/>
      <c r="BW905" s="30"/>
      <c r="BX905" s="30"/>
      <c r="BY905" s="30"/>
      <c r="BZ905" s="30"/>
    </row>
    <row r="906" spans="1:78" ht="13" x14ac:dyDescent="0.15">
      <c r="A906" s="37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  <c r="BJ906" s="30"/>
      <c r="BK906" s="30"/>
      <c r="BL906" s="30"/>
      <c r="BM906" s="30"/>
      <c r="BN906" s="30"/>
      <c r="BO906" s="30"/>
      <c r="BP906" s="30"/>
      <c r="BQ906" s="30"/>
      <c r="BR906" s="30"/>
      <c r="BS906" s="30"/>
      <c r="BT906" s="30"/>
      <c r="BU906" s="30"/>
      <c r="BV906" s="30"/>
      <c r="BW906" s="30"/>
      <c r="BX906" s="30"/>
      <c r="BY906" s="30"/>
      <c r="BZ906" s="30"/>
    </row>
    <row r="907" spans="1:78" ht="13" x14ac:dyDescent="0.15">
      <c r="A907" s="37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  <c r="BJ907" s="30"/>
      <c r="BK907" s="30"/>
      <c r="BL907" s="30"/>
      <c r="BM907" s="30"/>
      <c r="BN907" s="30"/>
      <c r="BO907" s="30"/>
      <c r="BP907" s="30"/>
      <c r="BQ907" s="30"/>
      <c r="BR907" s="30"/>
      <c r="BS907" s="30"/>
      <c r="BT907" s="30"/>
      <c r="BU907" s="30"/>
      <c r="BV907" s="30"/>
      <c r="BW907" s="30"/>
      <c r="BX907" s="30"/>
      <c r="BY907" s="30"/>
      <c r="BZ907" s="30"/>
    </row>
    <row r="908" spans="1:78" ht="13" x14ac:dyDescent="0.15">
      <c r="A908" s="37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  <c r="BJ908" s="30"/>
      <c r="BK908" s="30"/>
      <c r="BL908" s="30"/>
      <c r="BM908" s="30"/>
      <c r="BN908" s="30"/>
      <c r="BO908" s="30"/>
      <c r="BP908" s="30"/>
      <c r="BQ908" s="30"/>
      <c r="BR908" s="30"/>
      <c r="BS908" s="30"/>
      <c r="BT908" s="30"/>
      <c r="BU908" s="30"/>
      <c r="BV908" s="30"/>
      <c r="BW908" s="30"/>
      <c r="BX908" s="30"/>
      <c r="BY908" s="30"/>
      <c r="BZ908" s="30"/>
    </row>
    <row r="909" spans="1:78" ht="13" x14ac:dyDescent="0.15">
      <c r="A909" s="37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  <c r="BJ909" s="30"/>
      <c r="BK909" s="30"/>
      <c r="BL909" s="30"/>
      <c r="BM909" s="30"/>
      <c r="BN909" s="30"/>
      <c r="BO909" s="30"/>
      <c r="BP909" s="30"/>
      <c r="BQ909" s="30"/>
      <c r="BR909" s="30"/>
      <c r="BS909" s="30"/>
      <c r="BT909" s="30"/>
      <c r="BU909" s="30"/>
      <c r="BV909" s="30"/>
      <c r="BW909" s="30"/>
      <c r="BX909" s="30"/>
      <c r="BY909" s="30"/>
      <c r="BZ909" s="30"/>
    </row>
    <row r="910" spans="1:78" ht="13" x14ac:dyDescent="0.15">
      <c r="A910" s="37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  <c r="BJ910" s="30"/>
      <c r="BK910" s="30"/>
      <c r="BL910" s="30"/>
      <c r="BM910" s="30"/>
      <c r="BN910" s="30"/>
      <c r="BO910" s="30"/>
      <c r="BP910" s="30"/>
      <c r="BQ910" s="30"/>
      <c r="BR910" s="30"/>
      <c r="BS910" s="30"/>
      <c r="BT910" s="30"/>
      <c r="BU910" s="30"/>
      <c r="BV910" s="30"/>
      <c r="BW910" s="30"/>
      <c r="BX910" s="30"/>
      <c r="BY910" s="30"/>
      <c r="BZ910" s="30"/>
    </row>
    <row r="911" spans="1:78" ht="13" x14ac:dyDescent="0.15">
      <c r="A911" s="37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  <c r="BJ911" s="30"/>
      <c r="BK911" s="30"/>
      <c r="BL911" s="30"/>
      <c r="BM911" s="30"/>
      <c r="BN911" s="30"/>
      <c r="BO911" s="30"/>
      <c r="BP911" s="30"/>
      <c r="BQ911" s="30"/>
      <c r="BR911" s="30"/>
      <c r="BS911" s="30"/>
      <c r="BT911" s="30"/>
      <c r="BU911" s="30"/>
      <c r="BV911" s="30"/>
      <c r="BW911" s="30"/>
      <c r="BX911" s="30"/>
      <c r="BY911" s="30"/>
      <c r="BZ911" s="30"/>
    </row>
    <row r="912" spans="1:78" ht="13" x14ac:dyDescent="0.15">
      <c r="A912" s="37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  <c r="BJ912" s="30"/>
      <c r="BK912" s="30"/>
      <c r="BL912" s="30"/>
      <c r="BM912" s="30"/>
      <c r="BN912" s="30"/>
      <c r="BO912" s="30"/>
      <c r="BP912" s="30"/>
      <c r="BQ912" s="30"/>
      <c r="BR912" s="30"/>
      <c r="BS912" s="30"/>
      <c r="BT912" s="30"/>
      <c r="BU912" s="30"/>
      <c r="BV912" s="30"/>
      <c r="BW912" s="30"/>
      <c r="BX912" s="30"/>
      <c r="BY912" s="30"/>
      <c r="BZ912" s="30"/>
    </row>
    <row r="913" spans="1:78" ht="13" x14ac:dyDescent="0.15">
      <c r="A913" s="37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  <c r="BJ913" s="30"/>
      <c r="BK913" s="30"/>
      <c r="BL913" s="30"/>
      <c r="BM913" s="30"/>
      <c r="BN913" s="30"/>
      <c r="BO913" s="30"/>
      <c r="BP913" s="30"/>
      <c r="BQ913" s="30"/>
      <c r="BR913" s="30"/>
      <c r="BS913" s="30"/>
      <c r="BT913" s="30"/>
      <c r="BU913" s="30"/>
      <c r="BV913" s="30"/>
      <c r="BW913" s="30"/>
      <c r="BX913" s="30"/>
      <c r="BY913" s="30"/>
      <c r="BZ913" s="30"/>
    </row>
    <row r="914" spans="1:78" ht="13" x14ac:dyDescent="0.15">
      <c r="A914" s="37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  <c r="BJ914" s="30"/>
      <c r="BK914" s="30"/>
      <c r="BL914" s="30"/>
      <c r="BM914" s="30"/>
      <c r="BN914" s="30"/>
      <c r="BO914" s="30"/>
      <c r="BP914" s="30"/>
      <c r="BQ914" s="30"/>
      <c r="BR914" s="30"/>
      <c r="BS914" s="30"/>
      <c r="BT914" s="30"/>
      <c r="BU914" s="30"/>
      <c r="BV914" s="30"/>
      <c r="BW914" s="30"/>
      <c r="BX914" s="30"/>
      <c r="BY914" s="30"/>
      <c r="BZ914" s="30"/>
    </row>
    <row r="915" spans="1:78" ht="13" x14ac:dyDescent="0.15">
      <c r="A915" s="37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  <c r="BJ915" s="30"/>
      <c r="BK915" s="30"/>
      <c r="BL915" s="30"/>
      <c r="BM915" s="30"/>
      <c r="BN915" s="30"/>
      <c r="BO915" s="30"/>
      <c r="BP915" s="30"/>
      <c r="BQ915" s="30"/>
      <c r="BR915" s="30"/>
      <c r="BS915" s="30"/>
      <c r="BT915" s="30"/>
      <c r="BU915" s="30"/>
      <c r="BV915" s="30"/>
      <c r="BW915" s="30"/>
      <c r="BX915" s="30"/>
      <c r="BY915" s="30"/>
      <c r="BZ915" s="30"/>
    </row>
    <row r="916" spans="1:78" ht="13" x14ac:dyDescent="0.15">
      <c r="A916" s="37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  <c r="BJ916" s="30"/>
      <c r="BK916" s="30"/>
      <c r="BL916" s="30"/>
      <c r="BM916" s="30"/>
      <c r="BN916" s="30"/>
      <c r="BO916" s="30"/>
      <c r="BP916" s="30"/>
      <c r="BQ916" s="30"/>
      <c r="BR916" s="30"/>
      <c r="BS916" s="30"/>
      <c r="BT916" s="30"/>
      <c r="BU916" s="30"/>
      <c r="BV916" s="30"/>
      <c r="BW916" s="30"/>
      <c r="BX916" s="30"/>
      <c r="BY916" s="30"/>
      <c r="BZ916" s="30"/>
    </row>
    <row r="917" spans="1:78" ht="13" x14ac:dyDescent="0.15">
      <c r="A917" s="37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  <c r="BJ917" s="30"/>
      <c r="BK917" s="30"/>
      <c r="BL917" s="30"/>
      <c r="BM917" s="30"/>
      <c r="BN917" s="30"/>
      <c r="BO917" s="30"/>
      <c r="BP917" s="30"/>
      <c r="BQ917" s="30"/>
      <c r="BR917" s="30"/>
      <c r="BS917" s="30"/>
      <c r="BT917" s="30"/>
      <c r="BU917" s="30"/>
      <c r="BV917" s="30"/>
      <c r="BW917" s="30"/>
      <c r="BX917" s="30"/>
      <c r="BY917" s="30"/>
      <c r="BZ917" s="30"/>
    </row>
    <row r="918" spans="1:78" ht="13" x14ac:dyDescent="0.15">
      <c r="A918" s="37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  <c r="BJ918" s="30"/>
      <c r="BK918" s="30"/>
      <c r="BL918" s="30"/>
      <c r="BM918" s="30"/>
      <c r="BN918" s="30"/>
      <c r="BO918" s="30"/>
      <c r="BP918" s="30"/>
      <c r="BQ918" s="30"/>
      <c r="BR918" s="30"/>
      <c r="BS918" s="30"/>
      <c r="BT918" s="30"/>
      <c r="BU918" s="30"/>
      <c r="BV918" s="30"/>
      <c r="BW918" s="30"/>
      <c r="BX918" s="30"/>
      <c r="BY918" s="30"/>
      <c r="BZ918" s="30"/>
    </row>
    <row r="919" spans="1:78" ht="13" x14ac:dyDescent="0.15">
      <c r="A919" s="37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  <c r="BJ919" s="30"/>
      <c r="BK919" s="30"/>
      <c r="BL919" s="30"/>
      <c r="BM919" s="30"/>
      <c r="BN919" s="30"/>
      <c r="BO919" s="30"/>
      <c r="BP919" s="30"/>
      <c r="BQ919" s="30"/>
      <c r="BR919" s="30"/>
      <c r="BS919" s="30"/>
      <c r="BT919" s="30"/>
      <c r="BU919" s="30"/>
      <c r="BV919" s="30"/>
      <c r="BW919" s="30"/>
      <c r="BX919" s="30"/>
      <c r="BY919" s="30"/>
      <c r="BZ919" s="30"/>
    </row>
    <row r="920" spans="1:78" ht="13" x14ac:dyDescent="0.15">
      <c r="A920" s="37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  <c r="BJ920" s="30"/>
      <c r="BK920" s="30"/>
      <c r="BL920" s="30"/>
      <c r="BM920" s="30"/>
      <c r="BN920" s="30"/>
      <c r="BO920" s="30"/>
      <c r="BP920" s="30"/>
      <c r="BQ920" s="30"/>
      <c r="BR920" s="30"/>
      <c r="BS920" s="30"/>
      <c r="BT920" s="30"/>
      <c r="BU920" s="30"/>
      <c r="BV920" s="30"/>
      <c r="BW920" s="30"/>
      <c r="BX920" s="30"/>
      <c r="BY920" s="30"/>
      <c r="BZ920" s="30"/>
    </row>
    <row r="921" spans="1:78" ht="13" x14ac:dyDescent="0.15">
      <c r="A921" s="37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  <c r="BJ921" s="30"/>
      <c r="BK921" s="30"/>
      <c r="BL921" s="30"/>
      <c r="BM921" s="30"/>
      <c r="BN921" s="30"/>
      <c r="BO921" s="30"/>
      <c r="BP921" s="30"/>
      <c r="BQ921" s="30"/>
      <c r="BR921" s="30"/>
      <c r="BS921" s="30"/>
      <c r="BT921" s="30"/>
      <c r="BU921" s="30"/>
      <c r="BV921" s="30"/>
      <c r="BW921" s="30"/>
      <c r="BX921" s="30"/>
      <c r="BY921" s="30"/>
      <c r="BZ921" s="30"/>
    </row>
    <row r="922" spans="1:78" ht="13" x14ac:dyDescent="0.15">
      <c r="A922" s="37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  <c r="BJ922" s="30"/>
      <c r="BK922" s="30"/>
      <c r="BL922" s="30"/>
      <c r="BM922" s="30"/>
      <c r="BN922" s="30"/>
      <c r="BO922" s="30"/>
      <c r="BP922" s="30"/>
      <c r="BQ922" s="30"/>
      <c r="BR922" s="30"/>
      <c r="BS922" s="30"/>
      <c r="BT922" s="30"/>
      <c r="BU922" s="30"/>
      <c r="BV922" s="30"/>
      <c r="BW922" s="30"/>
      <c r="BX922" s="30"/>
      <c r="BY922" s="30"/>
      <c r="BZ922" s="30"/>
    </row>
    <row r="923" spans="1:78" ht="13" x14ac:dyDescent="0.15">
      <c r="A923" s="37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  <c r="BJ923" s="30"/>
      <c r="BK923" s="30"/>
      <c r="BL923" s="30"/>
      <c r="BM923" s="30"/>
      <c r="BN923" s="30"/>
      <c r="BO923" s="30"/>
      <c r="BP923" s="30"/>
      <c r="BQ923" s="30"/>
      <c r="BR923" s="30"/>
      <c r="BS923" s="30"/>
      <c r="BT923" s="30"/>
      <c r="BU923" s="30"/>
      <c r="BV923" s="30"/>
      <c r="BW923" s="30"/>
      <c r="BX923" s="30"/>
      <c r="BY923" s="30"/>
      <c r="BZ923" s="30"/>
    </row>
    <row r="924" spans="1:78" ht="13" x14ac:dyDescent="0.15">
      <c r="A924" s="37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  <c r="BJ924" s="30"/>
      <c r="BK924" s="30"/>
      <c r="BL924" s="30"/>
      <c r="BM924" s="30"/>
      <c r="BN924" s="30"/>
      <c r="BO924" s="30"/>
      <c r="BP924" s="30"/>
      <c r="BQ924" s="30"/>
      <c r="BR924" s="30"/>
      <c r="BS924" s="30"/>
      <c r="BT924" s="30"/>
      <c r="BU924" s="30"/>
      <c r="BV924" s="30"/>
      <c r="BW924" s="30"/>
      <c r="BX924" s="30"/>
      <c r="BY924" s="30"/>
      <c r="BZ924" s="30"/>
    </row>
    <row r="925" spans="1:78" ht="13" x14ac:dyDescent="0.15">
      <c r="A925" s="37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  <c r="BJ925" s="30"/>
      <c r="BK925" s="30"/>
      <c r="BL925" s="30"/>
      <c r="BM925" s="30"/>
      <c r="BN925" s="30"/>
      <c r="BO925" s="30"/>
      <c r="BP925" s="30"/>
      <c r="BQ925" s="30"/>
      <c r="BR925" s="30"/>
      <c r="BS925" s="30"/>
      <c r="BT925" s="30"/>
      <c r="BU925" s="30"/>
      <c r="BV925" s="30"/>
      <c r="BW925" s="30"/>
      <c r="BX925" s="30"/>
      <c r="BY925" s="30"/>
      <c r="BZ925" s="30"/>
    </row>
    <row r="926" spans="1:78" ht="13" x14ac:dyDescent="0.15">
      <c r="A926" s="37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  <c r="BJ926" s="30"/>
      <c r="BK926" s="30"/>
      <c r="BL926" s="30"/>
      <c r="BM926" s="30"/>
      <c r="BN926" s="30"/>
      <c r="BO926" s="30"/>
      <c r="BP926" s="30"/>
      <c r="BQ926" s="30"/>
      <c r="BR926" s="30"/>
      <c r="BS926" s="30"/>
      <c r="BT926" s="30"/>
      <c r="BU926" s="30"/>
      <c r="BV926" s="30"/>
      <c r="BW926" s="30"/>
      <c r="BX926" s="30"/>
      <c r="BY926" s="30"/>
      <c r="BZ926" s="30"/>
    </row>
    <row r="927" spans="1:78" ht="13" x14ac:dyDescent="0.15">
      <c r="A927" s="37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  <c r="BJ927" s="30"/>
      <c r="BK927" s="30"/>
      <c r="BL927" s="30"/>
      <c r="BM927" s="30"/>
      <c r="BN927" s="30"/>
      <c r="BO927" s="30"/>
      <c r="BP927" s="30"/>
      <c r="BQ927" s="30"/>
      <c r="BR927" s="30"/>
      <c r="BS927" s="30"/>
      <c r="BT927" s="30"/>
      <c r="BU927" s="30"/>
      <c r="BV927" s="30"/>
      <c r="BW927" s="30"/>
      <c r="BX927" s="30"/>
      <c r="BY927" s="30"/>
      <c r="BZ927" s="30"/>
    </row>
    <row r="928" spans="1:78" ht="13" x14ac:dyDescent="0.15">
      <c r="A928" s="37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M928" s="30"/>
      <c r="BN928" s="30"/>
      <c r="BO928" s="30"/>
      <c r="BP928" s="30"/>
      <c r="BQ928" s="30"/>
      <c r="BR928" s="30"/>
      <c r="BS928" s="30"/>
      <c r="BT928" s="30"/>
      <c r="BU928" s="30"/>
      <c r="BV928" s="30"/>
      <c r="BW928" s="30"/>
      <c r="BX928" s="30"/>
      <c r="BY928" s="30"/>
      <c r="BZ928" s="30"/>
    </row>
    <row r="929" spans="1:78" ht="13" x14ac:dyDescent="0.15">
      <c r="A929" s="37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  <c r="BJ929" s="30"/>
      <c r="BK929" s="30"/>
      <c r="BL929" s="30"/>
      <c r="BM929" s="30"/>
      <c r="BN929" s="30"/>
      <c r="BO929" s="30"/>
      <c r="BP929" s="30"/>
      <c r="BQ929" s="30"/>
      <c r="BR929" s="30"/>
      <c r="BS929" s="30"/>
      <c r="BT929" s="30"/>
      <c r="BU929" s="30"/>
      <c r="BV929" s="30"/>
      <c r="BW929" s="30"/>
      <c r="BX929" s="30"/>
      <c r="BY929" s="30"/>
      <c r="BZ929" s="30"/>
    </row>
    <row r="930" spans="1:78" ht="13" x14ac:dyDescent="0.15">
      <c r="A930" s="37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  <c r="BJ930" s="30"/>
      <c r="BK930" s="30"/>
      <c r="BL930" s="30"/>
      <c r="BM930" s="30"/>
      <c r="BN930" s="30"/>
      <c r="BO930" s="30"/>
      <c r="BP930" s="30"/>
      <c r="BQ930" s="30"/>
      <c r="BR930" s="30"/>
      <c r="BS930" s="30"/>
      <c r="BT930" s="30"/>
      <c r="BU930" s="30"/>
      <c r="BV930" s="30"/>
      <c r="BW930" s="30"/>
      <c r="BX930" s="30"/>
      <c r="BY930" s="30"/>
      <c r="BZ930" s="30"/>
    </row>
    <row r="931" spans="1:78" ht="13" x14ac:dyDescent="0.15">
      <c r="A931" s="37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  <c r="BJ931" s="30"/>
      <c r="BK931" s="30"/>
      <c r="BL931" s="30"/>
      <c r="BM931" s="30"/>
      <c r="BN931" s="30"/>
      <c r="BO931" s="30"/>
      <c r="BP931" s="30"/>
      <c r="BQ931" s="30"/>
      <c r="BR931" s="30"/>
      <c r="BS931" s="30"/>
      <c r="BT931" s="30"/>
      <c r="BU931" s="30"/>
      <c r="BV931" s="30"/>
      <c r="BW931" s="30"/>
      <c r="BX931" s="30"/>
      <c r="BY931" s="30"/>
      <c r="BZ931" s="30"/>
    </row>
    <row r="932" spans="1:78" ht="13" x14ac:dyDescent="0.15">
      <c r="A932" s="37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  <c r="BJ932" s="30"/>
      <c r="BK932" s="30"/>
      <c r="BL932" s="30"/>
      <c r="BM932" s="30"/>
      <c r="BN932" s="30"/>
      <c r="BO932" s="30"/>
      <c r="BP932" s="30"/>
      <c r="BQ932" s="30"/>
      <c r="BR932" s="30"/>
      <c r="BS932" s="30"/>
      <c r="BT932" s="30"/>
      <c r="BU932" s="30"/>
      <c r="BV932" s="30"/>
      <c r="BW932" s="30"/>
      <c r="BX932" s="30"/>
      <c r="BY932" s="30"/>
      <c r="BZ932" s="30"/>
    </row>
    <row r="933" spans="1:78" ht="13" x14ac:dyDescent="0.15">
      <c r="A933" s="37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  <c r="BJ933" s="30"/>
      <c r="BK933" s="30"/>
      <c r="BL933" s="30"/>
      <c r="BM933" s="30"/>
      <c r="BN933" s="30"/>
      <c r="BO933" s="30"/>
      <c r="BP933" s="30"/>
      <c r="BQ933" s="30"/>
      <c r="BR933" s="30"/>
      <c r="BS933" s="30"/>
      <c r="BT933" s="30"/>
      <c r="BU933" s="30"/>
      <c r="BV933" s="30"/>
      <c r="BW933" s="30"/>
      <c r="BX933" s="30"/>
      <c r="BY933" s="30"/>
      <c r="BZ933" s="30"/>
    </row>
    <row r="934" spans="1:78" ht="13" x14ac:dyDescent="0.15">
      <c r="A934" s="37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  <c r="BJ934" s="30"/>
      <c r="BK934" s="30"/>
      <c r="BL934" s="30"/>
      <c r="BM934" s="30"/>
      <c r="BN934" s="30"/>
      <c r="BO934" s="30"/>
      <c r="BP934" s="30"/>
      <c r="BQ934" s="30"/>
      <c r="BR934" s="30"/>
      <c r="BS934" s="30"/>
      <c r="BT934" s="30"/>
      <c r="BU934" s="30"/>
      <c r="BV934" s="30"/>
      <c r="BW934" s="30"/>
      <c r="BX934" s="30"/>
      <c r="BY934" s="30"/>
      <c r="BZ934" s="30"/>
    </row>
    <row r="935" spans="1:78" ht="13" x14ac:dyDescent="0.15">
      <c r="A935" s="37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  <c r="BJ935" s="30"/>
      <c r="BK935" s="30"/>
      <c r="BL935" s="30"/>
      <c r="BM935" s="30"/>
      <c r="BN935" s="30"/>
      <c r="BO935" s="30"/>
      <c r="BP935" s="30"/>
      <c r="BQ935" s="30"/>
      <c r="BR935" s="30"/>
      <c r="BS935" s="30"/>
      <c r="BT935" s="30"/>
      <c r="BU935" s="30"/>
      <c r="BV935" s="30"/>
      <c r="BW935" s="30"/>
      <c r="BX935" s="30"/>
      <c r="BY935" s="30"/>
      <c r="BZ935" s="30"/>
    </row>
    <row r="936" spans="1:78" ht="13" x14ac:dyDescent="0.15">
      <c r="A936" s="37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  <c r="BJ936" s="30"/>
      <c r="BK936" s="30"/>
      <c r="BL936" s="30"/>
      <c r="BM936" s="30"/>
      <c r="BN936" s="30"/>
      <c r="BO936" s="30"/>
      <c r="BP936" s="30"/>
      <c r="BQ936" s="30"/>
      <c r="BR936" s="30"/>
      <c r="BS936" s="30"/>
      <c r="BT936" s="30"/>
      <c r="BU936" s="30"/>
      <c r="BV936" s="30"/>
      <c r="BW936" s="30"/>
      <c r="BX936" s="30"/>
      <c r="BY936" s="30"/>
      <c r="BZ936" s="30"/>
    </row>
    <row r="937" spans="1:78" ht="13" x14ac:dyDescent="0.15">
      <c r="A937" s="37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  <c r="BJ937" s="30"/>
      <c r="BK937" s="30"/>
      <c r="BL937" s="30"/>
      <c r="BM937" s="30"/>
      <c r="BN937" s="30"/>
      <c r="BO937" s="30"/>
      <c r="BP937" s="30"/>
      <c r="BQ937" s="30"/>
      <c r="BR937" s="30"/>
      <c r="BS937" s="30"/>
      <c r="BT937" s="30"/>
      <c r="BU937" s="30"/>
      <c r="BV937" s="30"/>
      <c r="BW937" s="30"/>
      <c r="BX937" s="30"/>
      <c r="BY937" s="30"/>
      <c r="BZ937" s="30"/>
    </row>
    <row r="938" spans="1:78" ht="13" x14ac:dyDescent="0.15">
      <c r="A938" s="37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  <c r="BJ938" s="30"/>
      <c r="BK938" s="30"/>
      <c r="BL938" s="30"/>
      <c r="BM938" s="30"/>
      <c r="BN938" s="30"/>
      <c r="BO938" s="30"/>
      <c r="BP938" s="30"/>
      <c r="BQ938" s="30"/>
      <c r="BR938" s="30"/>
      <c r="BS938" s="30"/>
      <c r="BT938" s="30"/>
      <c r="BU938" s="30"/>
      <c r="BV938" s="30"/>
      <c r="BW938" s="30"/>
      <c r="BX938" s="30"/>
      <c r="BY938" s="30"/>
      <c r="BZ938" s="30"/>
    </row>
    <row r="939" spans="1:78" ht="13" x14ac:dyDescent="0.15">
      <c r="A939" s="37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  <c r="BJ939" s="30"/>
      <c r="BK939" s="30"/>
      <c r="BL939" s="30"/>
      <c r="BM939" s="30"/>
      <c r="BN939" s="30"/>
      <c r="BO939" s="30"/>
      <c r="BP939" s="30"/>
      <c r="BQ939" s="30"/>
      <c r="BR939" s="30"/>
      <c r="BS939" s="30"/>
      <c r="BT939" s="30"/>
      <c r="BU939" s="30"/>
      <c r="BV939" s="30"/>
      <c r="BW939" s="30"/>
      <c r="BX939" s="30"/>
      <c r="BY939" s="30"/>
      <c r="BZ939" s="30"/>
    </row>
    <row r="940" spans="1:78" ht="13" x14ac:dyDescent="0.15">
      <c r="A940" s="37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  <c r="BJ940" s="30"/>
      <c r="BK940" s="30"/>
      <c r="BL940" s="30"/>
      <c r="BM940" s="30"/>
      <c r="BN940" s="30"/>
      <c r="BO940" s="30"/>
      <c r="BP940" s="30"/>
      <c r="BQ940" s="30"/>
      <c r="BR940" s="30"/>
      <c r="BS940" s="30"/>
      <c r="BT940" s="30"/>
      <c r="BU940" s="30"/>
      <c r="BV940" s="30"/>
      <c r="BW940" s="30"/>
      <c r="BX940" s="30"/>
      <c r="BY940" s="30"/>
      <c r="BZ940" s="30"/>
    </row>
    <row r="941" spans="1:78" ht="13" x14ac:dyDescent="0.15">
      <c r="A941" s="37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  <c r="BJ941" s="30"/>
      <c r="BK941" s="30"/>
      <c r="BL941" s="30"/>
      <c r="BM941" s="30"/>
      <c r="BN941" s="30"/>
      <c r="BO941" s="30"/>
      <c r="BP941" s="30"/>
      <c r="BQ941" s="30"/>
      <c r="BR941" s="30"/>
      <c r="BS941" s="30"/>
      <c r="BT941" s="30"/>
      <c r="BU941" s="30"/>
      <c r="BV941" s="30"/>
      <c r="BW941" s="30"/>
      <c r="BX941" s="30"/>
      <c r="BY941" s="30"/>
      <c r="BZ941" s="30"/>
    </row>
    <row r="942" spans="1:78" ht="13" x14ac:dyDescent="0.15">
      <c r="A942" s="37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  <c r="BJ942" s="30"/>
      <c r="BK942" s="30"/>
      <c r="BL942" s="30"/>
      <c r="BM942" s="30"/>
      <c r="BN942" s="30"/>
      <c r="BO942" s="30"/>
      <c r="BP942" s="30"/>
      <c r="BQ942" s="30"/>
      <c r="BR942" s="30"/>
      <c r="BS942" s="30"/>
      <c r="BT942" s="30"/>
      <c r="BU942" s="30"/>
      <c r="BV942" s="30"/>
      <c r="BW942" s="30"/>
      <c r="BX942" s="30"/>
      <c r="BY942" s="30"/>
      <c r="BZ942" s="30"/>
    </row>
    <row r="943" spans="1:78" ht="13" x14ac:dyDescent="0.15">
      <c r="A943" s="37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  <c r="BJ943" s="30"/>
      <c r="BK943" s="30"/>
      <c r="BL943" s="30"/>
      <c r="BM943" s="30"/>
      <c r="BN943" s="30"/>
      <c r="BO943" s="30"/>
      <c r="BP943" s="30"/>
      <c r="BQ943" s="30"/>
      <c r="BR943" s="30"/>
      <c r="BS943" s="30"/>
      <c r="BT943" s="30"/>
      <c r="BU943" s="30"/>
      <c r="BV943" s="30"/>
      <c r="BW943" s="30"/>
      <c r="BX943" s="30"/>
      <c r="BY943" s="30"/>
      <c r="BZ943" s="30"/>
    </row>
    <row r="944" spans="1:78" ht="13" x14ac:dyDescent="0.15">
      <c r="A944" s="37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  <c r="BJ944" s="30"/>
      <c r="BK944" s="30"/>
      <c r="BL944" s="30"/>
      <c r="BM944" s="30"/>
      <c r="BN944" s="30"/>
      <c r="BO944" s="30"/>
      <c r="BP944" s="30"/>
      <c r="BQ944" s="30"/>
      <c r="BR944" s="30"/>
      <c r="BS944" s="30"/>
      <c r="BT944" s="30"/>
      <c r="BU944" s="30"/>
      <c r="BV944" s="30"/>
      <c r="BW944" s="30"/>
      <c r="BX944" s="30"/>
      <c r="BY944" s="30"/>
      <c r="BZ944" s="30"/>
    </row>
    <row r="945" spans="1:78" ht="13" x14ac:dyDescent="0.15">
      <c r="A945" s="37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  <c r="BJ945" s="30"/>
      <c r="BK945" s="30"/>
      <c r="BL945" s="30"/>
      <c r="BM945" s="30"/>
      <c r="BN945" s="30"/>
      <c r="BO945" s="30"/>
      <c r="BP945" s="30"/>
      <c r="BQ945" s="30"/>
      <c r="BR945" s="30"/>
      <c r="BS945" s="30"/>
      <c r="BT945" s="30"/>
      <c r="BU945" s="30"/>
      <c r="BV945" s="30"/>
      <c r="BW945" s="30"/>
      <c r="BX945" s="30"/>
      <c r="BY945" s="30"/>
      <c r="BZ945" s="30"/>
    </row>
    <row r="946" spans="1:78" ht="13" x14ac:dyDescent="0.15">
      <c r="A946" s="37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  <c r="BJ946" s="30"/>
      <c r="BK946" s="30"/>
      <c r="BL946" s="30"/>
      <c r="BM946" s="30"/>
      <c r="BN946" s="30"/>
      <c r="BO946" s="30"/>
      <c r="BP946" s="30"/>
      <c r="BQ946" s="30"/>
      <c r="BR946" s="30"/>
      <c r="BS946" s="30"/>
      <c r="BT946" s="30"/>
      <c r="BU946" s="30"/>
      <c r="BV946" s="30"/>
      <c r="BW946" s="30"/>
      <c r="BX946" s="30"/>
      <c r="BY946" s="30"/>
      <c r="BZ946" s="30"/>
    </row>
    <row r="947" spans="1:78" ht="13" x14ac:dyDescent="0.15">
      <c r="A947" s="37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  <c r="BJ947" s="30"/>
      <c r="BK947" s="30"/>
      <c r="BL947" s="30"/>
      <c r="BM947" s="30"/>
      <c r="BN947" s="30"/>
      <c r="BO947" s="30"/>
      <c r="BP947" s="30"/>
      <c r="BQ947" s="30"/>
      <c r="BR947" s="30"/>
      <c r="BS947" s="30"/>
      <c r="BT947" s="30"/>
      <c r="BU947" s="30"/>
      <c r="BV947" s="30"/>
      <c r="BW947" s="30"/>
      <c r="BX947" s="30"/>
      <c r="BY947" s="30"/>
      <c r="BZ947" s="30"/>
    </row>
    <row r="948" spans="1:78" ht="13" x14ac:dyDescent="0.15">
      <c r="A948" s="37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  <c r="BJ948" s="30"/>
      <c r="BK948" s="30"/>
      <c r="BL948" s="30"/>
      <c r="BM948" s="30"/>
      <c r="BN948" s="30"/>
      <c r="BO948" s="30"/>
      <c r="BP948" s="30"/>
      <c r="BQ948" s="30"/>
      <c r="BR948" s="30"/>
      <c r="BS948" s="30"/>
      <c r="BT948" s="30"/>
      <c r="BU948" s="30"/>
      <c r="BV948" s="30"/>
      <c r="BW948" s="30"/>
      <c r="BX948" s="30"/>
      <c r="BY948" s="30"/>
      <c r="BZ948" s="30"/>
    </row>
    <row r="949" spans="1:78" ht="13" x14ac:dyDescent="0.15">
      <c r="A949" s="37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  <c r="BJ949" s="30"/>
      <c r="BK949" s="30"/>
      <c r="BL949" s="30"/>
      <c r="BM949" s="30"/>
      <c r="BN949" s="30"/>
      <c r="BO949" s="30"/>
      <c r="BP949" s="30"/>
      <c r="BQ949" s="30"/>
      <c r="BR949" s="30"/>
      <c r="BS949" s="30"/>
      <c r="BT949" s="30"/>
      <c r="BU949" s="30"/>
      <c r="BV949" s="30"/>
      <c r="BW949" s="30"/>
      <c r="BX949" s="30"/>
      <c r="BY949" s="30"/>
      <c r="BZ949" s="30"/>
    </row>
    <row r="950" spans="1:78" ht="13" x14ac:dyDescent="0.15">
      <c r="A950" s="37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  <c r="BJ950" s="30"/>
      <c r="BK950" s="30"/>
      <c r="BL950" s="30"/>
      <c r="BM950" s="30"/>
      <c r="BN950" s="30"/>
      <c r="BO950" s="30"/>
      <c r="BP950" s="30"/>
      <c r="BQ950" s="30"/>
      <c r="BR950" s="30"/>
      <c r="BS950" s="30"/>
      <c r="BT950" s="30"/>
      <c r="BU950" s="30"/>
      <c r="BV950" s="30"/>
      <c r="BW950" s="30"/>
      <c r="BX950" s="30"/>
      <c r="BY950" s="30"/>
      <c r="BZ950" s="30"/>
    </row>
    <row r="951" spans="1:78" ht="13" x14ac:dyDescent="0.15">
      <c r="A951" s="37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  <c r="BJ951" s="30"/>
      <c r="BK951" s="30"/>
      <c r="BL951" s="30"/>
      <c r="BM951" s="30"/>
      <c r="BN951" s="30"/>
      <c r="BO951" s="30"/>
      <c r="BP951" s="30"/>
      <c r="BQ951" s="30"/>
      <c r="BR951" s="30"/>
      <c r="BS951" s="30"/>
      <c r="BT951" s="30"/>
      <c r="BU951" s="30"/>
      <c r="BV951" s="30"/>
      <c r="BW951" s="30"/>
      <c r="BX951" s="30"/>
      <c r="BY951" s="30"/>
      <c r="BZ951" s="30"/>
    </row>
    <row r="952" spans="1:78" ht="13" x14ac:dyDescent="0.15">
      <c r="A952" s="37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  <c r="BJ952" s="30"/>
      <c r="BK952" s="30"/>
      <c r="BL952" s="30"/>
      <c r="BM952" s="30"/>
      <c r="BN952" s="30"/>
      <c r="BO952" s="30"/>
      <c r="BP952" s="30"/>
      <c r="BQ952" s="30"/>
      <c r="BR952" s="30"/>
      <c r="BS952" s="30"/>
      <c r="BT952" s="30"/>
      <c r="BU952" s="30"/>
      <c r="BV952" s="30"/>
      <c r="BW952" s="30"/>
      <c r="BX952" s="30"/>
      <c r="BY952" s="30"/>
      <c r="BZ952" s="30"/>
    </row>
    <row r="953" spans="1:78" ht="13" x14ac:dyDescent="0.15">
      <c r="A953" s="37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  <c r="BJ953" s="30"/>
      <c r="BK953" s="30"/>
      <c r="BL953" s="30"/>
      <c r="BM953" s="30"/>
      <c r="BN953" s="30"/>
      <c r="BO953" s="30"/>
      <c r="BP953" s="30"/>
      <c r="BQ953" s="30"/>
      <c r="BR953" s="30"/>
      <c r="BS953" s="30"/>
      <c r="BT953" s="30"/>
      <c r="BU953" s="30"/>
      <c r="BV953" s="30"/>
      <c r="BW953" s="30"/>
      <c r="BX953" s="30"/>
      <c r="BY953" s="30"/>
      <c r="BZ953" s="30"/>
    </row>
    <row r="954" spans="1:78" ht="13" x14ac:dyDescent="0.15">
      <c r="A954" s="37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  <c r="BJ954" s="30"/>
      <c r="BK954" s="30"/>
      <c r="BL954" s="30"/>
      <c r="BM954" s="30"/>
      <c r="BN954" s="30"/>
      <c r="BO954" s="30"/>
      <c r="BP954" s="30"/>
      <c r="BQ954" s="30"/>
      <c r="BR954" s="30"/>
      <c r="BS954" s="30"/>
      <c r="BT954" s="30"/>
      <c r="BU954" s="30"/>
      <c r="BV954" s="30"/>
      <c r="BW954" s="30"/>
      <c r="BX954" s="30"/>
      <c r="BY954" s="30"/>
      <c r="BZ954" s="30"/>
    </row>
    <row r="955" spans="1:78" ht="13" x14ac:dyDescent="0.15">
      <c r="A955" s="37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  <c r="BI955" s="30"/>
      <c r="BJ955" s="30"/>
      <c r="BK955" s="30"/>
      <c r="BL955" s="30"/>
      <c r="BM955" s="30"/>
      <c r="BN955" s="30"/>
      <c r="BO955" s="30"/>
      <c r="BP955" s="30"/>
      <c r="BQ955" s="30"/>
      <c r="BR955" s="30"/>
      <c r="BS955" s="30"/>
      <c r="BT955" s="30"/>
      <c r="BU955" s="30"/>
      <c r="BV955" s="30"/>
      <c r="BW955" s="30"/>
      <c r="BX955" s="30"/>
      <c r="BY955" s="30"/>
      <c r="BZ955" s="30"/>
    </row>
    <row r="956" spans="1:78" ht="13" x14ac:dyDescent="0.15">
      <c r="A956" s="37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  <c r="BJ956" s="30"/>
      <c r="BK956" s="30"/>
      <c r="BL956" s="30"/>
      <c r="BM956" s="30"/>
      <c r="BN956" s="30"/>
      <c r="BO956" s="30"/>
      <c r="BP956" s="30"/>
      <c r="BQ956" s="30"/>
      <c r="BR956" s="30"/>
      <c r="BS956" s="30"/>
      <c r="BT956" s="30"/>
      <c r="BU956" s="30"/>
      <c r="BV956" s="30"/>
      <c r="BW956" s="30"/>
      <c r="BX956" s="30"/>
      <c r="BY956" s="30"/>
      <c r="BZ956" s="30"/>
    </row>
    <row r="957" spans="1:78" ht="13" x14ac:dyDescent="0.15">
      <c r="A957" s="37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  <c r="BJ957" s="30"/>
      <c r="BK957" s="30"/>
      <c r="BL957" s="30"/>
      <c r="BM957" s="30"/>
      <c r="BN957" s="30"/>
      <c r="BO957" s="30"/>
      <c r="BP957" s="30"/>
      <c r="BQ957" s="30"/>
      <c r="BR957" s="30"/>
      <c r="BS957" s="30"/>
      <c r="BT957" s="30"/>
      <c r="BU957" s="30"/>
      <c r="BV957" s="30"/>
      <c r="BW957" s="30"/>
      <c r="BX957" s="30"/>
      <c r="BY957" s="30"/>
      <c r="BZ957" s="30"/>
    </row>
    <row r="958" spans="1:78" ht="13" x14ac:dyDescent="0.15">
      <c r="A958" s="37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  <c r="BJ958" s="30"/>
      <c r="BK958" s="30"/>
      <c r="BL958" s="30"/>
      <c r="BM958" s="30"/>
      <c r="BN958" s="30"/>
      <c r="BO958" s="30"/>
      <c r="BP958" s="30"/>
      <c r="BQ958" s="30"/>
      <c r="BR958" s="30"/>
      <c r="BS958" s="30"/>
      <c r="BT958" s="30"/>
      <c r="BU958" s="30"/>
      <c r="BV958" s="30"/>
      <c r="BW958" s="30"/>
      <c r="BX958" s="30"/>
      <c r="BY958" s="30"/>
      <c r="BZ958" s="30"/>
    </row>
    <row r="959" spans="1:78" ht="13" x14ac:dyDescent="0.15">
      <c r="A959" s="37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  <c r="BJ959" s="30"/>
      <c r="BK959" s="30"/>
      <c r="BL959" s="30"/>
      <c r="BM959" s="30"/>
      <c r="BN959" s="30"/>
      <c r="BO959" s="30"/>
      <c r="BP959" s="30"/>
      <c r="BQ959" s="30"/>
      <c r="BR959" s="30"/>
      <c r="BS959" s="30"/>
      <c r="BT959" s="30"/>
      <c r="BU959" s="30"/>
      <c r="BV959" s="30"/>
      <c r="BW959" s="30"/>
      <c r="BX959" s="30"/>
      <c r="BY959" s="30"/>
      <c r="BZ959" s="30"/>
    </row>
    <row r="960" spans="1:78" ht="13" x14ac:dyDescent="0.15">
      <c r="A960" s="37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  <c r="BJ960" s="30"/>
      <c r="BK960" s="30"/>
      <c r="BL960" s="30"/>
      <c r="BM960" s="30"/>
      <c r="BN960" s="30"/>
      <c r="BO960" s="30"/>
      <c r="BP960" s="30"/>
      <c r="BQ960" s="30"/>
      <c r="BR960" s="30"/>
      <c r="BS960" s="30"/>
      <c r="BT960" s="30"/>
      <c r="BU960" s="30"/>
      <c r="BV960" s="30"/>
      <c r="BW960" s="30"/>
      <c r="BX960" s="30"/>
      <c r="BY960" s="30"/>
      <c r="BZ960" s="30"/>
    </row>
    <row r="961" spans="1:78" ht="13" x14ac:dyDescent="0.15">
      <c r="A961" s="37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  <c r="BJ961" s="30"/>
      <c r="BK961" s="30"/>
      <c r="BL961" s="30"/>
      <c r="BM961" s="30"/>
      <c r="BN961" s="30"/>
      <c r="BO961" s="30"/>
      <c r="BP961" s="30"/>
      <c r="BQ961" s="30"/>
      <c r="BR961" s="30"/>
      <c r="BS961" s="30"/>
      <c r="BT961" s="30"/>
      <c r="BU961" s="30"/>
      <c r="BV961" s="30"/>
      <c r="BW961" s="30"/>
      <c r="BX961" s="30"/>
      <c r="BY961" s="30"/>
      <c r="BZ961" s="30"/>
    </row>
    <row r="962" spans="1:78" ht="13" x14ac:dyDescent="0.15">
      <c r="A962" s="37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  <c r="BJ962" s="30"/>
      <c r="BK962" s="30"/>
      <c r="BL962" s="30"/>
      <c r="BM962" s="30"/>
      <c r="BN962" s="30"/>
      <c r="BO962" s="30"/>
      <c r="BP962" s="30"/>
      <c r="BQ962" s="30"/>
      <c r="BR962" s="30"/>
      <c r="BS962" s="30"/>
      <c r="BT962" s="30"/>
      <c r="BU962" s="30"/>
      <c r="BV962" s="30"/>
      <c r="BW962" s="30"/>
      <c r="BX962" s="30"/>
      <c r="BY962" s="30"/>
      <c r="BZ962" s="30"/>
    </row>
    <row r="963" spans="1:78" ht="13" x14ac:dyDescent="0.15">
      <c r="A963" s="37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  <c r="BJ963" s="30"/>
      <c r="BK963" s="30"/>
      <c r="BL963" s="30"/>
      <c r="BM963" s="30"/>
      <c r="BN963" s="30"/>
      <c r="BO963" s="30"/>
      <c r="BP963" s="30"/>
      <c r="BQ963" s="30"/>
      <c r="BR963" s="30"/>
      <c r="BS963" s="30"/>
      <c r="BT963" s="30"/>
      <c r="BU963" s="30"/>
      <c r="BV963" s="30"/>
      <c r="BW963" s="30"/>
      <c r="BX963" s="30"/>
      <c r="BY963" s="30"/>
      <c r="BZ963" s="30"/>
    </row>
    <row r="964" spans="1:78" ht="13" x14ac:dyDescent="0.15">
      <c r="A964" s="37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  <c r="BJ964" s="30"/>
      <c r="BK964" s="30"/>
      <c r="BL964" s="30"/>
      <c r="BM964" s="30"/>
      <c r="BN964" s="30"/>
      <c r="BO964" s="30"/>
      <c r="BP964" s="30"/>
      <c r="BQ964" s="30"/>
      <c r="BR964" s="30"/>
      <c r="BS964" s="30"/>
      <c r="BT964" s="30"/>
      <c r="BU964" s="30"/>
      <c r="BV964" s="30"/>
      <c r="BW964" s="30"/>
      <c r="BX964" s="30"/>
      <c r="BY964" s="30"/>
      <c r="BZ964" s="30"/>
    </row>
    <row r="965" spans="1:78" ht="13" x14ac:dyDescent="0.15">
      <c r="A965" s="37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  <c r="BJ965" s="30"/>
      <c r="BK965" s="30"/>
      <c r="BL965" s="30"/>
      <c r="BM965" s="30"/>
      <c r="BN965" s="30"/>
      <c r="BO965" s="30"/>
      <c r="BP965" s="30"/>
      <c r="BQ965" s="30"/>
      <c r="BR965" s="30"/>
      <c r="BS965" s="30"/>
      <c r="BT965" s="30"/>
      <c r="BU965" s="30"/>
      <c r="BV965" s="30"/>
      <c r="BW965" s="30"/>
      <c r="BX965" s="30"/>
      <c r="BY965" s="30"/>
      <c r="BZ965" s="30"/>
    </row>
    <row r="966" spans="1:78" ht="13" x14ac:dyDescent="0.15">
      <c r="A966" s="37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  <c r="BJ966" s="30"/>
      <c r="BK966" s="30"/>
      <c r="BL966" s="30"/>
      <c r="BM966" s="30"/>
      <c r="BN966" s="30"/>
      <c r="BO966" s="30"/>
      <c r="BP966" s="30"/>
      <c r="BQ966" s="30"/>
      <c r="BR966" s="30"/>
      <c r="BS966" s="30"/>
      <c r="BT966" s="30"/>
      <c r="BU966" s="30"/>
      <c r="BV966" s="30"/>
      <c r="BW966" s="30"/>
      <c r="BX966" s="30"/>
      <c r="BY966" s="30"/>
      <c r="BZ966" s="30"/>
    </row>
    <row r="967" spans="1:78" ht="13" x14ac:dyDescent="0.15">
      <c r="A967" s="37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  <c r="BJ967" s="30"/>
      <c r="BK967" s="30"/>
      <c r="BL967" s="30"/>
      <c r="BM967" s="30"/>
      <c r="BN967" s="30"/>
      <c r="BO967" s="30"/>
      <c r="BP967" s="30"/>
      <c r="BQ967" s="30"/>
      <c r="BR967" s="30"/>
      <c r="BS967" s="30"/>
      <c r="BT967" s="30"/>
      <c r="BU967" s="30"/>
      <c r="BV967" s="30"/>
      <c r="BW967" s="30"/>
      <c r="BX967" s="30"/>
      <c r="BY967" s="30"/>
      <c r="BZ967" s="30"/>
    </row>
    <row r="968" spans="1:78" ht="13" x14ac:dyDescent="0.15">
      <c r="A968" s="37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  <c r="BJ968" s="30"/>
      <c r="BK968" s="30"/>
      <c r="BL968" s="30"/>
      <c r="BM968" s="30"/>
      <c r="BN968" s="30"/>
      <c r="BO968" s="30"/>
      <c r="BP968" s="30"/>
      <c r="BQ968" s="30"/>
      <c r="BR968" s="30"/>
      <c r="BS968" s="30"/>
      <c r="BT968" s="30"/>
      <c r="BU968" s="30"/>
      <c r="BV968" s="30"/>
      <c r="BW968" s="30"/>
      <c r="BX968" s="30"/>
      <c r="BY968" s="30"/>
      <c r="BZ968" s="30"/>
    </row>
    <row r="969" spans="1:78" ht="13" x14ac:dyDescent="0.15">
      <c r="A969" s="37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  <c r="BJ969" s="30"/>
      <c r="BK969" s="30"/>
      <c r="BL969" s="30"/>
      <c r="BM969" s="30"/>
      <c r="BN969" s="30"/>
      <c r="BO969" s="30"/>
      <c r="BP969" s="30"/>
      <c r="BQ969" s="30"/>
      <c r="BR969" s="30"/>
      <c r="BS969" s="30"/>
      <c r="BT969" s="30"/>
      <c r="BU969" s="30"/>
      <c r="BV969" s="30"/>
      <c r="BW969" s="30"/>
      <c r="BX969" s="30"/>
      <c r="BY969" s="30"/>
      <c r="BZ969" s="30"/>
    </row>
    <row r="970" spans="1:78" ht="13" x14ac:dyDescent="0.15">
      <c r="A970" s="37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  <c r="BJ970" s="30"/>
      <c r="BK970" s="30"/>
      <c r="BL970" s="30"/>
      <c r="BM970" s="30"/>
      <c r="BN970" s="30"/>
      <c r="BO970" s="30"/>
      <c r="BP970" s="30"/>
      <c r="BQ970" s="30"/>
      <c r="BR970" s="30"/>
      <c r="BS970" s="30"/>
      <c r="BT970" s="30"/>
      <c r="BU970" s="30"/>
      <c r="BV970" s="30"/>
      <c r="BW970" s="30"/>
      <c r="BX970" s="30"/>
      <c r="BY970" s="30"/>
      <c r="BZ970" s="30"/>
    </row>
    <row r="971" spans="1:78" ht="13" x14ac:dyDescent="0.15">
      <c r="A971" s="37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  <c r="BJ971" s="30"/>
      <c r="BK971" s="30"/>
      <c r="BL971" s="30"/>
      <c r="BM971" s="30"/>
      <c r="BN971" s="30"/>
      <c r="BO971" s="30"/>
      <c r="BP971" s="30"/>
      <c r="BQ971" s="30"/>
      <c r="BR971" s="30"/>
      <c r="BS971" s="30"/>
      <c r="BT971" s="30"/>
      <c r="BU971" s="30"/>
      <c r="BV971" s="30"/>
      <c r="BW971" s="30"/>
      <c r="BX971" s="30"/>
      <c r="BY971" s="30"/>
      <c r="BZ971" s="30"/>
    </row>
    <row r="972" spans="1:78" ht="13" x14ac:dyDescent="0.15">
      <c r="A972" s="37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  <c r="BJ972" s="30"/>
      <c r="BK972" s="30"/>
      <c r="BL972" s="30"/>
      <c r="BM972" s="30"/>
      <c r="BN972" s="30"/>
      <c r="BO972" s="30"/>
      <c r="BP972" s="30"/>
      <c r="BQ972" s="30"/>
      <c r="BR972" s="30"/>
      <c r="BS972" s="30"/>
      <c r="BT972" s="30"/>
      <c r="BU972" s="30"/>
      <c r="BV972" s="30"/>
      <c r="BW972" s="30"/>
      <c r="BX972" s="30"/>
      <c r="BY972" s="30"/>
      <c r="BZ972" s="30"/>
    </row>
    <row r="973" spans="1:78" ht="13" x14ac:dyDescent="0.15">
      <c r="A973" s="37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  <c r="BJ973" s="30"/>
      <c r="BK973" s="30"/>
      <c r="BL973" s="30"/>
      <c r="BM973" s="30"/>
      <c r="BN973" s="30"/>
      <c r="BO973" s="30"/>
      <c r="BP973" s="30"/>
      <c r="BQ973" s="30"/>
      <c r="BR973" s="30"/>
      <c r="BS973" s="30"/>
      <c r="BT973" s="30"/>
      <c r="BU973" s="30"/>
      <c r="BV973" s="30"/>
      <c r="BW973" s="30"/>
      <c r="BX973" s="30"/>
      <c r="BY973" s="30"/>
      <c r="BZ973" s="30"/>
    </row>
    <row r="974" spans="1:78" ht="13" x14ac:dyDescent="0.15">
      <c r="A974" s="37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  <c r="BJ974" s="30"/>
      <c r="BK974" s="30"/>
      <c r="BL974" s="30"/>
      <c r="BM974" s="30"/>
      <c r="BN974" s="30"/>
      <c r="BO974" s="30"/>
      <c r="BP974" s="30"/>
      <c r="BQ974" s="30"/>
      <c r="BR974" s="30"/>
      <c r="BS974" s="30"/>
      <c r="BT974" s="30"/>
      <c r="BU974" s="30"/>
      <c r="BV974" s="30"/>
      <c r="BW974" s="30"/>
      <c r="BX974" s="30"/>
      <c r="BY974" s="30"/>
      <c r="BZ974" s="30"/>
    </row>
    <row r="975" spans="1:78" ht="13" x14ac:dyDescent="0.15">
      <c r="A975" s="37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  <c r="BJ975" s="30"/>
      <c r="BK975" s="30"/>
      <c r="BL975" s="30"/>
      <c r="BM975" s="30"/>
      <c r="BN975" s="30"/>
      <c r="BO975" s="30"/>
      <c r="BP975" s="30"/>
      <c r="BQ975" s="30"/>
      <c r="BR975" s="30"/>
      <c r="BS975" s="30"/>
      <c r="BT975" s="30"/>
      <c r="BU975" s="30"/>
      <c r="BV975" s="30"/>
      <c r="BW975" s="30"/>
      <c r="BX975" s="30"/>
      <c r="BY975" s="30"/>
      <c r="BZ975" s="30"/>
    </row>
    <row r="976" spans="1:78" ht="13" x14ac:dyDescent="0.15">
      <c r="A976" s="37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  <c r="BJ976" s="30"/>
      <c r="BK976" s="30"/>
      <c r="BL976" s="30"/>
      <c r="BM976" s="30"/>
      <c r="BN976" s="30"/>
      <c r="BO976" s="30"/>
      <c r="BP976" s="30"/>
      <c r="BQ976" s="30"/>
      <c r="BR976" s="30"/>
      <c r="BS976" s="30"/>
      <c r="BT976" s="30"/>
      <c r="BU976" s="30"/>
      <c r="BV976" s="30"/>
      <c r="BW976" s="30"/>
      <c r="BX976" s="30"/>
      <c r="BY976" s="30"/>
      <c r="BZ976" s="30"/>
    </row>
    <row r="977" spans="1:78" ht="13" x14ac:dyDescent="0.15">
      <c r="A977" s="37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  <c r="BJ977" s="30"/>
      <c r="BK977" s="30"/>
      <c r="BL977" s="30"/>
      <c r="BM977" s="30"/>
      <c r="BN977" s="30"/>
      <c r="BO977" s="30"/>
      <c r="BP977" s="30"/>
      <c r="BQ977" s="30"/>
      <c r="BR977" s="30"/>
      <c r="BS977" s="30"/>
      <c r="BT977" s="30"/>
      <c r="BU977" s="30"/>
      <c r="BV977" s="30"/>
      <c r="BW977" s="30"/>
      <c r="BX977" s="30"/>
      <c r="BY977" s="30"/>
      <c r="BZ977" s="30"/>
    </row>
    <row r="978" spans="1:78" ht="13" x14ac:dyDescent="0.15">
      <c r="A978" s="37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  <c r="BJ978" s="30"/>
      <c r="BK978" s="30"/>
      <c r="BL978" s="30"/>
      <c r="BM978" s="30"/>
      <c r="BN978" s="30"/>
      <c r="BO978" s="30"/>
      <c r="BP978" s="30"/>
      <c r="BQ978" s="30"/>
      <c r="BR978" s="30"/>
      <c r="BS978" s="30"/>
      <c r="BT978" s="30"/>
      <c r="BU978" s="30"/>
      <c r="BV978" s="30"/>
      <c r="BW978" s="30"/>
      <c r="BX978" s="30"/>
      <c r="BY978" s="30"/>
      <c r="BZ978" s="30"/>
    </row>
    <row r="979" spans="1:78" ht="13" x14ac:dyDescent="0.15">
      <c r="A979" s="37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  <c r="BJ979" s="30"/>
      <c r="BK979" s="30"/>
      <c r="BL979" s="30"/>
      <c r="BM979" s="30"/>
      <c r="BN979" s="30"/>
      <c r="BO979" s="30"/>
      <c r="BP979" s="30"/>
      <c r="BQ979" s="30"/>
      <c r="BR979" s="30"/>
      <c r="BS979" s="30"/>
      <c r="BT979" s="30"/>
      <c r="BU979" s="30"/>
      <c r="BV979" s="30"/>
      <c r="BW979" s="30"/>
      <c r="BX979" s="30"/>
      <c r="BY979" s="30"/>
      <c r="BZ979" s="30"/>
    </row>
    <row r="980" spans="1:78" ht="13" x14ac:dyDescent="0.15">
      <c r="A980" s="37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  <c r="BJ980" s="30"/>
      <c r="BK980" s="30"/>
      <c r="BL980" s="30"/>
      <c r="BM980" s="30"/>
      <c r="BN980" s="30"/>
      <c r="BO980" s="30"/>
      <c r="BP980" s="30"/>
      <c r="BQ980" s="30"/>
      <c r="BR980" s="30"/>
      <c r="BS980" s="30"/>
      <c r="BT980" s="30"/>
      <c r="BU980" s="30"/>
      <c r="BV980" s="30"/>
      <c r="BW980" s="30"/>
      <c r="BX980" s="30"/>
      <c r="BY980" s="30"/>
      <c r="BZ980" s="30"/>
    </row>
    <row r="981" spans="1:78" ht="13" x14ac:dyDescent="0.15">
      <c r="A981" s="37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  <c r="BJ981" s="30"/>
      <c r="BK981" s="30"/>
      <c r="BL981" s="30"/>
      <c r="BM981" s="30"/>
      <c r="BN981" s="30"/>
      <c r="BO981" s="30"/>
      <c r="BP981" s="30"/>
      <c r="BQ981" s="30"/>
      <c r="BR981" s="30"/>
      <c r="BS981" s="30"/>
      <c r="BT981" s="30"/>
      <c r="BU981" s="30"/>
      <c r="BV981" s="30"/>
      <c r="BW981" s="30"/>
      <c r="BX981" s="30"/>
      <c r="BY981" s="30"/>
      <c r="BZ981" s="30"/>
    </row>
    <row r="982" spans="1:78" ht="13" x14ac:dyDescent="0.15">
      <c r="A982" s="37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  <c r="BJ982" s="30"/>
      <c r="BK982" s="30"/>
      <c r="BL982" s="30"/>
      <c r="BM982" s="30"/>
      <c r="BN982" s="30"/>
      <c r="BO982" s="30"/>
      <c r="BP982" s="30"/>
      <c r="BQ982" s="30"/>
      <c r="BR982" s="30"/>
      <c r="BS982" s="30"/>
      <c r="BT982" s="30"/>
      <c r="BU982" s="30"/>
      <c r="BV982" s="30"/>
      <c r="BW982" s="30"/>
      <c r="BX982" s="30"/>
      <c r="BY982" s="30"/>
      <c r="BZ982" s="30"/>
    </row>
    <row r="983" spans="1:78" ht="13" x14ac:dyDescent="0.15">
      <c r="A983" s="37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  <c r="BJ983" s="30"/>
      <c r="BK983" s="30"/>
      <c r="BL983" s="30"/>
      <c r="BM983" s="30"/>
      <c r="BN983" s="30"/>
      <c r="BO983" s="30"/>
      <c r="BP983" s="30"/>
      <c r="BQ983" s="30"/>
      <c r="BR983" s="30"/>
      <c r="BS983" s="30"/>
      <c r="BT983" s="30"/>
      <c r="BU983" s="30"/>
      <c r="BV983" s="30"/>
      <c r="BW983" s="30"/>
      <c r="BX983" s="30"/>
      <c r="BY983" s="30"/>
      <c r="BZ983" s="30"/>
    </row>
    <row r="984" spans="1:78" ht="13" x14ac:dyDescent="0.15">
      <c r="A984" s="37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  <c r="BJ984" s="30"/>
      <c r="BK984" s="30"/>
      <c r="BL984" s="30"/>
      <c r="BM984" s="30"/>
      <c r="BN984" s="30"/>
      <c r="BO984" s="30"/>
      <c r="BP984" s="30"/>
      <c r="BQ984" s="30"/>
      <c r="BR984" s="30"/>
      <c r="BS984" s="30"/>
      <c r="BT984" s="30"/>
      <c r="BU984" s="30"/>
      <c r="BV984" s="30"/>
      <c r="BW984" s="30"/>
      <c r="BX984" s="30"/>
      <c r="BY984" s="30"/>
      <c r="BZ984" s="30"/>
    </row>
    <row r="985" spans="1:78" ht="13" x14ac:dyDescent="0.15">
      <c r="A985" s="37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  <c r="BJ985" s="30"/>
      <c r="BK985" s="30"/>
      <c r="BL985" s="30"/>
      <c r="BM985" s="30"/>
      <c r="BN985" s="30"/>
      <c r="BO985" s="30"/>
      <c r="BP985" s="30"/>
      <c r="BQ985" s="30"/>
      <c r="BR985" s="30"/>
      <c r="BS985" s="30"/>
      <c r="BT985" s="30"/>
      <c r="BU985" s="30"/>
      <c r="BV985" s="30"/>
      <c r="BW985" s="30"/>
      <c r="BX985" s="30"/>
      <c r="BY985" s="30"/>
      <c r="BZ985" s="30"/>
    </row>
  </sheetData>
  <hyperlinks>
    <hyperlink ref="S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I9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6640625" defaultRowHeight="15.75" customHeight="1" x14ac:dyDescent="0.15"/>
  <cols>
    <col min="1" max="1" width="17.6640625" customWidth="1"/>
    <col min="2" max="61" width="34.5" customWidth="1"/>
  </cols>
  <sheetData>
    <row r="1" spans="1:61" ht="15.75" customHeight="1" x14ac:dyDescent="0.15">
      <c r="A1" s="27" t="s">
        <v>188</v>
      </c>
      <c r="B1" s="28" t="s">
        <v>21</v>
      </c>
      <c r="C1" s="28" t="s">
        <v>25</v>
      </c>
      <c r="D1" s="28" t="s">
        <v>28</v>
      </c>
      <c r="E1" s="28" t="s">
        <v>32</v>
      </c>
      <c r="F1" s="28" t="s">
        <v>36</v>
      </c>
      <c r="G1" s="28" t="s">
        <v>40</v>
      </c>
      <c r="H1" s="28" t="s">
        <v>44</v>
      </c>
      <c r="I1" s="28" t="s">
        <v>47</v>
      </c>
      <c r="J1" s="28" t="s">
        <v>50</v>
      </c>
      <c r="K1" s="28" t="s">
        <v>53</v>
      </c>
      <c r="L1" s="28" t="s">
        <v>56</v>
      </c>
      <c r="M1" s="28" t="s">
        <v>59</v>
      </c>
      <c r="N1" s="28" t="s">
        <v>62</v>
      </c>
      <c r="O1" s="28" t="s">
        <v>65</v>
      </c>
      <c r="P1" s="28" t="s">
        <v>68</v>
      </c>
      <c r="Q1" s="28" t="s">
        <v>71</v>
      </c>
      <c r="R1" s="28" t="s">
        <v>74</v>
      </c>
      <c r="S1" s="28" t="s">
        <v>77</v>
      </c>
      <c r="T1" s="28" t="s">
        <v>80</v>
      </c>
      <c r="U1" s="28" t="s">
        <v>83</v>
      </c>
      <c r="V1" s="28" t="s">
        <v>86</v>
      </c>
      <c r="W1" s="28" t="s">
        <v>89</v>
      </c>
      <c r="X1" s="28" t="s">
        <v>92</v>
      </c>
      <c r="Y1" s="28" t="s">
        <v>95</v>
      </c>
      <c r="Z1" s="28" t="s">
        <v>98</v>
      </c>
      <c r="AA1" s="28" t="s">
        <v>101</v>
      </c>
      <c r="AB1" s="28" t="s">
        <v>104</v>
      </c>
      <c r="AC1" s="28" t="s">
        <v>107</v>
      </c>
      <c r="AD1" s="28" t="s">
        <v>110</v>
      </c>
      <c r="AE1" s="28" t="s">
        <v>113</v>
      </c>
      <c r="AF1" s="28" t="s">
        <v>116</v>
      </c>
      <c r="AG1" s="28" t="s">
        <v>118</v>
      </c>
      <c r="AH1" s="28" t="s">
        <v>120</v>
      </c>
      <c r="AI1" s="28" t="s">
        <v>122</v>
      </c>
      <c r="AJ1" s="28" t="s">
        <v>124</v>
      </c>
      <c r="AK1" s="28" t="s">
        <v>126</v>
      </c>
      <c r="AL1" s="28" t="s">
        <v>128</v>
      </c>
      <c r="AM1" s="28" t="s">
        <v>130</v>
      </c>
      <c r="AN1" s="28" t="s">
        <v>132</v>
      </c>
      <c r="AO1" s="28" t="s">
        <v>134</v>
      </c>
      <c r="AP1" s="28" t="s">
        <v>136</v>
      </c>
      <c r="AQ1" s="28" t="s">
        <v>138</v>
      </c>
      <c r="AR1" s="28" t="s">
        <v>140</v>
      </c>
      <c r="AS1" s="28" t="s">
        <v>142</v>
      </c>
      <c r="AT1" s="28" t="s">
        <v>144</v>
      </c>
      <c r="AU1" s="28" t="s">
        <v>146</v>
      </c>
      <c r="AV1" s="28" t="s">
        <v>148</v>
      </c>
      <c r="AW1" s="28" t="s">
        <v>150</v>
      </c>
      <c r="AX1" s="28" t="s">
        <v>152</v>
      </c>
      <c r="AY1" s="28" t="s">
        <v>154</v>
      </c>
      <c r="AZ1" s="28" t="s">
        <v>156</v>
      </c>
      <c r="BA1" s="28" t="s">
        <v>158</v>
      </c>
      <c r="BB1" s="28" t="s">
        <v>160</v>
      </c>
      <c r="BC1" s="28" t="s">
        <v>162</v>
      </c>
      <c r="BD1" s="28" t="s">
        <v>164</v>
      </c>
      <c r="BE1" s="28"/>
      <c r="BF1" s="28"/>
      <c r="BG1" s="28"/>
      <c r="BH1" s="28"/>
      <c r="BI1" s="28"/>
    </row>
    <row r="2" spans="1:61" ht="15.75" customHeight="1" x14ac:dyDescent="0.15">
      <c r="A2" s="27" t="s">
        <v>241</v>
      </c>
      <c r="B2" s="30" t="s">
        <v>514</v>
      </c>
      <c r="C2" s="30" t="s">
        <v>515</v>
      </c>
      <c r="D2" s="30" t="s">
        <v>516</v>
      </c>
      <c r="E2" s="30" t="s">
        <v>517</v>
      </c>
      <c r="F2" s="30" t="s">
        <v>518</v>
      </c>
      <c r="G2" s="30" t="s">
        <v>519</v>
      </c>
      <c r="H2" s="30" t="s">
        <v>520</v>
      </c>
      <c r="I2" s="30" t="s">
        <v>521</v>
      </c>
      <c r="J2" s="30" t="s">
        <v>522</v>
      </c>
      <c r="K2" s="30" t="s">
        <v>523</v>
      </c>
      <c r="L2" s="30" t="s">
        <v>524</v>
      </c>
      <c r="M2" s="30" t="s">
        <v>525</v>
      </c>
      <c r="N2" s="30" t="s">
        <v>526</v>
      </c>
      <c r="O2" s="30" t="s">
        <v>527</v>
      </c>
      <c r="P2" s="30" t="s">
        <v>528</v>
      </c>
      <c r="Q2" s="30" t="s">
        <v>529</v>
      </c>
      <c r="R2" s="30" t="s">
        <v>530</v>
      </c>
      <c r="S2" s="30" t="s">
        <v>531</v>
      </c>
      <c r="T2" s="30" t="s">
        <v>532</v>
      </c>
      <c r="U2" s="30" t="s">
        <v>533</v>
      </c>
      <c r="V2" s="30" t="s">
        <v>534</v>
      </c>
      <c r="W2" s="30" t="s">
        <v>535</v>
      </c>
      <c r="X2" s="30" t="s">
        <v>536</v>
      </c>
      <c r="Y2" s="30" t="s">
        <v>537</v>
      </c>
      <c r="Z2" s="30" t="s">
        <v>538</v>
      </c>
      <c r="AA2" s="30" t="s">
        <v>539</v>
      </c>
      <c r="AB2" s="30" t="s">
        <v>540</v>
      </c>
      <c r="AC2" s="30" t="s">
        <v>541</v>
      </c>
      <c r="AD2" s="30" t="s">
        <v>542</v>
      </c>
      <c r="AE2" s="30" t="s">
        <v>543</v>
      </c>
      <c r="AF2" s="30" t="s">
        <v>544</v>
      </c>
      <c r="AG2" s="30" t="s">
        <v>545</v>
      </c>
      <c r="AH2" s="30" t="s">
        <v>546</v>
      </c>
      <c r="AI2" s="30" t="s">
        <v>547</v>
      </c>
      <c r="AJ2" s="30" t="s">
        <v>548</v>
      </c>
      <c r="AK2" s="30" t="s">
        <v>549</v>
      </c>
      <c r="AL2" s="30" t="s">
        <v>550</v>
      </c>
      <c r="AM2" s="30" t="s">
        <v>551</v>
      </c>
      <c r="AN2" s="30" t="s">
        <v>552</v>
      </c>
      <c r="AO2" s="30" t="s">
        <v>553</v>
      </c>
      <c r="AP2" s="30" t="s">
        <v>554</v>
      </c>
      <c r="AQ2" s="30" t="s">
        <v>555</v>
      </c>
      <c r="AR2" s="30" t="s">
        <v>556</v>
      </c>
      <c r="AS2" s="30" t="s">
        <v>557</v>
      </c>
      <c r="AT2" s="30" t="s">
        <v>558</v>
      </c>
      <c r="AU2" s="30" t="s">
        <v>559</v>
      </c>
      <c r="AV2" s="30" t="s">
        <v>560</v>
      </c>
      <c r="AW2" s="30" t="s">
        <v>561</v>
      </c>
      <c r="AX2" s="30" t="s">
        <v>562</v>
      </c>
      <c r="AY2" s="30" t="s">
        <v>563</v>
      </c>
      <c r="AZ2" s="30" t="s">
        <v>564</v>
      </c>
      <c r="BA2" s="30" t="s">
        <v>565</v>
      </c>
      <c r="BB2" s="30" t="s">
        <v>566</v>
      </c>
      <c r="BC2" s="30" t="s">
        <v>567</v>
      </c>
      <c r="BD2" s="30" t="s">
        <v>568</v>
      </c>
      <c r="BE2" s="30"/>
      <c r="BF2" s="30"/>
      <c r="BG2" s="30"/>
      <c r="BH2" s="30"/>
      <c r="BI2" s="30"/>
    </row>
    <row r="3" spans="1:61" ht="15.75" customHeight="1" x14ac:dyDescent="0.15">
      <c r="A3" s="27" t="s">
        <v>294</v>
      </c>
      <c r="B3" s="30" t="s">
        <v>304</v>
      </c>
      <c r="C3" s="30" t="s">
        <v>304</v>
      </c>
      <c r="D3" s="30" t="s">
        <v>304</v>
      </c>
      <c r="E3" s="30" t="s">
        <v>304</v>
      </c>
      <c r="F3" s="30" t="s">
        <v>304</v>
      </c>
      <c r="G3" s="30" t="s">
        <v>304</v>
      </c>
      <c r="H3" s="30" t="s">
        <v>304</v>
      </c>
      <c r="I3" s="30" t="s">
        <v>304</v>
      </c>
      <c r="J3" s="30" t="s">
        <v>304</v>
      </c>
      <c r="K3" s="30" t="s">
        <v>304</v>
      </c>
      <c r="L3" s="30" t="s">
        <v>304</v>
      </c>
      <c r="M3" s="30" t="s">
        <v>300</v>
      </c>
      <c r="N3" s="30" t="s">
        <v>300</v>
      </c>
      <c r="O3" s="30" t="s">
        <v>300</v>
      </c>
      <c r="P3" s="30" t="s">
        <v>300</v>
      </c>
      <c r="Q3" s="30" t="s">
        <v>300</v>
      </c>
      <c r="R3" s="30" t="s">
        <v>300</v>
      </c>
      <c r="S3" s="30" t="s">
        <v>300</v>
      </c>
      <c r="T3" s="30" t="s">
        <v>300</v>
      </c>
      <c r="U3" s="30" t="s">
        <v>300</v>
      </c>
      <c r="V3" s="30" t="s">
        <v>306</v>
      </c>
      <c r="W3" s="30" t="s">
        <v>306</v>
      </c>
      <c r="X3" s="30" t="s">
        <v>306</v>
      </c>
      <c r="Y3" s="30" t="s">
        <v>306</v>
      </c>
      <c r="Z3" s="30" t="s">
        <v>306</v>
      </c>
      <c r="AA3" s="30" t="s">
        <v>306</v>
      </c>
      <c r="AB3" s="30" t="s">
        <v>506</v>
      </c>
      <c r="AC3" s="30" t="s">
        <v>295</v>
      </c>
      <c r="AD3" s="30" t="s">
        <v>303</v>
      </c>
      <c r="AE3" s="30" t="s">
        <v>569</v>
      </c>
      <c r="AF3" s="30" t="s">
        <v>296</v>
      </c>
      <c r="AG3" s="30" t="s">
        <v>305</v>
      </c>
      <c r="AH3" s="30" t="s">
        <v>305</v>
      </c>
      <c r="AI3" s="30" t="s">
        <v>305</v>
      </c>
      <c r="AJ3" s="30" t="s">
        <v>305</v>
      </c>
      <c r="AK3" s="30" t="s">
        <v>305</v>
      </c>
      <c r="AL3" s="30" t="s">
        <v>305</v>
      </c>
      <c r="AM3" s="30" t="s">
        <v>305</v>
      </c>
      <c r="AN3" s="30" t="s">
        <v>305</v>
      </c>
      <c r="AO3" s="30" t="s">
        <v>305</v>
      </c>
      <c r="AP3" s="30" t="s">
        <v>305</v>
      </c>
      <c r="AQ3" s="30" t="s">
        <v>305</v>
      </c>
      <c r="AR3" s="30" t="s">
        <v>305</v>
      </c>
      <c r="AS3" s="30" t="s">
        <v>304</v>
      </c>
      <c r="AT3" s="30" t="s">
        <v>506</v>
      </c>
      <c r="AU3" s="30" t="s">
        <v>511</v>
      </c>
      <c r="AV3" s="30" t="s">
        <v>570</v>
      </c>
      <c r="AW3" s="30" t="s">
        <v>308</v>
      </c>
      <c r="AX3" s="30" t="s">
        <v>304</v>
      </c>
      <c r="AY3" s="30" t="s">
        <v>300</v>
      </c>
      <c r="AZ3" s="30" t="s">
        <v>416</v>
      </c>
      <c r="BA3" s="30" t="s">
        <v>416</v>
      </c>
      <c r="BB3" s="30" t="s">
        <v>298</v>
      </c>
      <c r="BC3" s="30" t="s">
        <v>571</v>
      </c>
      <c r="BD3" s="30" t="s">
        <v>300</v>
      </c>
      <c r="BE3" s="30"/>
      <c r="BF3" s="30"/>
      <c r="BG3" s="30"/>
      <c r="BH3" s="30"/>
      <c r="BI3" s="30"/>
    </row>
    <row r="4" spans="1:61" ht="15.75" customHeight="1" x14ac:dyDescent="0.15">
      <c r="A4" s="27" t="s">
        <v>312</v>
      </c>
      <c r="B4" s="34" t="s">
        <v>420</v>
      </c>
      <c r="C4" s="34" t="s">
        <v>421</v>
      </c>
      <c r="D4" s="34" t="s">
        <v>421</v>
      </c>
      <c r="E4" s="34" t="s">
        <v>420</v>
      </c>
      <c r="F4" s="34" t="s">
        <v>420</v>
      </c>
      <c r="G4" s="34" t="s">
        <v>420</v>
      </c>
      <c r="H4" s="34" t="s">
        <v>420</v>
      </c>
      <c r="I4" s="34" t="s">
        <v>420</v>
      </c>
      <c r="J4" s="34" t="s">
        <v>421</v>
      </c>
      <c r="K4" s="34" t="s">
        <v>572</v>
      </c>
      <c r="L4" s="34" t="s">
        <v>421</v>
      </c>
      <c r="M4" s="34" t="s">
        <v>420</v>
      </c>
      <c r="N4" s="34" t="s">
        <v>420</v>
      </c>
      <c r="O4" s="34" t="s">
        <v>420</v>
      </c>
      <c r="P4" s="34" t="s">
        <v>420</v>
      </c>
      <c r="Q4" s="34" t="s">
        <v>420</v>
      </c>
      <c r="R4" s="34" t="s">
        <v>420</v>
      </c>
      <c r="S4" s="34" t="s">
        <v>420</v>
      </c>
      <c r="T4" s="34" t="s">
        <v>420</v>
      </c>
      <c r="U4" s="34" t="s">
        <v>421</v>
      </c>
      <c r="V4" s="34" t="s">
        <v>421</v>
      </c>
      <c r="W4" s="34" t="s">
        <v>420</v>
      </c>
      <c r="X4" s="34" t="s">
        <v>420</v>
      </c>
      <c r="Y4" s="34" t="s">
        <v>420</v>
      </c>
      <c r="Z4" s="34" t="s">
        <v>420</v>
      </c>
      <c r="AA4" s="34" t="s">
        <v>421</v>
      </c>
      <c r="AB4" s="34" t="s">
        <v>421</v>
      </c>
      <c r="AC4" s="34" t="s">
        <v>420</v>
      </c>
      <c r="AD4" s="34" t="s">
        <v>420</v>
      </c>
      <c r="AE4" s="34" t="s">
        <v>420</v>
      </c>
      <c r="AF4" s="34" t="s">
        <v>420</v>
      </c>
      <c r="AG4" s="34" t="s">
        <v>420</v>
      </c>
      <c r="AH4" s="34" t="s">
        <v>421</v>
      </c>
      <c r="AI4" s="34" t="s">
        <v>421</v>
      </c>
      <c r="AJ4" s="34" t="s">
        <v>421</v>
      </c>
      <c r="AK4" s="34" t="s">
        <v>420</v>
      </c>
      <c r="AL4" s="34" t="s">
        <v>420</v>
      </c>
      <c r="AM4" s="34" t="s">
        <v>421</v>
      </c>
      <c r="AN4" s="34" t="s">
        <v>421</v>
      </c>
      <c r="AO4" s="34" t="s">
        <v>420</v>
      </c>
      <c r="AP4" s="34" t="s">
        <v>572</v>
      </c>
      <c r="AQ4" s="34" t="s">
        <v>420</v>
      </c>
      <c r="AR4" s="34" t="s">
        <v>420</v>
      </c>
      <c r="AS4" s="34" t="s">
        <v>421</v>
      </c>
      <c r="AT4" s="34" t="s">
        <v>420</v>
      </c>
      <c r="AU4" s="34" t="s">
        <v>420</v>
      </c>
      <c r="AV4" s="34" t="s">
        <v>421</v>
      </c>
      <c r="AW4" s="34" t="s">
        <v>421</v>
      </c>
      <c r="AX4" s="34" t="s">
        <v>420</v>
      </c>
      <c r="AY4" s="34" t="s">
        <v>421</v>
      </c>
      <c r="AZ4" s="34" t="s">
        <v>420</v>
      </c>
      <c r="BA4" s="34" t="s">
        <v>420</v>
      </c>
      <c r="BB4" s="34" t="s">
        <v>420</v>
      </c>
      <c r="BC4" s="34" t="s">
        <v>420</v>
      </c>
      <c r="BD4" s="34" t="s">
        <v>420</v>
      </c>
      <c r="BE4" s="34"/>
      <c r="BF4" s="34"/>
      <c r="BG4" s="34"/>
      <c r="BH4" s="34"/>
      <c r="BI4" s="34"/>
    </row>
    <row r="5" spans="1:61" ht="15.75" customHeight="1" x14ac:dyDescent="0.15">
      <c r="A5" s="27" t="s">
        <v>313</v>
      </c>
      <c r="B5" s="30" t="e">
        <f t="shared" ref="B5:BI5" ca="1" si="0">_xludf.ifs(B$4="Yes", 1, B$4="No", 0, B$4 = "", "", B4 = "Ambiguous", "")</f>
        <v>#NAME?</v>
      </c>
      <c r="C5" s="30" t="e">
        <f t="shared" ca="1" si="0"/>
        <v>#NAME?</v>
      </c>
      <c r="D5" s="30" t="e">
        <f t="shared" ca="1" si="0"/>
        <v>#NAME?</v>
      </c>
      <c r="E5" s="30" t="e">
        <f t="shared" ca="1" si="0"/>
        <v>#NAME?</v>
      </c>
      <c r="F5" s="30" t="e">
        <f t="shared" ca="1" si="0"/>
        <v>#NAME?</v>
      </c>
      <c r="G5" s="30" t="e">
        <f t="shared" ca="1" si="0"/>
        <v>#NAME?</v>
      </c>
      <c r="H5" s="30" t="e">
        <f t="shared" ca="1" si="0"/>
        <v>#NAME?</v>
      </c>
      <c r="I5" s="30" t="e">
        <f t="shared" ca="1" si="0"/>
        <v>#NAME?</v>
      </c>
      <c r="J5" s="30" t="e">
        <f t="shared" ca="1" si="0"/>
        <v>#NAME?</v>
      </c>
      <c r="K5" s="30" t="e">
        <f t="shared" ca="1" si="0"/>
        <v>#NAME?</v>
      </c>
      <c r="L5" s="30" t="e">
        <f t="shared" ca="1" si="0"/>
        <v>#NAME?</v>
      </c>
      <c r="M5" s="30" t="e">
        <f t="shared" ca="1" si="0"/>
        <v>#NAME?</v>
      </c>
      <c r="N5" s="30" t="e">
        <f t="shared" ca="1" si="0"/>
        <v>#NAME?</v>
      </c>
      <c r="O5" s="30" t="e">
        <f t="shared" ca="1" si="0"/>
        <v>#NAME?</v>
      </c>
      <c r="P5" s="30" t="e">
        <f t="shared" ca="1" si="0"/>
        <v>#NAME?</v>
      </c>
      <c r="Q5" s="30" t="e">
        <f t="shared" ca="1" si="0"/>
        <v>#NAME?</v>
      </c>
      <c r="R5" s="30" t="e">
        <f t="shared" ca="1" si="0"/>
        <v>#NAME?</v>
      </c>
      <c r="S5" s="30" t="e">
        <f t="shared" ca="1" si="0"/>
        <v>#NAME?</v>
      </c>
      <c r="T5" s="30" t="e">
        <f t="shared" ca="1" si="0"/>
        <v>#NAME?</v>
      </c>
      <c r="U5" s="30" t="e">
        <f t="shared" ca="1" si="0"/>
        <v>#NAME?</v>
      </c>
      <c r="V5" s="30" t="e">
        <f t="shared" ca="1" si="0"/>
        <v>#NAME?</v>
      </c>
      <c r="W5" s="30" t="e">
        <f t="shared" ca="1" si="0"/>
        <v>#NAME?</v>
      </c>
      <c r="X5" s="30" t="e">
        <f t="shared" ca="1" si="0"/>
        <v>#NAME?</v>
      </c>
      <c r="Y5" s="30" t="e">
        <f t="shared" ca="1" si="0"/>
        <v>#NAME?</v>
      </c>
      <c r="Z5" s="30" t="e">
        <f t="shared" ca="1" si="0"/>
        <v>#NAME?</v>
      </c>
      <c r="AA5" s="30" t="e">
        <f t="shared" ca="1" si="0"/>
        <v>#NAME?</v>
      </c>
      <c r="AB5" s="30" t="e">
        <f t="shared" ca="1" si="0"/>
        <v>#NAME?</v>
      </c>
      <c r="AC5" s="30" t="e">
        <f t="shared" ca="1" si="0"/>
        <v>#NAME?</v>
      </c>
      <c r="AD5" s="30" t="e">
        <f t="shared" ca="1" si="0"/>
        <v>#NAME?</v>
      </c>
      <c r="AE5" s="30" t="e">
        <f t="shared" ca="1" si="0"/>
        <v>#NAME?</v>
      </c>
      <c r="AF5" s="30" t="e">
        <f t="shared" ca="1" si="0"/>
        <v>#NAME?</v>
      </c>
      <c r="AG5" s="30" t="e">
        <f t="shared" ca="1" si="0"/>
        <v>#NAME?</v>
      </c>
      <c r="AH5" s="30" t="e">
        <f t="shared" ca="1" si="0"/>
        <v>#NAME?</v>
      </c>
      <c r="AI5" s="30" t="e">
        <f t="shared" ca="1" si="0"/>
        <v>#NAME?</v>
      </c>
      <c r="AJ5" s="30" t="e">
        <f t="shared" ca="1" si="0"/>
        <v>#NAME?</v>
      </c>
      <c r="AK5" s="30" t="e">
        <f t="shared" ca="1" si="0"/>
        <v>#NAME?</v>
      </c>
      <c r="AL5" s="30" t="e">
        <f t="shared" ca="1" si="0"/>
        <v>#NAME?</v>
      </c>
      <c r="AM5" s="30" t="e">
        <f t="shared" ca="1" si="0"/>
        <v>#NAME?</v>
      </c>
      <c r="AN5" s="30" t="e">
        <f t="shared" ca="1" si="0"/>
        <v>#NAME?</v>
      </c>
      <c r="AO5" s="30" t="e">
        <f t="shared" ca="1" si="0"/>
        <v>#NAME?</v>
      </c>
      <c r="AP5" s="30" t="e">
        <f t="shared" ca="1" si="0"/>
        <v>#NAME?</v>
      </c>
      <c r="AQ5" s="30" t="e">
        <f t="shared" ca="1" si="0"/>
        <v>#NAME?</v>
      </c>
      <c r="AR5" s="30" t="e">
        <f t="shared" ca="1" si="0"/>
        <v>#NAME?</v>
      </c>
      <c r="AS5" s="30" t="e">
        <f t="shared" ca="1" si="0"/>
        <v>#NAME?</v>
      </c>
      <c r="AT5" s="30" t="e">
        <f t="shared" ca="1" si="0"/>
        <v>#NAME?</v>
      </c>
      <c r="AU5" s="30" t="e">
        <f t="shared" ca="1" si="0"/>
        <v>#NAME?</v>
      </c>
      <c r="AV5" s="30" t="e">
        <f t="shared" ca="1" si="0"/>
        <v>#NAME?</v>
      </c>
      <c r="AW5" s="30" t="e">
        <f t="shared" ca="1" si="0"/>
        <v>#NAME?</v>
      </c>
      <c r="AX5" s="30" t="e">
        <f t="shared" ca="1" si="0"/>
        <v>#NAME?</v>
      </c>
      <c r="AY5" s="30" t="e">
        <f t="shared" ca="1" si="0"/>
        <v>#NAME?</v>
      </c>
      <c r="AZ5" s="30" t="e">
        <f t="shared" ca="1" si="0"/>
        <v>#NAME?</v>
      </c>
      <c r="BA5" s="30" t="e">
        <f t="shared" ca="1" si="0"/>
        <v>#NAME?</v>
      </c>
      <c r="BB5" s="30" t="e">
        <f t="shared" ca="1" si="0"/>
        <v>#NAME?</v>
      </c>
      <c r="BC5" s="30" t="e">
        <f t="shared" ca="1" si="0"/>
        <v>#NAME?</v>
      </c>
      <c r="BD5" s="30" t="e">
        <f t="shared" ca="1" si="0"/>
        <v>#NAME?</v>
      </c>
      <c r="BE5" s="30" t="e">
        <f t="shared" ca="1" si="0"/>
        <v>#NAME?</v>
      </c>
      <c r="BF5" s="30" t="e">
        <f t="shared" ca="1" si="0"/>
        <v>#NAME?</v>
      </c>
      <c r="BG5" s="30" t="e">
        <f t="shared" ca="1" si="0"/>
        <v>#NAME?</v>
      </c>
      <c r="BH5" s="30" t="e">
        <f t="shared" ca="1" si="0"/>
        <v>#NAME?</v>
      </c>
      <c r="BI5" s="30" t="e">
        <f t="shared" ca="1" si="0"/>
        <v>#NAME?</v>
      </c>
    </row>
    <row r="6" spans="1:61" ht="15.75" customHeight="1" x14ac:dyDescent="0.15">
      <c r="A6" s="27" t="s">
        <v>314</v>
      </c>
      <c r="B6" s="3">
        <v>0.6</v>
      </c>
      <c r="C6" s="3">
        <v>0.85</v>
      </c>
      <c r="D6" s="3">
        <v>0.95</v>
      </c>
      <c r="E6" s="3">
        <v>0.15</v>
      </c>
      <c r="F6" s="3">
        <v>0.15</v>
      </c>
      <c r="G6" s="3">
        <v>0.6</v>
      </c>
      <c r="H6" s="3">
        <v>0.25</v>
      </c>
      <c r="I6" s="3">
        <v>0.02</v>
      </c>
      <c r="J6" s="30">
        <v>0.9</v>
      </c>
      <c r="K6" s="30">
        <v>0.65</v>
      </c>
      <c r="L6" s="30">
        <v>0.55000000000000004</v>
      </c>
      <c r="M6" s="30">
        <v>0.3</v>
      </c>
      <c r="N6" s="30">
        <v>0.08</v>
      </c>
      <c r="O6" s="30">
        <v>0.05</v>
      </c>
      <c r="P6" s="30">
        <v>0.25</v>
      </c>
      <c r="Q6" s="30">
        <v>0.05</v>
      </c>
      <c r="R6" s="30">
        <v>0.65</v>
      </c>
      <c r="S6" s="30">
        <v>0.75</v>
      </c>
      <c r="T6" s="30">
        <v>0.25</v>
      </c>
      <c r="U6" s="30">
        <v>0.9</v>
      </c>
      <c r="V6" s="30">
        <v>0.87</v>
      </c>
      <c r="W6" s="30">
        <v>0.04</v>
      </c>
      <c r="X6" s="30">
        <v>0.54</v>
      </c>
      <c r="Y6" s="30">
        <v>0.05</v>
      </c>
      <c r="Z6" s="30">
        <v>0.35</v>
      </c>
      <c r="AA6" s="30">
        <v>0.44</v>
      </c>
      <c r="AB6" s="30">
        <v>0.2</v>
      </c>
      <c r="AC6" s="30">
        <v>0.15</v>
      </c>
      <c r="AD6" s="30">
        <v>0.08</v>
      </c>
      <c r="AE6" s="30">
        <v>0.09</v>
      </c>
      <c r="AF6" s="30">
        <v>1.2E-2</v>
      </c>
      <c r="AG6" s="30">
        <v>0.15</v>
      </c>
      <c r="AH6" s="30">
        <v>0.72</v>
      </c>
      <c r="AI6" s="30">
        <v>0.35</v>
      </c>
      <c r="AJ6" s="30">
        <v>0.33</v>
      </c>
      <c r="AK6" s="30">
        <v>0.26</v>
      </c>
      <c r="AL6" s="30">
        <v>0.27</v>
      </c>
      <c r="AM6" s="30">
        <v>0.3</v>
      </c>
      <c r="AN6" s="30">
        <v>0.18</v>
      </c>
      <c r="AO6" s="30">
        <v>0.15</v>
      </c>
      <c r="AP6" s="30">
        <v>0.02</v>
      </c>
      <c r="AQ6" s="30">
        <v>0.22</v>
      </c>
      <c r="AR6" s="30">
        <v>0.23</v>
      </c>
      <c r="AS6" s="30">
        <v>0.45</v>
      </c>
      <c r="AT6" s="30">
        <v>0.3</v>
      </c>
      <c r="AU6" s="30">
        <v>0.7</v>
      </c>
      <c r="AV6" s="30">
        <v>0.15</v>
      </c>
      <c r="AW6" s="30">
        <v>0.65</v>
      </c>
      <c r="AX6" s="30">
        <v>0.1</v>
      </c>
      <c r="AY6" s="30">
        <v>0.75</v>
      </c>
      <c r="AZ6" s="30">
        <v>0.05</v>
      </c>
      <c r="BA6" s="30">
        <v>9.9999999999999995E-7</v>
      </c>
      <c r="BB6" s="30">
        <v>0.02</v>
      </c>
      <c r="BC6" s="30">
        <v>0.65</v>
      </c>
      <c r="BD6" s="30">
        <v>0.6</v>
      </c>
      <c r="BE6" s="30"/>
      <c r="BF6" s="30"/>
      <c r="BG6" s="30"/>
      <c r="BH6" s="30"/>
      <c r="BI6" s="30"/>
    </row>
    <row r="7" spans="1:61" ht="15.75" customHeight="1" x14ac:dyDescent="0.15">
      <c r="A7" s="27" t="s">
        <v>324</v>
      </c>
      <c r="B7" s="30" t="e">
        <f t="shared" ref="B7:BI7" ca="1" si="1">IF(B5 = "", "",(B6-B$5)^2)</f>
        <v>#NAME?</v>
      </c>
      <c r="C7" s="30" t="e">
        <f t="shared" ca="1" si="1"/>
        <v>#NAME?</v>
      </c>
      <c r="D7" s="30" t="e">
        <f t="shared" ca="1" si="1"/>
        <v>#NAME?</v>
      </c>
      <c r="E7" s="30" t="e">
        <f t="shared" ca="1" si="1"/>
        <v>#NAME?</v>
      </c>
      <c r="F7" s="30" t="e">
        <f t="shared" ca="1" si="1"/>
        <v>#NAME?</v>
      </c>
      <c r="G7" s="30" t="e">
        <f t="shared" ca="1" si="1"/>
        <v>#NAME?</v>
      </c>
      <c r="H7" s="30" t="e">
        <f t="shared" ca="1" si="1"/>
        <v>#NAME?</v>
      </c>
      <c r="I7" s="30" t="e">
        <f t="shared" ca="1" si="1"/>
        <v>#NAME?</v>
      </c>
      <c r="J7" s="30" t="e">
        <f t="shared" ca="1" si="1"/>
        <v>#NAME?</v>
      </c>
      <c r="K7" s="30" t="e">
        <f t="shared" ca="1" si="1"/>
        <v>#NAME?</v>
      </c>
      <c r="L7" s="30" t="e">
        <f t="shared" ca="1" si="1"/>
        <v>#NAME?</v>
      </c>
      <c r="M7" s="30" t="e">
        <f t="shared" ca="1" si="1"/>
        <v>#NAME?</v>
      </c>
      <c r="N7" s="30" t="e">
        <f t="shared" ca="1" si="1"/>
        <v>#NAME?</v>
      </c>
      <c r="O7" s="30" t="e">
        <f t="shared" ca="1" si="1"/>
        <v>#NAME?</v>
      </c>
      <c r="P7" s="30" t="e">
        <f t="shared" ca="1" si="1"/>
        <v>#NAME?</v>
      </c>
      <c r="Q7" s="30" t="e">
        <f t="shared" ca="1" si="1"/>
        <v>#NAME?</v>
      </c>
      <c r="R7" s="30" t="e">
        <f t="shared" ca="1" si="1"/>
        <v>#NAME?</v>
      </c>
      <c r="S7" s="30" t="e">
        <f t="shared" ca="1" si="1"/>
        <v>#NAME?</v>
      </c>
      <c r="T7" s="30" t="e">
        <f t="shared" ca="1" si="1"/>
        <v>#NAME?</v>
      </c>
      <c r="U7" s="30" t="e">
        <f t="shared" ca="1" si="1"/>
        <v>#NAME?</v>
      </c>
      <c r="V7" s="30" t="e">
        <f t="shared" ca="1" si="1"/>
        <v>#NAME?</v>
      </c>
      <c r="W7" s="30" t="e">
        <f t="shared" ca="1" si="1"/>
        <v>#NAME?</v>
      </c>
      <c r="X7" s="30" t="e">
        <f t="shared" ca="1" si="1"/>
        <v>#NAME?</v>
      </c>
      <c r="Y7" s="30" t="e">
        <f t="shared" ca="1" si="1"/>
        <v>#NAME?</v>
      </c>
      <c r="Z7" s="30" t="e">
        <f t="shared" ca="1" si="1"/>
        <v>#NAME?</v>
      </c>
      <c r="AA7" s="30" t="e">
        <f t="shared" ca="1" si="1"/>
        <v>#NAME?</v>
      </c>
      <c r="AB7" s="30" t="e">
        <f t="shared" ca="1" si="1"/>
        <v>#NAME?</v>
      </c>
      <c r="AC7" s="30" t="e">
        <f t="shared" ca="1" si="1"/>
        <v>#NAME?</v>
      </c>
      <c r="AD7" s="30" t="e">
        <f t="shared" ca="1" si="1"/>
        <v>#NAME?</v>
      </c>
      <c r="AE7" s="30" t="e">
        <f t="shared" ca="1" si="1"/>
        <v>#NAME?</v>
      </c>
      <c r="AF7" s="30" t="e">
        <f t="shared" ca="1" si="1"/>
        <v>#NAME?</v>
      </c>
      <c r="AG7" s="30" t="e">
        <f t="shared" ca="1" si="1"/>
        <v>#NAME?</v>
      </c>
      <c r="AH7" s="30" t="e">
        <f t="shared" ca="1" si="1"/>
        <v>#NAME?</v>
      </c>
      <c r="AI7" s="30" t="e">
        <f t="shared" ca="1" si="1"/>
        <v>#NAME?</v>
      </c>
      <c r="AJ7" s="30" t="e">
        <f t="shared" ca="1" si="1"/>
        <v>#NAME?</v>
      </c>
      <c r="AK7" s="30" t="e">
        <f t="shared" ca="1" si="1"/>
        <v>#NAME?</v>
      </c>
      <c r="AL7" s="30" t="e">
        <f t="shared" ca="1" si="1"/>
        <v>#NAME?</v>
      </c>
      <c r="AM7" s="30" t="e">
        <f t="shared" ca="1" si="1"/>
        <v>#NAME?</v>
      </c>
      <c r="AN7" s="30" t="e">
        <f t="shared" ca="1" si="1"/>
        <v>#NAME?</v>
      </c>
      <c r="AO7" s="30" t="e">
        <f t="shared" ca="1" si="1"/>
        <v>#NAME?</v>
      </c>
      <c r="AP7" s="30" t="e">
        <f t="shared" ca="1" si="1"/>
        <v>#NAME?</v>
      </c>
      <c r="AQ7" s="30" t="e">
        <f t="shared" ca="1" si="1"/>
        <v>#NAME?</v>
      </c>
      <c r="AR7" s="30" t="e">
        <f t="shared" ca="1" si="1"/>
        <v>#NAME?</v>
      </c>
      <c r="AS7" s="30" t="e">
        <f t="shared" ca="1" si="1"/>
        <v>#NAME?</v>
      </c>
      <c r="AT7" s="30" t="e">
        <f t="shared" ca="1" si="1"/>
        <v>#NAME?</v>
      </c>
      <c r="AU7" s="30" t="e">
        <f t="shared" ca="1" si="1"/>
        <v>#NAME?</v>
      </c>
      <c r="AV7" s="30" t="e">
        <f t="shared" ca="1" si="1"/>
        <v>#NAME?</v>
      </c>
      <c r="AW7" s="30" t="e">
        <f t="shared" ca="1" si="1"/>
        <v>#NAME?</v>
      </c>
      <c r="AX7" s="30" t="e">
        <f t="shared" ca="1" si="1"/>
        <v>#NAME?</v>
      </c>
      <c r="AY7" s="30" t="e">
        <f t="shared" ca="1" si="1"/>
        <v>#NAME?</v>
      </c>
      <c r="AZ7" s="30" t="e">
        <f t="shared" ca="1" si="1"/>
        <v>#NAME?</v>
      </c>
      <c r="BA7" s="30" t="e">
        <f t="shared" ca="1" si="1"/>
        <v>#NAME?</v>
      </c>
      <c r="BB7" s="30" t="e">
        <f t="shared" ca="1" si="1"/>
        <v>#NAME?</v>
      </c>
      <c r="BC7" s="30" t="e">
        <f t="shared" ca="1" si="1"/>
        <v>#NAME?</v>
      </c>
      <c r="BD7" s="30" t="e">
        <f t="shared" ca="1" si="1"/>
        <v>#NAME?</v>
      </c>
      <c r="BE7" s="30" t="e">
        <f t="shared" ca="1" si="1"/>
        <v>#NAME?</v>
      </c>
      <c r="BF7" s="30" t="e">
        <f t="shared" ca="1" si="1"/>
        <v>#NAME?</v>
      </c>
      <c r="BG7" s="30" t="e">
        <f t="shared" ca="1" si="1"/>
        <v>#NAME?</v>
      </c>
      <c r="BH7" s="30" t="e">
        <f t="shared" ca="1" si="1"/>
        <v>#NAME?</v>
      </c>
      <c r="BI7" s="30" t="e">
        <f t="shared" ca="1" si="1"/>
        <v>#NAME?</v>
      </c>
    </row>
    <row r="8" spans="1:61" ht="15.75" customHeight="1" x14ac:dyDescent="0.15">
      <c r="A8" s="27" t="s">
        <v>333</v>
      </c>
      <c r="B8" s="36" t="e">
        <f t="shared" ref="B8:BI8" ca="1" si="2">IF(B7 ="", "", SUM(B7)/COUNT(B7))</f>
        <v>#NAME?</v>
      </c>
      <c r="C8" s="36" t="e">
        <f t="shared" ca="1" si="2"/>
        <v>#NAME?</v>
      </c>
      <c r="D8" s="36" t="e">
        <f t="shared" ca="1" si="2"/>
        <v>#NAME?</v>
      </c>
      <c r="E8" s="36" t="e">
        <f t="shared" ca="1" si="2"/>
        <v>#NAME?</v>
      </c>
      <c r="F8" s="36" t="e">
        <f t="shared" ca="1" si="2"/>
        <v>#NAME?</v>
      </c>
      <c r="G8" s="36" t="e">
        <f t="shared" ca="1" si="2"/>
        <v>#NAME?</v>
      </c>
      <c r="H8" s="36" t="e">
        <f t="shared" ca="1" si="2"/>
        <v>#NAME?</v>
      </c>
      <c r="I8" s="36" t="e">
        <f t="shared" ca="1" si="2"/>
        <v>#NAME?</v>
      </c>
      <c r="J8" s="36" t="e">
        <f t="shared" ca="1" si="2"/>
        <v>#NAME?</v>
      </c>
      <c r="K8" s="36" t="e">
        <f t="shared" ca="1" si="2"/>
        <v>#NAME?</v>
      </c>
      <c r="L8" s="36" t="e">
        <f t="shared" ca="1" si="2"/>
        <v>#NAME?</v>
      </c>
      <c r="M8" s="36" t="e">
        <f t="shared" ca="1" si="2"/>
        <v>#NAME?</v>
      </c>
      <c r="N8" s="36" t="e">
        <f t="shared" ca="1" si="2"/>
        <v>#NAME?</v>
      </c>
      <c r="O8" s="36" t="e">
        <f t="shared" ca="1" si="2"/>
        <v>#NAME?</v>
      </c>
      <c r="P8" s="36" t="e">
        <f t="shared" ca="1" si="2"/>
        <v>#NAME?</v>
      </c>
      <c r="Q8" s="36" t="e">
        <f t="shared" ca="1" si="2"/>
        <v>#NAME?</v>
      </c>
      <c r="R8" s="36" t="e">
        <f t="shared" ca="1" si="2"/>
        <v>#NAME?</v>
      </c>
      <c r="S8" s="36" t="e">
        <f t="shared" ca="1" si="2"/>
        <v>#NAME?</v>
      </c>
      <c r="T8" s="36" t="e">
        <f t="shared" ca="1" si="2"/>
        <v>#NAME?</v>
      </c>
      <c r="U8" s="36" t="e">
        <f t="shared" ca="1" si="2"/>
        <v>#NAME?</v>
      </c>
      <c r="V8" s="36" t="e">
        <f t="shared" ca="1" si="2"/>
        <v>#NAME?</v>
      </c>
      <c r="W8" s="36" t="e">
        <f t="shared" ca="1" si="2"/>
        <v>#NAME?</v>
      </c>
      <c r="X8" s="36" t="e">
        <f t="shared" ca="1" si="2"/>
        <v>#NAME?</v>
      </c>
      <c r="Y8" s="36" t="e">
        <f t="shared" ca="1" si="2"/>
        <v>#NAME?</v>
      </c>
      <c r="Z8" s="36" t="e">
        <f t="shared" ca="1" si="2"/>
        <v>#NAME?</v>
      </c>
      <c r="AA8" s="36" t="e">
        <f t="shared" ca="1" si="2"/>
        <v>#NAME?</v>
      </c>
      <c r="AB8" s="36" t="e">
        <f t="shared" ca="1" si="2"/>
        <v>#NAME?</v>
      </c>
      <c r="AC8" s="36" t="e">
        <f t="shared" ca="1" si="2"/>
        <v>#NAME?</v>
      </c>
      <c r="AD8" s="36" t="e">
        <f t="shared" ca="1" si="2"/>
        <v>#NAME?</v>
      </c>
      <c r="AE8" s="36" t="e">
        <f t="shared" ca="1" si="2"/>
        <v>#NAME?</v>
      </c>
      <c r="AF8" s="36" t="e">
        <f t="shared" ca="1" si="2"/>
        <v>#NAME?</v>
      </c>
      <c r="AG8" s="36" t="e">
        <f t="shared" ca="1" si="2"/>
        <v>#NAME?</v>
      </c>
      <c r="AH8" s="36" t="e">
        <f t="shared" ca="1" si="2"/>
        <v>#NAME?</v>
      </c>
      <c r="AI8" s="36" t="e">
        <f t="shared" ca="1" si="2"/>
        <v>#NAME?</v>
      </c>
      <c r="AJ8" s="36" t="e">
        <f t="shared" ca="1" si="2"/>
        <v>#NAME?</v>
      </c>
      <c r="AK8" s="36" t="e">
        <f t="shared" ca="1" si="2"/>
        <v>#NAME?</v>
      </c>
      <c r="AL8" s="36" t="e">
        <f t="shared" ca="1" si="2"/>
        <v>#NAME?</v>
      </c>
      <c r="AM8" s="36" t="e">
        <f t="shared" ca="1" si="2"/>
        <v>#NAME?</v>
      </c>
      <c r="AN8" s="36" t="e">
        <f t="shared" ca="1" si="2"/>
        <v>#NAME?</v>
      </c>
      <c r="AO8" s="36" t="e">
        <f t="shared" ca="1" si="2"/>
        <v>#NAME?</v>
      </c>
      <c r="AP8" s="36" t="e">
        <f t="shared" ca="1" si="2"/>
        <v>#NAME?</v>
      </c>
      <c r="AQ8" s="36" t="e">
        <f t="shared" ca="1" si="2"/>
        <v>#NAME?</v>
      </c>
      <c r="AR8" s="36" t="e">
        <f t="shared" ca="1" si="2"/>
        <v>#NAME?</v>
      </c>
      <c r="AS8" s="36" t="e">
        <f t="shared" ca="1" si="2"/>
        <v>#NAME?</v>
      </c>
      <c r="AT8" s="36" t="e">
        <f t="shared" ca="1" si="2"/>
        <v>#NAME?</v>
      </c>
      <c r="AU8" s="36" t="e">
        <f t="shared" ca="1" si="2"/>
        <v>#NAME?</v>
      </c>
      <c r="AV8" s="36" t="e">
        <f t="shared" ca="1" si="2"/>
        <v>#NAME?</v>
      </c>
      <c r="AW8" s="36" t="e">
        <f t="shared" ca="1" si="2"/>
        <v>#NAME?</v>
      </c>
      <c r="AX8" s="36" t="e">
        <f t="shared" ca="1" si="2"/>
        <v>#NAME?</v>
      </c>
      <c r="AY8" s="36" t="e">
        <f t="shared" ca="1" si="2"/>
        <v>#NAME?</v>
      </c>
      <c r="AZ8" s="36" t="e">
        <f t="shared" ca="1" si="2"/>
        <v>#NAME?</v>
      </c>
      <c r="BA8" s="36" t="e">
        <f t="shared" ca="1" si="2"/>
        <v>#NAME?</v>
      </c>
      <c r="BB8" s="36" t="e">
        <f t="shared" ca="1" si="2"/>
        <v>#NAME?</v>
      </c>
      <c r="BC8" s="36" t="e">
        <f t="shared" ca="1" si="2"/>
        <v>#NAME?</v>
      </c>
      <c r="BD8" s="36" t="e">
        <f t="shared" ca="1" si="2"/>
        <v>#NAME?</v>
      </c>
      <c r="BE8" s="36" t="e">
        <f t="shared" ca="1" si="2"/>
        <v>#NAME?</v>
      </c>
      <c r="BF8" s="36" t="e">
        <f t="shared" ca="1" si="2"/>
        <v>#NAME?</v>
      </c>
      <c r="BG8" s="36" t="e">
        <f t="shared" ca="1" si="2"/>
        <v>#NAME?</v>
      </c>
      <c r="BH8" s="36" t="e">
        <f t="shared" ca="1" si="2"/>
        <v>#NAME?</v>
      </c>
      <c r="BI8" s="36" t="e">
        <f t="shared" ca="1" si="2"/>
        <v>#NAME?</v>
      </c>
    </row>
    <row r="9" spans="1:61" ht="15.75" customHeight="1" x14ac:dyDescent="0.15">
      <c r="A9" s="27" t="s">
        <v>513</v>
      </c>
      <c r="B9" s="36" t="e">
        <f t="shared" ref="B9:BD9" ca="1" si="3">IF(B5="","", B5*LN(B6)+(1-B5)*LN(1-B6))</f>
        <v>#NAME?</v>
      </c>
      <c r="C9" s="36" t="e">
        <f t="shared" ca="1" si="3"/>
        <v>#NAME?</v>
      </c>
      <c r="D9" s="36" t="e">
        <f t="shared" ca="1" si="3"/>
        <v>#NAME?</v>
      </c>
      <c r="E9" s="36" t="e">
        <f t="shared" ca="1" si="3"/>
        <v>#NAME?</v>
      </c>
      <c r="F9" s="36" t="e">
        <f t="shared" ca="1" si="3"/>
        <v>#NAME?</v>
      </c>
      <c r="G9" s="36" t="e">
        <f t="shared" ca="1" si="3"/>
        <v>#NAME?</v>
      </c>
      <c r="H9" s="36" t="e">
        <f t="shared" ca="1" si="3"/>
        <v>#NAME?</v>
      </c>
      <c r="I9" s="36" t="e">
        <f t="shared" ca="1" si="3"/>
        <v>#NAME?</v>
      </c>
      <c r="J9" s="36" t="e">
        <f t="shared" ca="1" si="3"/>
        <v>#NAME?</v>
      </c>
      <c r="K9" s="36" t="e">
        <f t="shared" ca="1" si="3"/>
        <v>#NAME?</v>
      </c>
      <c r="L9" s="36" t="e">
        <f t="shared" ca="1" si="3"/>
        <v>#NAME?</v>
      </c>
      <c r="M9" s="36" t="e">
        <f t="shared" ca="1" si="3"/>
        <v>#NAME?</v>
      </c>
      <c r="N9" s="36" t="e">
        <f t="shared" ca="1" si="3"/>
        <v>#NAME?</v>
      </c>
      <c r="O9" s="36" t="e">
        <f t="shared" ca="1" si="3"/>
        <v>#NAME?</v>
      </c>
      <c r="P9" s="36" t="e">
        <f t="shared" ca="1" si="3"/>
        <v>#NAME?</v>
      </c>
      <c r="Q9" s="36" t="e">
        <f t="shared" ca="1" si="3"/>
        <v>#NAME?</v>
      </c>
      <c r="R9" s="36" t="e">
        <f t="shared" ca="1" si="3"/>
        <v>#NAME?</v>
      </c>
      <c r="S9" s="36" t="e">
        <f t="shared" ca="1" si="3"/>
        <v>#NAME?</v>
      </c>
      <c r="T9" s="36" t="e">
        <f t="shared" ca="1" si="3"/>
        <v>#NAME?</v>
      </c>
      <c r="U9" s="36" t="e">
        <f t="shared" ca="1" si="3"/>
        <v>#NAME?</v>
      </c>
      <c r="V9" s="36" t="e">
        <f t="shared" ca="1" si="3"/>
        <v>#NAME?</v>
      </c>
      <c r="W9" s="36" t="e">
        <f t="shared" ca="1" si="3"/>
        <v>#NAME?</v>
      </c>
      <c r="X9" s="36" t="e">
        <f t="shared" ca="1" si="3"/>
        <v>#NAME?</v>
      </c>
      <c r="Y9" s="36" t="e">
        <f t="shared" ca="1" si="3"/>
        <v>#NAME?</v>
      </c>
      <c r="Z9" s="36" t="e">
        <f t="shared" ca="1" si="3"/>
        <v>#NAME?</v>
      </c>
      <c r="AA9" s="36" t="e">
        <f t="shared" ca="1" si="3"/>
        <v>#NAME?</v>
      </c>
      <c r="AB9" s="36" t="e">
        <f t="shared" ca="1" si="3"/>
        <v>#NAME?</v>
      </c>
      <c r="AC9" s="36" t="e">
        <f t="shared" ca="1" si="3"/>
        <v>#NAME?</v>
      </c>
      <c r="AD9" s="36" t="e">
        <f t="shared" ca="1" si="3"/>
        <v>#NAME?</v>
      </c>
      <c r="AE9" s="36" t="e">
        <f t="shared" ca="1" si="3"/>
        <v>#NAME?</v>
      </c>
      <c r="AF9" s="36" t="e">
        <f t="shared" ca="1" si="3"/>
        <v>#NAME?</v>
      </c>
      <c r="AG9" s="36" t="e">
        <f t="shared" ca="1" si="3"/>
        <v>#NAME?</v>
      </c>
      <c r="AH9" s="36" t="e">
        <f t="shared" ca="1" si="3"/>
        <v>#NAME?</v>
      </c>
      <c r="AI9" s="36" t="e">
        <f t="shared" ca="1" si="3"/>
        <v>#NAME?</v>
      </c>
      <c r="AJ9" s="36" t="e">
        <f t="shared" ca="1" si="3"/>
        <v>#NAME?</v>
      </c>
      <c r="AK9" s="36" t="e">
        <f t="shared" ca="1" si="3"/>
        <v>#NAME?</v>
      </c>
      <c r="AL9" s="36" t="e">
        <f t="shared" ca="1" si="3"/>
        <v>#NAME?</v>
      </c>
      <c r="AM9" s="36" t="e">
        <f t="shared" ca="1" si="3"/>
        <v>#NAME?</v>
      </c>
      <c r="AN9" s="36" t="e">
        <f t="shared" ca="1" si="3"/>
        <v>#NAME?</v>
      </c>
      <c r="AO9" s="36" t="e">
        <f t="shared" ca="1" si="3"/>
        <v>#NAME?</v>
      </c>
      <c r="AP9" s="36" t="e">
        <f t="shared" ca="1" si="3"/>
        <v>#NAME?</v>
      </c>
      <c r="AQ9" s="36" t="e">
        <f t="shared" ca="1" si="3"/>
        <v>#NAME?</v>
      </c>
      <c r="AR9" s="36" t="e">
        <f t="shared" ca="1" si="3"/>
        <v>#NAME?</v>
      </c>
      <c r="AS9" s="36" t="e">
        <f t="shared" ca="1" si="3"/>
        <v>#NAME?</v>
      </c>
      <c r="AT9" s="36" t="e">
        <f t="shared" ca="1" si="3"/>
        <v>#NAME?</v>
      </c>
      <c r="AU9" s="36" t="e">
        <f t="shared" ca="1" si="3"/>
        <v>#NAME?</v>
      </c>
      <c r="AV9" s="36" t="e">
        <f t="shared" ca="1" si="3"/>
        <v>#NAME?</v>
      </c>
      <c r="AW9" s="36" t="e">
        <f t="shared" ca="1" si="3"/>
        <v>#NAME?</v>
      </c>
      <c r="AX9" s="36" t="e">
        <f t="shared" ca="1" si="3"/>
        <v>#NAME?</v>
      </c>
      <c r="AY9" s="36" t="e">
        <f t="shared" ca="1" si="3"/>
        <v>#NAME?</v>
      </c>
      <c r="AZ9" s="36" t="e">
        <f t="shared" ca="1" si="3"/>
        <v>#NAME?</v>
      </c>
      <c r="BA9" s="36" t="e">
        <f t="shared" ca="1" si="3"/>
        <v>#NAME?</v>
      </c>
      <c r="BB9" s="36" t="e">
        <f t="shared" ca="1" si="3"/>
        <v>#NAME?</v>
      </c>
      <c r="BC9" s="36" t="e">
        <f t="shared" ca="1" si="3"/>
        <v>#NAME?</v>
      </c>
      <c r="BD9" s="36" t="e">
        <f t="shared" ca="1" si="3"/>
        <v>#NAME?</v>
      </c>
      <c r="BE9" s="30"/>
      <c r="BF9" s="30"/>
      <c r="BG9" s="30"/>
      <c r="BH9" s="30"/>
      <c r="BI9" s="30"/>
    </row>
    <row r="10" spans="1:61" ht="15.75" customHeight="1" x14ac:dyDescent="0.15">
      <c r="A10" s="37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</row>
    <row r="11" spans="1:61" ht="15.75" customHeight="1" x14ac:dyDescent="0.15">
      <c r="A11" s="37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</row>
    <row r="12" spans="1:61" ht="15.75" customHeight="1" x14ac:dyDescent="0.15">
      <c r="A12" s="37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</row>
    <row r="13" spans="1:61" ht="15.75" customHeight="1" x14ac:dyDescent="0.15">
      <c r="A13" s="37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</row>
    <row r="14" spans="1:61" ht="15.75" customHeight="1" x14ac:dyDescent="0.15">
      <c r="A14" s="37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</row>
    <row r="15" spans="1:61" ht="15.75" customHeight="1" x14ac:dyDescent="0.15">
      <c r="A15" s="37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</row>
    <row r="16" spans="1:61" ht="15.75" customHeight="1" x14ac:dyDescent="0.15">
      <c r="A16" s="37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</row>
    <row r="17" spans="1:61" ht="15.75" customHeight="1" x14ac:dyDescent="0.15">
      <c r="A17" s="37"/>
      <c r="B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</row>
    <row r="18" spans="1:61" ht="15.75" customHeight="1" x14ac:dyDescent="0.15">
      <c r="A18" s="37"/>
      <c r="B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</row>
    <row r="19" spans="1:61" ht="15.75" customHeight="1" x14ac:dyDescent="0.15">
      <c r="A19" s="37"/>
      <c r="B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</row>
    <row r="20" spans="1:61" ht="15.75" customHeight="1" x14ac:dyDescent="0.15">
      <c r="A20" s="37"/>
      <c r="B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</row>
    <row r="21" spans="1:61" ht="15.75" customHeight="1" x14ac:dyDescent="0.15">
      <c r="A21" s="37"/>
      <c r="B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</row>
    <row r="22" spans="1:61" ht="15.75" customHeight="1" x14ac:dyDescent="0.15">
      <c r="A22" s="37"/>
      <c r="B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</row>
    <row r="23" spans="1:61" ht="15.75" customHeight="1" x14ac:dyDescent="0.15">
      <c r="A23" s="37"/>
      <c r="B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</row>
    <row r="24" spans="1:61" ht="15.75" customHeight="1" x14ac:dyDescent="0.15">
      <c r="A24" s="37"/>
      <c r="B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</row>
    <row r="25" spans="1:61" ht="15.75" customHeight="1" x14ac:dyDescent="0.15">
      <c r="A25" s="37"/>
      <c r="B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</row>
    <row r="26" spans="1:61" ht="15.75" customHeight="1" x14ac:dyDescent="0.15">
      <c r="A26" s="37"/>
      <c r="B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</row>
    <row r="27" spans="1:61" ht="15.75" customHeight="1" x14ac:dyDescent="0.15">
      <c r="A27" s="37"/>
      <c r="B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</row>
    <row r="28" spans="1:61" ht="15.75" customHeight="1" x14ac:dyDescent="0.15">
      <c r="A28" s="37"/>
      <c r="B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</row>
    <row r="29" spans="1:61" ht="15.75" customHeight="1" x14ac:dyDescent="0.15">
      <c r="A29" s="37"/>
      <c r="B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</row>
    <row r="30" spans="1:61" ht="15.75" customHeight="1" x14ac:dyDescent="0.15">
      <c r="A30" s="37"/>
      <c r="B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</row>
    <row r="31" spans="1:61" ht="15.75" customHeight="1" x14ac:dyDescent="0.15">
      <c r="A31" s="37"/>
      <c r="B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</row>
    <row r="32" spans="1:61" ht="15.75" customHeight="1" x14ac:dyDescent="0.15">
      <c r="A32" s="37"/>
      <c r="B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</row>
    <row r="33" spans="1:61" ht="15.75" customHeight="1" x14ac:dyDescent="0.15">
      <c r="A33" s="37"/>
      <c r="B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</row>
    <row r="34" spans="1:61" ht="15.75" customHeight="1" x14ac:dyDescent="0.15">
      <c r="A34" s="37"/>
      <c r="B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</row>
    <row r="35" spans="1:61" ht="15.75" customHeight="1" x14ac:dyDescent="0.15">
      <c r="A35" s="37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</row>
    <row r="36" spans="1:61" ht="15.75" customHeight="1" x14ac:dyDescent="0.15">
      <c r="A36" s="37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</row>
    <row r="37" spans="1:61" ht="15.75" customHeight="1" x14ac:dyDescent="0.15">
      <c r="A37" s="37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</row>
    <row r="38" spans="1:61" ht="15.75" customHeight="1" x14ac:dyDescent="0.15">
      <c r="A38" s="37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</row>
    <row r="39" spans="1:61" ht="15.75" customHeight="1" x14ac:dyDescent="0.15">
      <c r="A39" s="37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</row>
    <row r="40" spans="1:61" ht="15.75" customHeight="1" x14ac:dyDescent="0.15">
      <c r="A40" s="37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</row>
    <row r="41" spans="1:61" ht="15.75" customHeight="1" x14ac:dyDescent="0.15">
      <c r="A41" s="37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</row>
    <row r="42" spans="1:61" ht="15.75" customHeight="1" x14ac:dyDescent="0.15">
      <c r="A42" s="37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</row>
    <row r="43" spans="1:61" ht="15.75" customHeight="1" x14ac:dyDescent="0.15">
      <c r="A43" s="37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</row>
    <row r="44" spans="1:61" ht="15.75" customHeight="1" x14ac:dyDescent="0.15">
      <c r="A44" s="37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</row>
    <row r="45" spans="1:61" ht="15.75" customHeight="1" x14ac:dyDescent="0.15">
      <c r="A45" s="37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</row>
    <row r="46" spans="1:61" ht="15.75" customHeight="1" x14ac:dyDescent="0.15">
      <c r="A46" s="37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</row>
    <row r="47" spans="1:61" ht="15.75" customHeight="1" x14ac:dyDescent="0.15">
      <c r="A47" s="37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</row>
    <row r="48" spans="1:61" ht="15.75" customHeight="1" x14ac:dyDescent="0.15">
      <c r="A48" s="37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</row>
    <row r="49" spans="1:61" ht="15.75" customHeight="1" x14ac:dyDescent="0.15">
      <c r="A49" s="37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</row>
    <row r="50" spans="1:61" ht="13" x14ac:dyDescent="0.15">
      <c r="A50" s="37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</row>
    <row r="51" spans="1:61" ht="13" x14ac:dyDescent="0.15">
      <c r="A51" s="37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</row>
    <row r="52" spans="1:61" ht="13" x14ac:dyDescent="0.15">
      <c r="A52" s="37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</row>
    <row r="53" spans="1:61" ht="13" x14ac:dyDescent="0.15">
      <c r="A53" s="37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1" ht="13" x14ac:dyDescent="0.15">
      <c r="A54" s="37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</row>
    <row r="55" spans="1:61" ht="13" x14ac:dyDescent="0.15">
      <c r="A55" s="37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</row>
    <row r="56" spans="1:61" ht="13" x14ac:dyDescent="0.15">
      <c r="A56" s="37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</row>
    <row r="57" spans="1:61" ht="13" x14ac:dyDescent="0.15">
      <c r="A57" s="37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</row>
    <row r="58" spans="1:61" ht="13" x14ac:dyDescent="0.15">
      <c r="A58" s="37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</row>
    <row r="59" spans="1:61" ht="13" x14ac:dyDescent="0.15">
      <c r="A59" s="37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</row>
    <row r="60" spans="1:61" ht="13" x14ac:dyDescent="0.15">
      <c r="A60" s="37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</row>
    <row r="61" spans="1:61" ht="13" x14ac:dyDescent="0.15">
      <c r="A61" s="37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</row>
    <row r="62" spans="1:61" ht="13" x14ac:dyDescent="0.15">
      <c r="A62" s="37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</row>
    <row r="63" spans="1:61" ht="13" x14ac:dyDescent="0.15">
      <c r="A63" s="37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</row>
    <row r="64" spans="1:61" ht="13" x14ac:dyDescent="0.15">
      <c r="A64" s="37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</row>
    <row r="65" spans="1:61" ht="13" x14ac:dyDescent="0.15">
      <c r="A65" s="37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</row>
    <row r="66" spans="1:61" ht="13" x14ac:dyDescent="0.15">
      <c r="A66" s="37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</row>
    <row r="67" spans="1:61" ht="13" x14ac:dyDescent="0.15">
      <c r="A67" s="37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</row>
    <row r="68" spans="1:61" ht="13" x14ac:dyDescent="0.15">
      <c r="A68" s="37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</row>
    <row r="69" spans="1:61" ht="13" x14ac:dyDescent="0.15">
      <c r="A69" s="37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</row>
    <row r="70" spans="1:61" ht="13" x14ac:dyDescent="0.15">
      <c r="A70" s="37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</row>
    <row r="71" spans="1:61" ht="13" x14ac:dyDescent="0.15">
      <c r="A71" s="37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</row>
    <row r="72" spans="1:61" ht="13" x14ac:dyDescent="0.15">
      <c r="A72" s="37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</row>
    <row r="73" spans="1:61" ht="13" x14ac:dyDescent="0.15">
      <c r="A73" s="37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</row>
    <row r="74" spans="1:61" ht="13" x14ac:dyDescent="0.15">
      <c r="A74" s="37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</row>
    <row r="75" spans="1:61" ht="13" x14ac:dyDescent="0.15">
      <c r="A75" s="37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</row>
    <row r="76" spans="1:61" ht="13" x14ac:dyDescent="0.15">
      <c r="A76" s="37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</row>
    <row r="77" spans="1:61" ht="13" x14ac:dyDescent="0.15">
      <c r="A77" s="37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</row>
    <row r="78" spans="1:61" ht="13" x14ac:dyDescent="0.15">
      <c r="A78" s="37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</row>
    <row r="79" spans="1:61" ht="13" x14ac:dyDescent="0.15">
      <c r="A79" s="37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</row>
    <row r="80" spans="1:61" ht="13" x14ac:dyDescent="0.15">
      <c r="A80" s="37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</row>
    <row r="81" spans="1:61" ht="13" x14ac:dyDescent="0.15">
      <c r="A81" s="37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</row>
    <row r="82" spans="1:61" ht="13" x14ac:dyDescent="0.15">
      <c r="A82" s="37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</row>
    <row r="83" spans="1:61" ht="13" x14ac:dyDescent="0.15">
      <c r="A83" s="37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</row>
    <row r="84" spans="1:61" ht="13" x14ac:dyDescent="0.15">
      <c r="A84" s="37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</row>
    <row r="85" spans="1:61" ht="13" x14ac:dyDescent="0.15">
      <c r="A85" s="37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</row>
    <row r="86" spans="1:61" ht="13" x14ac:dyDescent="0.15">
      <c r="A86" s="37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</row>
    <row r="87" spans="1:61" ht="13" x14ac:dyDescent="0.15">
      <c r="A87" s="37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</row>
    <row r="88" spans="1:61" ht="13" x14ac:dyDescent="0.15">
      <c r="A88" s="37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</row>
    <row r="89" spans="1:61" ht="13" x14ac:dyDescent="0.15">
      <c r="A89" s="37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</row>
    <row r="90" spans="1:61" ht="13" x14ac:dyDescent="0.15">
      <c r="A90" s="37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</row>
    <row r="91" spans="1:61" ht="13" x14ac:dyDescent="0.15">
      <c r="A91" s="37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</row>
    <row r="92" spans="1:61" ht="13" x14ac:dyDescent="0.15">
      <c r="A92" s="37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</row>
    <row r="93" spans="1:61" ht="13" x14ac:dyDescent="0.15">
      <c r="A93" s="37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</row>
    <row r="94" spans="1:61" ht="13" x14ac:dyDescent="0.15">
      <c r="A94" s="37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</row>
    <row r="95" spans="1:61" ht="13" x14ac:dyDescent="0.15">
      <c r="A95" s="37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</row>
    <row r="96" spans="1:61" ht="13" x14ac:dyDescent="0.15">
      <c r="A96" s="37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</row>
    <row r="97" spans="1:61" ht="13" x14ac:dyDescent="0.15">
      <c r="A97" s="37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</row>
    <row r="98" spans="1:61" ht="13" x14ac:dyDescent="0.15">
      <c r="A98" s="37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</row>
    <row r="99" spans="1:61" ht="13" x14ac:dyDescent="0.15">
      <c r="A99" s="37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</row>
    <row r="100" spans="1:61" ht="13" x14ac:dyDescent="0.15">
      <c r="A100" s="37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</row>
    <row r="101" spans="1:61" ht="13" x14ac:dyDescent="0.15">
      <c r="A101" s="37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</row>
    <row r="102" spans="1:61" ht="13" x14ac:dyDescent="0.15">
      <c r="A102" s="37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</row>
    <row r="103" spans="1:61" ht="13" x14ac:dyDescent="0.15">
      <c r="A103" s="37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</row>
    <row r="104" spans="1:61" ht="13" x14ac:dyDescent="0.15">
      <c r="A104" s="37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</row>
    <row r="105" spans="1:61" ht="13" x14ac:dyDescent="0.15">
      <c r="A105" s="37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</row>
    <row r="106" spans="1:61" ht="13" x14ac:dyDescent="0.15">
      <c r="A106" s="37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</row>
    <row r="107" spans="1:61" ht="13" x14ac:dyDescent="0.15">
      <c r="A107" s="37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</row>
    <row r="108" spans="1:61" ht="13" x14ac:dyDescent="0.15">
      <c r="A108" s="37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</row>
    <row r="109" spans="1:61" ht="13" x14ac:dyDescent="0.15">
      <c r="A109" s="37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</row>
    <row r="110" spans="1:61" ht="13" x14ac:dyDescent="0.15">
      <c r="A110" s="37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</row>
    <row r="111" spans="1:61" ht="13" x14ac:dyDescent="0.15">
      <c r="A111" s="37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</row>
    <row r="112" spans="1:61" ht="13" x14ac:dyDescent="0.15">
      <c r="A112" s="37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</row>
    <row r="113" spans="1:61" ht="13" x14ac:dyDescent="0.15">
      <c r="A113" s="37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</row>
    <row r="114" spans="1:61" ht="13" x14ac:dyDescent="0.15">
      <c r="A114" s="37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</row>
    <row r="115" spans="1:61" ht="13" x14ac:dyDescent="0.15">
      <c r="A115" s="37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</row>
    <row r="116" spans="1:61" ht="13" x14ac:dyDescent="0.15">
      <c r="A116" s="37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</row>
    <row r="117" spans="1:61" ht="13" x14ac:dyDescent="0.15">
      <c r="A117" s="37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</row>
    <row r="118" spans="1:61" ht="13" x14ac:dyDescent="0.15">
      <c r="A118" s="37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</row>
    <row r="119" spans="1:61" ht="13" x14ac:dyDescent="0.15">
      <c r="A119" s="37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</row>
    <row r="120" spans="1:61" ht="13" x14ac:dyDescent="0.15">
      <c r="A120" s="37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</row>
    <row r="121" spans="1:61" ht="13" x14ac:dyDescent="0.15">
      <c r="A121" s="37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</row>
    <row r="122" spans="1:61" ht="13" x14ac:dyDescent="0.15">
      <c r="A122" s="37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</row>
    <row r="123" spans="1:61" ht="13" x14ac:dyDescent="0.15">
      <c r="A123" s="37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</row>
    <row r="124" spans="1:61" ht="13" x14ac:dyDescent="0.15">
      <c r="A124" s="37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</row>
    <row r="125" spans="1:61" ht="13" x14ac:dyDescent="0.15">
      <c r="A125" s="37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</row>
    <row r="126" spans="1:61" ht="13" x14ac:dyDescent="0.15">
      <c r="A126" s="37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</row>
    <row r="127" spans="1:61" ht="13" x14ac:dyDescent="0.15">
      <c r="A127" s="37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</row>
    <row r="128" spans="1:61" ht="13" x14ac:dyDescent="0.15">
      <c r="A128" s="37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</row>
    <row r="129" spans="1:61" ht="13" x14ac:dyDescent="0.15">
      <c r="A129" s="37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</row>
    <row r="130" spans="1:61" ht="13" x14ac:dyDescent="0.15">
      <c r="A130" s="37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</row>
    <row r="131" spans="1:61" ht="13" x14ac:dyDescent="0.15">
      <c r="A131" s="37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</row>
    <row r="132" spans="1:61" ht="13" x14ac:dyDescent="0.15">
      <c r="A132" s="37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</row>
    <row r="133" spans="1:61" ht="13" x14ac:dyDescent="0.15">
      <c r="A133" s="37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</row>
    <row r="134" spans="1:61" ht="13" x14ac:dyDescent="0.15">
      <c r="A134" s="37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</row>
    <row r="135" spans="1:61" ht="13" x14ac:dyDescent="0.15">
      <c r="A135" s="37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</row>
    <row r="136" spans="1:61" ht="13" x14ac:dyDescent="0.15">
      <c r="A136" s="37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</row>
    <row r="137" spans="1:61" ht="13" x14ac:dyDescent="0.15">
      <c r="A137" s="37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</row>
    <row r="138" spans="1:61" ht="13" x14ac:dyDescent="0.15">
      <c r="A138" s="37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</row>
    <row r="139" spans="1:61" ht="13" x14ac:dyDescent="0.15">
      <c r="A139" s="37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</row>
    <row r="140" spans="1:61" ht="13" x14ac:dyDescent="0.15">
      <c r="A140" s="37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</row>
    <row r="141" spans="1:61" ht="13" x14ac:dyDescent="0.15">
      <c r="A141" s="37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</row>
    <row r="142" spans="1:61" ht="13" x14ac:dyDescent="0.15">
      <c r="A142" s="37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</row>
    <row r="143" spans="1:61" ht="13" x14ac:dyDescent="0.15">
      <c r="A143" s="37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</row>
    <row r="144" spans="1:61" ht="13" x14ac:dyDescent="0.15">
      <c r="A144" s="37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</row>
    <row r="145" spans="1:61" ht="13" x14ac:dyDescent="0.15">
      <c r="A145" s="37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</row>
    <row r="146" spans="1:61" ht="13" x14ac:dyDescent="0.15">
      <c r="A146" s="37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</row>
    <row r="147" spans="1:61" ht="13" x14ac:dyDescent="0.15">
      <c r="A147" s="37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</row>
    <row r="148" spans="1:61" ht="13" x14ac:dyDescent="0.15">
      <c r="A148" s="37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</row>
    <row r="149" spans="1:61" ht="13" x14ac:dyDescent="0.15">
      <c r="A149" s="37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</row>
    <row r="150" spans="1:61" ht="13" x14ac:dyDescent="0.15">
      <c r="A150" s="37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</row>
    <row r="151" spans="1:61" ht="13" x14ac:dyDescent="0.15">
      <c r="A151" s="37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</row>
    <row r="152" spans="1:61" ht="13" x14ac:dyDescent="0.15">
      <c r="A152" s="37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</row>
    <row r="153" spans="1:61" ht="13" x14ac:dyDescent="0.15">
      <c r="A153" s="37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</row>
    <row r="154" spans="1:61" ht="13" x14ac:dyDescent="0.15">
      <c r="A154" s="37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</row>
    <row r="155" spans="1:61" ht="13" x14ac:dyDescent="0.15">
      <c r="A155" s="37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</row>
    <row r="156" spans="1:61" ht="13" x14ac:dyDescent="0.15">
      <c r="A156" s="37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</row>
    <row r="157" spans="1:61" ht="13" x14ac:dyDescent="0.15">
      <c r="A157" s="37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</row>
    <row r="158" spans="1:61" ht="13" x14ac:dyDescent="0.15">
      <c r="A158" s="37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</row>
    <row r="159" spans="1:61" ht="13" x14ac:dyDescent="0.15">
      <c r="A159" s="37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</row>
    <row r="160" spans="1:61" ht="13" x14ac:dyDescent="0.15">
      <c r="A160" s="37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</row>
    <row r="161" spans="1:61" ht="13" x14ac:dyDescent="0.15">
      <c r="A161" s="37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</row>
    <row r="162" spans="1:61" ht="13" x14ac:dyDescent="0.15">
      <c r="A162" s="37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</row>
    <row r="163" spans="1:61" ht="13" x14ac:dyDescent="0.15">
      <c r="A163" s="37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</row>
    <row r="164" spans="1:61" ht="13" x14ac:dyDescent="0.15">
      <c r="A164" s="37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</row>
    <row r="165" spans="1:61" ht="13" x14ac:dyDescent="0.15">
      <c r="A165" s="37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</row>
    <row r="166" spans="1:61" ht="13" x14ac:dyDescent="0.15">
      <c r="A166" s="37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</row>
    <row r="167" spans="1:61" ht="13" x14ac:dyDescent="0.15">
      <c r="A167" s="37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</row>
    <row r="168" spans="1:61" ht="13" x14ac:dyDescent="0.15">
      <c r="A168" s="37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</row>
    <row r="169" spans="1:61" ht="13" x14ac:dyDescent="0.15">
      <c r="A169" s="37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</row>
    <row r="170" spans="1:61" ht="13" x14ac:dyDescent="0.15">
      <c r="A170" s="37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</row>
    <row r="171" spans="1:61" ht="13" x14ac:dyDescent="0.15">
      <c r="A171" s="37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</row>
    <row r="172" spans="1:61" ht="13" x14ac:dyDescent="0.15">
      <c r="A172" s="37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</row>
    <row r="173" spans="1:61" ht="13" x14ac:dyDescent="0.15">
      <c r="A173" s="37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</row>
    <row r="174" spans="1:61" ht="13" x14ac:dyDescent="0.15">
      <c r="A174" s="37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</row>
    <row r="175" spans="1:61" ht="13" x14ac:dyDescent="0.15">
      <c r="A175" s="37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</row>
    <row r="176" spans="1:61" ht="13" x14ac:dyDescent="0.15">
      <c r="A176" s="37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</row>
    <row r="177" spans="1:61" ht="13" x14ac:dyDescent="0.15">
      <c r="A177" s="37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</row>
    <row r="178" spans="1:61" ht="13" x14ac:dyDescent="0.15">
      <c r="A178" s="37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</row>
    <row r="179" spans="1:61" ht="13" x14ac:dyDescent="0.15">
      <c r="A179" s="37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</row>
    <row r="180" spans="1:61" ht="13" x14ac:dyDescent="0.15">
      <c r="A180" s="37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</row>
    <row r="181" spans="1:61" ht="13" x14ac:dyDescent="0.15">
      <c r="A181" s="37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</row>
    <row r="182" spans="1:61" ht="13" x14ac:dyDescent="0.15">
      <c r="A182" s="37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</row>
    <row r="183" spans="1:61" ht="13" x14ac:dyDescent="0.15">
      <c r="A183" s="37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</row>
    <row r="184" spans="1:61" ht="13" x14ac:dyDescent="0.15">
      <c r="A184" s="37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</row>
    <row r="185" spans="1:61" ht="13" x14ac:dyDescent="0.15">
      <c r="A185" s="37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</row>
    <row r="186" spans="1:61" ht="13" x14ac:dyDescent="0.15">
      <c r="A186" s="37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</row>
    <row r="187" spans="1:61" ht="13" x14ac:dyDescent="0.15">
      <c r="A187" s="37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</row>
    <row r="188" spans="1:61" ht="13" x14ac:dyDescent="0.15">
      <c r="A188" s="37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</row>
    <row r="189" spans="1:61" ht="13" x14ac:dyDescent="0.15">
      <c r="A189" s="37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</row>
    <row r="190" spans="1:61" ht="13" x14ac:dyDescent="0.15">
      <c r="A190" s="37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</row>
    <row r="191" spans="1:61" ht="13" x14ac:dyDescent="0.15">
      <c r="A191" s="37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</row>
    <row r="192" spans="1:61" ht="13" x14ac:dyDescent="0.15">
      <c r="A192" s="37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</row>
    <row r="193" spans="1:61" ht="13" x14ac:dyDescent="0.15">
      <c r="A193" s="37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</row>
    <row r="194" spans="1:61" ht="13" x14ac:dyDescent="0.15">
      <c r="A194" s="37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</row>
    <row r="195" spans="1:61" ht="13" x14ac:dyDescent="0.15">
      <c r="A195" s="37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</row>
    <row r="196" spans="1:61" ht="13" x14ac:dyDescent="0.15">
      <c r="A196" s="37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</row>
    <row r="197" spans="1:61" ht="13" x14ac:dyDescent="0.15">
      <c r="A197" s="37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</row>
    <row r="198" spans="1:61" ht="13" x14ac:dyDescent="0.15">
      <c r="A198" s="37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</row>
    <row r="199" spans="1:61" ht="13" x14ac:dyDescent="0.15">
      <c r="A199" s="37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</row>
    <row r="200" spans="1:61" ht="13" x14ac:dyDescent="0.15">
      <c r="A200" s="37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</row>
    <row r="201" spans="1:61" ht="13" x14ac:dyDescent="0.15">
      <c r="A201" s="37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</row>
    <row r="202" spans="1:61" ht="13" x14ac:dyDescent="0.15">
      <c r="A202" s="37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</row>
    <row r="203" spans="1:61" ht="13" x14ac:dyDescent="0.15">
      <c r="A203" s="37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30"/>
      <c r="AU203" s="30"/>
      <c r="AV203" s="30"/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</row>
    <row r="204" spans="1:61" ht="13" x14ac:dyDescent="0.15">
      <c r="A204" s="37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</row>
    <row r="205" spans="1:61" ht="13" x14ac:dyDescent="0.15">
      <c r="A205" s="37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  <c r="AS205" s="30"/>
      <c r="AT205" s="30"/>
      <c r="AU205" s="30"/>
      <c r="AV205" s="30"/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</row>
    <row r="206" spans="1:61" ht="13" x14ac:dyDescent="0.15">
      <c r="A206" s="37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  <c r="AS206" s="30"/>
      <c r="AT206" s="30"/>
      <c r="AU206" s="30"/>
      <c r="AV206" s="30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</row>
    <row r="207" spans="1:61" ht="13" x14ac:dyDescent="0.15">
      <c r="A207" s="37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</row>
    <row r="208" spans="1:61" ht="13" x14ac:dyDescent="0.15">
      <c r="A208" s="37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30"/>
      <c r="AU208" s="30"/>
      <c r="AV208" s="30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</row>
    <row r="209" spans="1:61" ht="13" x14ac:dyDescent="0.15">
      <c r="A209" s="37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</row>
    <row r="210" spans="1:61" ht="13" x14ac:dyDescent="0.15">
      <c r="A210" s="37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</row>
    <row r="211" spans="1:61" ht="13" x14ac:dyDescent="0.15">
      <c r="A211" s="37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  <c r="AS211" s="30"/>
      <c r="AT211" s="30"/>
      <c r="AU211" s="30"/>
      <c r="AV211" s="30"/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</row>
    <row r="212" spans="1:61" ht="13" x14ac:dyDescent="0.15">
      <c r="A212" s="37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  <c r="AS212" s="30"/>
      <c r="AT212" s="30"/>
      <c r="AU212" s="30"/>
      <c r="AV212" s="30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</row>
    <row r="213" spans="1:61" ht="13" x14ac:dyDescent="0.15">
      <c r="A213" s="37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  <c r="AS213" s="30"/>
      <c r="AT213" s="30"/>
      <c r="AU213" s="30"/>
      <c r="AV213" s="30"/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</row>
    <row r="214" spans="1:61" ht="13" x14ac:dyDescent="0.15">
      <c r="A214" s="37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30"/>
      <c r="AU214" s="30"/>
      <c r="AV214" s="30"/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</row>
    <row r="215" spans="1:61" ht="13" x14ac:dyDescent="0.15">
      <c r="A215" s="37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30"/>
      <c r="AU215" s="30"/>
      <c r="AV215" s="30"/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</row>
    <row r="216" spans="1:61" ht="13" x14ac:dyDescent="0.15">
      <c r="A216" s="37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30"/>
      <c r="AU216" s="30"/>
      <c r="AV216" s="30"/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</row>
    <row r="217" spans="1:61" ht="13" x14ac:dyDescent="0.15">
      <c r="A217" s="37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  <c r="AS217" s="30"/>
      <c r="AT217" s="30"/>
      <c r="AU217" s="30"/>
      <c r="AV217" s="30"/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</row>
    <row r="218" spans="1:61" ht="13" x14ac:dyDescent="0.15">
      <c r="A218" s="37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  <c r="AS218" s="30"/>
      <c r="AT218" s="30"/>
      <c r="AU218" s="30"/>
      <c r="AV218" s="30"/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</row>
    <row r="219" spans="1:61" ht="13" x14ac:dyDescent="0.15">
      <c r="A219" s="37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30"/>
      <c r="AU219" s="30"/>
      <c r="AV219" s="30"/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</row>
    <row r="220" spans="1:61" ht="13" x14ac:dyDescent="0.15">
      <c r="A220" s="37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30"/>
      <c r="AU220" s="30"/>
      <c r="AV220" s="30"/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</row>
    <row r="221" spans="1:61" ht="13" x14ac:dyDescent="0.15">
      <c r="A221" s="37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30"/>
      <c r="AU221" s="30"/>
      <c r="AV221" s="30"/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</row>
    <row r="222" spans="1:61" ht="13" x14ac:dyDescent="0.15">
      <c r="A222" s="37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30"/>
      <c r="AU222" s="30"/>
      <c r="AV222" s="30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</row>
    <row r="223" spans="1:61" ht="13" x14ac:dyDescent="0.15">
      <c r="A223" s="37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  <c r="AS223" s="30"/>
      <c r="AT223" s="30"/>
      <c r="AU223" s="30"/>
      <c r="AV223" s="30"/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</row>
    <row r="224" spans="1:61" ht="13" x14ac:dyDescent="0.15">
      <c r="A224" s="37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</row>
    <row r="225" spans="1:61" ht="13" x14ac:dyDescent="0.15">
      <c r="A225" s="37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  <c r="AS225" s="30"/>
      <c r="AT225" s="30"/>
      <c r="AU225" s="30"/>
      <c r="AV225" s="30"/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</row>
    <row r="226" spans="1:61" ht="13" x14ac:dyDescent="0.15">
      <c r="A226" s="37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  <c r="AS226" s="30"/>
      <c r="AT226" s="30"/>
      <c r="AU226" s="30"/>
      <c r="AV226" s="30"/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</row>
    <row r="227" spans="1:61" ht="13" x14ac:dyDescent="0.15">
      <c r="A227" s="37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  <c r="AS227" s="30"/>
      <c r="AT227" s="30"/>
      <c r="AU227" s="30"/>
      <c r="AV227" s="30"/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</row>
    <row r="228" spans="1:61" ht="13" x14ac:dyDescent="0.15">
      <c r="A228" s="37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</row>
    <row r="229" spans="1:61" ht="13" x14ac:dyDescent="0.15">
      <c r="A229" s="37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  <c r="AS229" s="30"/>
      <c r="AT229" s="30"/>
      <c r="AU229" s="30"/>
      <c r="AV229" s="30"/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</row>
    <row r="230" spans="1:61" ht="13" x14ac:dyDescent="0.15">
      <c r="A230" s="37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</row>
    <row r="231" spans="1:61" ht="13" x14ac:dyDescent="0.15">
      <c r="A231" s="37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  <c r="AS231" s="30"/>
      <c r="AT231" s="30"/>
      <c r="AU231" s="30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</row>
    <row r="232" spans="1:61" ht="13" x14ac:dyDescent="0.15">
      <c r="A232" s="37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</row>
    <row r="233" spans="1:61" ht="13" x14ac:dyDescent="0.15">
      <c r="A233" s="37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</row>
    <row r="234" spans="1:61" ht="13" x14ac:dyDescent="0.15">
      <c r="A234" s="37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</row>
    <row r="235" spans="1:61" ht="13" x14ac:dyDescent="0.15">
      <c r="A235" s="37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  <c r="AS235" s="30"/>
      <c r="AT235" s="30"/>
      <c r="AU235" s="30"/>
      <c r="AV235" s="30"/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</row>
    <row r="236" spans="1:61" ht="13" x14ac:dyDescent="0.15">
      <c r="A236" s="37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</row>
    <row r="237" spans="1:61" ht="13" x14ac:dyDescent="0.15">
      <c r="A237" s="37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</row>
    <row r="238" spans="1:61" ht="13" x14ac:dyDescent="0.15">
      <c r="A238" s="37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</row>
    <row r="239" spans="1:61" ht="13" x14ac:dyDescent="0.15">
      <c r="A239" s="37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</row>
    <row r="240" spans="1:61" ht="13" x14ac:dyDescent="0.15">
      <c r="A240" s="37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</row>
    <row r="241" spans="1:61" ht="13" x14ac:dyDescent="0.15">
      <c r="A241" s="37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</row>
    <row r="242" spans="1:61" ht="13" x14ac:dyDescent="0.15">
      <c r="A242" s="37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</row>
    <row r="243" spans="1:61" ht="13" x14ac:dyDescent="0.15">
      <c r="A243" s="37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</row>
    <row r="244" spans="1:61" ht="13" x14ac:dyDescent="0.15">
      <c r="A244" s="37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30"/>
      <c r="AU244" s="30"/>
      <c r="AV244" s="30"/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</row>
    <row r="245" spans="1:61" ht="13" x14ac:dyDescent="0.15">
      <c r="A245" s="37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</row>
    <row r="246" spans="1:61" ht="13" x14ac:dyDescent="0.15">
      <c r="A246" s="37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</row>
    <row r="247" spans="1:61" ht="13" x14ac:dyDescent="0.15">
      <c r="A247" s="37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30"/>
      <c r="AU247" s="30"/>
      <c r="AV247" s="30"/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</row>
    <row r="248" spans="1:61" ht="13" x14ac:dyDescent="0.15">
      <c r="A248" s="37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30"/>
      <c r="AU248" s="30"/>
      <c r="AV248" s="30"/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</row>
    <row r="249" spans="1:61" ht="13" x14ac:dyDescent="0.15">
      <c r="A249" s="37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</row>
    <row r="250" spans="1:61" ht="13" x14ac:dyDescent="0.15">
      <c r="A250" s="37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</row>
    <row r="251" spans="1:61" ht="13" x14ac:dyDescent="0.15">
      <c r="A251" s="37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</row>
    <row r="252" spans="1:61" ht="13" x14ac:dyDescent="0.15">
      <c r="A252" s="37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</row>
    <row r="253" spans="1:61" ht="13" x14ac:dyDescent="0.15">
      <c r="A253" s="37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</row>
    <row r="254" spans="1:61" ht="13" x14ac:dyDescent="0.15">
      <c r="A254" s="37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</row>
    <row r="255" spans="1:61" ht="13" x14ac:dyDescent="0.15">
      <c r="A255" s="37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</row>
    <row r="256" spans="1:61" ht="13" x14ac:dyDescent="0.15">
      <c r="A256" s="37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</row>
    <row r="257" spans="1:61" ht="13" x14ac:dyDescent="0.15">
      <c r="A257" s="37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</row>
    <row r="258" spans="1:61" ht="13" x14ac:dyDescent="0.15">
      <c r="A258" s="37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</row>
    <row r="259" spans="1:61" ht="13" x14ac:dyDescent="0.15">
      <c r="A259" s="37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</row>
    <row r="260" spans="1:61" ht="13" x14ac:dyDescent="0.15">
      <c r="A260" s="37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</row>
    <row r="261" spans="1:61" ht="13" x14ac:dyDescent="0.15">
      <c r="A261" s="37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</row>
    <row r="262" spans="1:61" ht="13" x14ac:dyDescent="0.15">
      <c r="A262" s="37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</row>
    <row r="263" spans="1:61" ht="13" x14ac:dyDescent="0.15">
      <c r="A263" s="37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</row>
    <row r="264" spans="1:61" ht="13" x14ac:dyDescent="0.15">
      <c r="A264" s="37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</row>
    <row r="265" spans="1:61" ht="13" x14ac:dyDescent="0.15">
      <c r="A265" s="37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</row>
    <row r="266" spans="1:61" ht="13" x14ac:dyDescent="0.15">
      <c r="A266" s="37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</row>
    <row r="267" spans="1:61" ht="13" x14ac:dyDescent="0.15">
      <c r="A267" s="37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</row>
    <row r="268" spans="1:61" ht="13" x14ac:dyDescent="0.15">
      <c r="A268" s="37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</row>
    <row r="269" spans="1:61" ht="13" x14ac:dyDescent="0.15">
      <c r="A269" s="37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</row>
    <row r="270" spans="1:61" ht="13" x14ac:dyDescent="0.15">
      <c r="A270" s="37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</row>
    <row r="271" spans="1:61" ht="13" x14ac:dyDescent="0.15">
      <c r="A271" s="37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</row>
    <row r="272" spans="1:61" ht="13" x14ac:dyDescent="0.15">
      <c r="A272" s="37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30"/>
      <c r="AU272" s="30"/>
      <c r="AV272" s="30"/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</row>
    <row r="273" spans="1:61" ht="13" x14ac:dyDescent="0.15">
      <c r="A273" s="37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</row>
    <row r="274" spans="1:61" ht="13" x14ac:dyDescent="0.15">
      <c r="A274" s="37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</row>
    <row r="275" spans="1:61" ht="13" x14ac:dyDescent="0.15">
      <c r="A275" s="37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</row>
    <row r="276" spans="1:61" ht="13" x14ac:dyDescent="0.15">
      <c r="A276" s="37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</row>
    <row r="277" spans="1:61" ht="13" x14ac:dyDescent="0.15">
      <c r="A277" s="37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</row>
    <row r="278" spans="1:61" ht="13" x14ac:dyDescent="0.15">
      <c r="A278" s="37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</row>
    <row r="279" spans="1:61" ht="13" x14ac:dyDescent="0.15">
      <c r="A279" s="37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</row>
    <row r="280" spans="1:61" ht="13" x14ac:dyDescent="0.15">
      <c r="A280" s="37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</row>
    <row r="281" spans="1:61" ht="13" x14ac:dyDescent="0.15">
      <c r="A281" s="37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</row>
    <row r="282" spans="1:61" ht="13" x14ac:dyDescent="0.15">
      <c r="A282" s="37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</row>
    <row r="283" spans="1:61" ht="13" x14ac:dyDescent="0.15">
      <c r="A283" s="37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</row>
    <row r="284" spans="1:61" ht="13" x14ac:dyDescent="0.15">
      <c r="A284" s="37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</row>
    <row r="285" spans="1:61" ht="13" x14ac:dyDescent="0.15">
      <c r="A285" s="37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</row>
    <row r="286" spans="1:61" ht="13" x14ac:dyDescent="0.15">
      <c r="A286" s="37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</row>
    <row r="287" spans="1:61" ht="13" x14ac:dyDescent="0.15">
      <c r="A287" s="37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</row>
    <row r="288" spans="1:61" ht="13" x14ac:dyDescent="0.15">
      <c r="A288" s="37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</row>
    <row r="289" spans="1:61" ht="13" x14ac:dyDescent="0.15">
      <c r="A289" s="37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0"/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</row>
    <row r="290" spans="1:61" ht="13" x14ac:dyDescent="0.15">
      <c r="A290" s="37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</row>
    <row r="291" spans="1:61" ht="13" x14ac:dyDescent="0.15">
      <c r="A291" s="37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</row>
    <row r="292" spans="1:61" ht="13" x14ac:dyDescent="0.15">
      <c r="A292" s="37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0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</row>
    <row r="293" spans="1:61" ht="13" x14ac:dyDescent="0.15">
      <c r="A293" s="37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</row>
    <row r="294" spans="1:61" ht="13" x14ac:dyDescent="0.15">
      <c r="A294" s="37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</row>
    <row r="295" spans="1:61" ht="13" x14ac:dyDescent="0.15">
      <c r="A295" s="37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</row>
    <row r="296" spans="1:61" ht="13" x14ac:dyDescent="0.15">
      <c r="A296" s="37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</row>
    <row r="297" spans="1:61" ht="13" x14ac:dyDescent="0.15">
      <c r="A297" s="37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</row>
    <row r="298" spans="1:61" ht="13" x14ac:dyDescent="0.15">
      <c r="A298" s="37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</row>
    <row r="299" spans="1:61" ht="13" x14ac:dyDescent="0.15">
      <c r="A299" s="37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</row>
    <row r="300" spans="1:61" ht="13" x14ac:dyDescent="0.15">
      <c r="A300" s="37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</row>
    <row r="301" spans="1:61" ht="13" x14ac:dyDescent="0.15">
      <c r="A301" s="37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</row>
    <row r="302" spans="1:61" ht="13" x14ac:dyDescent="0.15">
      <c r="A302" s="37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</row>
    <row r="303" spans="1:61" ht="13" x14ac:dyDescent="0.15">
      <c r="A303" s="37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</row>
    <row r="304" spans="1:61" ht="13" x14ac:dyDescent="0.15">
      <c r="A304" s="37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</row>
    <row r="305" spans="1:61" ht="13" x14ac:dyDescent="0.15">
      <c r="A305" s="37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</row>
    <row r="306" spans="1:61" ht="13" x14ac:dyDescent="0.15">
      <c r="A306" s="37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</row>
    <row r="307" spans="1:61" ht="13" x14ac:dyDescent="0.15">
      <c r="A307" s="37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</row>
    <row r="308" spans="1:61" ht="13" x14ac:dyDescent="0.15">
      <c r="A308" s="37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</row>
    <row r="309" spans="1:61" ht="13" x14ac:dyDescent="0.15">
      <c r="A309" s="37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</row>
    <row r="310" spans="1:61" ht="13" x14ac:dyDescent="0.15">
      <c r="A310" s="37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</row>
    <row r="311" spans="1:61" ht="13" x14ac:dyDescent="0.15">
      <c r="A311" s="37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</row>
    <row r="312" spans="1:61" ht="13" x14ac:dyDescent="0.15">
      <c r="A312" s="37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</row>
    <row r="313" spans="1:61" ht="13" x14ac:dyDescent="0.15">
      <c r="A313" s="37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</row>
    <row r="314" spans="1:61" ht="13" x14ac:dyDescent="0.15">
      <c r="A314" s="37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</row>
    <row r="315" spans="1:61" ht="13" x14ac:dyDescent="0.15">
      <c r="A315" s="37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</row>
    <row r="316" spans="1:61" ht="13" x14ac:dyDescent="0.15">
      <c r="A316" s="37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</row>
    <row r="317" spans="1:61" ht="13" x14ac:dyDescent="0.15">
      <c r="A317" s="37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</row>
    <row r="318" spans="1:61" ht="13" x14ac:dyDescent="0.15">
      <c r="A318" s="37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</row>
    <row r="319" spans="1:61" ht="13" x14ac:dyDescent="0.15">
      <c r="A319" s="37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</row>
    <row r="320" spans="1:61" ht="13" x14ac:dyDescent="0.15">
      <c r="A320" s="37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</row>
    <row r="321" spans="1:61" ht="13" x14ac:dyDescent="0.15">
      <c r="A321" s="37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</row>
    <row r="322" spans="1:61" ht="13" x14ac:dyDescent="0.15">
      <c r="A322" s="37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</row>
    <row r="323" spans="1:61" ht="13" x14ac:dyDescent="0.15">
      <c r="A323" s="37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</row>
    <row r="324" spans="1:61" ht="13" x14ac:dyDescent="0.15">
      <c r="A324" s="37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</row>
    <row r="325" spans="1:61" ht="13" x14ac:dyDescent="0.15">
      <c r="A325" s="37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</row>
    <row r="326" spans="1:61" ht="13" x14ac:dyDescent="0.15">
      <c r="A326" s="37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</row>
    <row r="327" spans="1:61" ht="13" x14ac:dyDescent="0.15">
      <c r="A327" s="37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</row>
    <row r="328" spans="1:61" ht="13" x14ac:dyDescent="0.15">
      <c r="A328" s="37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</row>
    <row r="329" spans="1:61" ht="13" x14ac:dyDescent="0.15">
      <c r="A329" s="37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</row>
    <row r="330" spans="1:61" ht="13" x14ac:dyDescent="0.15">
      <c r="A330" s="37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</row>
    <row r="331" spans="1:61" ht="13" x14ac:dyDescent="0.15">
      <c r="A331" s="37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</row>
    <row r="332" spans="1:61" ht="13" x14ac:dyDescent="0.15">
      <c r="A332" s="37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</row>
    <row r="333" spans="1:61" ht="13" x14ac:dyDescent="0.15">
      <c r="A333" s="37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</row>
    <row r="334" spans="1:61" ht="13" x14ac:dyDescent="0.15">
      <c r="A334" s="37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</row>
    <row r="335" spans="1:61" ht="13" x14ac:dyDescent="0.15">
      <c r="A335" s="37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</row>
    <row r="336" spans="1:61" ht="13" x14ac:dyDescent="0.15">
      <c r="A336" s="37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</row>
    <row r="337" spans="1:61" ht="13" x14ac:dyDescent="0.15">
      <c r="A337" s="37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</row>
    <row r="338" spans="1:61" ht="13" x14ac:dyDescent="0.15">
      <c r="A338" s="37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</row>
    <row r="339" spans="1:61" ht="13" x14ac:dyDescent="0.15">
      <c r="A339" s="37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</row>
    <row r="340" spans="1:61" ht="13" x14ac:dyDescent="0.15">
      <c r="A340" s="37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</row>
    <row r="341" spans="1:61" ht="13" x14ac:dyDescent="0.15">
      <c r="A341" s="37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</row>
    <row r="342" spans="1:61" ht="13" x14ac:dyDescent="0.15">
      <c r="A342" s="37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</row>
    <row r="343" spans="1:61" ht="13" x14ac:dyDescent="0.15">
      <c r="A343" s="37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</row>
    <row r="344" spans="1:61" ht="13" x14ac:dyDescent="0.15">
      <c r="A344" s="37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</row>
    <row r="345" spans="1:61" ht="13" x14ac:dyDescent="0.15">
      <c r="A345" s="37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</row>
    <row r="346" spans="1:61" ht="13" x14ac:dyDescent="0.15">
      <c r="A346" s="37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</row>
    <row r="347" spans="1:61" ht="13" x14ac:dyDescent="0.15">
      <c r="A347" s="37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0"/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</row>
    <row r="348" spans="1:61" ht="13" x14ac:dyDescent="0.15">
      <c r="A348" s="37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  <c r="AS348" s="30"/>
      <c r="AT348" s="30"/>
      <c r="AU348" s="30"/>
      <c r="AV348" s="30"/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</row>
    <row r="349" spans="1:61" ht="13" x14ac:dyDescent="0.15">
      <c r="A349" s="37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  <c r="AS349" s="30"/>
      <c r="AT349" s="30"/>
      <c r="AU349" s="30"/>
      <c r="AV349" s="30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</row>
    <row r="350" spans="1:61" ht="13" x14ac:dyDescent="0.15">
      <c r="A350" s="37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</row>
    <row r="351" spans="1:61" ht="13" x14ac:dyDescent="0.15">
      <c r="A351" s="37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</row>
    <row r="352" spans="1:61" ht="13" x14ac:dyDescent="0.15">
      <c r="A352" s="37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0"/>
      <c r="AV352" s="30"/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</row>
    <row r="353" spans="1:61" ht="13" x14ac:dyDescent="0.15">
      <c r="A353" s="37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</row>
    <row r="354" spans="1:61" ht="13" x14ac:dyDescent="0.15">
      <c r="A354" s="37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</row>
    <row r="355" spans="1:61" ht="13" x14ac:dyDescent="0.15">
      <c r="A355" s="37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0"/>
      <c r="AU355" s="30"/>
      <c r="AV355" s="30"/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</row>
    <row r="356" spans="1:61" ht="13" x14ac:dyDescent="0.15">
      <c r="A356" s="37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</row>
    <row r="357" spans="1:61" ht="13" x14ac:dyDescent="0.15">
      <c r="A357" s="37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30"/>
      <c r="AU357" s="30"/>
      <c r="AV357" s="30"/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</row>
    <row r="358" spans="1:61" ht="13" x14ac:dyDescent="0.15">
      <c r="A358" s="37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30"/>
      <c r="AU358" s="30"/>
      <c r="AV358" s="30"/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</row>
    <row r="359" spans="1:61" ht="13" x14ac:dyDescent="0.15">
      <c r="A359" s="37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0"/>
      <c r="AV359" s="30"/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</row>
    <row r="360" spans="1:61" ht="13" x14ac:dyDescent="0.15">
      <c r="A360" s="37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  <c r="AS360" s="30"/>
      <c r="AT360" s="30"/>
      <c r="AU360" s="30"/>
      <c r="AV360" s="30"/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</row>
    <row r="361" spans="1:61" ht="13" x14ac:dyDescent="0.15">
      <c r="A361" s="37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30"/>
      <c r="AU361" s="30"/>
      <c r="AV361" s="30"/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</row>
    <row r="362" spans="1:61" ht="13" x14ac:dyDescent="0.15">
      <c r="A362" s="37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30"/>
      <c r="AU362" s="30"/>
      <c r="AV362" s="30"/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</row>
    <row r="363" spans="1:61" ht="13" x14ac:dyDescent="0.15">
      <c r="A363" s="37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0"/>
      <c r="AU363" s="30"/>
      <c r="AV363" s="30"/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</row>
    <row r="364" spans="1:61" ht="13" x14ac:dyDescent="0.15">
      <c r="A364" s="37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30"/>
      <c r="AU364" s="30"/>
      <c r="AV364" s="30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</row>
    <row r="365" spans="1:61" ht="13" x14ac:dyDescent="0.15">
      <c r="A365" s="37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30"/>
      <c r="AU365" s="30"/>
      <c r="AV365" s="30"/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</row>
    <row r="366" spans="1:61" ht="13" x14ac:dyDescent="0.15">
      <c r="A366" s="37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30"/>
      <c r="AU366" s="30"/>
      <c r="AV366" s="30"/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</row>
    <row r="367" spans="1:61" ht="13" x14ac:dyDescent="0.15">
      <c r="A367" s="37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  <c r="AS367" s="30"/>
      <c r="AT367" s="30"/>
      <c r="AU367" s="30"/>
      <c r="AV367" s="30"/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</row>
    <row r="368" spans="1:61" ht="13" x14ac:dyDescent="0.15">
      <c r="A368" s="37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  <c r="AS368" s="30"/>
      <c r="AT368" s="30"/>
      <c r="AU368" s="30"/>
      <c r="AV368" s="30"/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</row>
    <row r="369" spans="1:61" ht="13" x14ac:dyDescent="0.15">
      <c r="A369" s="37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</row>
    <row r="370" spans="1:61" ht="13" x14ac:dyDescent="0.15">
      <c r="A370" s="37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30"/>
      <c r="AU370" s="30"/>
      <c r="AV370" s="30"/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</row>
    <row r="371" spans="1:61" ht="13" x14ac:dyDescent="0.15">
      <c r="A371" s="37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30"/>
      <c r="AU371" s="30"/>
      <c r="AV371" s="30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</row>
    <row r="372" spans="1:61" ht="13" x14ac:dyDescent="0.15">
      <c r="A372" s="37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</row>
    <row r="373" spans="1:61" ht="13" x14ac:dyDescent="0.15">
      <c r="A373" s="37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30"/>
      <c r="AU373" s="30"/>
      <c r="AV373" s="30"/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</row>
    <row r="374" spans="1:61" ht="13" x14ac:dyDescent="0.15">
      <c r="A374" s="37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  <c r="AS374" s="30"/>
      <c r="AT374" s="30"/>
      <c r="AU374" s="30"/>
      <c r="AV374" s="30"/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</row>
    <row r="375" spans="1:61" ht="13" x14ac:dyDescent="0.15">
      <c r="A375" s="37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</row>
    <row r="376" spans="1:61" ht="13" x14ac:dyDescent="0.15">
      <c r="A376" s="37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  <c r="AS376" s="30"/>
      <c r="AT376" s="30"/>
      <c r="AU376" s="30"/>
      <c r="AV376" s="30"/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</row>
    <row r="377" spans="1:61" ht="13" x14ac:dyDescent="0.15">
      <c r="A377" s="37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  <c r="AS377" s="30"/>
      <c r="AT377" s="30"/>
      <c r="AU377" s="30"/>
      <c r="AV377" s="30"/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</row>
    <row r="378" spans="1:61" ht="13" x14ac:dyDescent="0.15">
      <c r="A378" s="37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</row>
    <row r="379" spans="1:61" ht="13" x14ac:dyDescent="0.15">
      <c r="A379" s="37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  <c r="AS379" s="30"/>
      <c r="AT379" s="30"/>
      <c r="AU379" s="30"/>
      <c r="AV379" s="30"/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</row>
    <row r="380" spans="1:61" ht="13" x14ac:dyDescent="0.15">
      <c r="A380" s="37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  <c r="AS380" s="30"/>
      <c r="AT380" s="30"/>
      <c r="AU380" s="30"/>
      <c r="AV380" s="30"/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</row>
    <row r="381" spans="1:61" ht="13" x14ac:dyDescent="0.15">
      <c r="A381" s="37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</row>
    <row r="382" spans="1:61" ht="13" x14ac:dyDescent="0.15">
      <c r="A382" s="37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  <c r="AS382" s="30"/>
      <c r="AT382" s="30"/>
      <c r="AU382" s="30"/>
      <c r="AV382" s="30"/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</row>
    <row r="383" spans="1:61" ht="13" x14ac:dyDescent="0.15">
      <c r="A383" s="37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  <c r="AS383" s="30"/>
      <c r="AT383" s="30"/>
      <c r="AU383" s="30"/>
      <c r="AV383" s="30"/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</row>
    <row r="384" spans="1:61" ht="13" x14ac:dyDescent="0.15">
      <c r="A384" s="37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</row>
    <row r="385" spans="1:61" ht="13" x14ac:dyDescent="0.15">
      <c r="A385" s="37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  <c r="AS385" s="30"/>
      <c r="AT385" s="30"/>
      <c r="AU385" s="30"/>
      <c r="AV385" s="30"/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</row>
    <row r="386" spans="1:61" ht="13" x14ac:dyDescent="0.15">
      <c r="A386" s="37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  <c r="AS386" s="30"/>
      <c r="AT386" s="30"/>
      <c r="AU386" s="30"/>
      <c r="AV386" s="30"/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</row>
    <row r="387" spans="1:61" ht="13" x14ac:dyDescent="0.15">
      <c r="A387" s="37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</row>
    <row r="388" spans="1:61" ht="13" x14ac:dyDescent="0.15">
      <c r="A388" s="37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  <c r="AS388" s="30"/>
      <c r="AT388" s="30"/>
      <c r="AU388" s="30"/>
      <c r="AV388" s="30"/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</row>
    <row r="389" spans="1:61" ht="13" x14ac:dyDescent="0.15">
      <c r="A389" s="37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  <c r="AS389" s="30"/>
      <c r="AT389" s="30"/>
      <c r="AU389" s="30"/>
      <c r="AV389" s="30"/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</row>
    <row r="390" spans="1:61" ht="13" x14ac:dyDescent="0.15">
      <c r="A390" s="37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</row>
    <row r="391" spans="1:61" ht="13" x14ac:dyDescent="0.15">
      <c r="A391" s="37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  <c r="AS391" s="30"/>
      <c r="AT391" s="30"/>
      <c r="AU391" s="30"/>
      <c r="AV391" s="30"/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</row>
    <row r="392" spans="1:61" ht="13" x14ac:dyDescent="0.15">
      <c r="A392" s="37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  <c r="AS392" s="30"/>
      <c r="AT392" s="30"/>
      <c r="AU392" s="30"/>
      <c r="AV392" s="30"/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</row>
    <row r="393" spans="1:61" ht="13" x14ac:dyDescent="0.15">
      <c r="A393" s="37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  <c r="AS393" s="30"/>
      <c r="AT393" s="30"/>
      <c r="AU393" s="30"/>
      <c r="AV393" s="30"/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</row>
    <row r="394" spans="1:61" ht="13" x14ac:dyDescent="0.15">
      <c r="A394" s="37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  <c r="AS394" s="30"/>
      <c r="AT394" s="30"/>
      <c r="AU394" s="30"/>
      <c r="AV394" s="30"/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</row>
    <row r="395" spans="1:61" ht="13" x14ac:dyDescent="0.15">
      <c r="A395" s="37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  <c r="AS395" s="30"/>
      <c r="AT395" s="30"/>
      <c r="AU395" s="30"/>
      <c r="AV395" s="30"/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</row>
    <row r="396" spans="1:61" ht="13" x14ac:dyDescent="0.15">
      <c r="A396" s="37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  <c r="AS396" s="30"/>
      <c r="AT396" s="30"/>
      <c r="AU396" s="30"/>
      <c r="AV396" s="30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</row>
    <row r="397" spans="1:61" ht="13" x14ac:dyDescent="0.15">
      <c r="A397" s="37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  <c r="AS397" s="30"/>
      <c r="AT397" s="30"/>
      <c r="AU397" s="30"/>
      <c r="AV397" s="30"/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</row>
    <row r="398" spans="1:61" ht="13" x14ac:dyDescent="0.15">
      <c r="A398" s="37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  <c r="AS398" s="30"/>
      <c r="AT398" s="30"/>
      <c r="AU398" s="30"/>
      <c r="AV398" s="30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</row>
    <row r="399" spans="1:61" ht="13" x14ac:dyDescent="0.15">
      <c r="A399" s="37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  <c r="AS399" s="30"/>
      <c r="AT399" s="30"/>
      <c r="AU399" s="30"/>
      <c r="AV399" s="30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</row>
    <row r="400" spans="1:61" ht="13" x14ac:dyDescent="0.15">
      <c r="A400" s="37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  <c r="AS400" s="30"/>
      <c r="AT400" s="30"/>
      <c r="AU400" s="30"/>
      <c r="AV400" s="30"/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</row>
    <row r="401" spans="1:61" ht="13" x14ac:dyDescent="0.15">
      <c r="A401" s="37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  <c r="AS401" s="30"/>
      <c r="AT401" s="30"/>
      <c r="AU401" s="30"/>
      <c r="AV401" s="30"/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</row>
    <row r="402" spans="1:61" ht="13" x14ac:dyDescent="0.15">
      <c r="A402" s="37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  <c r="AS402" s="30"/>
      <c r="AT402" s="30"/>
      <c r="AU402" s="30"/>
      <c r="AV402" s="30"/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</row>
    <row r="403" spans="1:61" ht="13" x14ac:dyDescent="0.15">
      <c r="A403" s="37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  <c r="AS403" s="30"/>
      <c r="AT403" s="30"/>
      <c r="AU403" s="30"/>
      <c r="AV403" s="30"/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</row>
    <row r="404" spans="1:61" ht="13" x14ac:dyDescent="0.15">
      <c r="A404" s="37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  <c r="AS404" s="30"/>
      <c r="AT404" s="30"/>
      <c r="AU404" s="30"/>
      <c r="AV404" s="30"/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</row>
    <row r="405" spans="1:61" ht="13" x14ac:dyDescent="0.15">
      <c r="A405" s="37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  <c r="AS405" s="30"/>
      <c r="AT405" s="30"/>
      <c r="AU405" s="30"/>
      <c r="AV405" s="30"/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</row>
    <row r="406" spans="1:61" ht="13" x14ac:dyDescent="0.15">
      <c r="A406" s="37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  <c r="AS406" s="30"/>
      <c r="AT406" s="30"/>
      <c r="AU406" s="30"/>
      <c r="AV406" s="30"/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</row>
    <row r="407" spans="1:61" ht="13" x14ac:dyDescent="0.15">
      <c r="A407" s="37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  <c r="AS407" s="30"/>
      <c r="AT407" s="30"/>
      <c r="AU407" s="30"/>
      <c r="AV407" s="30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</row>
    <row r="408" spans="1:61" ht="13" x14ac:dyDescent="0.15">
      <c r="A408" s="37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  <c r="AS408" s="30"/>
      <c r="AT408" s="30"/>
      <c r="AU408" s="30"/>
      <c r="AV408" s="30"/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</row>
    <row r="409" spans="1:61" ht="13" x14ac:dyDescent="0.15">
      <c r="A409" s="37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  <c r="AS409" s="30"/>
      <c r="AT409" s="30"/>
      <c r="AU409" s="30"/>
      <c r="AV409" s="30"/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</row>
    <row r="410" spans="1:61" ht="13" x14ac:dyDescent="0.15">
      <c r="A410" s="37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  <c r="AS410" s="30"/>
      <c r="AT410" s="30"/>
      <c r="AU410" s="30"/>
      <c r="AV410" s="30"/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</row>
    <row r="411" spans="1:61" ht="13" x14ac:dyDescent="0.15">
      <c r="A411" s="37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  <c r="AS411" s="30"/>
      <c r="AT411" s="30"/>
      <c r="AU411" s="30"/>
      <c r="AV411" s="30"/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</row>
    <row r="412" spans="1:61" ht="13" x14ac:dyDescent="0.15">
      <c r="A412" s="37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  <c r="AS412" s="30"/>
      <c r="AT412" s="30"/>
      <c r="AU412" s="30"/>
      <c r="AV412" s="30"/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</row>
    <row r="413" spans="1:61" ht="13" x14ac:dyDescent="0.15">
      <c r="A413" s="37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  <c r="AS413" s="30"/>
      <c r="AT413" s="30"/>
      <c r="AU413" s="30"/>
      <c r="AV413" s="30"/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</row>
    <row r="414" spans="1:61" ht="13" x14ac:dyDescent="0.15">
      <c r="A414" s="37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</row>
    <row r="415" spans="1:61" ht="13" x14ac:dyDescent="0.15">
      <c r="A415" s="37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  <c r="AS415" s="30"/>
      <c r="AT415" s="30"/>
      <c r="AU415" s="30"/>
      <c r="AV415" s="30"/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</row>
    <row r="416" spans="1:61" ht="13" x14ac:dyDescent="0.15">
      <c r="A416" s="37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  <c r="AS416" s="30"/>
      <c r="AT416" s="30"/>
      <c r="AU416" s="30"/>
      <c r="AV416" s="30"/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</row>
    <row r="417" spans="1:61" ht="13" x14ac:dyDescent="0.15">
      <c r="A417" s="37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</row>
    <row r="418" spans="1:61" ht="13" x14ac:dyDescent="0.15">
      <c r="A418" s="37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  <c r="AS418" s="30"/>
      <c r="AT418" s="30"/>
      <c r="AU418" s="30"/>
      <c r="AV418" s="30"/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</row>
    <row r="419" spans="1:61" ht="13" x14ac:dyDescent="0.15">
      <c r="A419" s="37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  <c r="AS419" s="30"/>
      <c r="AT419" s="30"/>
      <c r="AU419" s="30"/>
      <c r="AV419" s="30"/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</row>
    <row r="420" spans="1:61" ht="13" x14ac:dyDescent="0.15">
      <c r="A420" s="37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</row>
    <row r="421" spans="1:61" ht="13" x14ac:dyDescent="0.15">
      <c r="A421" s="37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  <c r="AS421" s="30"/>
      <c r="AT421" s="30"/>
      <c r="AU421" s="30"/>
      <c r="AV421" s="30"/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</row>
    <row r="422" spans="1:61" ht="13" x14ac:dyDescent="0.15">
      <c r="A422" s="37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  <c r="AS422" s="30"/>
      <c r="AT422" s="30"/>
      <c r="AU422" s="30"/>
      <c r="AV422" s="30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</row>
    <row r="423" spans="1:61" ht="13" x14ac:dyDescent="0.15">
      <c r="A423" s="37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</row>
    <row r="424" spans="1:61" ht="13" x14ac:dyDescent="0.15">
      <c r="A424" s="37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  <c r="AS424" s="30"/>
      <c r="AT424" s="30"/>
      <c r="AU424" s="30"/>
      <c r="AV424" s="30"/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</row>
    <row r="425" spans="1:61" ht="13" x14ac:dyDescent="0.15">
      <c r="A425" s="37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  <c r="AS425" s="30"/>
      <c r="AT425" s="30"/>
      <c r="AU425" s="30"/>
      <c r="AV425" s="30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</row>
    <row r="426" spans="1:61" ht="13" x14ac:dyDescent="0.15">
      <c r="A426" s="37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</row>
    <row r="427" spans="1:61" ht="13" x14ac:dyDescent="0.15">
      <c r="A427" s="37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  <c r="AS427" s="30"/>
      <c r="AT427" s="30"/>
      <c r="AU427" s="30"/>
      <c r="AV427" s="30"/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</row>
    <row r="428" spans="1:61" ht="13" x14ac:dyDescent="0.15">
      <c r="A428" s="37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  <c r="AS428" s="30"/>
      <c r="AT428" s="30"/>
      <c r="AU428" s="30"/>
      <c r="AV428" s="30"/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</row>
    <row r="429" spans="1:61" ht="13" x14ac:dyDescent="0.15">
      <c r="A429" s="37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</row>
    <row r="430" spans="1:61" ht="13" x14ac:dyDescent="0.15">
      <c r="A430" s="37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  <c r="AS430" s="30"/>
      <c r="AT430" s="30"/>
      <c r="AU430" s="30"/>
      <c r="AV430" s="30"/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</row>
    <row r="431" spans="1:61" ht="13" x14ac:dyDescent="0.15">
      <c r="A431" s="37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  <c r="AS431" s="30"/>
      <c r="AT431" s="30"/>
      <c r="AU431" s="30"/>
      <c r="AV431" s="30"/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</row>
    <row r="432" spans="1:61" ht="13" x14ac:dyDescent="0.15">
      <c r="A432" s="37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</row>
    <row r="433" spans="1:61" ht="13" x14ac:dyDescent="0.15">
      <c r="A433" s="37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  <c r="AS433" s="30"/>
      <c r="AT433" s="30"/>
      <c r="AU433" s="30"/>
      <c r="AV433" s="30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</row>
    <row r="434" spans="1:61" ht="13" x14ac:dyDescent="0.15">
      <c r="A434" s="37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  <c r="AS434" s="30"/>
      <c r="AT434" s="30"/>
      <c r="AU434" s="30"/>
      <c r="AV434" s="30"/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</row>
    <row r="435" spans="1:61" ht="13" x14ac:dyDescent="0.15">
      <c r="A435" s="37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</row>
    <row r="436" spans="1:61" ht="13" x14ac:dyDescent="0.15">
      <c r="A436" s="37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  <c r="AS436" s="30"/>
      <c r="AT436" s="30"/>
      <c r="AU436" s="30"/>
      <c r="AV436" s="30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</row>
    <row r="437" spans="1:61" ht="13" x14ac:dyDescent="0.15">
      <c r="A437" s="37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  <c r="AS437" s="30"/>
      <c r="AT437" s="30"/>
      <c r="AU437" s="30"/>
      <c r="AV437" s="30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</row>
    <row r="438" spans="1:61" ht="13" x14ac:dyDescent="0.15">
      <c r="A438" s="37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  <c r="AS438" s="30"/>
      <c r="AT438" s="30"/>
      <c r="AU438" s="30"/>
      <c r="AV438" s="30"/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</row>
    <row r="439" spans="1:61" ht="13" x14ac:dyDescent="0.15">
      <c r="A439" s="37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  <c r="AS439" s="30"/>
      <c r="AT439" s="30"/>
      <c r="AU439" s="30"/>
      <c r="AV439" s="30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</row>
    <row r="440" spans="1:61" ht="13" x14ac:dyDescent="0.15">
      <c r="A440" s="37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  <c r="AS440" s="30"/>
      <c r="AT440" s="30"/>
      <c r="AU440" s="30"/>
      <c r="AV440" s="30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</row>
    <row r="441" spans="1:61" ht="13" x14ac:dyDescent="0.15">
      <c r="A441" s="37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  <c r="AS441" s="30"/>
      <c r="AT441" s="30"/>
      <c r="AU441" s="30"/>
      <c r="AV441" s="30"/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</row>
    <row r="442" spans="1:61" ht="13" x14ac:dyDescent="0.15">
      <c r="A442" s="37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  <c r="AS442" s="30"/>
      <c r="AT442" s="30"/>
      <c r="AU442" s="30"/>
      <c r="AV442" s="30"/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</row>
    <row r="443" spans="1:61" ht="13" x14ac:dyDescent="0.15">
      <c r="A443" s="37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  <c r="AS443" s="30"/>
      <c r="AT443" s="30"/>
      <c r="AU443" s="30"/>
      <c r="AV443" s="30"/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</row>
    <row r="444" spans="1:61" ht="13" x14ac:dyDescent="0.15">
      <c r="A444" s="37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  <c r="AS444" s="30"/>
      <c r="AT444" s="30"/>
      <c r="AU444" s="30"/>
      <c r="AV444" s="30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</row>
    <row r="445" spans="1:61" ht="13" x14ac:dyDescent="0.15">
      <c r="A445" s="37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  <c r="AS445" s="30"/>
      <c r="AT445" s="30"/>
      <c r="AU445" s="30"/>
      <c r="AV445" s="30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</row>
    <row r="446" spans="1:61" ht="13" x14ac:dyDescent="0.15">
      <c r="A446" s="37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  <c r="AS446" s="30"/>
      <c r="AT446" s="30"/>
      <c r="AU446" s="30"/>
      <c r="AV446" s="30"/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</row>
    <row r="447" spans="1:61" ht="13" x14ac:dyDescent="0.15">
      <c r="A447" s="37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  <c r="AS447" s="30"/>
      <c r="AT447" s="30"/>
      <c r="AU447" s="30"/>
      <c r="AV447" s="30"/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</row>
    <row r="448" spans="1:61" ht="13" x14ac:dyDescent="0.15">
      <c r="A448" s="37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  <c r="AS448" s="30"/>
      <c r="AT448" s="30"/>
      <c r="AU448" s="30"/>
      <c r="AV448" s="30"/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</row>
    <row r="449" spans="1:61" ht="13" x14ac:dyDescent="0.15">
      <c r="A449" s="37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  <c r="AS449" s="30"/>
      <c r="AT449" s="30"/>
      <c r="AU449" s="30"/>
      <c r="AV449" s="30"/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</row>
    <row r="450" spans="1:61" ht="13" x14ac:dyDescent="0.15">
      <c r="A450" s="37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  <c r="AS450" s="30"/>
      <c r="AT450" s="30"/>
      <c r="AU450" s="30"/>
      <c r="AV450" s="30"/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</row>
    <row r="451" spans="1:61" ht="13" x14ac:dyDescent="0.15">
      <c r="A451" s="37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  <c r="AS451" s="30"/>
      <c r="AT451" s="30"/>
      <c r="AU451" s="30"/>
      <c r="AV451" s="30"/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</row>
    <row r="452" spans="1:61" ht="13" x14ac:dyDescent="0.15">
      <c r="A452" s="37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  <c r="AS452" s="30"/>
      <c r="AT452" s="30"/>
      <c r="AU452" s="30"/>
      <c r="AV452" s="30"/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</row>
    <row r="453" spans="1:61" ht="13" x14ac:dyDescent="0.15">
      <c r="A453" s="37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  <c r="AS453" s="30"/>
      <c r="AT453" s="30"/>
      <c r="AU453" s="30"/>
      <c r="AV453" s="30"/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</row>
    <row r="454" spans="1:61" ht="13" x14ac:dyDescent="0.15">
      <c r="A454" s="37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  <c r="AS454" s="30"/>
      <c r="AT454" s="30"/>
      <c r="AU454" s="30"/>
      <c r="AV454" s="30"/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</row>
    <row r="455" spans="1:61" ht="13" x14ac:dyDescent="0.15">
      <c r="A455" s="37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</row>
    <row r="456" spans="1:61" ht="13" x14ac:dyDescent="0.15">
      <c r="A456" s="37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  <c r="AS456" s="30"/>
      <c r="AT456" s="30"/>
      <c r="AU456" s="30"/>
      <c r="AV456" s="30"/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</row>
    <row r="457" spans="1:61" ht="13" x14ac:dyDescent="0.15">
      <c r="A457" s="37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  <c r="AS457" s="30"/>
      <c r="AT457" s="30"/>
      <c r="AU457" s="30"/>
      <c r="AV457" s="30"/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</row>
    <row r="458" spans="1:61" ht="13" x14ac:dyDescent="0.15">
      <c r="A458" s="37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  <c r="AS458" s="30"/>
      <c r="AT458" s="30"/>
      <c r="AU458" s="30"/>
      <c r="AV458" s="30"/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</row>
    <row r="459" spans="1:61" ht="13" x14ac:dyDescent="0.15">
      <c r="A459" s="37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</row>
    <row r="460" spans="1:61" ht="13" x14ac:dyDescent="0.15">
      <c r="A460" s="37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  <c r="AS460" s="30"/>
      <c r="AT460" s="30"/>
      <c r="AU460" s="30"/>
      <c r="AV460" s="30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</row>
    <row r="461" spans="1:61" ht="13" x14ac:dyDescent="0.15">
      <c r="A461" s="37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  <c r="AS461" s="30"/>
      <c r="AT461" s="30"/>
      <c r="AU461" s="30"/>
      <c r="AV461" s="30"/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</row>
    <row r="462" spans="1:61" ht="13" x14ac:dyDescent="0.15">
      <c r="A462" s="37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</row>
    <row r="463" spans="1:61" ht="13" x14ac:dyDescent="0.15">
      <c r="A463" s="37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  <c r="AS463" s="30"/>
      <c r="AT463" s="30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</row>
    <row r="464" spans="1:61" ht="13" x14ac:dyDescent="0.15">
      <c r="A464" s="37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  <c r="AS464" s="30"/>
      <c r="AT464" s="30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</row>
    <row r="465" spans="1:61" ht="13" x14ac:dyDescent="0.15">
      <c r="A465" s="37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</row>
    <row r="466" spans="1:61" ht="13" x14ac:dyDescent="0.15">
      <c r="A466" s="37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  <c r="AS466" s="30"/>
      <c r="AT466" s="30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</row>
    <row r="467" spans="1:61" ht="13" x14ac:dyDescent="0.15">
      <c r="A467" s="37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  <c r="AS467" s="30"/>
      <c r="AT467" s="30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</row>
    <row r="468" spans="1:61" ht="13" x14ac:dyDescent="0.15">
      <c r="A468" s="37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</row>
    <row r="469" spans="1:61" ht="13" x14ac:dyDescent="0.15">
      <c r="A469" s="37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  <c r="AS469" s="30"/>
      <c r="AT469" s="30"/>
      <c r="AU469" s="30"/>
      <c r="AV469" s="30"/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</row>
    <row r="470" spans="1:61" ht="13" x14ac:dyDescent="0.15">
      <c r="A470" s="37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  <c r="AS470" s="30"/>
      <c r="AT470" s="30"/>
      <c r="AU470" s="30"/>
      <c r="AV470" s="30"/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</row>
    <row r="471" spans="1:61" ht="13" x14ac:dyDescent="0.15">
      <c r="A471" s="37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</row>
    <row r="472" spans="1:61" ht="13" x14ac:dyDescent="0.15">
      <c r="A472" s="37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  <c r="AS472" s="30"/>
      <c r="AT472" s="30"/>
      <c r="AU472" s="30"/>
      <c r="AV472" s="30"/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</row>
    <row r="473" spans="1:61" ht="13" x14ac:dyDescent="0.15">
      <c r="A473" s="37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  <c r="AS473" s="30"/>
      <c r="AT473" s="30"/>
      <c r="AU473" s="30"/>
      <c r="AV473" s="30"/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</row>
    <row r="474" spans="1:61" ht="13" x14ac:dyDescent="0.15">
      <c r="A474" s="37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</row>
    <row r="475" spans="1:61" ht="13" x14ac:dyDescent="0.15">
      <c r="A475" s="37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  <c r="AS475" s="30"/>
      <c r="AT475" s="30"/>
      <c r="AU475" s="30"/>
      <c r="AV475" s="30"/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</row>
    <row r="476" spans="1:61" ht="13" x14ac:dyDescent="0.15">
      <c r="A476" s="37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  <c r="AS476" s="30"/>
      <c r="AT476" s="30"/>
      <c r="AU476" s="30"/>
      <c r="AV476" s="30"/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</row>
    <row r="477" spans="1:61" ht="13" x14ac:dyDescent="0.15">
      <c r="A477" s="37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</row>
    <row r="478" spans="1:61" ht="13" x14ac:dyDescent="0.15">
      <c r="A478" s="37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  <c r="AS478" s="30"/>
      <c r="AT478" s="30"/>
      <c r="AU478" s="30"/>
      <c r="AV478" s="30"/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</row>
    <row r="479" spans="1:61" ht="13" x14ac:dyDescent="0.15">
      <c r="A479" s="37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  <c r="AS479" s="30"/>
      <c r="AT479" s="30"/>
      <c r="AU479" s="30"/>
      <c r="AV479" s="30"/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</row>
    <row r="480" spans="1:61" ht="13" x14ac:dyDescent="0.15">
      <c r="A480" s="37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</row>
    <row r="481" spans="1:61" ht="13" x14ac:dyDescent="0.15">
      <c r="A481" s="37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  <c r="AS481" s="30"/>
      <c r="AT481" s="30"/>
      <c r="AU481" s="30"/>
      <c r="AV481" s="30"/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</row>
    <row r="482" spans="1:61" ht="13" x14ac:dyDescent="0.15">
      <c r="A482" s="37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  <c r="AS482" s="30"/>
      <c r="AT482" s="30"/>
      <c r="AU482" s="30"/>
      <c r="AV482" s="30"/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</row>
    <row r="483" spans="1:61" ht="13" x14ac:dyDescent="0.15">
      <c r="A483" s="37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  <c r="AS483" s="30"/>
      <c r="AT483" s="30"/>
      <c r="AU483" s="30"/>
      <c r="AV483" s="30"/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</row>
    <row r="484" spans="1:61" ht="13" x14ac:dyDescent="0.15">
      <c r="A484" s="37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  <c r="AS484" s="30"/>
      <c r="AT484" s="30"/>
      <c r="AU484" s="30"/>
      <c r="AV484" s="30"/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</row>
    <row r="485" spans="1:61" ht="13" x14ac:dyDescent="0.15">
      <c r="A485" s="37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  <c r="AS485" s="30"/>
      <c r="AT485" s="30"/>
      <c r="AU485" s="30"/>
      <c r="AV485" s="30"/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</row>
    <row r="486" spans="1:61" ht="13" x14ac:dyDescent="0.15">
      <c r="A486" s="37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  <c r="AS486" s="30"/>
      <c r="AT486" s="30"/>
      <c r="AU486" s="30"/>
      <c r="AV486" s="30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</row>
    <row r="487" spans="1:61" ht="13" x14ac:dyDescent="0.15">
      <c r="A487" s="37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  <c r="AS487" s="30"/>
      <c r="AT487" s="30"/>
      <c r="AU487" s="30"/>
      <c r="AV487" s="30"/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</row>
    <row r="488" spans="1:61" ht="13" x14ac:dyDescent="0.15">
      <c r="A488" s="37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  <c r="AS488" s="30"/>
      <c r="AT488" s="30"/>
      <c r="AU488" s="30"/>
      <c r="AV488" s="30"/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</row>
    <row r="489" spans="1:61" ht="13" x14ac:dyDescent="0.15">
      <c r="A489" s="37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  <c r="AS489" s="30"/>
      <c r="AT489" s="30"/>
      <c r="AU489" s="30"/>
      <c r="AV489" s="30"/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</row>
    <row r="490" spans="1:61" ht="13" x14ac:dyDescent="0.15">
      <c r="A490" s="37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  <c r="AS490" s="30"/>
      <c r="AT490" s="30"/>
      <c r="AU490" s="30"/>
      <c r="AV490" s="30"/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</row>
    <row r="491" spans="1:61" ht="13" x14ac:dyDescent="0.15">
      <c r="A491" s="37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  <c r="AS491" s="30"/>
      <c r="AT491" s="30"/>
      <c r="AU491" s="30"/>
      <c r="AV491" s="30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</row>
    <row r="492" spans="1:61" ht="13" x14ac:dyDescent="0.15">
      <c r="A492" s="37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  <c r="AS492" s="30"/>
      <c r="AT492" s="30"/>
      <c r="AU492" s="30"/>
      <c r="AV492" s="30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</row>
    <row r="493" spans="1:61" ht="13" x14ac:dyDescent="0.15">
      <c r="A493" s="37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  <c r="AS493" s="30"/>
      <c r="AT493" s="30"/>
      <c r="AU493" s="30"/>
      <c r="AV493" s="30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</row>
    <row r="494" spans="1:61" ht="13" x14ac:dyDescent="0.15">
      <c r="A494" s="37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  <c r="AS494" s="30"/>
      <c r="AT494" s="30"/>
      <c r="AU494" s="30"/>
      <c r="AV494" s="30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</row>
    <row r="495" spans="1:61" ht="13" x14ac:dyDescent="0.15">
      <c r="A495" s="37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  <c r="AS495" s="30"/>
      <c r="AT495" s="30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</row>
    <row r="496" spans="1:61" ht="13" x14ac:dyDescent="0.15">
      <c r="A496" s="37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  <c r="AS496" s="30"/>
      <c r="AT496" s="30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</row>
    <row r="497" spans="1:61" ht="13" x14ac:dyDescent="0.15">
      <c r="A497" s="37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  <c r="AS497" s="30"/>
      <c r="AT497" s="30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</row>
    <row r="498" spans="1:61" ht="13" x14ac:dyDescent="0.15">
      <c r="A498" s="37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  <c r="AS498" s="30"/>
      <c r="AT498" s="30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</row>
    <row r="499" spans="1:61" ht="13" x14ac:dyDescent="0.15">
      <c r="A499" s="37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  <c r="AS499" s="30"/>
      <c r="AT499" s="30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</row>
    <row r="500" spans="1:61" ht="13" x14ac:dyDescent="0.15">
      <c r="A500" s="37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  <c r="AS500" s="30"/>
      <c r="AT500" s="30"/>
      <c r="AU500" s="30"/>
      <c r="AV500" s="30"/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</row>
    <row r="501" spans="1:61" ht="13" x14ac:dyDescent="0.15">
      <c r="A501" s="37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  <c r="AS501" s="30"/>
      <c r="AT501" s="30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</row>
    <row r="502" spans="1:61" ht="13" x14ac:dyDescent="0.15">
      <c r="A502" s="37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  <c r="AS502" s="30"/>
      <c r="AT502" s="30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</row>
    <row r="503" spans="1:61" ht="13" x14ac:dyDescent="0.15">
      <c r="A503" s="37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  <c r="AS503" s="30"/>
      <c r="AT503" s="30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</row>
    <row r="504" spans="1:61" ht="13" x14ac:dyDescent="0.15">
      <c r="A504" s="37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</row>
    <row r="505" spans="1:61" ht="13" x14ac:dyDescent="0.15">
      <c r="A505" s="37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  <c r="AS505" s="30"/>
      <c r="AT505" s="30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</row>
    <row r="506" spans="1:61" ht="13" x14ac:dyDescent="0.15">
      <c r="A506" s="37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  <c r="AS506" s="30"/>
      <c r="AT506" s="30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</row>
    <row r="507" spans="1:61" ht="13" x14ac:dyDescent="0.15">
      <c r="A507" s="37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</row>
    <row r="508" spans="1:61" ht="13" x14ac:dyDescent="0.15">
      <c r="A508" s="37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  <c r="AT508" s="30"/>
      <c r="AU508" s="30"/>
      <c r="AV508" s="30"/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</row>
    <row r="509" spans="1:61" ht="13" x14ac:dyDescent="0.15">
      <c r="A509" s="37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  <c r="AT509" s="30"/>
      <c r="AU509" s="30"/>
      <c r="AV509" s="30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</row>
    <row r="510" spans="1:61" ht="13" x14ac:dyDescent="0.15">
      <c r="A510" s="37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</row>
    <row r="511" spans="1:61" ht="13" x14ac:dyDescent="0.15">
      <c r="A511" s="37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  <c r="AT511" s="30"/>
      <c r="AU511" s="30"/>
      <c r="AV511" s="30"/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</row>
    <row r="512" spans="1:61" ht="13" x14ac:dyDescent="0.15">
      <c r="A512" s="37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  <c r="AT512" s="30"/>
      <c r="AU512" s="30"/>
      <c r="AV512" s="30"/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</row>
    <row r="513" spans="1:61" ht="13" x14ac:dyDescent="0.15">
      <c r="A513" s="37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</row>
    <row r="514" spans="1:61" ht="13" x14ac:dyDescent="0.15">
      <c r="A514" s="37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  <c r="AT514" s="30"/>
      <c r="AU514" s="30"/>
      <c r="AV514" s="30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</row>
    <row r="515" spans="1:61" ht="13" x14ac:dyDescent="0.15">
      <c r="A515" s="37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  <c r="AT515" s="30"/>
      <c r="AU515" s="30"/>
      <c r="AV515" s="30"/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</row>
    <row r="516" spans="1:61" ht="13" x14ac:dyDescent="0.15">
      <c r="A516" s="37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</row>
    <row r="517" spans="1:61" ht="13" x14ac:dyDescent="0.15">
      <c r="A517" s="37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  <c r="AT517" s="30"/>
      <c r="AU517" s="30"/>
      <c r="AV517" s="30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</row>
    <row r="518" spans="1:61" ht="13" x14ac:dyDescent="0.15">
      <c r="A518" s="37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  <c r="AS518" s="30"/>
      <c r="AT518" s="30"/>
      <c r="AU518" s="30"/>
      <c r="AV518" s="30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</row>
    <row r="519" spans="1:61" ht="13" x14ac:dyDescent="0.15">
      <c r="A519" s="37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</row>
    <row r="520" spans="1:61" ht="13" x14ac:dyDescent="0.15">
      <c r="A520" s="37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  <c r="AT520" s="30"/>
      <c r="AU520" s="30"/>
      <c r="AV520" s="30"/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</row>
    <row r="521" spans="1:61" ht="13" x14ac:dyDescent="0.15">
      <c r="A521" s="37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  <c r="AT521" s="30"/>
      <c r="AU521" s="30"/>
      <c r="AV521" s="30"/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</row>
    <row r="522" spans="1:61" ht="13" x14ac:dyDescent="0.15">
      <c r="A522" s="37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</row>
    <row r="523" spans="1:61" ht="13" x14ac:dyDescent="0.15">
      <c r="A523" s="37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  <c r="AT523" s="30"/>
      <c r="AU523" s="30"/>
      <c r="AV523" s="30"/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</row>
    <row r="524" spans="1:61" ht="13" x14ac:dyDescent="0.15">
      <c r="A524" s="37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  <c r="AS524" s="30"/>
      <c r="AT524" s="30"/>
      <c r="AU524" s="30"/>
      <c r="AV524" s="30"/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</row>
    <row r="525" spans="1:61" ht="13" x14ac:dyDescent="0.15">
      <c r="A525" s="37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</row>
    <row r="526" spans="1:61" ht="13" x14ac:dyDescent="0.15">
      <c r="A526" s="37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  <c r="AT526" s="30"/>
      <c r="AU526" s="30"/>
      <c r="AV526" s="30"/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</row>
    <row r="527" spans="1:61" ht="13" x14ac:dyDescent="0.15">
      <c r="A527" s="37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  <c r="AT527" s="30"/>
      <c r="AU527" s="30"/>
      <c r="AV527" s="30"/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</row>
    <row r="528" spans="1:61" ht="13" x14ac:dyDescent="0.15">
      <c r="A528" s="37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  <c r="AT528" s="30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</row>
    <row r="529" spans="1:61" ht="13" x14ac:dyDescent="0.15">
      <c r="A529" s="37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  <c r="AT529" s="30"/>
      <c r="AU529" s="30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</row>
    <row r="530" spans="1:61" ht="13" x14ac:dyDescent="0.15">
      <c r="A530" s="37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  <c r="AT530" s="30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</row>
    <row r="531" spans="1:61" ht="13" x14ac:dyDescent="0.15">
      <c r="A531" s="37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  <c r="AT531" s="30"/>
      <c r="AU531" s="30"/>
      <c r="AV531" s="30"/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</row>
    <row r="532" spans="1:61" ht="13" x14ac:dyDescent="0.15">
      <c r="A532" s="37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  <c r="AS532" s="30"/>
      <c r="AT532" s="30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</row>
    <row r="533" spans="1:61" ht="13" x14ac:dyDescent="0.15">
      <c r="A533" s="37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  <c r="AS533" s="30"/>
      <c r="AT533" s="30"/>
      <c r="AU533" s="30"/>
      <c r="AV533" s="30"/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</row>
    <row r="534" spans="1:61" ht="13" x14ac:dyDescent="0.15">
      <c r="A534" s="37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  <c r="AS534" s="30"/>
      <c r="AT534" s="30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</row>
    <row r="535" spans="1:61" ht="13" x14ac:dyDescent="0.15">
      <c r="A535" s="37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  <c r="AS535" s="30"/>
      <c r="AT535" s="30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</row>
    <row r="536" spans="1:61" ht="13" x14ac:dyDescent="0.15">
      <c r="A536" s="37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  <c r="AS536" s="30"/>
      <c r="AT536" s="30"/>
      <c r="AU536" s="30"/>
      <c r="AV536" s="30"/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</row>
    <row r="537" spans="1:61" ht="13" x14ac:dyDescent="0.15">
      <c r="A537" s="37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  <c r="AS537" s="30"/>
      <c r="AT537" s="30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</row>
    <row r="538" spans="1:61" ht="13" x14ac:dyDescent="0.15">
      <c r="A538" s="37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  <c r="AS538" s="30"/>
      <c r="AT538" s="30"/>
      <c r="AU538" s="30"/>
      <c r="AV538" s="30"/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</row>
    <row r="539" spans="1:61" ht="13" x14ac:dyDescent="0.15">
      <c r="A539" s="37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  <c r="AS539" s="30"/>
      <c r="AT539" s="30"/>
      <c r="AU539" s="30"/>
      <c r="AV539" s="30"/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</row>
    <row r="540" spans="1:61" ht="13" x14ac:dyDescent="0.15">
      <c r="A540" s="37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  <c r="AS540" s="30"/>
      <c r="AT540" s="30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</row>
    <row r="541" spans="1:61" ht="13" x14ac:dyDescent="0.15">
      <c r="A541" s="37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  <c r="AS541" s="30"/>
      <c r="AT541" s="30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</row>
    <row r="542" spans="1:61" ht="13" x14ac:dyDescent="0.15">
      <c r="A542" s="37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  <c r="AS542" s="30"/>
      <c r="AT542" s="30"/>
      <c r="AU542" s="30"/>
      <c r="AV542" s="30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</row>
    <row r="543" spans="1:61" ht="13" x14ac:dyDescent="0.15">
      <c r="A543" s="37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  <c r="AS543" s="30"/>
      <c r="AT543" s="30"/>
      <c r="AU543" s="30"/>
      <c r="AV543" s="30"/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</row>
    <row r="544" spans="1:61" ht="13" x14ac:dyDescent="0.15">
      <c r="A544" s="37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</row>
    <row r="545" spans="1:61" ht="13" x14ac:dyDescent="0.15">
      <c r="A545" s="37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  <c r="AS545" s="30"/>
      <c r="AT545" s="30"/>
      <c r="AU545" s="30"/>
      <c r="AV545" s="30"/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</row>
    <row r="546" spans="1:61" ht="13" x14ac:dyDescent="0.15">
      <c r="A546" s="37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  <c r="AS546" s="30"/>
      <c r="AT546" s="30"/>
      <c r="AU546" s="30"/>
      <c r="AV546" s="30"/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</row>
    <row r="547" spans="1:61" ht="13" x14ac:dyDescent="0.15">
      <c r="A547" s="37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  <c r="AS547" s="30"/>
      <c r="AT547" s="30"/>
      <c r="AU547" s="30"/>
      <c r="AV547" s="30"/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</row>
    <row r="548" spans="1:61" ht="13" x14ac:dyDescent="0.15">
      <c r="A548" s="37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  <c r="AS548" s="30"/>
      <c r="AT548" s="30"/>
      <c r="AU548" s="30"/>
      <c r="AV548" s="30"/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</row>
    <row r="549" spans="1:61" ht="13" x14ac:dyDescent="0.15">
      <c r="A549" s="37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</row>
    <row r="550" spans="1:61" ht="13" x14ac:dyDescent="0.15">
      <c r="A550" s="37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  <c r="AS550" s="30"/>
      <c r="AT550" s="30"/>
      <c r="AU550" s="30"/>
      <c r="AV550" s="30"/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</row>
    <row r="551" spans="1:61" ht="13" x14ac:dyDescent="0.15">
      <c r="A551" s="37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  <c r="AS551" s="30"/>
      <c r="AT551" s="30"/>
      <c r="AU551" s="30"/>
      <c r="AV551" s="30"/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</row>
    <row r="552" spans="1:61" ht="13" x14ac:dyDescent="0.15">
      <c r="A552" s="37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</row>
    <row r="553" spans="1:61" ht="13" x14ac:dyDescent="0.15">
      <c r="A553" s="37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  <c r="AS553" s="30"/>
      <c r="AT553" s="30"/>
      <c r="AU553" s="30"/>
      <c r="AV553" s="30"/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</row>
    <row r="554" spans="1:61" ht="13" x14ac:dyDescent="0.15">
      <c r="A554" s="37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  <c r="AS554" s="30"/>
      <c r="AT554" s="30"/>
      <c r="AU554" s="30"/>
      <c r="AV554" s="30"/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</row>
    <row r="555" spans="1:61" ht="13" x14ac:dyDescent="0.15">
      <c r="A555" s="37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</row>
    <row r="556" spans="1:61" ht="13" x14ac:dyDescent="0.15">
      <c r="A556" s="37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  <c r="AS556" s="30"/>
      <c r="AT556" s="30"/>
      <c r="AU556" s="30"/>
      <c r="AV556" s="30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</row>
    <row r="557" spans="1:61" ht="13" x14ac:dyDescent="0.15">
      <c r="A557" s="37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  <c r="AS557" s="30"/>
      <c r="AT557" s="30"/>
      <c r="AU557" s="30"/>
      <c r="AV557" s="30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</row>
    <row r="558" spans="1:61" ht="13" x14ac:dyDescent="0.15">
      <c r="A558" s="37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</row>
    <row r="559" spans="1:61" ht="13" x14ac:dyDescent="0.15">
      <c r="A559" s="37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  <c r="AS559" s="30"/>
      <c r="AT559" s="30"/>
      <c r="AU559" s="30"/>
      <c r="AV559" s="30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</row>
    <row r="560" spans="1:61" ht="13" x14ac:dyDescent="0.15">
      <c r="A560" s="37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  <c r="AS560" s="30"/>
      <c r="AT560" s="30"/>
      <c r="AU560" s="30"/>
      <c r="AV560" s="30"/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</row>
    <row r="561" spans="1:61" ht="13" x14ac:dyDescent="0.15">
      <c r="A561" s="37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</row>
    <row r="562" spans="1:61" ht="13" x14ac:dyDescent="0.15">
      <c r="A562" s="37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  <c r="AS562" s="30"/>
      <c r="AT562" s="30"/>
      <c r="AU562" s="30"/>
      <c r="AV562" s="30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</row>
    <row r="563" spans="1:61" ht="13" x14ac:dyDescent="0.15">
      <c r="A563" s="37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  <c r="AS563" s="30"/>
      <c r="AT563" s="30"/>
      <c r="AU563" s="30"/>
      <c r="AV563" s="30"/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</row>
    <row r="564" spans="1:61" ht="13" x14ac:dyDescent="0.15">
      <c r="A564" s="37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</row>
    <row r="565" spans="1:61" ht="13" x14ac:dyDescent="0.15">
      <c r="A565" s="37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  <c r="AS565" s="30"/>
      <c r="AT565" s="30"/>
      <c r="AU565" s="30"/>
      <c r="AV565" s="30"/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</row>
    <row r="566" spans="1:61" ht="13" x14ac:dyDescent="0.15">
      <c r="A566" s="37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  <c r="AS566" s="30"/>
      <c r="AT566" s="30"/>
      <c r="AU566" s="30"/>
      <c r="AV566" s="30"/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</row>
    <row r="567" spans="1:61" ht="13" x14ac:dyDescent="0.15">
      <c r="A567" s="37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</row>
    <row r="568" spans="1:61" ht="13" x14ac:dyDescent="0.15">
      <c r="A568" s="37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  <c r="AS568" s="30"/>
      <c r="AT568" s="30"/>
      <c r="AU568" s="30"/>
      <c r="AV568" s="30"/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</row>
    <row r="569" spans="1:61" ht="13" x14ac:dyDescent="0.15">
      <c r="A569" s="37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  <c r="AS569" s="30"/>
      <c r="AT569" s="30"/>
      <c r="AU569" s="30"/>
      <c r="AV569" s="30"/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</row>
    <row r="570" spans="1:61" ht="13" x14ac:dyDescent="0.15">
      <c r="A570" s="37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</row>
    <row r="571" spans="1:61" ht="13" x14ac:dyDescent="0.15">
      <c r="A571" s="37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  <c r="AS571" s="30"/>
      <c r="AT571" s="30"/>
      <c r="AU571" s="30"/>
      <c r="AV571" s="30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</row>
    <row r="572" spans="1:61" ht="13" x14ac:dyDescent="0.15">
      <c r="A572" s="37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  <c r="AS572" s="30"/>
      <c r="AT572" s="30"/>
      <c r="AU572" s="30"/>
      <c r="AV572" s="30"/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</row>
    <row r="573" spans="1:61" ht="13" x14ac:dyDescent="0.15">
      <c r="A573" s="37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  <c r="AS573" s="30"/>
      <c r="AT573" s="30"/>
      <c r="AU573" s="30"/>
      <c r="AV573" s="30"/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</row>
    <row r="574" spans="1:61" ht="13" x14ac:dyDescent="0.15">
      <c r="A574" s="37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  <c r="AS574" s="30"/>
      <c r="AT574" s="30"/>
      <c r="AU574" s="30"/>
      <c r="AV574" s="30"/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</row>
    <row r="575" spans="1:61" ht="13" x14ac:dyDescent="0.15">
      <c r="A575" s="37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  <c r="AS575" s="30"/>
      <c r="AT575" s="30"/>
      <c r="AU575" s="30"/>
      <c r="AV575" s="30"/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</row>
    <row r="576" spans="1:61" ht="13" x14ac:dyDescent="0.15">
      <c r="A576" s="37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  <c r="AS576" s="30"/>
      <c r="AT576" s="30"/>
      <c r="AU576" s="30"/>
      <c r="AV576" s="30"/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</row>
    <row r="577" spans="1:61" ht="13" x14ac:dyDescent="0.15">
      <c r="A577" s="37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  <c r="AS577" s="30"/>
      <c r="AT577" s="30"/>
      <c r="AU577" s="30"/>
      <c r="AV577" s="30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</row>
    <row r="578" spans="1:61" ht="13" x14ac:dyDescent="0.15">
      <c r="A578" s="37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  <c r="AS578" s="30"/>
      <c r="AT578" s="30"/>
      <c r="AU578" s="30"/>
      <c r="AV578" s="30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</row>
    <row r="579" spans="1:61" ht="13" x14ac:dyDescent="0.15">
      <c r="A579" s="37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  <c r="AS579" s="30"/>
      <c r="AT579" s="30"/>
      <c r="AU579" s="30"/>
      <c r="AV579" s="30"/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</row>
    <row r="580" spans="1:61" ht="13" x14ac:dyDescent="0.15">
      <c r="A580" s="37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  <c r="AS580" s="30"/>
      <c r="AT580" s="30"/>
      <c r="AU580" s="30"/>
      <c r="AV580" s="30"/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</row>
    <row r="581" spans="1:61" ht="13" x14ac:dyDescent="0.15">
      <c r="A581" s="37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  <c r="AS581" s="30"/>
      <c r="AT581" s="30"/>
      <c r="AU581" s="30"/>
      <c r="AV581" s="30"/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</row>
    <row r="582" spans="1:61" ht="13" x14ac:dyDescent="0.15">
      <c r="A582" s="37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  <c r="AS582" s="30"/>
      <c r="AT582" s="30"/>
      <c r="AU582" s="30"/>
      <c r="AV582" s="30"/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</row>
    <row r="583" spans="1:61" ht="13" x14ac:dyDescent="0.15">
      <c r="A583" s="37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  <c r="AS583" s="30"/>
      <c r="AT583" s="30"/>
      <c r="AU583" s="30"/>
      <c r="AV583" s="30"/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</row>
    <row r="584" spans="1:61" ht="13" x14ac:dyDescent="0.15">
      <c r="A584" s="37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  <c r="AS584" s="30"/>
      <c r="AT584" s="30"/>
      <c r="AU584" s="30"/>
      <c r="AV584" s="30"/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</row>
    <row r="585" spans="1:61" ht="13" x14ac:dyDescent="0.15">
      <c r="A585" s="37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  <c r="AS585" s="30"/>
      <c r="AT585" s="30"/>
      <c r="AU585" s="30"/>
      <c r="AV585" s="30"/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</row>
    <row r="586" spans="1:61" ht="13" x14ac:dyDescent="0.15">
      <c r="A586" s="37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  <c r="AS586" s="30"/>
      <c r="AT586" s="30"/>
      <c r="AU586" s="30"/>
      <c r="AV586" s="30"/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</row>
    <row r="587" spans="1:61" ht="13" x14ac:dyDescent="0.15">
      <c r="A587" s="37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  <c r="AS587" s="30"/>
      <c r="AT587" s="30"/>
      <c r="AU587" s="30"/>
      <c r="AV587" s="30"/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</row>
    <row r="588" spans="1:61" ht="13" x14ac:dyDescent="0.15">
      <c r="A588" s="37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  <c r="AS588" s="30"/>
      <c r="AT588" s="30"/>
      <c r="AU588" s="30"/>
      <c r="AV588" s="30"/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</row>
    <row r="589" spans="1:61" ht="13" x14ac:dyDescent="0.15">
      <c r="A589" s="37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  <c r="AS589" s="30"/>
      <c r="AT589" s="30"/>
      <c r="AU589" s="30"/>
      <c r="AV589" s="30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</row>
    <row r="590" spans="1:61" ht="13" x14ac:dyDescent="0.15">
      <c r="A590" s="37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  <c r="AS590" s="30"/>
      <c r="AT590" s="30"/>
      <c r="AU590" s="30"/>
      <c r="AV590" s="30"/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</row>
    <row r="591" spans="1:61" ht="13" x14ac:dyDescent="0.15">
      <c r="A591" s="37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  <c r="AS591" s="30"/>
      <c r="AT591" s="30"/>
      <c r="AU591" s="30"/>
      <c r="AV591" s="30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</row>
    <row r="592" spans="1:61" ht="13" x14ac:dyDescent="0.15">
      <c r="A592" s="37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  <c r="AS592" s="30"/>
      <c r="AT592" s="30"/>
      <c r="AU592" s="30"/>
      <c r="AV592" s="30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</row>
    <row r="593" spans="1:61" ht="13" x14ac:dyDescent="0.15">
      <c r="A593" s="37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  <c r="AS593" s="30"/>
      <c r="AT593" s="30"/>
      <c r="AU593" s="30"/>
      <c r="AV593" s="30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</row>
    <row r="594" spans="1:61" ht="13" x14ac:dyDescent="0.15">
      <c r="A594" s="37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</row>
    <row r="595" spans="1:61" ht="13" x14ac:dyDescent="0.15">
      <c r="A595" s="37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  <c r="AS595" s="30"/>
      <c r="AT595" s="30"/>
      <c r="AU595" s="30"/>
      <c r="AV595" s="30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</row>
    <row r="596" spans="1:61" ht="13" x14ac:dyDescent="0.15">
      <c r="A596" s="37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  <c r="AS596" s="30"/>
      <c r="AT596" s="30"/>
      <c r="AU596" s="30"/>
      <c r="AV596" s="30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</row>
    <row r="597" spans="1:61" ht="13" x14ac:dyDescent="0.15">
      <c r="A597" s="37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</row>
    <row r="598" spans="1:61" ht="13" x14ac:dyDescent="0.15">
      <c r="A598" s="37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  <c r="AS598" s="30"/>
      <c r="AT598" s="30"/>
      <c r="AU598" s="30"/>
      <c r="AV598" s="30"/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</row>
    <row r="599" spans="1:61" ht="13" x14ac:dyDescent="0.15">
      <c r="A599" s="37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  <c r="AS599" s="30"/>
      <c r="AT599" s="30"/>
      <c r="AU599" s="30"/>
      <c r="AV599" s="30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</row>
    <row r="600" spans="1:61" ht="13" x14ac:dyDescent="0.15">
      <c r="A600" s="37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</row>
    <row r="601" spans="1:61" ht="13" x14ac:dyDescent="0.15">
      <c r="A601" s="37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  <c r="AS601" s="30"/>
      <c r="AT601" s="30"/>
      <c r="AU601" s="30"/>
      <c r="AV601" s="30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</row>
    <row r="602" spans="1:61" ht="13" x14ac:dyDescent="0.15">
      <c r="A602" s="37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  <c r="AS602" s="30"/>
      <c r="AT602" s="30"/>
      <c r="AU602" s="30"/>
      <c r="AV602" s="30"/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</row>
    <row r="603" spans="1:61" ht="13" x14ac:dyDescent="0.15">
      <c r="A603" s="37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</row>
    <row r="604" spans="1:61" ht="13" x14ac:dyDescent="0.15">
      <c r="A604" s="37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  <c r="AS604" s="30"/>
      <c r="AT604" s="30"/>
      <c r="AU604" s="30"/>
      <c r="AV604" s="30"/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</row>
    <row r="605" spans="1:61" ht="13" x14ac:dyDescent="0.15">
      <c r="A605" s="37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  <c r="AS605" s="30"/>
      <c r="AT605" s="30"/>
      <c r="AU605" s="30"/>
      <c r="AV605" s="30"/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</row>
    <row r="606" spans="1:61" ht="13" x14ac:dyDescent="0.15">
      <c r="A606" s="37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</row>
    <row r="607" spans="1:61" ht="13" x14ac:dyDescent="0.15">
      <c r="A607" s="37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  <c r="AS607" s="30"/>
      <c r="AT607" s="30"/>
      <c r="AU607" s="30"/>
      <c r="AV607" s="30"/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</row>
    <row r="608" spans="1:61" ht="13" x14ac:dyDescent="0.15">
      <c r="A608" s="37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  <c r="AS608" s="30"/>
      <c r="AT608" s="30"/>
      <c r="AU608" s="30"/>
      <c r="AV608" s="30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</row>
    <row r="609" spans="1:61" ht="13" x14ac:dyDescent="0.15">
      <c r="A609" s="37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</row>
    <row r="610" spans="1:61" ht="13" x14ac:dyDescent="0.15">
      <c r="A610" s="37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  <c r="AS610" s="30"/>
      <c r="AT610" s="30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</row>
    <row r="611" spans="1:61" ht="13" x14ac:dyDescent="0.15">
      <c r="A611" s="37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  <c r="AS611" s="30"/>
      <c r="AT611" s="30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</row>
    <row r="612" spans="1:61" ht="13" x14ac:dyDescent="0.15">
      <c r="A612" s="37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</row>
    <row r="613" spans="1:61" ht="13" x14ac:dyDescent="0.15">
      <c r="A613" s="37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  <c r="AS613" s="30"/>
      <c r="AT613" s="30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</row>
    <row r="614" spans="1:61" ht="13" x14ac:dyDescent="0.15">
      <c r="A614" s="37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  <c r="AS614" s="30"/>
      <c r="AT614" s="30"/>
      <c r="AU614" s="30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</row>
    <row r="615" spans="1:61" ht="13" x14ac:dyDescent="0.15">
      <c r="A615" s="37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</row>
    <row r="616" spans="1:61" ht="13" x14ac:dyDescent="0.15">
      <c r="A616" s="37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  <c r="AS616" s="30"/>
      <c r="AT616" s="30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</row>
    <row r="617" spans="1:61" ht="13" x14ac:dyDescent="0.15">
      <c r="A617" s="37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  <c r="AS617" s="30"/>
      <c r="AT617" s="30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</row>
    <row r="618" spans="1:61" ht="13" x14ac:dyDescent="0.15">
      <c r="A618" s="37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  <c r="AS618" s="30"/>
      <c r="AT618" s="30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</row>
    <row r="619" spans="1:61" ht="13" x14ac:dyDescent="0.15">
      <c r="A619" s="37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  <c r="AS619" s="30"/>
      <c r="AT619" s="30"/>
      <c r="AU619" s="30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</row>
    <row r="620" spans="1:61" ht="13" x14ac:dyDescent="0.15">
      <c r="A620" s="37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  <c r="AS620" s="30"/>
      <c r="AT620" s="30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</row>
    <row r="621" spans="1:61" ht="13" x14ac:dyDescent="0.15">
      <c r="A621" s="37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  <c r="AS621" s="30"/>
      <c r="AT621" s="30"/>
      <c r="AU621" s="30"/>
      <c r="AV621" s="30"/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</row>
    <row r="622" spans="1:61" ht="13" x14ac:dyDescent="0.15">
      <c r="A622" s="37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  <c r="AS622" s="30"/>
      <c r="AT622" s="30"/>
      <c r="AU622" s="30"/>
      <c r="AV622" s="30"/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</row>
    <row r="623" spans="1:61" ht="13" x14ac:dyDescent="0.15">
      <c r="A623" s="37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  <c r="AS623" s="30"/>
      <c r="AT623" s="30"/>
      <c r="AU623" s="30"/>
      <c r="AV623" s="30"/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</row>
    <row r="624" spans="1:61" ht="13" x14ac:dyDescent="0.15">
      <c r="A624" s="37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  <c r="AS624" s="30"/>
      <c r="AT624" s="30"/>
      <c r="AU624" s="30"/>
      <c r="AV624" s="30"/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</row>
    <row r="625" spans="1:61" ht="13" x14ac:dyDescent="0.15">
      <c r="A625" s="37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  <c r="AS625" s="30"/>
      <c r="AT625" s="30"/>
      <c r="AU625" s="30"/>
      <c r="AV625" s="30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</row>
    <row r="626" spans="1:61" ht="13" x14ac:dyDescent="0.15">
      <c r="A626" s="37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  <c r="AS626" s="30"/>
      <c r="AT626" s="30"/>
      <c r="AU626" s="30"/>
      <c r="AV626" s="30"/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</row>
    <row r="627" spans="1:61" ht="13" x14ac:dyDescent="0.15">
      <c r="A627" s="37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  <c r="AS627" s="30"/>
      <c r="AT627" s="30"/>
      <c r="AU627" s="30"/>
      <c r="AV627" s="30"/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</row>
    <row r="628" spans="1:61" ht="13" x14ac:dyDescent="0.15">
      <c r="A628" s="37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  <c r="AS628" s="30"/>
      <c r="AT628" s="30"/>
      <c r="AU628" s="30"/>
      <c r="AV628" s="30"/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</row>
    <row r="629" spans="1:61" ht="13" x14ac:dyDescent="0.15">
      <c r="A629" s="37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  <c r="AS629" s="30"/>
      <c r="AT629" s="30"/>
      <c r="AU629" s="30"/>
      <c r="AV629" s="30"/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</row>
    <row r="630" spans="1:61" ht="13" x14ac:dyDescent="0.15">
      <c r="A630" s="37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  <c r="AS630" s="30"/>
      <c r="AT630" s="30"/>
      <c r="AU630" s="30"/>
      <c r="AV630" s="30"/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</row>
    <row r="631" spans="1:61" ht="13" x14ac:dyDescent="0.15">
      <c r="A631" s="37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  <c r="AS631" s="30"/>
      <c r="AT631" s="30"/>
      <c r="AU631" s="30"/>
      <c r="AV631" s="30"/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</row>
    <row r="632" spans="1:61" ht="13" x14ac:dyDescent="0.15">
      <c r="A632" s="37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  <c r="AS632" s="30"/>
      <c r="AT632" s="30"/>
      <c r="AU632" s="30"/>
      <c r="AV632" s="30"/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</row>
    <row r="633" spans="1:61" ht="13" x14ac:dyDescent="0.15">
      <c r="A633" s="37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  <c r="AS633" s="30"/>
      <c r="AT633" s="30"/>
      <c r="AU633" s="30"/>
      <c r="AV633" s="30"/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</row>
    <row r="634" spans="1:61" ht="13" x14ac:dyDescent="0.15">
      <c r="A634" s="37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</row>
    <row r="635" spans="1:61" ht="13" x14ac:dyDescent="0.15">
      <c r="A635" s="37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  <c r="AS635" s="30"/>
      <c r="AT635" s="30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</row>
    <row r="636" spans="1:61" ht="13" x14ac:dyDescent="0.15">
      <c r="A636" s="37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  <c r="AS636" s="30"/>
      <c r="AT636" s="30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</row>
    <row r="637" spans="1:61" ht="13" x14ac:dyDescent="0.15">
      <c r="A637" s="37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  <c r="AS637" s="30"/>
      <c r="AT637" s="30"/>
      <c r="AU637" s="30"/>
      <c r="AV637" s="30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</row>
    <row r="638" spans="1:61" ht="13" x14ac:dyDescent="0.15">
      <c r="A638" s="37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  <c r="AS638" s="30"/>
      <c r="AT638" s="30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</row>
    <row r="639" spans="1:61" ht="13" x14ac:dyDescent="0.15">
      <c r="A639" s="37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</row>
    <row r="640" spans="1:61" ht="13" x14ac:dyDescent="0.15">
      <c r="A640" s="37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  <c r="AS640" s="30"/>
      <c r="AT640" s="30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</row>
    <row r="641" spans="1:61" ht="13" x14ac:dyDescent="0.15">
      <c r="A641" s="37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  <c r="AS641" s="30"/>
      <c r="AT641" s="30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</row>
    <row r="642" spans="1:61" ht="13" x14ac:dyDescent="0.15">
      <c r="A642" s="37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</row>
    <row r="643" spans="1:61" ht="13" x14ac:dyDescent="0.15">
      <c r="A643" s="37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  <c r="AS643" s="30"/>
      <c r="AT643" s="30"/>
      <c r="AU643" s="30"/>
      <c r="AV643" s="30"/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</row>
    <row r="644" spans="1:61" ht="13" x14ac:dyDescent="0.15">
      <c r="A644" s="37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  <c r="AS644" s="30"/>
      <c r="AT644" s="30"/>
      <c r="AU644" s="30"/>
      <c r="AV644" s="30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</row>
    <row r="645" spans="1:61" ht="13" x14ac:dyDescent="0.15">
      <c r="A645" s="37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</row>
    <row r="646" spans="1:61" ht="13" x14ac:dyDescent="0.15">
      <c r="A646" s="37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  <c r="AS646" s="30"/>
      <c r="AT646" s="30"/>
      <c r="AU646" s="30"/>
      <c r="AV646" s="30"/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</row>
    <row r="647" spans="1:61" ht="13" x14ac:dyDescent="0.15">
      <c r="A647" s="37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  <c r="AS647" s="30"/>
      <c r="AT647" s="30"/>
      <c r="AU647" s="30"/>
      <c r="AV647" s="30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</row>
    <row r="648" spans="1:61" ht="13" x14ac:dyDescent="0.15">
      <c r="A648" s="37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</row>
    <row r="649" spans="1:61" ht="13" x14ac:dyDescent="0.15">
      <c r="A649" s="37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  <c r="AS649" s="30"/>
      <c r="AT649" s="30"/>
      <c r="AU649" s="30"/>
      <c r="AV649" s="30"/>
      <c r="AW649" s="30"/>
      <c r="AX649" s="30"/>
      <c r="AY649" s="30"/>
      <c r="AZ649" s="30"/>
      <c r="BA649" s="30"/>
      <c r="BB649" s="30"/>
      <c r="BC649" s="30"/>
      <c r="BD649" s="30"/>
      <c r="BE649" s="30"/>
      <c r="BF649" s="30"/>
      <c r="BG649" s="30"/>
      <c r="BH649" s="30"/>
      <c r="BI649" s="30"/>
    </row>
    <row r="650" spans="1:61" ht="13" x14ac:dyDescent="0.15">
      <c r="A650" s="37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  <c r="AS650" s="30"/>
      <c r="AT650" s="30"/>
      <c r="AU650" s="30"/>
      <c r="AV650" s="30"/>
      <c r="AW650" s="30"/>
      <c r="AX650" s="30"/>
      <c r="AY650" s="30"/>
      <c r="AZ650" s="30"/>
      <c r="BA650" s="30"/>
      <c r="BB650" s="30"/>
      <c r="BC650" s="30"/>
      <c r="BD650" s="30"/>
      <c r="BE650" s="30"/>
      <c r="BF650" s="30"/>
      <c r="BG650" s="30"/>
      <c r="BH650" s="30"/>
      <c r="BI650" s="30"/>
    </row>
    <row r="651" spans="1:61" ht="13" x14ac:dyDescent="0.15">
      <c r="A651" s="37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30"/>
      <c r="BH651" s="30"/>
      <c r="BI651" s="30"/>
    </row>
    <row r="652" spans="1:61" ht="13" x14ac:dyDescent="0.15">
      <c r="A652" s="37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  <c r="AS652" s="30"/>
      <c r="AT652" s="30"/>
      <c r="AU652" s="30"/>
      <c r="AV652" s="30"/>
      <c r="AW652" s="30"/>
      <c r="AX652" s="30"/>
      <c r="AY652" s="30"/>
      <c r="AZ652" s="30"/>
      <c r="BA652" s="30"/>
      <c r="BB652" s="30"/>
      <c r="BC652" s="30"/>
      <c r="BD652" s="30"/>
      <c r="BE652" s="30"/>
      <c r="BF652" s="30"/>
      <c r="BG652" s="30"/>
      <c r="BH652" s="30"/>
      <c r="BI652" s="30"/>
    </row>
    <row r="653" spans="1:61" ht="13" x14ac:dyDescent="0.15">
      <c r="A653" s="37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  <c r="AS653" s="30"/>
      <c r="AT653" s="30"/>
      <c r="AU653" s="30"/>
      <c r="AV653" s="30"/>
      <c r="AW653" s="30"/>
      <c r="AX653" s="30"/>
      <c r="AY653" s="30"/>
      <c r="AZ653" s="30"/>
      <c r="BA653" s="30"/>
      <c r="BB653" s="30"/>
      <c r="BC653" s="30"/>
      <c r="BD653" s="30"/>
      <c r="BE653" s="30"/>
      <c r="BF653" s="30"/>
      <c r="BG653" s="30"/>
      <c r="BH653" s="30"/>
      <c r="BI653" s="30"/>
    </row>
    <row r="654" spans="1:61" ht="13" x14ac:dyDescent="0.15">
      <c r="A654" s="37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30"/>
      <c r="BH654" s="30"/>
      <c r="BI654" s="30"/>
    </row>
    <row r="655" spans="1:61" ht="13" x14ac:dyDescent="0.15">
      <c r="A655" s="37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  <c r="AS655" s="30"/>
      <c r="AT655" s="30"/>
      <c r="AU655" s="30"/>
      <c r="AV655" s="30"/>
      <c r="AW655" s="30"/>
      <c r="AX655" s="30"/>
      <c r="AY655" s="30"/>
      <c r="AZ655" s="30"/>
      <c r="BA655" s="30"/>
      <c r="BB655" s="30"/>
      <c r="BC655" s="30"/>
      <c r="BD655" s="30"/>
      <c r="BE655" s="30"/>
      <c r="BF655" s="30"/>
      <c r="BG655" s="30"/>
      <c r="BH655" s="30"/>
      <c r="BI655" s="30"/>
    </row>
    <row r="656" spans="1:61" ht="13" x14ac:dyDescent="0.15">
      <c r="A656" s="37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  <c r="AS656" s="30"/>
      <c r="AT656" s="30"/>
      <c r="AU656" s="30"/>
      <c r="AV656" s="30"/>
      <c r="AW656" s="30"/>
      <c r="AX656" s="30"/>
      <c r="AY656" s="30"/>
      <c r="AZ656" s="30"/>
      <c r="BA656" s="30"/>
      <c r="BB656" s="30"/>
      <c r="BC656" s="30"/>
      <c r="BD656" s="30"/>
      <c r="BE656" s="30"/>
      <c r="BF656" s="30"/>
      <c r="BG656" s="30"/>
      <c r="BH656" s="30"/>
      <c r="BI656" s="30"/>
    </row>
    <row r="657" spans="1:61" ht="13" x14ac:dyDescent="0.15">
      <c r="A657" s="37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30"/>
      <c r="BH657" s="30"/>
      <c r="BI657" s="30"/>
    </row>
    <row r="658" spans="1:61" ht="13" x14ac:dyDescent="0.15">
      <c r="A658" s="37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  <c r="AS658" s="30"/>
      <c r="AT658" s="30"/>
      <c r="AU658" s="30"/>
      <c r="AV658" s="30"/>
      <c r="AW658" s="30"/>
      <c r="AX658" s="30"/>
      <c r="AY658" s="30"/>
      <c r="AZ658" s="30"/>
      <c r="BA658" s="30"/>
      <c r="BB658" s="30"/>
      <c r="BC658" s="30"/>
      <c r="BD658" s="30"/>
      <c r="BE658" s="30"/>
      <c r="BF658" s="30"/>
      <c r="BG658" s="30"/>
      <c r="BH658" s="30"/>
      <c r="BI658" s="30"/>
    </row>
    <row r="659" spans="1:61" ht="13" x14ac:dyDescent="0.15">
      <c r="A659" s="37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  <c r="AS659" s="30"/>
      <c r="AT659" s="30"/>
      <c r="AU659" s="30"/>
      <c r="AV659" s="30"/>
      <c r="AW659" s="30"/>
      <c r="AX659" s="30"/>
      <c r="AY659" s="30"/>
      <c r="AZ659" s="30"/>
      <c r="BA659" s="30"/>
      <c r="BB659" s="30"/>
      <c r="BC659" s="30"/>
      <c r="BD659" s="30"/>
      <c r="BE659" s="30"/>
      <c r="BF659" s="30"/>
      <c r="BG659" s="30"/>
      <c r="BH659" s="30"/>
      <c r="BI659" s="30"/>
    </row>
    <row r="660" spans="1:61" ht="13" x14ac:dyDescent="0.15">
      <c r="A660" s="37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0"/>
      <c r="BH660" s="30"/>
      <c r="BI660" s="30"/>
    </row>
    <row r="661" spans="1:61" ht="13" x14ac:dyDescent="0.15">
      <c r="A661" s="37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  <c r="AS661" s="30"/>
      <c r="AT661" s="30"/>
      <c r="AU661" s="30"/>
      <c r="AV661" s="30"/>
      <c r="AW661" s="30"/>
      <c r="AX661" s="30"/>
      <c r="AY661" s="30"/>
      <c r="AZ661" s="30"/>
      <c r="BA661" s="30"/>
      <c r="BB661" s="30"/>
      <c r="BC661" s="30"/>
      <c r="BD661" s="30"/>
      <c r="BE661" s="30"/>
      <c r="BF661" s="30"/>
      <c r="BG661" s="30"/>
      <c r="BH661" s="30"/>
      <c r="BI661" s="30"/>
    </row>
    <row r="662" spans="1:61" ht="13" x14ac:dyDescent="0.15">
      <c r="A662" s="37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  <c r="AS662" s="30"/>
      <c r="AT662" s="30"/>
      <c r="AU662" s="30"/>
      <c r="AV662" s="30"/>
      <c r="AW662" s="30"/>
      <c r="AX662" s="30"/>
      <c r="AY662" s="30"/>
      <c r="AZ662" s="30"/>
      <c r="BA662" s="30"/>
      <c r="BB662" s="30"/>
      <c r="BC662" s="30"/>
      <c r="BD662" s="30"/>
      <c r="BE662" s="30"/>
      <c r="BF662" s="30"/>
      <c r="BG662" s="30"/>
      <c r="BH662" s="30"/>
      <c r="BI662" s="30"/>
    </row>
    <row r="663" spans="1:61" ht="13" x14ac:dyDescent="0.15">
      <c r="A663" s="37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  <c r="AS663" s="30"/>
      <c r="AT663" s="30"/>
      <c r="AU663" s="30"/>
      <c r="AV663" s="30"/>
      <c r="AW663" s="30"/>
      <c r="AX663" s="30"/>
      <c r="AY663" s="30"/>
      <c r="AZ663" s="30"/>
      <c r="BA663" s="30"/>
      <c r="BB663" s="30"/>
      <c r="BC663" s="30"/>
      <c r="BD663" s="30"/>
      <c r="BE663" s="30"/>
      <c r="BF663" s="30"/>
      <c r="BG663" s="30"/>
      <c r="BH663" s="30"/>
      <c r="BI663" s="30"/>
    </row>
    <row r="664" spans="1:61" ht="13" x14ac:dyDescent="0.15">
      <c r="A664" s="37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  <c r="AS664" s="30"/>
      <c r="AT664" s="30"/>
      <c r="AU664" s="30"/>
      <c r="AV664" s="30"/>
      <c r="AW664" s="30"/>
      <c r="AX664" s="30"/>
      <c r="AY664" s="30"/>
      <c r="AZ664" s="30"/>
      <c r="BA664" s="30"/>
      <c r="BB664" s="30"/>
      <c r="BC664" s="30"/>
      <c r="BD664" s="30"/>
      <c r="BE664" s="30"/>
      <c r="BF664" s="30"/>
      <c r="BG664" s="30"/>
      <c r="BH664" s="30"/>
      <c r="BI664" s="30"/>
    </row>
    <row r="665" spans="1:61" ht="13" x14ac:dyDescent="0.15">
      <c r="A665" s="37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</row>
    <row r="666" spans="1:61" ht="13" x14ac:dyDescent="0.15">
      <c r="A666" s="37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  <c r="AS666" s="30"/>
      <c r="AT666" s="30"/>
      <c r="AU666" s="30"/>
      <c r="AV666" s="30"/>
      <c r="AW666" s="30"/>
      <c r="AX666" s="30"/>
      <c r="AY666" s="30"/>
      <c r="AZ666" s="30"/>
      <c r="BA666" s="30"/>
      <c r="BB666" s="30"/>
      <c r="BC666" s="30"/>
      <c r="BD666" s="30"/>
      <c r="BE666" s="30"/>
      <c r="BF666" s="30"/>
      <c r="BG666" s="30"/>
      <c r="BH666" s="30"/>
      <c r="BI666" s="30"/>
    </row>
    <row r="667" spans="1:61" ht="13" x14ac:dyDescent="0.15">
      <c r="A667" s="37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  <c r="AS667" s="30"/>
      <c r="AT667" s="30"/>
      <c r="AU667" s="30"/>
      <c r="AV667" s="30"/>
      <c r="AW667" s="30"/>
      <c r="AX667" s="30"/>
      <c r="AY667" s="30"/>
      <c r="AZ667" s="30"/>
      <c r="BA667" s="30"/>
      <c r="BB667" s="30"/>
      <c r="BC667" s="30"/>
      <c r="BD667" s="30"/>
      <c r="BE667" s="30"/>
      <c r="BF667" s="30"/>
      <c r="BG667" s="30"/>
      <c r="BH667" s="30"/>
      <c r="BI667" s="30"/>
    </row>
    <row r="668" spans="1:61" ht="13" x14ac:dyDescent="0.15">
      <c r="A668" s="37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  <c r="AS668" s="30"/>
      <c r="AT668" s="30"/>
      <c r="AU668" s="30"/>
      <c r="AV668" s="30"/>
      <c r="AW668" s="30"/>
      <c r="AX668" s="30"/>
      <c r="AY668" s="30"/>
      <c r="AZ668" s="30"/>
      <c r="BA668" s="30"/>
      <c r="BB668" s="30"/>
      <c r="BC668" s="30"/>
      <c r="BD668" s="30"/>
      <c r="BE668" s="30"/>
      <c r="BF668" s="30"/>
      <c r="BG668" s="30"/>
      <c r="BH668" s="30"/>
      <c r="BI668" s="30"/>
    </row>
    <row r="669" spans="1:61" ht="13" x14ac:dyDescent="0.15">
      <c r="A669" s="37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  <c r="AS669" s="30"/>
      <c r="AT669" s="30"/>
      <c r="AU669" s="30"/>
      <c r="AV669" s="30"/>
      <c r="AW669" s="30"/>
      <c r="AX669" s="30"/>
      <c r="AY669" s="30"/>
      <c r="AZ669" s="30"/>
      <c r="BA669" s="30"/>
      <c r="BB669" s="30"/>
      <c r="BC669" s="30"/>
      <c r="BD669" s="30"/>
      <c r="BE669" s="30"/>
      <c r="BF669" s="30"/>
      <c r="BG669" s="30"/>
      <c r="BH669" s="30"/>
      <c r="BI669" s="30"/>
    </row>
    <row r="670" spans="1:61" ht="13" x14ac:dyDescent="0.15">
      <c r="A670" s="37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  <c r="AS670" s="30"/>
      <c r="AT670" s="30"/>
      <c r="AU670" s="30"/>
      <c r="AV670" s="30"/>
      <c r="AW670" s="30"/>
      <c r="AX670" s="30"/>
      <c r="AY670" s="30"/>
      <c r="AZ670" s="30"/>
      <c r="BA670" s="30"/>
      <c r="BB670" s="30"/>
      <c r="BC670" s="30"/>
      <c r="BD670" s="30"/>
      <c r="BE670" s="30"/>
      <c r="BF670" s="30"/>
      <c r="BG670" s="30"/>
      <c r="BH670" s="30"/>
      <c r="BI670" s="30"/>
    </row>
    <row r="671" spans="1:61" ht="13" x14ac:dyDescent="0.15">
      <c r="A671" s="37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  <c r="AS671" s="30"/>
      <c r="AT671" s="30"/>
      <c r="AU671" s="30"/>
      <c r="AV671" s="30"/>
      <c r="AW671" s="30"/>
      <c r="AX671" s="30"/>
      <c r="AY671" s="30"/>
      <c r="AZ671" s="30"/>
      <c r="BA671" s="30"/>
      <c r="BB671" s="30"/>
      <c r="BC671" s="30"/>
      <c r="BD671" s="30"/>
      <c r="BE671" s="30"/>
      <c r="BF671" s="30"/>
      <c r="BG671" s="30"/>
      <c r="BH671" s="30"/>
      <c r="BI671" s="30"/>
    </row>
    <row r="672" spans="1:61" ht="13" x14ac:dyDescent="0.15">
      <c r="A672" s="37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  <c r="AS672" s="30"/>
      <c r="AT672" s="30"/>
      <c r="AU672" s="30"/>
      <c r="AV672" s="30"/>
      <c r="AW672" s="30"/>
      <c r="AX672" s="30"/>
      <c r="AY672" s="30"/>
      <c r="AZ672" s="30"/>
      <c r="BA672" s="30"/>
      <c r="BB672" s="30"/>
      <c r="BC672" s="30"/>
      <c r="BD672" s="30"/>
      <c r="BE672" s="30"/>
      <c r="BF672" s="30"/>
      <c r="BG672" s="30"/>
      <c r="BH672" s="30"/>
      <c r="BI672" s="30"/>
    </row>
    <row r="673" spans="1:61" ht="13" x14ac:dyDescent="0.15">
      <c r="A673" s="37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  <c r="AS673" s="30"/>
      <c r="AT673" s="30"/>
      <c r="AU673" s="30"/>
      <c r="AV673" s="30"/>
      <c r="AW673" s="30"/>
      <c r="AX673" s="30"/>
      <c r="AY673" s="30"/>
      <c r="AZ673" s="30"/>
      <c r="BA673" s="30"/>
      <c r="BB673" s="30"/>
      <c r="BC673" s="30"/>
      <c r="BD673" s="30"/>
      <c r="BE673" s="30"/>
      <c r="BF673" s="30"/>
      <c r="BG673" s="30"/>
      <c r="BH673" s="30"/>
      <c r="BI673" s="30"/>
    </row>
    <row r="674" spans="1:61" ht="13" x14ac:dyDescent="0.15">
      <c r="A674" s="37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  <c r="AS674" s="30"/>
      <c r="AT674" s="30"/>
      <c r="AU674" s="30"/>
      <c r="AV674" s="30"/>
      <c r="AW674" s="30"/>
      <c r="AX674" s="30"/>
      <c r="AY674" s="30"/>
      <c r="AZ674" s="30"/>
      <c r="BA674" s="30"/>
      <c r="BB674" s="30"/>
      <c r="BC674" s="30"/>
      <c r="BD674" s="30"/>
      <c r="BE674" s="30"/>
      <c r="BF674" s="30"/>
      <c r="BG674" s="30"/>
      <c r="BH674" s="30"/>
      <c r="BI674" s="30"/>
    </row>
    <row r="675" spans="1:61" ht="13" x14ac:dyDescent="0.15">
      <c r="A675" s="37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  <c r="AS675" s="30"/>
      <c r="AT675" s="30"/>
      <c r="AU675" s="30"/>
      <c r="AV675" s="30"/>
      <c r="AW675" s="30"/>
      <c r="AX675" s="30"/>
      <c r="AY675" s="30"/>
      <c r="AZ675" s="30"/>
      <c r="BA675" s="30"/>
      <c r="BB675" s="30"/>
      <c r="BC675" s="30"/>
      <c r="BD675" s="30"/>
      <c r="BE675" s="30"/>
      <c r="BF675" s="30"/>
      <c r="BG675" s="30"/>
      <c r="BH675" s="30"/>
      <c r="BI675" s="30"/>
    </row>
    <row r="676" spans="1:61" ht="13" x14ac:dyDescent="0.15">
      <c r="A676" s="37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  <c r="AS676" s="30"/>
      <c r="AT676" s="30"/>
      <c r="AU676" s="30"/>
      <c r="AV676" s="30"/>
      <c r="AW676" s="30"/>
      <c r="AX676" s="30"/>
      <c r="AY676" s="30"/>
      <c r="AZ676" s="30"/>
      <c r="BA676" s="30"/>
      <c r="BB676" s="30"/>
      <c r="BC676" s="30"/>
      <c r="BD676" s="30"/>
      <c r="BE676" s="30"/>
      <c r="BF676" s="30"/>
      <c r="BG676" s="30"/>
      <c r="BH676" s="30"/>
      <c r="BI676" s="30"/>
    </row>
    <row r="677" spans="1:61" ht="13" x14ac:dyDescent="0.15">
      <c r="A677" s="37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  <c r="AS677" s="30"/>
      <c r="AT677" s="30"/>
      <c r="AU677" s="30"/>
      <c r="AV677" s="30"/>
      <c r="AW677" s="30"/>
      <c r="AX677" s="30"/>
      <c r="AY677" s="30"/>
      <c r="AZ677" s="30"/>
      <c r="BA677" s="30"/>
      <c r="BB677" s="30"/>
      <c r="BC677" s="30"/>
      <c r="BD677" s="30"/>
      <c r="BE677" s="30"/>
      <c r="BF677" s="30"/>
      <c r="BG677" s="30"/>
      <c r="BH677" s="30"/>
      <c r="BI677" s="30"/>
    </row>
    <row r="678" spans="1:61" ht="13" x14ac:dyDescent="0.15">
      <c r="A678" s="37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  <c r="AS678" s="30"/>
      <c r="AT678" s="30"/>
      <c r="AU678" s="30"/>
      <c r="AV678" s="30"/>
      <c r="AW678" s="30"/>
      <c r="AX678" s="30"/>
      <c r="AY678" s="30"/>
      <c r="AZ678" s="30"/>
      <c r="BA678" s="30"/>
      <c r="BB678" s="30"/>
      <c r="BC678" s="30"/>
      <c r="BD678" s="30"/>
      <c r="BE678" s="30"/>
      <c r="BF678" s="30"/>
      <c r="BG678" s="30"/>
      <c r="BH678" s="30"/>
      <c r="BI678" s="30"/>
    </row>
    <row r="679" spans="1:61" ht="13" x14ac:dyDescent="0.15">
      <c r="A679" s="37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  <c r="AS679" s="30"/>
      <c r="AT679" s="30"/>
      <c r="AU679" s="30"/>
      <c r="AV679" s="30"/>
      <c r="AW679" s="30"/>
      <c r="AX679" s="30"/>
      <c r="AY679" s="30"/>
      <c r="AZ679" s="30"/>
      <c r="BA679" s="30"/>
      <c r="BB679" s="30"/>
      <c r="BC679" s="30"/>
      <c r="BD679" s="30"/>
      <c r="BE679" s="30"/>
      <c r="BF679" s="30"/>
      <c r="BG679" s="30"/>
      <c r="BH679" s="30"/>
      <c r="BI679" s="30"/>
    </row>
    <row r="680" spans="1:61" ht="13" x14ac:dyDescent="0.15">
      <c r="A680" s="37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  <c r="AS680" s="30"/>
      <c r="AT680" s="30"/>
      <c r="AU680" s="30"/>
      <c r="AV680" s="30"/>
      <c r="AW680" s="30"/>
      <c r="AX680" s="30"/>
      <c r="AY680" s="30"/>
      <c r="AZ680" s="30"/>
      <c r="BA680" s="30"/>
      <c r="BB680" s="30"/>
      <c r="BC680" s="30"/>
      <c r="BD680" s="30"/>
      <c r="BE680" s="30"/>
      <c r="BF680" s="30"/>
      <c r="BG680" s="30"/>
      <c r="BH680" s="30"/>
      <c r="BI680" s="30"/>
    </row>
    <row r="681" spans="1:61" ht="13" x14ac:dyDescent="0.15">
      <c r="A681" s="37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  <c r="AS681" s="30"/>
      <c r="AT681" s="30"/>
      <c r="AU681" s="30"/>
      <c r="AV681" s="30"/>
      <c r="AW681" s="30"/>
      <c r="AX681" s="30"/>
      <c r="AY681" s="30"/>
      <c r="AZ681" s="30"/>
      <c r="BA681" s="30"/>
      <c r="BB681" s="30"/>
      <c r="BC681" s="30"/>
      <c r="BD681" s="30"/>
      <c r="BE681" s="30"/>
      <c r="BF681" s="30"/>
      <c r="BG681" s="30"/>
      <c r="BH681" s="30"/>
      <c r="BI681" s="30"/>
    </row>
    <row r="682" spans="1:61" ht="13" x14ac:dyDescent="0.15">
      <c r="A682" s="37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  <c r="AS682" s="30"/>
      <c r="AT682" s="30"/>
      <c r="AU682" s="30"/>
      <c r="AV682" s="30"/>
      <c r="AW682" s="30"/>
      <c r="AX682" s="30"/>
      <c r="AY682" s="30"/>
      <c r="AZ682" s="30"/>
      <c r="BA682" s="30"/>
      <c r="BB682" s="30"/>
      <c r="BC682" s="30"/>
      <c r="BD682" s="30"/>
      <c r="BE682" s="30"/>
      <c r="BF682" s="30"/>
      <c r="BG682" s="30"/>
      <c r="BH682" s="30"/>
      <c r="BI682" s="30"/>
    </row>
    <row r="683" spans="1:61" ht="13" x14ac:dyDescent="0.15">
      <c r="A683" s="37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  <c r="AS683" s="30"/>
      <c r="AT683" s="30"/>
      <c r="AU683" s="30"/>
      <c r="AV683" s="30"/>
      <c r="AW683" s="30"/>
      <c r="AX683" s="30"/>
      <c r="AY683" s="30"/>
      <c r="AZ683" s="30"/>
      <c r="BA683" s="30"/>
      <c r="BB683" s="30"/>
      <c r="BC683" s="30"/>
      <c r="BD683" s="30"/>
      <c r="BE683" s="30"/>
      <c r="BF683" s="30"/>
      <c r="BG683" s="30"/>
      <c r="BH683" s="30"/>
      <c r="BI683" s="30"/>
    </row>
    <row r="684" spans="1:61" ht="13" x14ac:dyDescent="0.15">
      <c r="A684" s="37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0"/>
      <c r="BH684" s="30"/>
      <c r="BI684" s="30"/>
    </row>
    <row r="685" spans="1:61" ht="13" x14ac:dyDescent="0.15">
      <c r="A685" s="37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  <c r="AS685" s="30"/>
      <c r="AT685" s="30"/>
      <c r="AU685" s="30"/>
      <c r="AV685" s="30"/>
      <c r="AW685" s="30"/>
      <c r="AX685" s="30"/>
      <c r="AY685" s="30"/>
      <c r="AZ685" s="30"/>
      <c r="BA685" s="30"/>
      <c r="BB685" s="30"/>
      <c r="BC685" s="30"/>
      <c r="BD685" s="30"/>
      <c r="BE685" s="30"/>
      <c r="BF685" s="30"/>
      <c r="BG685" s="30"/>
      <c r="BH685" s="30"/>
      <c r="BI685" s="30"/>
    </row>
    <row r="686" spans="1:61" ht="13" x14ac:dyDescent="0.15">
      <c r="A686" s="37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  <c r="AS686" s="30"/>
      <c r="AT686" s="30"/>
      <c r="AU686" s="30"/>
      <c r="AV686" s="30"/>
      <c r="AW686" s="30"/>
      <c r="AX686" s="30"/>
      <c r="AY686" s="30"/>
      <c r="AZ686" s="30"/>
      <c r="BA686" s="30"/>
      <c r="BB686" s="30"/>
      <c r="BC686" s="30"/>
      <c r="BD686" s="30"/>
      <c r="BE686" s="30"/>
      <c r="BF686" s="30"/>
      <c r="BG686" s="30"/>
      <c r="BH686" s="30"/>
      <c r="BI686" s="30"/>
    </row>
    <row r="687" spans="1:61" ht="13" x14ac:dyDescent="0.15">
      <c r="A687" s="37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0"/>
      <c r="BH687" s="30"/>
      <c r="BI687" s="30"/>
    </row>
    <row r="688" spans="1:61" ht="13" x14ac:dyDescent="0.15">
      <c r="A688" s="37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  <c r="AS688" s="30"/>
      <c r="AT688" s="30"/>
      <c r="AU688" s="30"/>
      <c r="AV688" s="30"/>
      <c r="AW688" s="30"/>
      <c r="AX688" s="30"/>
      <c r="AY688" s="30"/>
      <c r="AZ688" s="30"/>
      <c r="BA688" s="30"/>
      <c r="BB688" s="30"/>
      <c r="BC688" s="30"/>
      <c r="BD688" s="30"/>
      <c r="BE688" s="30"/>
      <c r="BF688" s="30"/>
      <c r="BG688" s="30"/>
      <c r="BH688" s="30"/>
      <c r="BI688" s="30"/>
    </row>
    <row r="689" spans="1:61" ht="13" x14ac:dyDescent="0.15">
      <c r="A689" s="37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  <c r="AS689" s="30"/>
      <c r="AT689" s="30"/>
      <c r="AU689" s="30"/>
      <c r="AV689" s="30"/>
      <c r="AW689" s="30"/>
      <c r="AX689" s="30"/>
      <c r="AY689" s="30"/>
      <c r="AZ689" s="30"/>
      <c r="BA689" s="30"/>
      <c r="BB689" s="30"/>
      <c r="BC689" s="30"/>
      <c r="BD689" s="30"/>
      <c r="BE689" s="30"/>
      <c r="BF689" s="30"/>
      <c r="BG689" s="30"/>
      <c r="BH689" s="30"/>
      <c r="BI689" s="30"/>
    </row>
    <row r="690" spans="1:61" ht="13" x14ac:dyDescent="0.15">
      <c r="A690" s="37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0"/>
      <c r="BH690" s="30"/>
      <c r="BI690" s="30"/>
    </row>
    <row r="691" spans="1:61" ht="13" x14ac:dyDescent="0.15">
      <c r="A691" s="37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  <c r="AS691" s="30"/>
      <c r="AT691" s="30"/>
      <c r="AU691" s="30"/>
      <c r="AV691" s="30"/>
      <c r="AW691" s="30"/>
      <c r="AX691" s="30"/>
      <c r="AY691" s="30"/>
      <c r="AZ691" s="30"/>
      <c r="BA691" s="30"/>
      <c r="BB691" s="30"/>
      <c r="BC691" s="30"/>
      <c r="BD691" s="30"/>
      <c r="BE691" s="30"/>
      <c r="BF691" s="30"/>
      <c r="BG691" s="30"/>
      <c r="BH691" s="30"/>
      <c r="BI691" s="30"/>
    </row>
    <row r="692" spans="1:61" ht="13" x14ac:dyDescent="0.15">
      <c r="A692" s="37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  <c r="AS692" s="30"/>
      <c r="AT692" s="30"/>
      <c r="AU692" s="30"/>
      <c r="AV692" s="30"/>
      <c r="AW692" s="30"/>
      <c r="AX692" s="30"/>
      <c r="AY692" s="30"/>
      <c r="AZ692" s="30"/>
      <c r="BA692" s="30"/>
      <c r="BB692" s="30"/>
      <c r="BC692" s="30"/>
      <c r="BD692" s="30"/>
      <c r="BE692" s="30"/>
      <c r="BF692" s="30"/>
      <c r="BG692" s="30"/>
      <c r="BH692" s="30"/>
      <c r="BI692" s="30"/>
    </row>
    <row r="693" spans="1:61" ht="13" x14ac:dyDescent="0.15">
      <c r="A693" s="37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30"/>
      <c r="BH693" s="30"/>
      <c r="BI693" s="30"/>
    </row>
    <row r="694" spans="1:61" ht="13" x14ac:dyDescent="0.15">
      <c r="A694" s="37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  <c r="AS694" s="30"/>
      <c r="AT694" s="30"/>
      <c r="AU694" s="30"/>
      <c r="AV694" s="30"/>
      <c r="AW694" s="30"/>
      <c r="AX694" s="30"/>
      <c r="AY694" s="30"/>
      <c r="AZ694" s="30"/>
      <c r="BA694" s="30"/>
      <c r="BB694" s="30"/>
      <c r="BC694" s="30"/>
      <c r="BD694" s="30"/>
      <c r="BE694" s="30"/>
      <c r="BF694" s="30"/>
      <c r="BG694" s="30"/>
      <c r="BH694" s="30"/>
      <c r="BI694" s="30"/>
    </row>
    <row r="695" spans="1:61" ht="13" x14ac:dyDescent="0.15">
      <c r="A695" s="37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  <c r="AS695" s="30"/>
      <c r="AT695" s="30"/>
      <c r="AU695" s="30"/>
      <c r="AV695" s="30"/>
      <c r="AW695" s="30"/>
      <c r="AX695" s="30"/>
      <c r="AY695" s="30"/>
      <c r="AZ695" s="30"/>
      <c r="BA695" s="30"/>
      <c r="BB695" s="30"/>
      <c r="BC695" s="30"/>
      <c r="BD695" s="30"/>
      <c r="BE695" s="30"/>
      <c r="BF695" s="30"/>
      <c r="BG695" s="30"/>
      <c r="BH695" s="30"/>
      <c r="BI695" s="30"/>
    </row>
    <row r="696" spans="1:61" ht="13" x14ac:dyDescent="0.15">
      <c r="A696" s="37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30"/>
      <c r="BH696" s="30"/>
      <c r="BI696" s="30"/>
    </row>
    <row r="697" spans="1:61" ht="13" x14ac:dyDescent="0.15">
      <c r="A697" s="37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  <c r="AS697" s="30"/>
      <c r="AT697" s="30"/>
      <c r="AU697" s="30"/>
      <c r="AV697" s="30"/>
      <c r="AW697" s="30"/>
      <c r="AX697" s="30"/>
      <c r="AY697" s="30"/>
      <c r="AZ697" s="30"/>
      <c r="BA697" s="30"/>
      <c r="BB697" s="30"/>
      <c r="BC697" s="30"/>
      <c r="BD697" s="30"/>
      <c r="BE697" s="30"/>
      <c r="BF697" s="30"/>
      <c r="BG697" s="30"/>
      <c r="BH697" s="30"/>
      <c r="BI697" s="30"/>
    </row>
    <row r="698" spans="1:61" ht="13" x14ac:dyDescent="0.15">
      <c r="A698" s="37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  <c r="AS698" s="30"/>
      <c r="AT698" s="30"/>
      <c r="AU698" s="30"/>
      <c r="AV698" s="30"/>
      <c r="AW698" s="30"/>
      <c r="AX698" s="30"/>
      <c r="AY698" s="30"/>
      <c r="AZ698" s="30"/>
      <c r="BA698" s="30"/>
      <c r="BB698" s="30"/>
      <c r="BC698" s="30"/>
      <c r="BD698" s="30"/>
      <c r="BE698" s="30"/>
      <c r="BF698" s="30"/>
      <c r="BG698" s="30"/>
      <c r="BH698" s="30"/>
      <c r="BI698" s="30"/>
    </row>
    <row r="699" spans="1:61" ht="13" x14ac:dyDescent="0.15">
      <c r="A699" s="37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30"/>
      <c r="BH699" s="30"/>
      <c r="BI699" s="30"/>
    </row>
    <row r="700" spans="1:61" ht="13" x14ac:dyDescent="0.15">
      <c r="A700" s="37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  <c r="AS700" s="30"/>
      <c r="AT700" s="30"/>
      <c r="AU700" s="30"/>
      <c r="AV700" s="30"/>
      <c r="AW700" s="30"/>
      <c r="AX700" s="30"/>
      <c r="AY700" s="30"/>
      <c r="AZ700" s="30"/>
      <c r="BA700" s="30"/>
      <c r="BB700" s="30"/>
      <c r="BC700" s="30"/>
      <c r="BD700" s="30"/>
      <c r="BE700" s="30"/>
      <c r="BF700" s="30"/>
      <c r="BG700" s="30"/>
      <c r="BH700" s="30"/>
      <c r="BI700" s="30"/>
    </row>
    <row r="701" spans="1:61" ht="13" x14ac:dyDescent="0.15">
      <c r="A701" s="37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  <c r="AS701" s="30"/>
      <c r="AT701" s="30"/>
      <c r="AU701" s="30"/>
      <c r="AV701" s="30"/>
      <c r="AW701" s="30"/>
      <c r="AX701" s="30"/>
      <c r="AY701" s="30"/>
      <c r="AZ701" s="30"/>
      <c r="BA701" s="30"/>
      <c r="BB701" s="30"/>
      <c r="BC701" s="30"/>
      <c r="BD701" s="30"/>
      <c r="BE701" s="30"/>
      <c r="BF701" s="30"/>
      <c r="BG701" s="30"/>
      <c r="BH701" s="30"/>
      <c r="BI701" s="30"/>
    </row>
    <row r="702" spans="1:61" ht="13" x14ac:dyDescent="0.15">
      <c r="A702" s="37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30"/>
      <c r="BH702" s="30"/>
      <c r="BI702" s="30"/>
    </row>
    <row r="703" spans="1:61" ht="13" x14ac:dyDescent="0.15">
      <c r="A703" s="37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  <c r="AS703" s="30"/>
      <c r="AT703" s="30"/>
      <c r="AU703" s="30"/>
      <c r="AV703" s="30"/>
      <c r="AW703" s="30"/>
      <c r="AX703" s="30"/>
      <c r="AY703" s="30"/>
      <c r="AZ703" s="30"/>
      <c r="BA703" s="30"/>
      <c r="BB703" s="30"/>
      <c r="BC703" s="30"/>
      <c r="BD703" s="30"/>
      <c r="BE703" s="30"/>
      <c r="BF703" s="30"/>
      <c r="BG703" s="30"/>
      <c r="BH703" s="30"/>
      <c r="BI703" s="30"/>
    </row>
    <row r="704" spans="1:61" ht="13" x14ac:dyDescent="0.15">
      <c r="A704" s="37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  <c r="AS704" s="30"/>
      <c r="AT704" s="30"/>
      <c r="AU704" s="30"/>
      <c r="AV704" s="30"/>
      <c r="AW704" s="30"/>
      <c r="AX704" s="30"/>
      <c r="AY704" s="30"/>
      <c r="AZ704" s="30"/>
      <c r="BA704" s="30"/>
      <c r="BB704" s="30"/>
      <c r="BC704" s="30"/>
      <c r="BD704" s="30"/>
      <c r="BE704" s="30"/>
      <c r="BF704" s="30"/>
      <c r="BG704" s="30"/>
      <c r="BH704" s="30"/>
      <c r="BI704" s="30"/>
    </row>
    <row r="705" spans="1:61" ht="13" x14ac:dyDescent="0.15">
      <c r="A705" s="37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0"/>
      <c r="BH705" s="30"/>
      <c r="BI705" s="30"/>
    </row>
    <row r="706" spans="1:61" ht="13" x14ac:dyDescent="0.15">
      <c r="A706" s="37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  <c r="AS706" s="30"/>
      <c r="AT706" s="30"/>
      <c r="AU706" s="30"/>
      <c r="AV706" s="30"/>
      <c r="AW706" s="30"/>
      <c r="AX706" s="30"/>
      <c r="AY706" s="30"/>
      <c r="AZ706" s="30"/>
      <c r="BA706" s="30"/>
      <c r="BB706" s="30"/>
      <c r="BC706" s="30"/>
      <c r="BD706" s="30"/>
      <c r="BE706" s="30"/>
      <c r="BF706" s="30"/>
      <c r="BG706" s="30"/>
      <c r="BH706" s="30"/>
      <c r="BI706" s="30"/>
    </row>
    <row r="707" spans="1:61" ht="13" x14ac:dyDescent="0.15">
      <c r="A707" s="37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  <c r="AS707" s="30"/>
      <c r="AT707" s="30"/>
      <c r="AU707" s="30"/>
      <c r="AV707" s="30"/>
      <c r="AW707" s="30"/>
      <c r="AX707" s="30"/>
      <c r="AY707" s="30"/>
      <c r="AZ707" s="30"/>
      <c r="BA707" s="30"/>
      <c r="BB707" s="30"/>
      <c r="BC707" s="30"/>
      <c r="BD707" s="30"/>
      <c r="BE707" s="30"/>
      <c r="BF707" s="30"/>
      <c r="BG707" s="30"/>
      <c r="BH707" s="30"/>
      <c r="BI707" s="30"/>
    </row>
    <row r="708" spans="1:61" ht="13" x14ac:dyDescent="0.15">
      <c r="A708" s="37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  <c r="AS708" s="30"/>
      <c r="AT708" s="30"/>
      <c r="AU708" s="30"/>
      <c r="AV708" s="30"/>
      <c r="AW708" s="30"/>
      <c r="AX708" s="30"/>
      <c r="AY708" s="30"/>
      <c r="AZ708" s="30"/>
      <c r="BA708" s="30"/>
      <c r="BB708" s="30"/>
      <c r="BC708" s="30"/>
      <c r="BD708" s="30"/>
      <c r="BE708" s="30"/>
      <c r="BF708" s="30"/>
      <c r="BG708" s="30"/>
      <c r="BH708" s="30"/>
      <c r="BI708" s="30"/>
    </row>
    <row r="709" spans="1:61" ht="13" x14ac:dyDescent="0.15">
      <c r="A709" s="37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  <c r="AS709" s="30"/>
      <c r="AT709" s="30"/>
      <c r="AU709" s="30"/>
      <c r="AV709" s="30"/>
      <c r="AW709" s="30"/>
      <c r="AX709" s="30"/>
      <c r="AY709" s="30"/>
      <c r="AZ709" s="30"/>
      <c r="BA709" s="30"/>
      <c r="BB709" s="30"/>
      <c r="BC709" s="30"/>
      <c r="BD709" s="30"/>
      <c r="BE709" s="30"/>
      <c r="BF709" s="30"/>
      <c r="BG709" s="30"/>
      <c r="BH709" s="30"/>
      <c r="BI709" s="30"/>
    </row>
    <row r="710" spans="1:61" ht="13" x14ac:dyDescent="0.15">
      <c r="A710" s="37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  <c r="AS710" s="30"/>
      <c r="AT710" s="30"/>
      <c r="AU710" s="30"/>
      <c r="AV710" s="30"/>
      <c r="AW710" s="30"/>
      <c r="AX710" s="30"/>
      <c r="AY710" s="30"/>
      <c r="AZ710" s="30"/>
      <c r="BA710" s="30"/>
      <c r="BB710" s="30"/>
      <c r="BC710" s="30"/>
      <c r="BD710" s="30"/>
      <c r="BE710" s="30"/>
      <c r="BF710" s="30"/>
      <c r="BG710" s="30"/>
      <c r="BH710" s="30"/>
      <c r="BI710" s="30"/>
    </row>
    <row r="711" spans="1:61" ht="13" x14ac:dyDescent="0.15">
      <c r="A711" s="37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  <c r="AS711" s="30"/>
      <c r="AT711" s="30"/>
      <c r="AU711" s="30"/>
      <c r="AV711" s="30"/>
      <c r="AW711" s="30"/>
      <c r="AX711" s="30"/>
      <c r="AY711" s="30"/>
      <c r="AZ711" s="30"/>
      <c r="BA711" s="30"/>
      <c r="BB711" s="30"/>
      <c r="BC711" s="30"/>
      <c r="BD711" s="30"/>
      <c r="BE711" s="30"/>
      <c r="BF711" s="30"/>
      <c r="BG711" s="30"/>
      <c r="BH711" s="30"/>
      <c r="BI711" s="30"/>
    </row>
    <row r="712" spans="1:61" ht="13" x14ac:dyDescent="0.15">
      <c r="A712" s="37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  <c r="AS712" s="30"/>
      <c r="AT712" s="30"/>
      <c r="AU712" s="30"/>
      <c r="AV712" s="30"/>
      <c r="AW712" s="30"/>
      <c r="AX712" s="30"/>
      <c r="AY712" s="30"/>
      <c r="AZ712" s="30"/>
      <c r="BA712" s="30"/>
      <c r="BB712" s="30"/>
      <c r="BC712" s="30"/>
      <c r="BD712" s="30"/>
      <c r="BE712" s="30"/>
      <c r="BF712" s="30"/>
      <c r="BG712" s="30"/>
      <c r="BH712" s="30"/>
      <c r="BI712" s="30"/>
    </row>
    <row r="713" spans="1:61" ht="13" x14ac:dyDescent="0.15">
      <c r="A713" s="37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  <c r="AS713" s="30"/>
      <c r="AT713" s="30"/>
      <c r="AU713" s="30"/>
      <c r="AV713" s="30"/>
      <c r="AW713" s="30"/>
      <c r="AX713" s="30"/>
      <c r="AY713" s="30"/>
      <c r="AZ713" s="30"/>
      <c r="BA713" s="30"/>
      <c r="BB713" s="30"/>
      <c r="BC713" s="30"/>
      <c r="BD713" s="30"/>
      <c r="BE713" s="30"/>
      <c r="BF713" s="30"/>
      <c r="BG713" s="30"/>
      <c r="BH713" s="30"/>
      <c r="BI713" s="30"/>
    </row>
    <row r="714" spans="1:61" ht="13" x14ac:dyDescent="0.15">
      <c r="A714" s="37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  <c r="AS714" s="30"/>
      <c r="AT714" s="30"/>
      <c r="AU714" s="30"/>
      <c r="AV714" s="30"/>
      <c r="AW714" s="30"/>
      <c r="AX714" s="30"/>
      <c r="AY714" s="30"/>
      <c r="AZ714" s="30"/>
      <c r="BA714" s="30"/>
      <c r="BB714" s="30"/>
      <c r="BC714" s="30"/>
      <c r="BD714" s="30"/>
      <c r="BE714" s="30"/>
      <c r="BF714" s="30"/>
      <c r="BG714" s="30"/>
      <c r="BH714" s="30"/>
      <c r="BI714" s="30"/>
    </row>
    <row r="715" spans="1:61" ht="13" x14ac:dyDescent="0.15">
      <c r="A715" s="37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  <c r="AS715" s="30"/>
      <c r="AT715" s="30"/>
      <c r="AU715" s="30"/>
      <c r="AV715" s="30"/>
      <c r="AW715" s="30"/>
      <c r="AX715" s="30"/>
      <c r="AY715" s="30"/>
      <c r="AZ715" s="30"/>
      <c r="BA715" s="30"/>
      <c r="BB715" s="30"/>
      <c r="BC715" s="30"/>
      <c r="BD715" s="30"/>
      <c r="BE715" s="30"/>
      <c r="BF715" s="30"/>
      <c r="BG715" s="30"/>
      <c r="BH715" s="30"/>
      <c r="BI715" s="30"/>
    </row>
    <row r="716" spans="1:61" ht="13" x14ac:dyDescent="0.15">
      <c r="A716" s="37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  <c r="AS716" s="30"/>
      <c r="AT716" s="30"/>
      <c r="AU716" s="30"/>
      <c r="AV716" s="30"/>
      <c r="AW716" s="30"/>
      <c r="AX716" s="30"/>
      <c r="AY716" s="30"/>
      <c r="AZ716" s="30"/>
      <c r="BA716" s="30"/>
      <c r="BB716" s="30"/>
      <c r="BC716" s="30"/>
      <c r="BD716" s="30"/>
      <c r="BE716" s="30"/>
      <c r="BF716" s="30"/>
      <c r="BG716" s="30"/>
      <c r="BH716" s="30"/>
      <c r="BI716" s="30"/>
    </row>
    <row r="717" spans="1:61" ht="13" x14ac:dyDescent="0.15">
      <c r="A717" s="37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  <c r="AS717" s="30"/>
      <c r="AT717" s="30"/>
      <c r="AU717" s="30"/>
      <c r="AV717" s="30"/>
      <c r="AW717" s="30"/>
      <c r="AX717" s="30"/>
      <c r="AY717" s="30"/>
      <c r="AZ717" s="30"/>
      <c r="BA717" s="30"/>
      <c r="BB717" s="30"/>
      <c r="BC717" s="30"/>
      <c r="BD717" s="30"/>
      <c r="BE717" s="30"/>
      <c r="BF717" s="30"/>
      <c r="BG717" s="30"/>
      <c r="BH717" s="30"/>
      <c r="BI717" s="30"/>
    </row>
    <row r="718" spans="1:61" ht="13" x14ac:dyDescent="0.15">
      <c r="A718" s="37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/>
      <c r="AX718" s="30"/>
      <c r="AY718" s="30"/>
      <c r="AZ718" s="30"/>
      <c r="BA718" s="30"/>
      <c r="BB718" s="30"/>
      <c r="BC718" s="30"/>
      <c r="BD718" s="30"/>
      <c r="BE718" s="30"/>
      <c r="BF718" s="30"/>
      <c r="BG718" s="30"/>
      <c r="BH718" s="30"/>
      <c r="BI718" s="30"/>
    </row>
    <row r="719" spans="1:61" ht="13" x14ac:dyDescent="0.15">
      <c r="A719" s="37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/>
      <c r="AX719" s="30"/>
      <c r="AY719" s="30"/>
      <c r="AZ719" s="30"/>
      <c r="BA719" s="30"/>
      <c r="BB719" s="30"/>
      <c r="BC719" s="30"/>
      <c r="BD719" s="30"/>
      <c r="BE719" s="30"/>
      <c r="BF719" s="30"/>
      <c r="BG719" s="30"/>
      <c r="BH719" s="30"/>
      <c r="BI719" s="30"/>
    </row>
    <row r="720" spans="1:61" ht="13" x14ac:dyDescent="0.15">
      <c r="A720" s="37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/>
      <c r="AX720" s="30"/>
      <c r="AY720" s="30"/>
      <c r="AZ720" s="30"/>
      <c r="BA720" s="30"/>
      <c r="BB720" s="30"/>
      <c r="BC720" s="30"/>
      <c r="BD720" s="30"/>
      <c r="BE720" s="30"/>
      <c r="BF720" s="30"/>
      <c r="BG720" s="30"/>
      <c r="BH720" s="30"/>
      <c r="BI720" s="30"/>
    </row>
    <row r="721" spans="1:61" ht="13" x14ac:dyDescent="0.15">
      <c r="A721" s="37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/>
      <c r="AX721" s="30"/>
      <c r="AY721" s="30"/>
      <c r="AZ721" s="30"/>
      <c r="BA721" s="30"/>
      <c r="BB721" s="30"/>
      <c r="BC721" s="30"/>
      <c r="BD721" s="30"/>
      <c r="BE721" s="30"/>
      <c r="BF721" s="30"/>
      <c r="BG721" s="30"/>
      <c r="BH721" s="30"/>
      <c r="BI721" s="30"/>
    </row>
    <row r="722" spans="1:61" ht="13" x14ac:dyDescent="0.15">
      <c r="A722" s="37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/>
      <c r="AX722" s="30"/>
      <c r="AY722" s="30"/>
      <c r="AZ722" s="30"/>
      <c r="BA722" s="30"/>
      <c r="BB722" s="30"/>
      <c r="BC722" s="30"/>
      <c r="BD722" s="30"/>
      <c r="BE722" s="30"/>
      <c r="BF722" s="30"/>
      <c r="BG722" s="30"/>
      <c r="BH722" s="30"/>
      <c r="BI722" s="30"/>
    </row>
    <row r="723" spans="1:61" ht="13" x14ac:dyDescent="0.15">
      <c r="A723" s="37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/>
      <c r="AX723" s="30"/>
      <c r="AY723" s="30"/>
      <c r="AZ723" s="30"/>
      <c r="BA723" s="30"/>
      <c r="BB723" s="30"/>
      <c r="BC723" s="30"/>
      <c r="BD723" s="30"/>
      <c r="BE723" s="30"/>
      <c r="BF723" s="30"/>
      <c r="BG723" s="30"/>
      <c r="BH723" s="30"/>
      <c r="BI723" s="30"/>
    </row>
    <row r="724" spans="1:61" ht="13" x14ac:dyDescent="0.15">
      <c r="A724" s="37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/>
      <c r="AX724" s="30"/>
      <c r="AY724" s="30"/>
      <c r="AZ724" s="30"/>
      <c r="BA724" s="30"/>
      <c r="BB724" s="30"/>
      <c r="BC724" s="30"/>
      <c r="BD724" s="30"/>
      <c r="BE724" s="30"/>
      <c r="BF724" s="30"/>
      <c r="BG724" s="30"/>
      <c r="BH724" s="30"/>
      <c r="BI724" s="30"/>
    </row>
    <row r="725" spans="1:61" ht="13" x14ac:dyDescent="0.15">
      <c r="A725" s="37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/>
      <c r="AX725" s="30"/>
      <c r="AY725" s="30"/>
      <c r="AZ725" s="30"/>
      <c r="BA725" s="30"/>
      <c r="BB725" s="30"/>
      <c r="BC725" s="30"/>
      <c r="BD725" s="30"/>
      <c r="BE725" s="30"/>
      <c r="BF725" s="30"/>
      <c r="BG725" s="30"/>
      <c r="BH725" s="30"/>
      <c r="BI725" s="30"/>
    </row>
    <row r="726" spans="1:61" ht="13" x14ac:dyDescent="0.15">
      <c r="A726" s="37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/>
      <c r="AX726" s="30"/>
      <c r="AY726" s="30"/>
      <c r="AZ726" s="30"/>
      <c r="BA726" s="30"/>
      <c r="BB726" s="30"/>
      <c r="BC726" s="30"/>
      <c r="BD726" s="30"/>
      <c r="BE726" s="30"/>
      <c r="BF726" s="30"/>
      <c r="BG726" s="30"/>
      <c r="BH726" s="30"/>
      <c r="BI726" s="30"/>
    </row>
    <row r="727" spans="1:61" ht="13" x14ac:dyDescent="0.15">
      <c r="A727" s="37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/>
      <c r="AX727" s="30"/>
      <c r="AY727" s="30"/>
      <c r="AZ727" s="30"/>
      <c r="BA727" s="30"/>
      <c r="BB727" s="30"/>
      <c r="BC727" s="30"/>
      <c r="BD727" s="30"/>
      <c r="BE727" s="30"/>
      <c r="BF727" s="30"/>
      <c r="BG727" s="30"/>
      <c r="BH727" s="30"/>
      <c r="BI727" s="30"/>
    </row>
    <row r="728" spans="1:61" ht="13" x14ac:dyDescent="0.15">
      <c r="A728" s="37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/>
      <c r="AX728" s="30"/>
      <c r="AY728" s="30"/>
      <c r="AZ728" s="30"/>
      <c r="BA728" s="30"/>
      <c r="BB728" s="30"/>
      <c r="BC728" s="30"/>
      <c r="BD728" s="30"/>
      <c r="BE728" s="30"/>
      <c r="BF728" s="30"/>
      <c r="BG728" s="30"/>
      <c r="BH728" s="30"/>
      <c r="BI728" s="30"/>
    </row>
    <row r="729" spans="1:61" ht="13" x14ac:dyDescent="0.15">
      <c r="A729" s="37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/>
      <c r="AX729" s="30"/>
      <c r="AY729" s="30"/>
      <c r="AZ729" s="30"/>
      <c r="BA729" s="30"/>
      <c r="BB729" s="30"/>
      <c r="BC729" s="30"/>
      <c r="BD729" s="30"/>
      <c r="BE729" s="30"/>
      <c r="BF729" s="30"/>
      <c r="BG729" s="30"/>
      <c r="BH729" s="30"/>
      <c r="BI729" s="30"/>
    </row>
    <row r="730" spans="1:61" ht="13" x14ac:dyDescent="0.15">
      <c r="A730" s="37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/>
      <c r="AX730" s="30"/>
      <c r="AY730" s="30"/>
      <c r="AZ730" s="30"/>
      <c r="BA730" s="30"/>
      <c r="BB730" s="30"/>
      <c r="BC730" s="30"/>
      <c r="BD730" s="30"/>
      <c r="BE730" s="30"/>
      <c r="BF730" s="30"/>
      <c r="BG730" s="30"/>
      <c r="BH730" s="30"/>
      <c r="BI730" s="30"/>
    </row>
    <row r="731" spans="1:61" ht="13" x14ac:dyDescent="0.15">
      <c r="A731" s="37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/>
      <c r="AX731" s="30"/>
      <c r="AY731" s="30"/>
      <c r="AZ731" s="30"/>
      <c r="BA731" s="30"/>
      <c r="BB731" s="30"/>
      <c r="BC731" s="30"/>
      <c r="BD731" s="30"/>
      <c r="BE731" s="30"/>
      <c r="BF731" s="30"/>
      <c r="BG731" s="30"/>
      <c r="BH731" s="30"/>
      <c r="BI731" s="30"/>
    </row>
    <row r="732" spans="1:61" ht="13" x14ac:dyDescent="0.15">
      <c r="A732" s="37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/>
      <c r="AX732" s="30"/>
      <c r="AY732" s="30"/>
      <c r="AZ732" s="30"/>
      <c r="BA732" s="30"/>
      <c r="BB732" s="30"/>
      <c r="BC732" s="30"/>
      <c r="BD732" s="30"/>
      <c r="BE732" s="30"/>
      <c r="BF732" s="30"/>
      <c r="BG732" s="30"/>
      <c r="BH732" s="30"/>
      <c r="BI732" s="30"/>
    </row>
    <row r="733" spans="1:61" ht="13" x14ac:dyDescent="0.15">
      <c r="A733" s="37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/>
      <c r="AX733" s="30"/>
      <c r="AY733" s="30"/>
      <c r="AZ733" s="30"/>
      <c r="BA733" s="30"/>
      <c r="BB733" s="30"/>
      <c r="BC733" s="30"/>
      <c r="BD733" s="30"/>
      <c r="BE733" s="30"/>
      <c r="BF733" s="30"/>
      <c r="BG733" s="30"/>
      <c r="BH733" s="30"/>
      <c r="BI733" s="30"/>
    </row>
    <row r="734" spans="1:61" ht="13" x14ac:dyDescent="0.15">
      <c r="A734" s="37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/>
      <c r="AX734" s="30"/>
      <c r="AY734" s="30"/>
      <c r="AZ734" s="30"/>
      <c r="BA734" s="30"/>
      <c r="BB734" s="30"/>
      <c r="BC734" s="30"/>
      <c r="BD734" s="30"/>
      <c r="BE734" s="30"/>
      <c r="BF734" s="30"/>
      <c r="BG734" s="30"/>
      <c r="BH734" s="30"/>
      <c r="BI734" s="30"/>
    </row>
    <row r="735" spans="1:61" ht="13" x14ac:dyDescent="0.15">
      <c r="A735" s="37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/>
      <c r="AX735" s="30"/>
      <c r="AY735" s="30"/>
      <c r="AZ735" s="30"/>
      <c r="BA735" s="30"/>
      <c r="BB735" s="30"/>
      <c r="BC735" s="30"/>
      <c r="BD735" s="30"/>
      <c r="BE735" s="30"/>
      <c r="BF735" s="30"/>
      <c r="BG735" s="30"/>
      <c r="BH735" s="30"/>
      <c r="BI735" s="30"/>
    </row>
    <row r="736" spans="1:61" ht="13" x14ac:dyDescent="0.15">
      <c r="A736" s="37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/>
      <c r="AX736" s="30"/>
      <c r="AY736" s="30"/>
      <c r="AZ736" s="30"/>
      <c r="BA736" s="30"/>
      <c r="BB736" s="30"/>
      <c r="BC736" s="30"/>
      <c r="BD736" s="30"/>
      <c r="BE736" s="30"/>
      <c r="BF736" s="30"/>
      <c r="BG736" s="30"/>
      <c r="BH736" s="30"/>
      <c r="BI736" s="30"/>
    </row>
    <row r="737" spans="1:61" ht="13" x14ac:dyDescent="0.15">
      <c r="A737" s="37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/>
      <c r="AX737" s="30"/>
      <c r="AY737" s="30"/>
      <c r="AZ737" s="30"/>
      <c r="BA737" s="30"/>
      <c r="BB737" s="30"/>
      <c r="BC737" s="30"/>
      <c r="BD737" s="30"/>
      <c r="BE737" s="30"/>
      <c r="BF737" s="30"/>
      <c r="BG737" s="30"/>
      <c r="BH737" s="30"/>
      <c r="BI737" s="30"/>
    </row>
    <row r="738" spans="1:61" ht="13" x14ac:dyDescent="0.15">
      <c r="A738" s="37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/>
      <c r="AX738" s="30"/>
      <c r="AY738" s="30"/>
      <c r="AZ738" s="30"/>
      <c r="BA738" s="30"/>
      <c r="BB738" s="30"/>
      <c r="BC738" s="30"/>
      <c r="BD738" s="30"/>
      <c r="BE738" s="30"/>
      <c r="BF738" s="30"/>
      <c r="BG738" s="30"/>
      <c r="BH738" s="30"/>
      <c r="BI738" s="30"/>
    </row>
    <row r="739" spans="1:61" ht="13" x14ac:dyDescent="0.15">
      <c r="A739" s="37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/>
      <c r="AX739" s="30"/>
      <c r="AY739" s="30"/>
      <c r="AZ739" s="30"/>
      <c r="BA739" s="30"/>
      <c r="BB739" s="30"/>
      <c r="BC739" s="30"/>
      <c r="BD739" s="30"/>
      <c r="BE739" s="30"/>
      <c r="BF739" s="30"/>
      <c r="BG739" s="30"/>
      <c r="BH739" s="30"/>
      <c r="BI739" s="30"/>
    </row>
    <row r="740" spans="1:61" ht="13" x14ac:dyDescent="0.15">
      <c r="A740" s="37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/>
      <c r="AX740" s="30"/>
      <c r="AY740" s="30"/>
      <c r="AZ740" s="30"/>
      <c r="BA740" s="30"/>
      <c r="BB740" s="30"/>
      <c r="BC740" s="30"/>
      <c r="BD740" s="30"/>
      <c r="BE740" s="30"/>
      <c r="BF740" s="30"/>
      <c r="BG740" s="30"/>
      <c r="BH740" s="30"/>
      <c r="BI740" s="30"/>
    </row>
    <row r="741" spans="1:61" ht="13" x14ac:dyDescent="0.15">
      <c r="A741" s="37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/>
      <c r="AX741" s="30"/>
      <c r="AY741" s="30"/>
      <c r="AZ741" s="30"/>
      <c r="BA741" s="30"/>
      <c r="BB741" s="30"/>
      <c r="BC741" s="30"/>
      <c r="BD741" s="30"/>
      <c r="BE741" s="30"/>
      <c r="BF741" s="30"/>
      <c r="BG741" s="30"/>
      <c r="BH741" s="30"/>
      <c r="BI741" s="30"/>
    </row>
    <row r="742" spans="1:61" ht="13" x14ac:dyDescent="0.15">
      <c r="A742" s="37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/>
      <c r="AX742" s="30"/>
      <c r="AY742" s="30"/>
      <c r="AZ742" s="30"/>
      <c r="BA742" s="30"/>
      <c r="BB742" s="30"/>
      <c r="BC742" s="30"/>
      <c r="BD742" s="30"/>
      <c r="BE742" s="30"/>
      <c r="BF742" s="30"/>
      <c r="BG742" s="30"/>
      <c r="BH742" s="30"/>
      <c r="BI742" s="30"/>
    </row>
    <row r="743" spans="1:61" ht="13" x14ac:dyDescent="0.15">
      <c r="A743" s="37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/>
      <c r="AX743" s="30"/>
      <c r="AY743" s="30"/>
      <c r="AZ743" s="30"/>
      <c r="BA743" s="30"/>
      <c r="BB743" s="30"/>
      <c r="BC743" s="30"/>
      <c r="BD743" s="30"/>
      <c r="BE743" s="30"/>
      <c r="BF743" s="30"/>
      <c r="BG743" s="30"/>
      <c r="BH743" s="30"/>
      <c r="BI743" s="30"/>
    </row>
    <row r="744" spans="1:61" ht="13" x14ac:dyDescent="0.15">
      <c r="A744" s="37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/>
      <c r="AX744" s="30"/>
      <c r="AY744" s="30"/>
      <c r="AZ744" s="30"/>
      <c r="BA744" s="30"/>
      <c r="BB744" s="30"/>
      <c r="BC744" s="30"/>
      <c r="BD744" s="30"/>
      <c r="BE744" s="30"/>
      <c r="BF744" s="30"/>
      <c r="BG744" s="30"/>
      <c r="BH744" s="30"/>
      <c r="BI744" s="30"/>
    </row>
    <row r="745" spans="1:61" ht="13" x14ac:dyDescent="0.15">
      <c r="A745" s="37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/>
      <c r="AX745" s="30"/>
      <c r="AY745" s="30"/>
      <c r="AZ745" s="30"/>
      <c r="BA745" s="30"/>
      <c r="BB745" s="30"/>
      <c r="BC745" s="30"/>
      <c r="BD745" s="30"/>
      <c r="BE745" s="30"/>
      <c r="BF745" s="30"/>
      <c r="BG745" s="30"/>
      <c r="BH745" s="30"/>
      <c r="BI745" s="30"/>
    </row>
    <row r="746" spans="1:61" ht="13" x14ac:dyDescent="0.15">
      <c r="A746" s="37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/>
      <c r="AX746" s="30"/>
      <c r="AY746" s="30"/>
      <c r="AZ746" s="30"/>
      <c r="BA746" s="30"/>
      <c r="BB746" s="30"/>
      <c r="BC746" s="30"/>
      <c r="BD746" s="30"/>
      <c r="BE746" s="30"/>
      <c r="BF746" s="30"/>
      <c r="BG746" s="30"/>
      <c r="BH746" s="30"/>
      <c r="BI746" s="30"/>
    </row>
    <row r="747" spans="1:61" ht="13" x14ac:dyDescent="0.15">
      <c r="A747" s="37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/>
      <c r="AX747" s="30"/>
      <c r="AY747" s="30"/>
      <c r="AZ747" s="30"/>
      <c r="BA747" s="30"/>
      <c r="BB747" s="30"/>
      <c r="BC747" s="30"/>
      <c r="BD747" s="30"/>
      <c r="BE747" s="30"/>
      <c r="BF747" s="30"/>
      <c r="BG747" s="30"/>
      <c r="BH747" s="30"/>
      <c r="BI747" s="30"/>
    </row>
    <row r="748" spans="1:61" ht="13" x14ac:dyDescent="0.15">
      <c r="A748" s="37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/>
      <c r="AX748" s="30"/>
      <c r="AY748" s="30"/>
      <c r="AZ748" s="30"/>
      <c r="BA748" s="30"/>
      <c r="BB748" s="30"/>
      <c r="BC748" s="30"/>
      <c r="BD748" s="30"/>
      <c r="BE748" s="30"/>
      <c r="BF748" s="30"/>
      <c r="BG748" s="30"/>
      <c r="BH748" s="30"/>
      <c r="BI748" s="30"/>
    </row>
    <row r="749" spans="1:61" ht="13" x14ac:dyDescent="0.15">
      <c r="A749" s="37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/>
      <c r="AX749" s="30"/>
      <c r="AY749" s="30"/>
      <c r="AZ749" s="30"/>
      <c r="BA749" s="30"/>
      <c r="BB749" s="30"/>
      <c r="BC749" s="30"/>
      <c r="BD749" s="30"/>
      <c r="BE749" s="30"/>
      <c r="BF749" s="30"/>
      <c r="BG749" s="30"/>
      <c r="BH749" s="30"/>
      <c r="BI749" s="30"/>
    </row>
    <row r="750" spans="1:61" ht="13" x14ac:dyDescent="0.15">
      <c r="A750" s="37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/>
      <c r="AX750" s="30"/>
      <c r="AY750" s="30"/>
      <c r="AZ750" s="30"/>
      <c r="BA750" s="30"/>
      <c r="BB750" s="30"/>
      <c r="BC750" s="30"/>
      <c r="BD750" s="30"/>
      <c r="BE750" s="30"/>
      <c r="BF750" s="30"/>
      <c r="BG750" s="30"/>
      <c r="BH750" s="30"/>
      <c r="BI750" s="30"/>
    </row>
    <row r="751" spans="1:61" ht="13" x14ac:dyDescent="0.15">
      <c r="A751" s="37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/>
      <c r="AX751" s="30"/>
      <c r="AY751" s="30"/>
      <c r="AZ751" s="30"/>
      <c r="BA751" s="30"/>
      <c r="BB751" s="30"/>
      <c r="BC751" s="30"/>
      <c r="BD751" s="30"/>
      <c r="BE751" s="30"/>
      <c r="BF751" s="30"/>
      <c r="BG751" s="30"/>
      <c r="BH751" s="30"/>
      <c r="BI751" s="30"/>
    </row>
    <row r="752" spans="1:61" ht="13" x14ac:dyDescent="0.15">
      <c r="A752" s="37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/>
      <c r="AX752" s="30"/>
      <c r="AY752" s="30"/>
      <c r="AZ752" s="30"/>
      <c r="BA752" s="30"/>
      <c r="BB752" s="30"/>
      <c r="BC752" s="30"/>
      <c r="BD752" s="30"/>
      <c r="BE752" s="30"/>
      <c r="BF752" s="30"/>
      <c r="BG752" s="30"/>
      <c r="BH752" s="30"/>
      <c r="BI752" s="30"/>
    </row>
    <row r="753" spans="1:61" ht="13" x14ac:dyDescent="0.15">
      <c r="A753" s="37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/>
      <c r="AX753" s="30"/>
      <c r="AY753" s="30"/>
      <c r="AZ753" s="30"/>
      <c r="BA753" s="30"/>
      <c r="BB753" s="30"/>
      <c r="BC753" s="30"/>
      <c r="BD753" s="30"/>
      <c r="BE753" s="30"/>
      <c r="BF753" s="30"/>
      <c r="BG753" s="30"/>
      <c r="BH753" s="30"/>
      <c r="BI753" s="30"/>
    </row>
    <row r="754" spans="1:61" ht="13" x14ac:dyDescent="0.15">
      <c r="A754" s="37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/>
      <c r="AX754" s="30"/>
      <c r="AY754" s="30"/>
      <c r="AZ754" s="30"/>
      <c r="BA754" s="30"/>
      <c r="BB754" s="30"/>
      <c r="BC754" s="30"/>
      <c r="BD754" s="30"/>
      <c r="BE754" s="30"/>
      <c r="BF754" s="30"/>
      <c r="BG754" s="30"/>
      <c r="BH754" s="30"/>
      <c r="BI754" s="30"/>
    </row>
    <row r="755" spans="1:61" ht="13" x14ac:dyDescent="0.15">
      <c r="A755" s="37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/>
      <c r="AX755" s="30"/>
      <c r="AY755" s="30"/>
      <c r="AZ755" s="30"/>
      <c r="BA755" s="30"/>
      <c r="BB755" s="30"/>
      <c r="BC755" s="30"/>
      <c r="BD755" s="30"/>
      <c r="BE755" s="30"/>
      <c r="BF755" s="30"/>
      <c r="BG755" s="30"/>
      <c r="BH755" s="30"/>
      <c r="BI755" s="30"/>
    </row>
    <row r="756" spans="1:61" ht="13" x14ac:dyDescent="0.15">
      <c r="A756" s="37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/>
      <c r="AX756" s="30"/>
      <c r="AY756" s="30"/>
      <c r="AZ756" s="30"/>
      <c r="BA756" s="30"/>
      <c r="BB756" s="30"/>
      <c r="BC756" s="30"/>
      <c r="BD756" s="30"/>
      <c r="BE756" s="30"/>
      <c r="BF756" s="30"/>
      <c r="BG756" s="30"/>
      <c r="BH756" s="30"/>
      <c r="BI756" s="30"/>
    </row>
    <row r="757" spans="1:61" ht="13" x14ac:dyDescent="0.15">
      <c r="A757" s="37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/>
      <c r="AX757" s="30"/>
      <c r="AY757" s="30"/>
      <c r="AZ757" s="30"/>
      <c r="BA757" s="30"/>
      <c r="BB757" s="30"/>
      <c r="BC757" s="30"/>
      <c r="BD757" s="30"/>
      <c r="BE757" s="30"/>
      <c r="BF757" s="30"/>
      <c r="BG757" s="30"/>
      <c r="BH757" s="30"/>
      <c r="BI757" s="30"/>
    </row>
    <row r="758" spans="1:61" ht="13" x14ac:dyDescent="0.15">
      <c r="A758" s="37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/>
      <c r="AX758" s="30"/>
      <c r="AY758" s="30"/>
      <c r="AZ758" s="30"/>
      <c r="BA758" s="30"/>
      <c r="BB758" s="30"/>
      <c r="BC758" s="30"/>
      <c r="BD758" s="30"/>
      <c r="BE758" s="30"/>
      <c r="BF758" s="30"/>
      <c r="BG758" s="30"/>
      <c r="BH758" s="30"/>
      <c r="BI758" s="30"/>
    </row>
    <row r="759" spans="1:61" ht="13" x14ac:dyDescent="0.15">
      <c r="A759" s="37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/>
      <c r="AX759" s="30"/>
      <c r="AY759" s="30"/>
      <c r="AZ759" s="30"/>
      <c r="BA759" s="30"/>
      <c r="BB759" s="30"/>
      <c r="BC759" s="30"/>
      <c r="BD759" s="30"/>
      <c r="BE759" s="30"/>
      <c r="BF759" s="30"/>
      <c r="BG759" s="30"/>
      <c r="BH759" s="30"/>
      <c r="BI759" s="30"/>
    </row>
    <row r="760" spans="1:61" ht="13" x14ac:dyDescent="0.15">
      <c r="A760" s="37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/>
      <c r="AX760" s="30"/>
      <c r="AY760" s="30"/>
      <c r="AZ760" s="30"/>
      <c r="BA760" s="30"/>
      <c r="BB760" s="30"/>
      <c r="BC760" s="30"/>
      <c r="BD760" s="30"/>
      <c r="BE760" s="30"/>
      <c r="BF760" s="30"/>
      <c r="BG760" s="30"/>
      <c r="BH760" s="30"/>
      <c r="BI760" s="30"/>
    </row>
    <row r="761" spans="1:61" ht="13" x14ac:dyDescent="0.15">
      <c r="A761" s="37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/>
      <c r="AX761" s="30"/>
      <c r="AY761" s="30"/>
      <c r="AZ761" s="30"/>
      <c r="BA761" s="30"/>
      <c r="BB761" s="30"/>
      <c r="BC761" s="30"/>
      <c r="BD761" s="30"/>
      <c r="BE761" s="30"/>
      <c r="BF761" s="30"/>
      <c r="BG761" s="30"/>
      <c r="BH761" s="30"/>
      <c r="BI761" s="30"/>
    </row>
    <row r="762" spans="1:61" ht="13" x14ac:dyDescent="0.15">
      <c r="A762" s="37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/>
      <c r="AX762" s="30"/>
      <c r="AY762" s="30"/>
      <c r="AZ762" s="30"/>
      <c r="BA762" s="30"/>
      <c r="BB762" s="30"/>
      <c r="BC762" s="30"/>
      <c r="BD762" s="30"/>
      <c r="BE762" s="30"/>
      <c r="BF762" s="30"/>
      <c r="BG762" s="30"/>
      <c r="BH762" s="30"/>
      <c r="BI762" s="30"/>
    </row>
    <row r="763" spans="1:61" ht="13" x14ac:dyDescent="0.15">
      <c r="A763" s="37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/>
      <c r="AX763" s="30"/>
      <c r="AY763" s="30"/>
      <c r="AZ763" s="30"/>
      <c r="BA763" s="30"/>
      <c r="BB763" s="30"/>
      <c r="BC763" s="30"/>
      <c r="BD763" s="30"/>
      <c r="BE763" s="30"/>
      <c r="BF763" s="30"/>
      <c r="BG763" s="30"/>
      <c r="BH763" s="30"/>
      <c r="BI763" s="30"/>
    </row>
    <row r="764" spans="1:61" ht="13" x14ac:dyDescent="0.15">
      <c r="A764" s="37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/>
      <c r="AX764" s="30"/>
      <c r="AY764" s="30"/>
      <c r="AZ764" s="30"/>
      <c r="BA764" s="30"/>
      <c r="BB764" s="30"/>
      <c r="BC764" s="30"/>
      <c r="BD764" s="30"/>
      <c r="BE764" s="30"/>
      <c r="BF764" s="30"/>
      <c r="BG764" s="30"/>
      <c r="BH764" s="30"/>
      <c r="BI764" s="30"/>
    </row>
    <row r="765" spans="1:61" ht="13" x14ac:dyDescent="0.15">
      <c r="A765" s="37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/>
      <c r="AX765" s="30"/>
      <c r="AY765" s="30"/>
      <c r="AZ765" s="30"/>
      <c r="BA765" s="30"/>
      <c r="BB765" s="30"/>
      <c r="BC765" s="30"/>
      <c r="BD765" s="30"/>
      <c r="BE765" s="30"/>
      <c r="BF765" s="30"/>
      <c r="BG765" s="30"/>
      <c r="BH765" s="30"/>
      <c r="BI765" s="30"/>
    </row>
    <row r="766" spans="1:61" ht="13" x14ac:dyDescent="0.15">
      <c r="A766" s="37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/>
      <c r="AX766" s="30"/>
      <c r="AY766" s="30"/>
      <c r="AZ766" s="30"/>
      <c r="BA766" s="30"/>
      <c r="BB766" s="30"/>
      <c r="BC766" s="30"/>
      <c r="BD766" s="30"/>
      <c r="BE766" s="30"/>
      <c r="BF766" s="30"/>
      <c r="BG766" s="30"/>
      <c r="BH766" s="30"/>
      <c r="BI766" s="30"/>
    </row>
    <row r="767" spans="1:61" ht="13" x14ac:dyDescent="0.15">
      <c r="A767" s="37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/>
      <c r="AX767" s="30"/>
      <c r="AY767" s="30"/>
      <c r="AZ767" s="30"/>
      <c r="BA767" s="30"/>
      <c r="BB767" s="30"/>
      <c r="BC767" s="30"/>
      <c r="BD767" s="30"/>
      <c r="BE767" s="30"/>
      <c r="BF767" s="30"/>
      <c r="BG767" s="30"/>
      <c r="BH767" s="30"/>
      <c r="BI767" s="30"/>
    </row>
    <row r="768" spans="1:61" ht="13" x14ac:dyDescent="0.15">
      <c r="A768" s="37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/>
      <c r="AX768" s="30"/>
      <c r="AY768" s="30"/>
      <c r="AZ768" s="30"/>
      <c r="BA768" s="30"/>
      <c r="BB768" s="30"/>
      <c r="BC768" s="30"/>
      <c r="BD768" s="30"/>
      <c r="BE768" s="30"/>
      <c r="BF768" s="30"/>
      <c r="BG768" s="30"/>
      <c r="BH768" s="30"/>
      <c r="BI768" s="30"/>
    </row>
    <row r="769" spans="1:61" ht="13" x14ac:dyDescent="0.15">
      <c r="A769" s="37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/>
      <c r="AX769" s="30"/>
      <c r="AY769" s="30"/>
      <c r="AZ769" s="30"/>
      <c r="BA769" s="30"/>
      <c r="BB769" s="30"/>
      <c r="BC769" s="30"/>
      <c r="BD769" s="30"/>
      <c r="BE769" s="30"/>
      <c r="BF769" s="30"/>
      <c r="BG769" s="30"/>
      <c r="BH769" s="30"/>
      <c r="BI769" s="30"/>
    </row>
    <row r="770" spans="1:61" ht="13" x14ac:dyDescent="0.15">
      <c r="A770" s="37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/>
      <c r="AX770" s="30"/>
      <c r="AY770" s="30"/>
      <c r="AZ770" s="30"/>
      <c r="BA770" s="30"/>
      <c r="BB770" s="30"/>
      <c r="BC770" s="30"/>
      <c r="BD770" s="30"/>
      <c r="BE770" s="30"/>
      <c r="BF770" s="30"/>
      <c r="BG770" s="30"/>
      <c r="BH770" s="30"/>
      <c r="BI770" s="30"/>
    </row>
    <row r="771" spans="1:61" ht="13" x14ac:dyDescent="0.15">
      <c r="A771" s="37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/>
      <c r="AX771" s="30"/>
      <c r="AY771" s="30"/>
      <c r="AZ771" s="30"/>
      <c r="BA771" s="30"/>
      <c r="BB771" s="30"/>
      <c r="BC771" s="30"/>
      <c r="BD771" s="30"/>
      <c r="BE771" s="30"/>
      <c r="BF771" s="30"/>
      <c r="BG771" s="30"/>
      <c r="BH771" s="30"/>
      <c r="BI771" s="30"/>
    </row>
    <row r="772" spans="1:61" ht="13" x14ac:dyDescent="0.15">
      <c r="A772" s="37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/>
      <c r="AX772" s="30"/>
      <c r="AY772" s="30"/>
      <c r="AZ772" s="30"/>
      <c r="BA772" s="30"/>
      <c r="BB772" s="30"/>
      <c r="BC772" s="30"/>
      <c r="BD772" s="30"/>
      <c r="BE772" s="30"/>
      <c r="BF772" s="30"/>
      <c r="BG772" s="30"/>
      <c r="BH772" s="30"/>
      <c r="BI772" s="30"/>
    </row>
    <row r="773" spans="1:61" ht="13" x14ac:dyDescent="0.15">
      <c r="A773" s="37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/>
      <c r="AX773" s="30"/>
      <c r="AY773" s="30"/>
      <c r="AZ773" s="30"/>
      <c r="BA773" s="30"/>
      <c r="BB773" s="30"/>
      <c r="BC773" s="30"/>
      <c r="BD773" s="30"/>
      <c r="BE773" s="30"/>
      <c r="BF773" s="30"/>
      <c r="BG773" s="30"/>
      <c r="BH773" s="30"/>
      <c r="BI773" s="30"/>
    </row>
    <row r="774" spans="1:61" ht="13" x14ac:dyDescent="0.15">
      <c r="A774" s="37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/>
      <c r="AX774" s="30"/>
      <c r="AY774" s="30"/>
      <c r="AZ774" s="30"/>
      <c r="BA774" s="30"/>
      <c r="BB774" s="30"/>
      <c r="BC774" s="30"/>
      <c r="BD774" s="30"/>
      <c r="BE774" s="30"/>
      <c r="BF774" s="30"/>
      <c r="BG774" s="30"/>
      <c r="BH774" s="30"/>
      <c r="BI774" s="30"/>
    </row>
    <row r="775" spans="1:61" ht="13" x14ac:dyDescent="0.15">
      <c r="A775" s="37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  <c r="AS775" s="30"/>
      <c r="AT775" s="30"/>
      <c r="AU775" s="30"/>
      <c r="AV775" s="30"/>
      <c r="AW775" s="30"/>
      <c r="AX775" s="30"/>
      <c r="AY775" s="30"/>
      <c r="AZ775" s="30"/>
      <c r="BA775" s="30"/>
      <c r="BB775" s="30"/>
      <c r="BC775" s="30"/>
      <c r="BD775" s="30"/>
      <c r="BE775" s="30"/>
      <c r="BF775" s="30"/>
      <c r="BG775" s="30"/>
      <c r="BH775" s="30"/>
      <c r="BI775" s="30"/>
    </row>
    <row r="776" spans="1:61" ht="13" x14ac:dyDescent="0.15">
      <c r="A776" s="37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/>
      <c r="AX776" s="30"/>
      <c r="AY776" s="30"/>
      <c r="AZ776" s="30"/>
      <c r="BA776" s="30"/>
      <c r="BB776" s="30"/>
      <c r="BC776" s="30"/>
      <c r="BD776" s="30"/>
      <c r="BE776" s="30"/>
      <c r="BF776" s="30"/>
      <c r="BG776" s="30"/>
      <c r="BH776" s="30"/>
      <c r="BI776" s="30"/>
    </row>
    <row r="777" spans="1:61" ht="13" x14ac:dyDescent="0.15">
      <c r="A777" s="37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/>
      <c r="AX777" s="30"/>
      <c r="AY777" s="30"/>
      <c r="AZ777" s="30"/>
      <c r="BA777" s="30"/>
      <c r="BB777" s="30"/>
      <c r="BC777" s="30"/>
      <c r="BD777" s="30"/>
      <c r="BE777" s="30"/>
      <c r="BF777" s="30"/>
      <c r="BG777" s="30"/>
      <c r="BH777" s="30"/>
      <c r="BI777" s="30"/>
    </row>
    <row r="778" spans="1:61" ht="13" x14ac:dyDescent="0.15">
      <c r="A778" s="37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/>
      <c r="AX778" s="30"/>
      <c r="AY778" s="30"/>
      <c r="AZ778" s="30"/>
      <c r="BA778" s="30"/>
      <c r="BB778" s="30"/>
      <c r="BC778" s="30"/>
      <c r="BD778" s="30"/>
      <c r="BE778" s="30"/>
      <c r="BF778" s="30"/>
      <c r="BG778" s="30"/>
      <c r="BH778" s="30"/>
      <c r="BI778" s="30"/>
    </row>
    <row r="779" spans="1:61" ht="13" x14ac:dyDescent="0.15">
      <c r="A779" s="37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/>
      <c r="AX779" s="30"/>
      <c r="AY779" s="30"/>
      <c r="AZ779" s="30"/>
      <c r="BA779" s="30"/>
      <c r="BB779" s="30"/>
      <c r="BC779" s="30"/>
      <c r="BD779" s="30"/>
      <c r="BE779" s="30"/>
      <c r="BF779" s="30"/>
      <c r="BG779" s="30"/>
      <c r="BH779" s="30"/>
      <c r="BI779" s="30"/>
    </row>
    <row r="780" spans="1:61" ht="13" x14ac:dyDescent="0.15">
      <c r="A780" s="37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/>
      <c r="AX780" s="30"/>
      <c r="AY780" s="30"/>
      <c r="AZ780" s="30"/>
      <c r="BA780" s="30"/>
      <c r="BB780" s="30"/>
      <c r="BC780" s="30"/>
      <c r="BD780" s="30"/>
      <c r="BE780" s="30"/>
      <c r="BF780" s="30"/>
      <c r="BG780" s="30"/>
      <c r="BH780" s="30"/>
      <c r="BI780" s="30"/>
    </row>
    <row r="781" spans="1:61" ht="13" x14ac:dyDescent="0.15">
      <c r="A781" s="37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/>
      <c r="AX781" s="30"/>
      <c r="AY781" s="30"/>
      <c r="AZ781" s="30"/>
      <c r="BA781" s="30"/>
      <c r="BB781" s="30"/>
      <c r="BC781" s="30"/>
      <c r="BD781" s="30"/>
      <c r="BE781" s="30"/>
      <c r="BF781" s="30"/>
      <c r="BG781" s="30"/>
      <c r="BH781" s="30"/>
      <c r="BI781" s="30"/>
    </row>
    <row r="782" spans="1:61" ht="13" x14ac:dyDescent="0.15">
      <c r="A782" s="37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/>
      <c r="AX782" s="30"/>
      <c r="AY782" s="30"/>
      <c r="AZ782" s="30"/>
      <c r="BA782" s="30"/>
      <c r="BB782" s="30"/>
      <c r="BC782" s="30"/>
      <c r="BD782" s="30"/>
      <c r="BE782" s="30"/>
      <c r="BF782" s="30"/>
      <c r="BG782" s="30"/>
      <c r="BH782" s="30"/>
      <c r="BI782" s="30"/>
    </row>
    <row r="783" spans="1:61" ht="13" x14ac:dyDescent="0.15">
      <c r="A783" s="37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/>
      <c r="AX783" s="30"/>
      <c r="AY783" s="30"/>
      <c r="AZ783" s="30"/>
      <c r="BA783" s="30"/>
      <c r="BB783" s="30"/>
      <c r="BC783" s="30"/>
      <c r="BD783" s="30"/>
      <c r="BE783" s="30"/>
      <c r="BF783" s="30"/>
      <c r="BG783" s="30"/>
      <c r="BH783" s="30"/>
      <c r="BI783" s="30"/>
    </row>
    <row r="784" spans="1:61" ht="13" x14ac:dyDescent="0.15">
      <c r="A784" s="37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/>
      <c r="AX784" s="30"/>
      <c r="AY784" s="30"/>
      <c r="AZ784" s="30"/>
      <c r="BA784" s="30"/>
      <c r="BB784" s="30"/>
      <c r="BC784" s="30"/>
      <c r="BD784" s="30"/>
      <c r="BE784" s="30"/>
      <c r="BF784" s="30"/>
      <c r="BG784" s="30"/>
      <c r="BH784" s="30"/>
      <c r="BI784" s="30"/>
    </row>
    <row r="785" spans="1:61" ht="13" x14ac:dyDescent="0.15">
      <c r="A785" s="37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/>
      <c r="AX785" s="30"/>
      <c r="AY785" s="30"/>
      <c r="AZ785" s="30"/>
      <c r="BA785" s="30"/>
      <c r="BB785" s="30"/>
      <c r="BC785" s="30"/>
      <c r="BD785" s="30"/>
      <c r="BE785" s="30"/>
      <c r="BF785" s="30"/>
      <c r="BG785" s="30"/>
      <c r="BH785" s="30"/>
      <c r="BI785" s="30"/>
    </row>
    <row r="786" spans="1:61" ht="13" x14ac:dyDescent="0.15">
      <c r="A786" s="37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/>
      <c r="AX786" s="30"/>
      <c r="AY786" s="30"/>
      <c r="AZ786" s="30"/>
      <c r="BA786" s="30"/>
      <c r="BB786" s="30"/>
      <c r="BC786" s="30"/>
      <c r="BD786" s="30"/>
      <c r="BE786" s="30"/>
      <c r="BF786" s="30"/>
      <c r="BG786" s="30"/>
      <c r="BH786" s="30"/>
      <c r="BI786" s="30"/>
    </row>
    <row r="787" spans="1:61" ht="13" x14ac:dyDescent="0.15">
      <c r="A787" s="37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/>
      <c r="AX787" s="30"/>
      <c r="AY787" s="30"/>
      <c r="AZ787" s="30"/>
      <c r="BA787" s="30"/>
      <c r="BB787" s="30"/>
      <c r="BC787" s="30"/>
      <c r="BD787" s="30"/>
      <c r="BE787" s="30"/>
      <c r="BF787" s="30"/>
      <c r="BG787" s="30"/>
      <c r="BH787" s="30"/>
      <c r="BI787" s="30"/>
    </row>
    <row r="788" spans="1:61" ht="13" x14ac:dyDescent="0.15">
      <c r="A788" s="37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/>
      <c r="AX788" s="30"/>
      <c r="AY788" s="30"/>
      <c r="AZ788" s="30"/>
      <c r="BA788" s="30"/>
      <c r="BB788" s="30"/>
      <c r="BC788" s="30"/>
      <c r="BD788" s="30"/>
      <c r="BE788" s="30"/>
      <c r="BF788" s="30"/>
      <c r="BG788" s="30"/>
      <c r="BH788" s="30"/>
      <c r="BI788" s="30"/>
    </row>
    <row r="789" spans="1:61" ht="13" x14ac:dyDescent="0.15">
      <c r="A789" s="37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/>
      <c r="AX789" s="30"/>
      <c r="AY789" s="30"/>
      <c r="AZ789" s="30"/>
      <c r="BA789" s="30"/>
      <c r="BB789" s="30"/>
      <c r="BC789" s="30"/>
      <c r="BD789" s="30"/>
      <c r="BE789" s="30"/>
      <c r="BF789" s="30"/>
      <c r="BG789" s="30"/>
      <c r="BH789" s="30"/>
      <c r="BI789" s="30"/>
    </row>
    <row r="790" spans="1:61" ht="13" x14ac:dyDescent="0.15">
      <c r="A790" s="37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/>
      <c r="AX790" s="30"/>
      <c r="AY790" s="30"/>
      <c r="AZ790" s="30"/>
      <c r="BA790" s="30"/>
      <c r="BB790" s="30"/>
      <c r="BC790" s="30"/>
      <c r="BD790" s="30"/>
      <c r="BE790" s="30"/>
      <c r="BF790" s="30"/>
      <c r="BG790" s="30"/>
      <c r="BH790" s="30"/>
      <c r="BI790" s="30"/>
    </row>
    <row r="791" spans="1:61" ht="13" x14ac:dyDescent="0.15">
      <c r="A791" s="37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/>
      <c r="AX791" s="30"/>
      <c r="AY791" s="30"/>
      <c r="AZ791" s="30"/>
      <c r="BA791" s="30"/>
      <c r="BB791" s="30"/>
      <c r="BC791" s="30"/>
      <c r="BD791" s="30"/>
      <c r="BE791" s="30"/>
      <c r="BF791" s="30"/>
      <c r="BG791" s="30"/>
      <c r="BH791" s="30"/>
      <c r="BI791" s="30"/>
    </row>
    <row r="792" spans="1:61" ht="13" x14ac:dyDescent="0.15">
      <c r="A792" s="37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/>
      <c r="AX792" s="30"/>
      <c r="AY792" s="30"/>
      <c r="AZ792" s="30"/>
      <c r="BA792" s="30"/>
      <c r="BB792" s="30"/>
      <c r="BC792" s="30"/>
      <c r="BD792" s="30"/>
      <c r="BE792" s="30"/>
      <c r="BF792" s="30"/>
      <c r="BG792" s="30"/>
      <c r="BH792" s="30"/>
      <c r="BI792" s="30"/>
    </row>
    <row r="793" spans="1:61" ht="13" x14ac:dyDescent="0.15">
      <c r="A793" s="37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/>
      <c r="AX793" s="30"/>
      <c r="AY793" s="30"/>
      <c r="AZ793" s="30"/>
      <c r="BA793" s="30"/>
      <c r="BB793" s="30"/>
      <c r="BC793" s="30"/>
      <c r="BD793" s="30"/>
      <c r="BE793" s="30"/>
      <c r="BF793" s="30"/>
      <c r="BG793" s="30"/>
      <c r="BH793" s="30"/>
      <c r="BI793" s="30"/>
    </row>
    <row r="794" spans="1:61" ht="13" x14ac:dyDescent="0.15">
      <c r="A794" s="37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  <c r="BE794" s="30"/>
      <c r="BF794" s="30"/>
      <c r="BG794" s="30"/>
      <c r="BH794" s="30"/>
      <c r="BI794" s="30"/>
    </row>
    <row r="795" spans="1:61" ht="13" x14ac:dyDescent="0.15">
      <c r="A795" s="37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/>
      <c r="AX795" s="30"/>
      <c r="AY795" s="30"/>
      <c r="AZ795" s="30"/>
      <c r="BA795" s="30"/>
      <c r="BB795" s="30"/>
      <c r="BC795" s="30"/>
      <c r="BD795" s="30"/>
      <c r="BE795" s="30"/>
      <c r="BF795" s="30"/>
      <c r="BG795" s="30"/>
      <c r="BH795" s="30"/>
      <c r="BI795" s="30"/>
    </row>
    <row r="796" spans="1:61" ht="13" x14ac:dyDescent="0.15">
      <c r="A796" s="37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/>
      <c r="AX796" s="30"/>
      <c r="AY796" s="30"/>
      <c r="AZ796" s="30"/>
      <c r="BA796" s="30"/>
      <c r="BB796" s="30"/>
      <c r="BC796" s="30"/>
      <c r="BD796" s="30"/>
      <c r="BE796" s="30"/>
      <c r="BF796" s="30"/>
      <c r="BG796" s="30"/>
      <c r="BH796" s="30"/>
      <c r="BI796" s="30"/>
    </row>
    <row r="797" spans="1:61" ht="13" x14ac:dyDescent="0.15">
      <c r="A797" s="37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/>
      <c r="AX797" s="30"/>
      <c r="AY797" s="30"/>
      <c r="AZ797" s="30"/>
      <c r="BA797" s="30"/>
      <c r="BB797" s="30"/>
      <c r="BC797" s="30"/>
      <c r="BD797" s="30"/>
      <c r="BE797" s="30"/>
      <c r="BF797" s="30"/>
      <c r="BG797" s="30"/>
      <c r="BH797" s="30"/>
      <c r="BI797" s="30"/>
    </row>
    <row r="798" spans="1:61" ht="13" x14ac:dyDescent="0.15">
      <c r="A798" s="37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/>
      <c r="AX798" s="30"/>
      <c r="AY798" s="30"/>
      <c r="AZ798" s="30"/>
      <c r="BA798" s="30"/>
      <c r="BB798" s="30"/>
      <c r="BC798" s="30"/>
      <c r="BD798" s="30"/>
      <c r="BE798" s="30"/>
      <c r="BF798" s="30"/>
      <c r="BG798" s="30"/>
      <c r="BH798" s="30"/>
      <c r="BI798" s="30"/>
    </row>
    <row r="799" spans="1:61" ht="13" x14ac:dyDescent="0.15">
      <c r="A799" s="37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/>
      <c r="AX799" s="30"/>
      <c r="AY799" s="30"/>
      <c r="AZ799" s="30"/>
      <c r="BA799" s="30"/>
      <c r="BB799" s="30"/>
      <c r="BC799" s="30"/>
      <c r="BD799" s="30"/>
      <c r="BE799" s="30"/>
      <c r="BF799" s="30"/>
      <c r="BG799" s="30"/>
      <c r="BH799" s="30"/>
      <c r="BI799" s="30"/>
    </row>
    <row r="800" spans="1:61" ht="13" x14ac:dyDescent="0.15">
      <c r="A800" s="37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/>
      <c r="AX800" s="30"/>
      <c r="AY800" s="30"/>
      <c r="AZ800" s="30"/>
      <c r="BA800" s="30"/>
      <c r="BB800" s="30"/>
      <c r="BC800" s="30"/>
      <c r="BD800" s="30"/>
      <c r="BE800" s="30"/>
      <c r="BF800" s="30"/>
      <c r="BG800" s="30"/>
      <c r="BH800" s="30"/>
      <c r="BI800" s="30"/>
    </row>
    <row r="801" spans="1:61" ht="13" x14ac:dyDescent="0.15">
      <c r="A801" s="37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/>
      <c r="AX801" s="30"/>
      <c r="AY801" s="30"/>
      <c r="AZ801" s="30"/>
      <c r="BA801" s="30"/>
      <c r="BB801" s="30"/>
      <c r="BC801" s="30"/>
      <c r="BD801" s="30"/>
      <c r="BE801" s="30"/>
      <c r="BF801" s="30"/>
      <c r="BG801" s="30"/>
      <c r="BH801" s="30"/>
      <c r="BI801" s="30"/>
    </row>
    <row r="802" spans="1:61" ht="13" x14ac:dyDescent="0.15">
      <c r="A802" s="37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/>
      <c r="AX802" s="30"/>
      <c r="AY802" s="30"/>
      <c r="AZ802" s="30"/>
      <c r="BA802" s="30"/>
      <c r="BB802" s="30"/>
      <c r="BC802" s="30"/>
      <c r="BD802" s="30"/>
      <c r="BE802" s="30"/>
      <c r="BF802" s="30"/>
      <c r="BG802" s="30"/>
      <c r="BH802" s="30"/>
      <c r="BI802" s="30"/>
    </row>
    <row r="803" spans="1:61" ht="13" x14ac:dyDescent="0.15">
      <c r="A803" s="37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/>
      <c r="AX803" s="30"/>
      <c r="AY803" s="30"/>
      <c r="AZ803" s="30"/>
      <c r="BA803" s="30"/>
      <c r="BB803" s="30"/>
      <c r="BC803" s="30"/>
      <c r="BD803" s="30"/>
      <c r="BE803" s="30"/>
      <c r="BF803" s="30"/>
      <c r="BG803" s="30"/>
      <c r="BH803" s="30"/>
      <c r="BI803" s="30"/>
    </row>
    <row r="804" spans="1:61" ht="13" x14ac:dyDescent="0.15">
      <c r="A804" s="37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/>
      <c r="AX804" s="30"/>
      <c r="AY804" s="30"/>
      <c r="AZ804" s="30"/>
      <c r="BA804" s="30"/>
      <c r="BB804" s="30"/>
      <c r="BC804" s="30"/>
      <c r="BD804" s="30"/>
      <c r="BE804" s="30"/>
      <c r="BF804" s="30"/>
      <c r="BG804" s="30"/>
      <c r="BH804" s="30"/>
      <c r="BI804" s="30"/>
    </row>
    <row r="805" spans="1:61" ht="13" x14ac:dyDescent="0.15">
      <c r="A805" s="37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/>
      <c r="AX805" s="30"/>
      <c r="AY805" s="30"/>
      <c r="AZ805" s="30"/>
      <c r="BA805" s="30"/>
      <c r="BB805" s="30"/>
      <c r="BC805" s="30"/>
      <c r="BD805" s="30"/>
      <c r="BE805" s="30"/>
      <c r="BF805" s="30"/>
      <c r="BG805" s="30"/>
      <c r="BH805" s="30"/>
      <c r="BI805" s="30"/>
    </row>
    <row r="806" spans="1:61" ht="13" x14ac:dyDescent="0.15">
      <c r="A806" s="37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/>
      <c r="AX806" s="30"/>
      <c r="AY806" s="30"/>
      <c r="AZ806" s="30"/>
      <c r="BA806" s="30"/>
      <c r="BB806" s="30"/>
      <c r="BC806" s="30"/>
      <c r="BD806" s="30"/>
      <c r="BE806" s="30"/>
      <c r="BF806" s="30"/>
      <c r="BG806" s="30"/>
      <c r="BH806" s="30"/>
      <c r="BI806" s="30"/>
    </row>
    <row r="807" spans="1:61" ht="13" x14ac:dyDescent="0.15">
      <c r="A807" s="37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/>
      <c r="AX807" s="30"/>
      <c r="AY807" s="30"/>
      <c r="AZ807" s="30"/>
      <c r="BA807" s="30"/>
      <c r="BB807" s="30"/>
      <c r="BC807" s="30"/>
      <c r="BD807" s="30"/>
      <c r="BE807" s="30"/>
      <c r="BF807" s="30"/>
      <c r="BG807" s="30"/>
      <c r="BH807" s="30"/>
      <c r="BI807" s="30"/>
    </row>
    <row r="808" spans="1:61" ht="13" x14ac:dyDescent="0.15">
      <c r="A808" s="37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/>
      <c r="AX808" s="30"/>
      <c r="AY808" s="30"/>
      <c r="AZ808" s="30"/>
      <c r="BA808" s="30"/>
      <c r="BB808" s="30"/>
      <c r="BC808" s="30"/>
      <c r="BD808" s="30"/>
      <c r="BE808" s="30"/>
      <c r="BF808" s="30"/>
      <c r="BG808" s="30"/>
      <c r="BH808" s="30"/>
      <c r="BI808" s="30"/>
    </row>
    <row r="809" spans="1:61" ht="13" x14ac:dyDescent="0.15">
      <c r="A809" s="37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/>
      <c r="AX809" s="30"/>
      <c r="AY809" s="30"/>
      <c r="AZ809" s="30"/>
      <c r="BA809" s="30"/>
      <c r="BB809" s="30"/>
      <c r="BC809" s="30"/>
      <c r="BD809" s="30"/>
      <c r="BE809" s="30"/>
      <c r="BF809" s="30"/>
      <c r="BG809" s="30"/>
      <c r="BH809" s="30"/>
      <c r="BI809" s="30"/>
    </row>
    <row r="810" spans="1:61" ht="13" x14ac:dyDescent="0.15">
      <c r="A810" s="37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/>
      <c r="AX810" s="30"/>
      <c r="AY810" s="30"/>
      <c r="AZ810" s="30"/>
      <c r="BA810" s="30"/>
      <c r="BB810" s="30"/>
      <c r="BC810" s="30"/>
      <c r="BD810" s="30"/>
      <c r="BE810" s="30"/>
      <c r="BF810" s="30"/>
      <c r="BG810" s="30"/>
      <c r="BH810" s="30"/>
      <c r="BI810" s="30"/>
    </row>
    <row r="811" spans="1:61" ht="13" x14ac:dyDescent="0.15">
      <c r="A811" s="37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/>
      <c r="AX811" s="30"/>
      <c r="AY811" s="30"/>
      <c r="AZ811" s="30"/>
      <c r="BA811" s="30"/>
      <c r="BB811" s="30"/>
      <c r="BC811" s="30"/>
      <c r="BD811" s="30"/>
      <c r="BE811" s="30"/>
      <c r="BF811" s="30"/>
      <c r="BG811" s="30"/>
      <c r="BH811" s="30"/>
      <c r="BI811" s="30"/>
    </row>
    <row r="812" spans="1:61" ht="13" x14ac:dyDescent="0.15">
      <c r="A812" s="37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/>
      <c r="AX812" s="30"/>
      <c r="AY812" s="30"/>
      <c r="AZ812" s="30"/>
      <c r="BA812" s="30"/>
      <c r="BB812" s="30"/>
      <c r="BC812" s="30"/>
      <c r="BD812" s="30"/>
      <c r="BE812" s="30"/>
      <c r="BF812" s="30"/>
      <c r="BG812" s="30"/>
      <c r="BH812" s="30"/>
      <c r="BI812" s="30"/>
    </row>
    <row r="813" spans="1:61" ht="13" x14ac:dyDescent="0.15">
      <c r="A813" s="37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/>
      <c r="AX813" s="30"/>
      <c r="AY813" s="30"/>
      <c r="AZ813" s="30"/>
      <c r="BA813" s="30"/>
      <c r="BB813" s="30"/>
      <c r="BC813" s="30"/>
      <c r="BD813" s="30"/>
      <c r="BE813" s="30"/>
      <c r="BF813" s="30"/>
      <c r="BG813" s="30"/>
      <c r="BH813" s="30"/>
      <c r="BI813" s="30"/>
    </row>
    <row r="814" spans="1:61" ht="13" x14ac:dyDescent="0.15">
      <c r="A814" s="37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/>
      <c r="AX814" s="30"/>
      <c r="AY814" s="30"/>
      <c r="AZ814" s="30"/>
      <c r="BA814" s="30"/>
      <c r="BB814" s="30"/>
      <c r="BC814" s="30"/>
      <c r="BD814" s="30"/>
      <c r="BE814" s="30"/>
      <c r="BF814" s="30"/>
      <c r="BG814" s="30"/>
      <c r="BH814" s="30"/>
      <c r="BI814" s="30"/>
    </row>
    <row r="815" spans="1:61" ht="13" x14ac:dyDescent="0.15">
      <c r="A815" s="37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/>
      <c r="AX815" s="30"/>
      <c r="AY815" s="30"/>
      <c r="AZ815" s="30"/>
      <c r="BA815" s="30"/>
      <c r="BB815" s="30"/>
      <c r="BC815" s="30"/>
      <c r="BD815" s="30"/>
      <c r="BE815" s="30"/>
      <c r="BF815" s="30"/>
      <c r="BG815" s="30"/>
      <c r="BH815" s="30"/>
      <c r="BI815" s="30"/>
    </row>
    <row r="816" spans="1:61" ht="13" x14ac:dyDescent="0.15">
      <c r="A816" s="37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/>
      <c r="AX816" s="30"/>
      <c r="AY816" s="30"/>
      <c r="AZ816" s="30"/>
      <c r="BA816" s="30"/>
      <c r="BB816" s="30"/>
      <c r="BC816" s="30"/>
      <c r="BD816" s="30"/>
      <c r="BE816" s="30"/>
      <c r="BF816" s="30"/>
      <c r="BG816" s="30"/>
      <c r="BH816" s="30"/>
      <c r="BI816" s="30"/>
    </row>
    <row r="817" spans="1:61" ht="13" x14ac:dyDescent="0.15">
      <c r="A817" s="37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/>
      <c r="AX817" s="30"/>
      <c r="AY817" s="30"/>
      <c r="AZ817" s="30"/>
      <c r="BA817" s="30"/>
      <c r="BB817" s="30"/>
      <c r="BC817" s="30"/>
      <c r="BD817" s="30"/>
      <c r="BE817" s="30"/>
      <c r="BF817" s="30"/>
      <c r="BG817" s="30"/>
      <c r="BH817" s="30"/>
      <c r="BI817" s="30"/>
    </row>
    <row r="818" spans="1:61" ht="13" x14ac:dyDescent="0.15">
      <c r="A818" s="37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/>
      <c r="AX818" s="30"/>
      <c r="AY818" s="30"/>
      <c r="AZ818" s="30"/>
      <c r="BA818" s="30"/>
      <c r="BB818" s="30"/>
      <c r="BC818" s="30"/>
      <c r="BD818" s="30"/>
      <c r="BE818" s="30"/>
      <c r="BF818" s="30"/>
      <c r="BG818" s="30"/>
      <c r="BH818" s="30"/>
      <c r="BI818" s="30"/>
    </row>
    <row r="819" spans="1:61" ht="13" x14ac:dyDescent="0.15">
      <c r="A819" s="37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/>
      <c r="AX819" s="30"/>
      <c r="AY819" s="30"/>
      <c r="AZ819" s="30"/>
      <c r="BA819" s="30"/>
      <c r="BB819" s="30"/>
      <c r="BC819" s="30"/>
      <c r="BD819" s="30"/>
      <c r="BE819" s="30"/>
      <c r="BF819" s="30"/>
      <c r="BG819" s="30"/>
      <c r="BH819" s="30"/>
      <c r="BI819" s="30"/>
    </row>
    <row r="820" spans="1:61" ht="13" x14ac:dyDescent="0.15">
      <c r="A820" s="37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/>
      <c r="AX820" s="30"/>
      <c r="AY820" s="30"/>
      <c r="AZ820" s="30"/>
      <c r="BA820" s="30"/>
      <c r="BB820" s="30"/>
      <c r="BC820" s="30"/>
      <c r="BD820" s="30"/>
      <c r="BE820" s="30"/>
      <c r="BF820" s="30"/>
      <c r="BG820" s="30"/>
      <c r="BH820" s="30"/>
      <c r="BI820" s="30"/>
    </row>
    <row r="821" spans="1:61" ht="13" x14ac:dyDescent="0.15">
      <c r="A821" s="37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/>
      <c r="AX821" s="30"/>
      <c r="AY821" s="30"/>
      <c r="AZ821" s="30"/>
      <c r="BA821" s="30"/>
      <c r="BB821" s="30"/>
      <c r="BC821" s="30"/>
      <c r="BD821" s="30"/>
      <c r="BE821" s="30"/>
      <c r="BF821" s="30"/>
      <c r="BG821" s="30"/>
      <c r="BH821" s="30"/>
      <c r="BI821" s="30"/>
    </row>
    <row r="822" spans="1:61" ht="13" x14ac:dyDescent="0.15">
      <c r="A822" s="37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/>
      <c r="AX822" s="30"/>
      <c r="AY822" s="30"/>
      <c r="AZ822" s="30"/>
      <c r="BA822" s="30"/>
      <c r="BB822" s="30"/>
      <c r="BC822" s="30"/>
      <c r="BD822" s="30"/>
      <c r="BE822" s="30"/>
      <c r="BF822" s="30"/>
      <c r="BG822" s="30"/>
      <c r="BH822" s="30"/>
      <c r="BI822" s="30"/>
    </row>
    <row r="823" spans="1:61" ht="13" x14ac:dyDescent="0.15">
      <c r="A823" s="37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/>
      <c r="AX823" s="30"/>
      <c r="AY823" s="30"/>
      <c r="AZ823" s="30"/>
      <c r="BA823" s="30"/>
      <c r="BB823" s="30"/>
      <c r="BC823" s="30"/>
      <c r="BD823" s="30"/>
      <c r="BE823" s="30"/>
      <c r="BF823" s="30"/>
      <c r="BG823" s="30"/>
      <c r="BH823" s="30"/>
      <c r="BI823" s="30"/>
    </row>
    <row r="824" spans="1:61" ht="13" x14ac:dyDescent="0.15">
      <c r="A824" s="37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/>
      <c r="AX824" s="30"/>
      <c r="AY824" s="30"/>
      <c r="AZ824" s="30"/>
      <c r="BA824" s="30"/>
      <c r="BB824" s="30"/>
      <c r="BC824" s="30"/>
      <c r="BD824" s="30"/>
      <c r="BE824" s="30"/>
      <c r="BF824" s="30"/>
      <c r="BG824" s="30"/>
      <c r="BH824" s="30"/>
      <c r="BI824" s="30"/>
    </row>
    <row r="825" spans="1:61" ht="13" x14ac:dyDescent="0.15">
      <c r="A825" s="37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/>
      <c r="AX825" s="30"/>
      <c r="AY825" s="30"/>
      <c r="AZ825" s="30"/>
      <c r="BA825" s="30"/>
      <c r="BB825" s="30"/>
      <c r="BC825" s="30"/>
      <c r="BD825" s="30"/>
      <c r="BE825" s="30"/>
      <c r="BF825" s="30"/>
      <c r="BG825" s="30"/>
      <c r="BH825" s="30"/>
      <c r="BI825" s="30"/>
    </row>
    <row r="826" spans="1:61" ht="13" x14ac:dyDescent="0.15">
      <c r="A826" s="37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  <c r="AS826" s="30"/>
      <c r="AT826" s="30"/>
      <c r="AU826" s="30"/>
      <c r="AV826" s="30"/>
      <c r="AW826" s="30"/>
      <c r="AX826" s="30"/>
      <c r="AY826" s="30"/>
      <c r="AZ826" s="30"/>
      <c r="BA826" s="30"/>
      <c r="BB826" s="30"/>
      <c r="BC826" s="30"/>
      <c r="BD826" s="30"/>
      <c r="BE826" s="30"/>
      <c r="BF826" s="30"/>
      <c r="BG826" s="30"/>
      <c r="BH826" s="30"/>
      <c r="BI826" s="30"/>
    </row>
    <row r="827" spans="1:61" ht="13" x14ac:dyDescent="0.15">
      <c r="A827" s="37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  <c r="AS827" s="30"/>
      <c r="AT827" s="30"/>
      <c r="AU827" s="30"/>
      <c r="AV827" s="30"/>
      <c r="AW827" s="30"/>
      <c r="AX827" s="30"/>
      <c r="AY827" s="30"/>
      <c r="AZ827" s="30"/>
      <c r="BA827" s="30"/>
      <c r="BB827" s="30"/>
      <c r="BC827" s="30"/>
      <c r="BD827" s="30"/>
      <c r="BE827" s="30"/>
      <c r="BF827" s="30"/>
      <c r="BG827" s="30"/>
      <c r="BH827" s="30"/>
      <c r="BI827" s="30"/>
    </row>
    <row r="828" spans="1:61" ht="13" x14ac:dyDescent="0.15">
      <c r="A828" s="37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  <c r="AS828" s="30"/>
      <c r="AT828" s="30"/>
      <c r="AU828" s="30"/>
      <c r="AV828" s="30"/>
      <c r="AW828" s="30"/>
      <c r="AX828" s="30"/>
      <c r="AY828" s="30"/>
      <c r="AZ828" s="30"/>
      <c r="BA828" s="30"/>
      <c r="BB828" s="30"/>
      <c r="BC828" s="30"/>
      <c r="BD828" s="30"/>
      <c r="BE828" s="30"/>
      <c r="BF828" s="30"/>
      <c r="BG828" s="30"/>
      <c r="BH828" s="30"/>
      <c r="BI828" s="30"/>
    </row>
    <row r="829" spans="1:61" ht="13" x14ac:dyDescent="0.15">
      <c r="A829" s="37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  <c r="AS829" s="30"/>
      <c r="AT829" s="30"/>
      <c r="AU829" s="30"/>
      <c r="AV829" s="30"/>
      <c r="AW829" s="30"/>
      <c r="AX829" s="30"/>
      <c r="AY829" s="30"/>
      <c r="AZ829" s="30"/>
      <c r="BA829" s="30"/>
      <c r="BB829" s="30"/>
      <c r="BC829" s="30"/>
      <c r="BD829" s="30"/>
      <c r="BE829" s="30"/>
      <c r="BF829" s="30"/>
      <c r="BG829" s="30"/>
      <c r="BH829" s="30"/>
      <c r="BI829" s="30"/>
    </row>
    <row r="830" spans="1:61" ht="13" x14ac:dyDescent="0.15">
      <c r="A830" s="37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  <c r="AS830" s="30"/>
      <c r="AT830" s="30"/>
      <c r="AU830" s="30"/>
      <c r="AV830" s="30"/>
      <c r="AW830" s="30"/>
      <c r="AX830" s="30"/>
      <c r="AY830" s="30"/>
      <c r="AZ830" s="30"/>
      <c r="BA830" s="30"/>
      <c r="BB830" s="30"/>
      <c r="BC830" s="30"/>
      <c r="BD830" s="30"/>
      <c r="BE830" s="30"/>
      <c r="BF830" s="30"/>
      <c r="BG830" s="30"/>
      <c r="BH830" s="30"/>
      <c r="BI830" s="30"/>
    </row>
    <row r="831" spans="1:61" ht="13" x14ac:dyDescent="0.15">
      <c r="A831" s="37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  <c r="AS831" s="30"/>
      <c r="AT831" s="30"/>
      <c r="AU831" s="30"/>
      <c r="AV831" s="30"/>
      <c r="AW831" s="30"/>
      <c r="AX831" s="30"/>
      <c r="AY831" s="30"/>
      <c r="AZ831" s="30"/>
      <c r="BA831" s="30"/>
      <c r="BB831" s="30"/>
      <c r="BC831" s="30"/>
      <c r="BD831" s="30"/>
      <c r="BE831" s="30"/>
      <c r="BF831" s="30"/>
      <c r="BG831" s="30"/>
      <c r="BH831" s="30"/>
      <c r="BI831" s="30"/>
    </row>
    <row r="832" spans="1:61" ht="13" x14ac:dyDescent="0.15">
      <c r="A832" s="37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  <c r="AS832" s="30"/>
      <c r="AT832" s="30"/>
      <c r="AU832" s="30"/>
      <c r="AV832" s="30"/>
      <c r="AW832" s="30"/>
      <c r="AX832" s="30"/>
      <c r="AY832" s="30"/>
      <c r="AZ832" s="30"/>
      <c r="BA832" s="30"/>
      <c r="BB832" s="30"/>
      <c r="BC832" s="30"/>
      <c r="BD832" s="30"/>
      <c r="BE832" s="30"/>
      <c r="BF832" s="30"/>
      <c r="BG832" s="30"/>
      <c r="BH832" s="30"/>
      <c r="BI832" s="30"/>
    </row>
    <row r="833" spans="1:61" ht="13" x14ac:dyDescent="0.15">
      <c r="A833" s="37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  <c r="AS833" s="30"/>
      <c r="AT833" s="30"/>
      <c r="AU833" s="30"/>
      <c r="AV833" s="30"/>
      <c r="AW833" s="30"/>
      <c r="AX833" s="30"/>
      <c r="AY833" s="30"/>
      <c r="AZ833" s="30"/>
      <c r="BA833" s="30"/>
      <c r="BB833" s="30"/>
      <c r="BC833" s="30"/>
      <c r="BD833" s="30"/>
      <c r="BE833" s="30"/>
      <c r="BF833" s="30"/>
      <c r="BG833" s="30"/>
      <c r="BH833" s="30"/>
      <c r="BI833" s="30"/>
    </row>
    <row r="834" spans="1:61" ht="13" x14ac:dyDescent="0.15">
      <c r="A834" s="37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  <c r="AS834" s="30"/>
      <c r="AT834" s="30"/>
      <c r="AU834" s="30"/>
      <c r="AV834" s="30"/>
      <c r="AW834" s="30"/>
      <c r="AX834" s="30"/>
      <c r="AY834" s="30"/>
      <c r="AZ834" s="30"/>
      <c r="BA834" s="30"/>
      <c r="BB834" s="30"/>
      <c r="BC834" s="30"/>
      <c r="BD834" s="30"/>
      <c r="BE834" s="30"/>
      <c r="BF834" s="30"/>
      <c r="BG834" s="30"/>
      <c r="BH834" s="30"/>
      <c r="BI834" s="30"/>
    </row>
    <row r="835" spans="1:61" ht="13" x14ac:dyDescent="0.15">
      <c r="A835" s="37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  <c r="AS835" s="30"/>
      <c r="AT835" s="30"/>
      <c r="AU835" s="30"/>
      <c r="AV835" s="30"/>
      <c r="AW835" s="30"/>
      <c r="AX835" s="30"/>
      <c r="AY835" s="30"/>
      <c r="AZ835" s="30"/>
      <c r="BA835" s="30"/>
      <c r="BB835" s="30"/>
      <c r="BC835" s="30"/>
      <c r="BD835" s="30"/>
      <c r="BE835" s="30"/>
      <c r="BF835" s="30"/>
      <c r="BG835" s="30"/>
      <c r="BH835" s="30"/>
      <c r="BI835" s="30"/>
    </row>
    <row r="836" spans="1:61" ht="13" x14ac:dyDescent="0.15">
      <c r="A836" s="37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  <c r="AS836" s="30"/>
      <c r="AT836" s="30"/>
      <c r="AU836" s="30"/>
      <c r="AV836" s="30"/>
      <c r="AW836" s="30"/>
      <c r="AX836" s="30"/>
      <c r="AY836" s="30"/>
      <c r="AZ836" s="30"/>
      <c r="BA836" s="30"/>
      <c r="BB836" s="30"/>
      <c r="BC836" s="30"/>
      <c r="BD836" s="30"/>
      <c r="BE836" s="30"/>
      <c r="BF836" s="30"/>
      <c r="BG836" s="30"/>
      <c r="BH836" s="30"/>
      <c r="BI836" s="30"/>
    </row>
    <row r="837" spans="1:61" ht="13" x14ac:dyDescent="0.15">
      <c r="A837" s="37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  <c r="AS837" s="30"/>
      <c r="AT837" s="30"/>
      <c r="AU837" s="30"/>
      <c r="AV837" s="30"/>
      <c r="AW837" s="30"/>
      <c r="AX837" s="30"/>
      <c r="AY837" s="30"/>
      <c r="AZ837" s="30"/>
      <c r="BA837" s="30"/>
      <c r="BB837" s="30"/>
      <c r="BC837" s="30"/>
      <c r="BD837" s="30"/>
      <c r="BE837" s="30"/>
      <c r="BF837" s="30"/>
      <c r="BG837" s="30"/>
      <c r="BH837" s="30"/>
      <c r="BI837" s="30"/>
    </row>
    <row r="838" spans="1:61" ht="13" x14ac:dyDescent="0.15">
      <c r="A838" s="37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  <c r="AS838" s="30"/>
      <c r="AT838" s="30"/>
      <c r="AU838" s="30"/>
      <c r="AV838" s="30"/>
      <c r="AW838" s="30"/>
      <c r="AX838" s="30"/>
      <c r="AY838" s="30"/>
      <c r="AZ838" s="30"/>
      <c r="BA838" s="30"/>
      <c r="BB838" s="30"/>
      <c r="BC838" s="30"/>
      <c r="BD838" s="30"/>
      <c r="BE838" s="30"/>
      <c r="BF838" s="30"/>
      <c r="BG838" s="30"/>
      <c r="BH838" s="30"/>
      <c r="BI838" s="30"/>
    </row>
    <row r="839" spans="1:61" ht="13" x14ac:dyDescent="0.15">
      <c r="A839" s="37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  <c r="AS839" s="30"/>
      <c r="AT839" s="30"/>
      <c r="AU839" s="30"/>
      <c r="AV839" s="30"/>
      <c r="AW839" s="30"/>
      <c r="AX839" s="30"/>
      <c r="AY839" s="30"/>
      <c r="AZ839" s="30"/>
      <c r="BA839" s="30"/>
      <c r="BB839" s="30"/>
      <c r="BC839" s="30"/>
      <c r="BD839" s="30"/>
      <c r="BE839" s="30"/>
      <c r="BF839" s="30"/>
      <c r="BG839" s="30"/>
      <c r="BH839" s="30"/>
      <c r="BI839" s="30"/>
    </row>
    <row r="840" spans="1:61" ht="13" x14ac:dyDescent="0.15">
      <c r="A840" s="37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  <c r="AS840" s="30"/>
      <c r="AT840" s="30"/>
      <c r="AU840" s="30"/>
      <c r="AV840" s="30"/>
      <c r="AW840" s="30"/>
      <c r="AX840" s="30"/>
      <c r="AY840" s="30"/>
      <c r="AZ840" s="30"/>
      <c r="BA840" s="30"/>
      <c r="BB840" s="30"/>
      <c r="BC840" s="30"/>
      <c r="BD840" s="30"/>
      <c r="BE840" s="30"/>
      <c r="BF840" s="30"/>
      <c r="BG840" s="30"/>
      <c r="BH840" s="30"/>
      <c r="BI840" s="30"/>
    </row>
    <row r="841" spans="1:61" ht="13" x14ac:dyDescent="0.15">
      <c r="A841" s="37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  <c r="AS841" s="30"/>
      <c r="AT841" s="30"/>
      <c r="AU841" s="30"/>
      <c r="AV841" s="30"/>
      <c r="AW841" s="30"/>
      <c r="AX841" s="30"/>
      <c r="AY841" s="30"/>
      <c r="AZ841" s="30"/>
      <c r="BA841" s="30"/>
      <c r="BB841" s="30"/>
      <c r="BC841" s="30"/>
      <c r="BD841" s="30"/>
      <c r="BE841" s="30"/>
      <c r="BF841" s="30"/>
      <c r="BG841" s="30"/>
      <c r="BH841" s="30"/>
      <c r="BI841" s="30"/>
    </row>
    <row r="842" spans="1:61" ht="13" x14ac:dyDescent="0.15">
      <c r="A842" s="37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  <c r="AS842" s="30"/>
      <c r="AT842" s="30"/>
      <c r="AU842" s="30"/>
      <c r="AV842" s="30"/>
      <c r="AW842" s="30"/>
      <c r="AX842" s="30"/>
      <c r="AY842" s="30"/>
      <c r="AZ842" s="30"/>
      <c r="BA842" s="30"/>
      <c r="BB842" s="30"/>
      <c r="BC842" s="30"/>
      <c r="BD842" s="30"/>
      <c r="BE842" s="30"/>
      <c r="BF842" s="30"/>
      <c r="BG842" s="30"/>
      <c r="BH842" s="30"/>
      <c r="BI842" s="30"/>
    </row>
    <row r="843" spans="1:61" ht="13" x14ac:dyDescent="0.15">
      <c r="A843" s="37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  <c r="AS843" s="30"/>
      <c r="AT843" s="30"/>
      <c r="AU843" s="30"/>
      <c r="AV843" s="30"/>
      <c r="AW843" s="30"/>
      <c r="AX843" s="30"/>
      <c r="AY843" s="30"/>
      <c r="AZ843" s="30"/>
      <c r="BA843" s="30"/>
      <c r="BB843" s="30"/>
      <c r="BC843" s="30"/>
      <c r="BD843" s="30"/>
      <c r="BE843" s="30"/>
      <c r="BF843" s="30"/>
      <c r="BG843" s="30"/>
      <c r="BH843" s="30"/>
      <c r="BI843" s="30"/>
    </row>
    <row r="844" spans="1:61" ht="13" x14ac:dyDescent="0.15">
      <c r="A844" s="37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  <c r="AS844" s="30"/>
      <c r="AT844" s="30"/>
      <c r="AU844" s="30"/>
      <c r="AV844" s="30"/>
      <c r="AW844" s="30"/>
      <c r="AX844" s="30"/>
      <c r="AY844" s="30"/>
      <c r="AZ844" s="30"/>
      <c r="BA844" s="30"/>
      <c r="BB844" s="30"/>
      <c r="BC844" s="30"/>
      <c r="BD844" s="30"/>
      <c r="BE844" s="30"/>
      <c r="BF844" s="30"/>
      <c r="BG844" s="30"/>
      <c r="BH844" s="30"/>
      <c r="BI844" s="30"/>
    </row>
    <row r="845" spans="1:61" ht="13" x14ac:dyDescent="0.15">
      <c r="A845" s="37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  <c r="AS845" s="30"/>
      <c r="AT845" s="30"/>
      <c r="AU845" s="30"/>
      <c r="AV845" s="30"/>
      <c r="AW845" s="30"/>
      <c r="AX845" s="30"/>
      <c r="AY845" s="30"/>
      <c r="AZ845" s="30"/>
      <c r="BA845" s="30"/>
      <c r="BB845" s="30"/>
      <c r="BC845" s="30"/>
      <c r="BD845" s="30"/>
      <c r="BE845" s="30"/>
      <c r="BF845" s="30"/>
      <c r="BG845" s="30"/>
      <c r="BH845" s="30"/>
      <c r="BI845" s="30"/>
    </row>
    <row r="846" spans="1:61" ht="13" x14ac:dyDescent="0.15">
      <c r="A846" s="37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  <c r="AS846" s="30"/>
      <c r="AT846" s="30"/>
      <c r="AU846" s="30"/>
      <c r="AV846" s="30"/>
      <c r="AW846" s="30"/>
      <c r="AX846" s="30"/>
      <c r="AY846" s="30"/>
      <c r="AZ846" s="30"/>
      <c r="BA846" s="30"/>
      <c r="BB846" s="30"/>
      <c r="BC846" s="30"/>
      <c r="BD846" s="30"/>
      <c r="BE846" s="30"/>
      <c r="BF846" s="30"/>
      <c r="BG846" s="30"/>
      <c r="BH846" s="30"/>
      <c r="BI846" s="30"/>
    </row>
    <row r="847" spans="1:61" ht="13" x14ac:dyDescent="0.15">
      <c r="A847" s="37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  <c r="AS847" s="30"/>
      <c r="AT847" s="30"/>
      <c r="AU847" s="30"/>
      <c r="AV847" s="30"/>
      <c r="AW847" s="30"/>
      <c r="AX847" s="30"/>
      <c r="AY847" s="30"/>
      <c r="AZ847" s="30"/>
      <c r="BA847" s="30"/>
      <c r="BB847" s="30"/>
      <c r="BC847" s="30"/>
      <c r="BD847" s="30"/>
      <c r="BE847" s="30"/>
      <c r="BF847" s="30"/>
      <c r="BG847" s="30"/>
      <c r="BH847" s="30"/>
      <c r="BI847" s="30"/>
    </row>
    <row r="848" spans="1:61" ht="13" x14ac:dyDescent="0.15">
      <c r="A848" s="37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  <c r="AS848" s="30"/>
      <c r="AT848" s="30"/>
      <c r="AU848" s="30"/>
      <c r="AV848" s="30"/>
      <c r="AW848" s="30"/>
      <c r="AX848" s="30"/>
      <c r="AY848" s="30"/>
      <c r="AZ848" s="30"/>
      <c r="BA848" s="30"/>
      <c r="BB848" s="30"/>
      <c r="BC848" s="30"/>
      <c r="BD848" s="30"/>
      <c r="BE848" s="30"/>
      <c r="BF848" s="30"/>
      <c r="BG848" s="30"/>
      <c r="BH848" s="30"/>
      <c r="BI848" s="30"/>
    </row>
    <row r="849" spans="1:61" ht="13" x14ac:dyDescent="0.15">
      <c r="A849" s="37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  <c r="AS849" s="30"/>
      <c r="AT849" s="30"/>
      <c r="AU849" s="30"/>
      <c r="AV849" s="30"/>
      <c r="AW849" s="30"/>
      <c r="AX849" s="30"/>
      <c r="AY849" s="30"/>
      <c r="AZ849" s="30"/>
      <c r="BA849" s="30"/>
      <c r="BB849" s="30"/>
      <c r="BC849" s="30"/>
      <c r="BD849" s="30"/>
      <c r="BE849" s="30"/>
      <c r="BF849" s="30"/>
      <c r="BG849" s="30"/>
      <c r="BH849" s="30"/>
      <c r="BI849" s="30"/>
    </row>
    <row r="850" spans="1:61" ht="13" x14ac:dyDescent="0.15">
      <c r="A850" s="37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  <c r="AS850" s="30"/>
      <c r="AT850" s="30"/>
      <c r="AU850" s="30"/>
      <c r="AV850" s="30"/>
      <c r="AW850" s="30"/>
      <c r="AX850" s="30"/>
      <c r="AY850" s="30"/>
      <c r="AZ850" s="30"/>
      <c r="BA850" s="30"/>
      <c r="BB850" s="30"/>
      <c r="BC850" s="30"/>
      <c r="BD850" s="30"/>
      <c r="BE850" s="30"/>
      <c r="BF850" s="30"/>
      <c r="BG850" s="30"/>
      <c r="BH850" s="30"/>
      <c r="BI850" s="30"/>
    </row>
    <row r="851" spans="1:61" ht="13" x14ac:dyDescent="0.15">
      <c r="A851" s="37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  <c r="AS851" s="30"/>
      <c r="AT851" s="30"/>
      <c r="AU851" s="30"/>
      <c r="AV851" s="30"/>
      <c r="AW851" s="30"/>
      <c r="AX851" s="30"/>
      <c r="AY851" s="30"/>
      <c r="AZ851" s="30"/>
      <c r="BA851" s="30"/>
      <c r="BB851" s="30"/>
      <c r="BC851" s="30"/>
      <c r="BD851" s="30"/>
      <c r="BE851" s="30"/>
      <c r="BF851" s="30"/>
      <c r="BG851" s="30"/>
      <c r="BH851" s="30"/>
      <c r="BI851" s="30"/>
    </row>
    <row r="852" spans="1:61" ht="13" x14ac:dyDescent="0.15">
      <c r="A852" s="37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  <c r="AS852" s="30"/>
      <c r="AT852" s="30"/>
      <c r="AU852" s="30"/>
      <c r="AV852" s="30"/>
      <c r="AW852" s="30"/>
      <c r="AX852" s="30"/>
      <c r="AY852" s="30"/>
      <c r="AZ852" s="30"/>
      <c r="BA852" s="30"/>
      <c r="BB852" s="30"/>
      <c r="BC852" s="30"/>
      <c r="BD852" s="30"/>
      <c r="BE852" s="30"/>
      <c r="BF852" s="30"/>
      <c r="BG852" s="30"/>
      <c r="BH852" s="30"/>
      <c r="BI852" s="30"/>
    </row>
    <row r="853" spans="1:61" ht="13" x14ac:dyDescent="0.15">
      <c r="A853" s="37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  <c r="AS853" s="30"/>
      <c r="AT853" s="30"/>
      <c r="AU853" s="30"/>
      <c r="AV853" s="30"/>
      <c r="AW853" s="30"/>
      <c r="AX853" s="30"/>
      <c r="AY853" s="30"/>
      <c r="AZ853" s="30"/>
      <c r="BA853" s="30"/>
      <c r="BB853" s="30"/>
      <c r="BC853" s="30"/>
      <c r="BD853" s="30"/>
      <c r="BE853" s="30"/>
      <c r="BF853" s="30"/>
      <c r="BG853" s="30"/>
      <c r="BH853" s="30"/>
      <c r="BI853" s="30"/>
    </row>
    <row r="854" spans="1:61" ht="13" x14ac:dyDescent="0.15">
      <c r="A854" s="37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  <c r="AS854" s="30"/>
      <c r="AT854" s="30"/>
      <c r="AU854" s="30"/>
      <c r="AV854" s="30"/>
      <c r="AW854" s="30"/>
      <c r="AX854" s="30"/>
      <c r="AY854" s="30"/>
      <c r="AZ854" s="30"/>
      <c r="BA854" s="30"/>
      <c r="BB854" s="30"/>
      <c r="BC854" s="30"/>
      <c r="BD854" s="30"/>
      <c r="BE854" s="30"/>
      <c r="BF854" s="30"/>
      <c r="BG854" s="30"/>
      <c r="BH854" s="30"/>
      <c r="BI854" s="30"/>
    </row>
    <row r="855" spans="1:61" ht="13" x14ac:dyDescent="0.15">
      <c r="A855" s="37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  <c r="AS855" s="30"/>
      <c r="AT855" s="30"/>
      <c r="AU855" s="30"/>
      <c r="AV855" s="30"/>
      <c r="AW855" s="30"/>
      <c r="AX855" s="30"/>
      <c r="AY855" s="30"/>
      <c r="AZ855" s="30"/>
      <c r="BA855" s="30"/>
      <c r="BB855" s="30"/>
      <c r="BC855" s="30"/>
      <c r="BD855" s="30"/>
      <c r="BE855" s="30"/>
      <c r="BF855" s="30"/>
      <c r="BG855" s="30"/>
      <c r="BH855" s="30"/>
      <c r="BI855" s="30"/>
    </row>
    <row r="856" spans="1:61" ht="13" x14ac:dyDescent="0.15">
      <c r="A856" s="37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  <c r="AS856" s="30"/>
      <c r="AT856" s="30"/>
      <c r="AU856" s="30"/>
      <c r="AV856" s="30"/>
      <c r="AW856" s="30"/>
      <c r="AX856" s="30"/>
      <c r="AY856" s="30"/>
      <c r="AZ856" s="30"/>
      <c r="BA856" s="30"/>
      <c r="BB856" s="30"/>
      <c r="BC856" s="30"/>
      <c r="BD856" s="30"/>
      <c r="BE856" s="30"/>
      <c r="BF856" s="30"/>
      <c r="BG856" s="30"/>
      <c r="BH856" s="30"/>
      <c r="BI856" s="30"/>
    </row>
    <row r="857" spans="1:61" ht="13" x14ac:dyDescent="0.15">
      <c r="A857" s="37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  <c r="AS857" s="30"/>
      <c r="AT857" s="30"/>
      <c r="AU857" s="30"/>
      <c r="AV857" s="30"/>
      <c r="AW857" s="30"/>
      <c r="AX857" s="30"/>
      <c r="AY857" s="30"/>
      <c r="AZ857" s="30"/>
      <c r="BA857" s="30"/>
      <c r="BB857" s="30"/>
      <c r="BC857" s="30"/>
      <c r="BD857" s="30"/>
      <c r="BE857" s="30"/>
      <c r="BF857" s="30"/>
      <c r="BG857" s="30"/>
      <c r="BH857" s="30"/>
      <c r="BI857" s="30"/>
    </row>
    <row r="858" spans="1:61" ht="13" x14ac:dyDescent="0.15">
      <c r="A858" s="37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  <c r="AS858" s="30"/>
      <c r="AT858" s="30"/>
      <c r="AU858" s="30"/>
      <c r="AV858" s="30"/>
      <c r="AW858" s="30"/>
      <c r="AX858" s="30"/>
      <c r="AY858" s="30"/>
      <c r="AZ858" s="30"/>
      <c r="BA858" s="30"/>
      <c r="BB858" s="30"/>
      <c r="BC858" s="30"/>
      <c r="BD858" s="30"/>
      <c r="BE858" s="30"/>
      <c r="BF858" s="30"/>
      <c r="BG858" s="30"/>
      <c r="BH858" s="30"/>
      <c r="BI858" s="30"/>
    </row>
    <row r="859" spans="1:61" ht="13" x14ac:dyDescent="0.15">
      <c r="A859" s="37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  <c r="AS859" s="30"/>
      <c r="AT859" s="30"/>
      <c r="AU859" s="30"/>
      <c r="AV859" s="30"/>
      <c r="AW859" s="30"/>
      <c r="AX859" s="30"/>
      <c r="AY859" s="30"/>
      <c r="AZ859" s="30"/>
      <c r="BA859" s="30"/>
      <c r="BB859" s="30"/>
      <c r="BC859" s="30"/>
      <c r="BD859" s="30"/>
      <c r="BE859" s="30"/>
      <c r="BF859" s="30"/>
      <c r="BG859" s="30"/>
      <c r="BH859" s="30"/>
      <c r="BI859" s="30"/>
    </row>
    <row r="860" spans="1:61" ht="13" x14ac:dyDescent="0.15">
      <c r="A860" s="37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  <c r="AS860" s="30"/>
      <c r="AT860" s="30"/>
      <c r="AU860" s="30"/>
      <c r="AV860" s="30"/>
      <c r="AW860" s="30"/>
      <c r="AX860" s="30"/>
      <c r="AY860" s="30"/>
      <c r="AZ860" s="30"/>
      <c r="BA860" s="30"/>
      <c r="BB860" s="30"/>
      <c r="BC860" s="30"/>
      <c r="BD860" s="30"/>
      <c r="BE860" s="30"/>
      <c r="BF860" s="30"/>
      <c r="BG860" s="30"/>
      <c r="BH860" s="30"/>
      <c r="BI860" s="30"/>
    </row>
    <row r="861" spans="1:61" ht="13" x14ac:dyDescent="0.15">
      <c r="A861" s="37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  <c r="AS861" s="30"/>
      <c r="AT861" s="30"/>
      <c r="AU861" s="30"/>
      <c r="AV861" s="30"/>
      <c r="AW861" s="30"/>
      <c r="AX861" s="30"/>
      <c r="AY861" s="30"/>
      <c r="AZ861" s="30"/>
      <c r="BA861" s="30"/>
      <c r="BB861" s="30"/>
      <c r="BC861" s="30"/>
      <c r="BD861" s="30"/>
      <c r="BE861" s="30"/>
      <c r="BF861" s="30"/>
      <c r="BG861" s="30"/>
      <c r="BH861" s="30"/>
      <c r="BI861" s="30"/>
    </row>
    <row r="862" spans="1:61" ht="13" x14ac:dyDescent="0.15">
      <c r="A862" s="37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  <c r="AS862" s="30"/>
      <c r="AT862" s="30"/>
      <c r="AU862" s="30"/>
      <c r="AV862" s="30"/>
      <c r="AW862" s="30"/>
      <c r="AX862" s="30"/>
      <c r="AY862" s="30"/>
      <c r="AZ862" s="30"/>
      <c r="BA862" s="30"/>
      <c r="BB862" s="30"/>
      <c r="BC862" s="30"/>
      <c r="BD862" s="30"/>
      <c r="BE862" s="30"/>
      <c r="BF862" s="30"/>
      <c r="BG862" s="30"/>
      <c r="BH862" s="30"/>
      <c r="BI862" s="30"/>
    </row>
    <row r="863" spans="1:61" ht="13" x14ac:dyDescent="0.15">
      <c r="A863" s="37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  <c r="AS863" s="30"/>
      <c r="AT863" s="30"/>
      <c r="AU863" s="30"/>
      <c r="AV863" s="30"/>
      <c r="AW863" s="30"/>
      <c r="AX863" s="30"/>
      <c r="AY863" s="30"/>
      <c r="AZ863" s="30"/>
      <c r="BA863" s="30"/>
      <c r="BB863" s="30"/>
      <c r="BC863" s="30"/>
      <c r="BD863" s="30"/>
      <c r="BE863" s="30"/>
      <c r="BF863" s="30"/>
      <c r="BG863" s="30"/>
      <c r="BH863" s="30"/>
      <c r="BI863" s="30"/>
    </row>
    <row r="864" spans="1:61" ht="13" x14ac:dyDescent="0.15">
      <c r="A864" s="37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  <c r="AS864" s="30"/>
      <c r="AT864" s="30"/>
      <c r="AU864" s="30"/>
      <c r="AV864" s="30"/>
      <c r="AW864" s="30"/>
      <c r="AX864" s="30"/>
      <c r="AY864" s="30"/>
      <c r="AZ864" s="30"/>
      <c r="BA864" s="30"/>
      <c r="BB864" s="30"/>
      <c r="BC864" s="30"/>
      <c r="BD864" s="30"/>
      <c r="BE864" s="30"/>
      <c r="BF864" s="30"/>
      <c r="BG864" s="30"/>
      <c r="BH864" s="30"/>
      <c r="BI864" s="30"/>
    </row>
    <row r="865" spans="1:61" ht="13" x14ac:dyDescent="0.15">
      <c r="A865" s="37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  <c r="AS865" s="30"/>
      <c r="AT865" s="30"/>
      <c r="AU865" s="30"/>
      <c r="AV865" s="30"/>
      <c r="AW865" s="30"/>
      <c r="AX865" s="30"/>
      <c r="AY865" s="30"/>
      <c r="AZ865" s="30"/>
      <c r="BA865" s="30"/>
      <c r="BB865" s="30"/>
      <c r="BC865" s="30"/>
      <c r="BD865" s="30"/>
      <c r="BE865" s="30"/>
      <c r="BF865" s="30"/>
      <c r="BG865" s="30"/>
      <c r="BH865" s="30"/>
      <c r="BI865" s="30"/>
    </row>
    <row r="866" spans="1:61" ht="13" x14ac:dyDescent="0.15">
      <c r="A866" s="37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  <c r="AS866" s="30"/>
      <c r="AT866" s="30"/>
      <c r="AU866" s="30"/>
      <c r="AV866" s="30"/>
      <c r="AW866" s="30"/>
      <c r="AX866" s="30"/>
      <c r="AY866" s="30"/>
      <c r="AZ866" s="30"/>
      <c r="BA866" s="30"/>
      <c r="BB866" s="30"/>
      <c r="BC866" s="30"/>
      <c r="BD866" s="30"/>
      <c r="BE866" s="30"/>
      <c r="BF866" s="30"/>
      <c r="BG866" s="30"/>
      <c r="BH866" s="30"/>
      <c r="BI866" s="30"/>
    </row>
    <row r="867" spans="1:61" ht="13" x14ac:dyDescent="0.15">
      <c r="A867" s="37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  <c r="AS867" s="30"/>
      <c r="AT867" s="30"/>
      <c r="AU867" s="30"/>
      <c r="AV867" s="30"/>
      <c r="AW867" s="30"/>
      <c r="AX867" s="30"/>
      <c r="AY867" s="30"/>
      <c r="AZ867" s="30"/>
      <c r="BA867" s="30"/>
      <c r="BB867" s="30"/>
      <c r="BC867" s="30"/>
      <c r="BD867" s="30"/>
      <c r="BE867" s="30"/>
      <c r="BF867" s="30"/>
      <c r="BG867" s="30"/>
      <c r="BH867" s="30"/>
      <c r="BI867" s="30"/>
    </row>
    <row r="868" spans="1:61" ht="13" x14ac:dyDescent="0.15">
      <c r="A868" s="37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  <c r="AS868" s="30"/>
      <c r="AT868" s="30"/>
      <c r="AU868" s="30"/>
      <c r="AV868" s="30"/>
      <c r="AW868" s="30"/>
      <c r="AX868" s="30"/>
      <c r="AY868" s="30"/>
      <c r="AZ868" s="30"/>
      <c r="BA868" s="30"/>
      <c r="BB868" s="30"/>
      <c r="BC868" s="30"/>
      <c r="BD868" s="30"/>
      <c r="BE868" s="30"/>
      <c r="BF868" s="30"/>
      <c r="BG868" s="30"/>
      <c r="BH868" s="30"/>
      <c r="BI868" s="30"/>
    </row>
    <row r="869" spans="1:61" ht="13" x14ac:dyDescent="0.15">
      <c r="A869" s="37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  <c r="AS869" s="30"/>
      <c r="AT869" s="30"/>
      <c r="AU869" s="30"/>
      <c r="AV869" s="30"/>
      <c r="AW869" s="30"/>
      <c r="AX869" s="30"/>
      <c r="AY869" s="30"/>
      <c r="AZ869" s="30"/>
      <c r="BA869" s="30"/>
      <c r="BB869" s="30"/>
      <c r="BC869" s="30"/>
      <c r="BD869" s="30"/>
      <c r="BE869" s="30"/>
      <c r="BF869" s="30"/>
      <c r="BG869" s="30"/>
      <c r="BH869" s="30"/>
      <c r="BI869" s="30"/>
    </row>
    <row r="870" spans="1:61" ht="13" x14ac:dyDescent="0.15">
      <c r="A870" s="37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  <c r="AS870" s="30"/>
      <c r="AT870" s="30"/>
      <c r="AU870" s="30"/>
      <c r="AV870" s="30"/>
      <c r="AW870" s="30"/>
      <c r="AX870" s="30"/>
      <c r="AY870" s="30"/>
      <c r="AZ870" s="30"/>
      <c r="BA870" s="30"/>
      <c r="BB870" s="30"/>
      <c r="BC870" s="30"/>
      <c r="BD870" s="30"/>
      <c r="BE870" s="30"/>
      <c r="BF870" s="30"/>
      <c r="BG870" s="30"/>
      <c r="BH870" s="30"/>
      <c r="BI870" s="30"/>
    </row>
    <row r="871" spans="1:61" ht="13" x14ac:dyDescent="0.15">
      <c r="A871" s="37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  <c r="AS871" s="30"/>
      <c r="AT871" s="30"/>
      <c r="AU871" s="30"/>
      <c r="AV871" s="30"/>
      <c r="AW871" s="30"/>
      <c r="AX871" s="30"/>
      <c r="AY871" s="30"/>
      <c r="AZ871" s="30"/>
      <c r="BA871" s="30"/>
      <c r="BB871" s="30"/>
      <c r="BC871" s="30"/>
      <c r="BD871" s="30"/>
      <c r="BE871" s="30"/>
      <c r="BF871" s="30"/>
      <c r="BG871" s="30"/>
      <c r="BH871" s="30"/>
      <c r="BI871" s="30"/>
    </row>
    <row r="872" spans="1:61" ht="13" x14ac:dyDescent="0.15">
      <c r="A872" s="37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  <c r="AS872" s="30"/>
      <c r="AT872" s="30"/>
      <c r="AU872" s="30"/>
      <c r="AV872" s="30"/>
      <c r="AW872" s="30"/>
      <c r="AX872" s="30"/>
      <c r="AY872" s="30"/>
      <c r="AZ872" s="30"/>
      <c r="BA872" s="30"/>
      <c r="BB872" s="30"/>
      <c r="BC872" s="30"/>
      <c r="BD872" s="30"/>
      <c r="BE872" s="30"/>
      <c r="BF872" s="30"/>
      <c r="BG872" s="30"/>
      <c r="BH872" s="30"/>
      <c r="BI872" s="30"/>
    </row>
    <row r="873" spans="1:61" ht="13" x14ac:dyDescent="0.15">
      <c r="A873" s="37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  <c r="AS873" s="30"/>
      <c r="AT873" s="30"/>
      <c r="AU873" s="30"/>
      <c r="AV873" s="30"/>
      <c r="AW873" s="30"/>
      <c r="AX873" s="30"/>
      <c r="AY873" s="30"/>
      <c r="AZ873" s="30"/>
      <c r="BA873" s="30"/>
      <c r="BB873" s="30"/>
      <c r="BC873" s="30"/>
      <c r="BD873" s="30"/>
      <c r="BE873" s="30"/>
      <c r="BF873" s="30"/>
      <c r="BG873" s="30"/>
      <c r="BH873" s="30"/>
      <c r="BI873" s="30"/>
    </row>
    <row r="874" spans="1:61" ht="13" x14ac:dyDescent="0.15">
      <c r="A874" s="37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  <c r="AS874" s="30"/>
      <c r="AT874" s="30"/>
      <c r="AU874" s="30"/>
      <c r="AV874" s="30"/>
      <c r="AW874" s="30"/>
      <c r="AX874" s="30"/>
      <c r="AY874" s="30"/>
      <c r="AZ874" s="30"/>
      <c r="BA874" s="30"/>
      <c r="BB874" s="30"/>
      <c r="BC874" s="30"/>
      <c r="BD874" s="30"/>
      <c r="BE874" s="30"/>
      <c r="BF874" s="30"/>
      <c r="BG874" s="30"/>
      <c r="BH874" s="30"/>
      <c r="BI874" s="30"/>
    </row>
    <row r="875" spans="1:61" ht="13" x14ac:dyDescent="0.15">
      <c r="A875" s="37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  <c r="AS875" s="30"/>
      <c r="AT875" s="30"/>
      <c r="AU875" s="30"/>
      <c r="AV875" s="30"/>
      <c r="AW875" s="30"/>
      <c r="AX875" s="30"/>
      <c r="AY875" s="30"/>
      <c r="AZ875" s="30"/>
      <c r="BA875" s="30"/>
      <c r="BB875" s="30"/>
      <c r="BC875" s="30"/>
      <c r="BD875" s="30"/>
      <c r="BE875" s="30"/>
      <c r="BF875" s="30"/>
      <c r="BG875" s="30"/>
      <c r="BH875" s="30"/>
      <c r="BI875" s="30"/>
    </row>
    <row r="876" spans="1:61" ht="13" x14ac:dyDescent="0.15">
      <c r="A876" s="37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  <c r="AS876" s="30"/>
      <c r="AT876" s="30"/>
      <c r="AU876" s="30"/>
      <c r="AV876" s="30"/>
      <c r="AW876" s="30"/>
      <c r="AX876" s="30"/>
      <c r="AY876" s="30"/>
      <c r="AZ876" s="30"/>
      <c r="BA876" s="30"/>
      <c r="BB876" s="30"/>
      <c r="BC876" s="30"/>
      <c r="BD876" s="30"/>
      <c r="BE876" s="30"/>
      <c r="BF876" s="30"/>
      <c r="BG876" s="30"/>
      <c r="BH876" s="30"/>
      <c r="BI876" s="30"/>
    </row>
    <row r="877" spans="1:61" ht="13" x14ac:dyDescent="0.15">
      <c r="A877" s="37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  <c r="AS877" s="30"/>
      <c r="AT877" s="30"/>
      <c r="AU877" s="30"/>
      <c r="AV877" s="30"/>
      <c r="AW877" s="30"/>
      <c r="AX877" s="30"/>
      <c r="AY877" s="30"/>
      <c r="AZ877" s="30"/>
      <c r="BA877" s="30"/>
      <c r="BB877" s="30"/>
      <c r="BC877" s="30"/>
      <c r="BD877" s="30"/>
      <c r="BE877" s="30"/>
      <c r="BF877" s="30"/>
      <c r="BG877" s="30"/>
      <c r="BH877" s="30"/>
      <c r="BI877" s="30"/>
    </row>
    <row r="878" spans="1:61" ht="13" x14ac:dyDescent="0.15">
      <c r="A878" s="37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  <c r="AS878" s="30"/>
      <c r="AT878" s="30"/>
      <c r="AU878" s="30"/>
      <c r="AV878" s="30"/>
      <c r="AW878" s="30"/>
      <c r="AX878" s="30"/>
      <c r="AY878" s="30"/>
      <c r="AZ878" s="30"/>
      <c r="BA878" s="30"/>
      <c r="BB878" s="30"/>
      <c r="BC878" s="30"/>
      <c r="BD878" s="30"/>
      <c r="BE878" s="30"/>
      <c r="BF878" s="30"/>
      <c r="BG878" s="30"/>
      <c r="BH878" s="30"/>
      <c r="BI878" s="30"/>
    </row>
    <row r="879" spans="1:61" ht="13" x14ac:dyDescent="0.15">
      <c r="A879" s="37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  <c r="AS879" s="30"/>
      <c r="AT879" s="30"/>
      <c r="AU879" s="30"/>
      <c r="AV879" s="30"/>
      <c r="AW879" s="30"/>
      <c r="AX879" s="30"/>
      <c r="AY879" s="30"/>
      <c r="AZ879" s="30"/>
      <c r="BA879" s="30"/>
      <c r="BB879" s="30"/>
      <c r="BC879" s="30"/>
      <c r="BD879" s="30"/>
      <c r="BE879" s="30"/>
      <c r="BF879" s="30"/>
      <c r="BG879" s="30"/>
      <c r="BH879" s="30"/>
      <c r="BI879" s="30"/>
    </row>
    <row r="880" spans="1:61" ht="13" x14ac:dyDescent="0.15">
      <c r="A880" s="37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  <c r="AS880" s="30"/>
      <c r="AT880" s="30"/>
      <c r="AU880" s="30"/>
      <c r="AV880" s="30"/>
      <c r="AW880" s="30"/>
      <c r="AX880" s="30"/>
      <c r="AY880" s="30"/>
      <c r="AZ880" s="30"/>
      <c r="BA880" s="30"/>
      <c r="BB880" s="30"/>
      <c r="BC880" s="30"/>
      <c r="BD880" s="30"/>
      <c r="BE880" s="30"/>
      <c r="BF880" s="30"/>
      <c r="BG880" s="30"/>
      <c r="BH880" s="30"/>
      <c r="BI880" s="30"/>
    </row>
    <row r="881" spans="1:61" ht="13" x14ac:dyDescent="0.15">
      <c r="A881" s="37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  <c r="AS881" s="30"/>
      <c r="AT881" s="30"/>
      <c r="AU881" s="30"/>
      <c r="AV881" s="30"/>
      <c r="AW881" s="30"/>
      <c r="AX881" s="30"/>
      <c r="AY881" s="30"/>
      <c r="AZ881" s="30"/>
      <c r="BA881" s="30"/>
      <c r="BB881" s="30"/>
      <c r="BC881" s="30"/>
      <c r="BD881" s="30"/>
      <c r="BE881" s="30"/>
      <c r="BF881" s="30"/>
      <c r="BG881" s="30"/>
      <c r="BH881" s="30"/>
      <c r="BI881" s="30"/>
    </row>
    <row r="882" spans="1:61" ht="13" x14ac:dyDescent="0.15">
      <c r="A882" s="37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  <c r="AS882" s="30"/>
      <c r="AT882" s="30"/>
      <c r="AU882" s="30"/>
      <c r="AV882" s="30"/>
      <c r="AW882" s="30"/>
      <c r="AX882" s="30"/>
      <c r="AY882" s="30"/>
      <c r="AZ882" s="30"/>
      <c r="BA882" s="30"/>
      <c r="BB882" s="30"/>
      <c r="BC882" s="30"/>
      <c r="BD882" s="30"/>
      <c r="BE882" s="30"/>
      <c r="BF882" s="30"/>
      <c r="BG882" s="30"/>
      <c r="BH882" s="30"/>
      <c r="BI882" s="30"/>
    </row>
    <row r="883" spans="1:61" ht="13" x14ac:dyDescent="0.15">
      <c r="A883" s="37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  <c r="AS883" s="30"/>
      <c r="AT883" s="30"/>
      <c r="AU883" s="30"/>
      <c r="AV883" s="30"/>
      <c r="AW883" s="30"/>
      <c r="AX883" s="30"/>
      <c r="AY883" s="30"/>
      <c r="AZ883" s="30"/>
      <c r="BA883" s="30"/>
      <c r="BB883" s="30"/>
      <c r="BC883" s="30"/>
      <c r="BD883" s="30"/>
      <c r="BE883" s="30"/>
      <c r="BF883" s="30"/>
      <c r="BG883" s="30"/>
      <c r="BH883" s="30"/>
      <c r="BI883" s="30"/>
    </row>
    <row r="884" spans="1:61" ht="13" x14ac:dyDescent="0.15">
      <c r="A884" s="37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  <c r="AS884" s="30"/>
      <c r="AT884" s="30"/>
      <c r="AU884" s="30"/>
      <c r="AV884" s="30"/>
      <c r="AW884" s="30"/>
      <c r="AX884" s="30"/>
      <c r="AY884" s="30"/>
      <c r="AZ884" s="30"/>
      <c r="BA884" s="30"/>
      <c r="BB884" s="30"/>
      <c r="BC884" s="30"/>
      <c r="BD884" s="30"/>
      <c r="BE884" s="30"/>
      <c r="BF884" s="30"/>
      <c r="BG884" s="30"/>
      <c r="BH884" s="30"/>
      <c r="BI884" s="30"/>
    </row>
    <row r="885" spans="1:61" ht="13" x14ac:dyDescent="0.15">
      <c r="A885" s="37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  <c r="AS885" s="30"/>
      <c r="AT885" s="30"/>
      <c r="AU885" s="30"/>
      <c r="AV885" s="30"/>
      <c r="AW885" s="30"/>
      <c r="AX885" s="30"/>
      <c r="AY885" s="30"/>
      <c r="AZ885" s="30"/>
      <c r="BA885" s="30"/>
      <c r="BB885" s="30"/>
      <c r="BC885" s="30"/>
      <c r="BD885" s="30"/>
      <c r="BE885" s="30"/>
      <c r="BF885" s="30"/>
      <c r="BG885" s="30"/>
      <c r="BH885" s="30"/>
      <c r="BI885" s="30"/>
    </row>
    <row r="886" spans="1:61" ht="13" x14ac:dyDescent="0.15">
      <c r="A886" s="37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  <c r="AS886" s="30"/>
      <c r="AT886" s="30"/>
      <c r="AU886" s="30"/>
      <c r="AV886" s="30"/>
      <c r="AW886" s="30"/>
      <c r="AX886" s="30"/>
      <c r="AY886" s="30"/>
      <c r="AZ886" s="30"/>
      <c r="BA886" s="30"/>
      <c r="BB886" s="30"/>
      <c r="BC886" s="30"/>
      <c r="BD886" s="30"/>
      <c r="BE886" s="30"/>
      <c r="BF886" s="30"/>
      <c r="BG886" s="30"/>
      <c r="BH886" s="30"/>
      <c r="BI886" s="30"/>
    </row>
    <row r="887" spans="1:61" ht="13" x14ac:dyDescent="0.15">
      <c r="A887" s="37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  <c r="AS887" s="30"/>
      <c r="AT887" s="30"/>
      <c r="AU887" s="30"/>
      <c r="AV887" s="30"/>
      <c r="AW887" s="30"/>
      <c r="AX887" s="30"/>
      <c r="AY887" s="30"/>
      <c r="AZ887" s="30"/>
      <c r="BA887" s="30"/>
      <c r="BB887" s="30"/>
      <c r="BC887" s="30"/>
      <c r="BD887" s="30"/>
      <c r="BE887" s="30"/>
      <c r="BF887" s="30"/>
      <c r="BG887" s="30"/>
      <c r="BH887" s="30"/>
      <c r="BI887" s="30"/>
    </row>
    <row r="888" spans="1:61" ht="13" x14ac:dyDescent="0.15">
      <c r="A888" s="37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  <c r="AS888" s="30"/>
      <c r="AT888" s="30"/>
      <c r="AU888" s="30"/>
      <c r="AV888" s="30"/>
      <c r="AW888" s="30"/>
      <c r="AX888" s="30"/>
      <c r="AY888" s="30"/>
      <c r="AZ888" s="30"/>
      <c r="BA888" s="30"/>
      <c r="BB888" s="30"/>
      <c r="BC888" s="30"/>
      <c r="BD888" s="30"/>
      <c r="BE888" s="30"/>
      <c r="BF888" s="30"/>
      <c r="BG888" s="30"/>
      <c r="BH888" s="30"/>
      <c r="BI888" s="30"/>
    </row>
    <row r="889" spans="1:61" ht="13" x14ac:dyDescent="0.15">
      <c r="A889" s="37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  <c r="AS889" s="30"/>
      <c r="AT889" s="30"/>
      <c r="AU889" s="30"/>
      <c r="AV889" s="30"/>
      <c r="AW889" s="30"/>
      <c r="AX889" s="30"/>
      <c r="AY889" s="30"/>
      <c r="AZ889" s="30"/>
      <c r="BA889" s="30"/>
      <c r="BB889" s="30"/>
      <c r="BC889" s="30"/>
      <c r="BD889" s="30"/>
      <c r="BE889" s="30"/>
      <c r="BF889" s="30"/>
      <c r="BG889" s="30"/>
      <c r="BH889" s="30"/>
      <c r="BI889" s="30"/>
    </row>
    <row r="890" spans="1:61" ht="13" x14ac:dyDescent="0.15">
      <c r="A890" s="37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  <c r="AS890" s="30"/>
      <c r="AT890" s="30"/>
      <c r="AU890" s="30"/>
      <c r="AV890" s="30"/>
      <c r="AW890" s="30"/>
      <c r="AX890" s="30"/>
      <c r="AY890" s="30"/>
      <c r="AZ890" s="30"/>
      <c r="BA890" s="30"/>
      <c r="BB890" s="30"/>
      <c r="BC890" s="30"/>
      <c r="BD890" s="30"/>
      <c r="BE890" s="30"/>
      <c r="BF890" s="30"/>
      <c r="BG890" s="30"/>
      <c r="BH890" s="30"/>
      <c r="BI890" s="30"/>
    </row>
    <row r="891" spans="1:61" ht="13" x14ac:dyDescent="0.15">
      <c r="A891" s="37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  <c r="AS891" s="30"/>
      <c r="AT891" s="30"/>
      <c r="AU891" s="30"/>
      <c r="AV891" s="30"/>
      <c r="AW891" s="30"/>
      <c r="AX891" s="30"/>
      <c r="AY891" s="30"/>
      <c r="AZ891" s="30"/>
      <c r="BA891" s="30"/>
      <c r="BB891" s="30"/>
      <c r="BC891" s="30"/>
      <c r="BD891" s="30"/>
      <c r="BE891" s="30"/>
      <c r="BF891" s="30"/>
      <c r="BG891" s="30"/>
      <c r="BH891" s="30"/>
      <c r="BI891" s="30"/>
    </row>
    <row r="892" spans="1:61" ht="13" x14ac:dyDescent="0.15">
      <c r="A892" s="37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  <c r="AS892" s="30"/>
      <c r="AT892" s="30"/>
      <c r="AU892" s="30"/>
      <c r="AV892" s="30"/>
      <c r="AW892" s="30"/>
      <c r="AX892" s="30"/>
      <c r="AY892" s="30"/>
      <c r="AZ892" s="30"/>
      <c r="BA892" s="30"/>
      <c r="BB892" s="30"/>
      <c r="BC892" s="30"/>
      <c r="BD892" s="30"/>
      <c r="BE892" s="30"/>
      <c r="BF892" s="30"/>
      <c r="BG892" s="30"/>
      <c r="BH892" s="30"/>
      <c r="BI892" s="30"/>
    </row>
    <row r="893" spans="1:61" ht="13" x14ac:dyDescent="0.15">
      <c r="A893" s="37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  <c r="AS893" s="30"/>
      <c r="AT893" s="30"/>
      <c r="AU893" s="30"/>
      <c r="AV893" s="30"/>
      <c r="AW893" s="30"/>
      <c r="AX893" s="30"/>
      <c r="AY893" s="30"/>
      <c r="AZ893" s="30"/>
      <c r="BA893" s="30"/>
      <c r="BB893" s="30"/>
      <c r="BC893" s="30"/>
      <c r="BD893" s="30"/>
      <c r="BE893" s="30"/>
      <c r="BF893" s="30"/>
      <c r="BG893" s="30"/>
      <c r="BH893" s="30"/>
      <c r="BI893" s="30"/>
    </row>
    <row r="894" spans="1:61" ht="13" x14ac:dyDescent="0.15">
      <c r="A894" s="37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  <c r="AS894" s="30"/>
      <c r="AT894" s="30"/>
      <c r="AU894" s="30"/>
      <c r="AV894" s="30"/>
      <c r="AW894" s="30"/>
      <c r="AX894" s="30"/>
      <c r="AY894" s="30"/>
      <c r="AZ894" s="30"/>
      <c r="BA894" s="30"/>
      <c r="BB894" s="30"/>
      <c r="BC894" s="30"/>
      <c r="BD894" s="30"/>
      <c r="BE894" s="30"/>
      <c r="BF894" s="30"/>
      <c r="BG894" s="30"/>
      <c r="BH894" s="30"/>
      <c r="BI894" s="30"/>
    </row>
    <row r="895" spans="1:61" ht="13" x14ac:dyDescent="0.15">
      <c r="A895" s="37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  <c r="AS895" s="30"/>
      <c r="AT895" s="30"/>
      <c r="AU895" s="30"/>
      <c r="AV895" s="30"/>
      <c r="AW895" s="30"/>
      <c r="AX895" s="30"/>
      <c r="AY895" s="30"/>
      <c r="AZ895" s="30"/>
      <c r="BA895" s="30"/>
      <c r="BB895" s="30"/>
      <c r="BC895" s="30"/>
      <c r="BD895" s="30"/>
      <c r="BE895" s="30"/>
      <c r="BF895" s="30"/>
      <c r="BG895" s="30"/>
      <c r="BH895" s="30"/>
      <c r="BI895" s="30"/>
    </row>
    <row r="896" spans="1:61" ht="13" x14ac:dyDescent="0.15">
      <c r="A896" s="37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  <c r="AS896" s="30"/>
      <c r="AT896" s="30"/>
      <c r="AU896" s="30"/>
      <c r="AV896" s="30"/>
      <c r="AW896" s="30"/>
      <c r="AX896" s="30"/>
      <c r="AY896" s="30"/>
      <c r="AZ896" s="30"/>
      <c r="BA896" s="30"/>
      <c r="BB896" s="30"/>
      <c r="BC896" s="30"/>
      <c r="BD896" s="30"/>
      <c r="BE896" s="30"/>
      <c r="BF896" s="30"/>
      <c r="BG896" s="30"/>
      <c r="BH896" s="30"/>
      <c r="BI896" s="30"/>
    </row>
    <row r="897" spans="1:61" ht="13" x14ac:dyDescent="0.15">
      <c r="A897" s="37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  <c r="AS897" s="30"/>
      <c r="AT897" s="30"/>
      <c r="AU897" s="30"/>
      <c r="AV897" s="30"/>
      <c r="AW897" s="30"/>
      <c r="AX897" s="30"/>
      <c r="AY897" s="30"/>
      <c r="AZ897" s="30"/>
      <c r="BA897" s="30"/>
      <c r="BB897" s="30"/>
      <c r="BC897" s="30"/>
      <c r="BD897" s="30"/>
      <c r="BE897" s="30"/>
      <c r="BF897" s="30"/>
      <c r="BG897" s="30"/>
      <c r="BH897" s="30"/>
      <c r="BI897" s="30"/>
    </row>
    <row r="898" spans="1:61" ht="13" x14ac:dyDescent="0.15">
      <c r="A898" s="37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  <c r="AS898" s="30"/>
      <c r="AT898" s="30"/>
      <c r="AU898" s="30"/>
      <c r="AV898" s="30"/>
      <c r="AW898" s="30"/>
      <c r="AX898" s="30"/>
      <c r="AY898" s="30"/>
      <c r="AZ898" s="30"/>
      <c r="BA898" s="30"/>
      <c r="BB898" s="30"/>
      <c r="BC898" s="30"/>
      <c r="BD898" s="30"/>
      <c r="BE898" s="30"/>
      <c r="BF898" s="30"/>
      <c r="BG898" s="30"/>
      <c r="BH898" s="30"/>
      <c r="BI898" s="30"/>
    </row>
    <row r="899" spans="1:61" ht="13" x14ac:dyDescent="0.15">
      <c r="A899" s="37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  <c r="AS899" s="30"/>
      <c r="AT899" s="30"/>
      <c r="AU899" s="30"/>
      <c r="AV899" s="30"/>
      <c r="AW899" s="30"/>
      <c r="AX899" s="30"/>
      <c r="AY899" s="30"/>
      <c r="AZ899" s="30"/>
      <c r="BA899" s="30"/>
      <c r="BB899" s="30"/>
      <c r="BC899" s="30"/>
      <c r="BD899" s="30"/>
      <c r="BE899" s="30"/>
      <c r="BF899" s="30"/>
      <c r="BG899" s="30"/>
      <c r="BH899" s="30"/>
      <c r="BI899" s="30"/>
    </row>
    <row r="900" spans="1:61" ht="13" x14ac:dyDescent="0.15">
      <c r="A900" s="37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  <c r="AS900" s="30"/>
      <c r="AT900" s="30"/>
      <c r="AU900" s="30"/>
      <c r="AV900" s="30"/>
      <c r="AW900" s="30"/>
      <c r="AX900" s="30"/>
      <c r="AY900" s="30"/>
      <c r="AZ900" s="30"/>
      <c r="BA900" s="30"/>
      <c r="BB900" s="30"/>
      <c r="BC900" s="30"/>
      <c r="BD900" s="30"/>
      <c r="BE900" s="30"/>
      <c r="BF900" s="30"/>
      <c r="BG900" s="30"/>
      <c r="BH900" s="30"/>
      <c r="BI900" s="30"/>
    </row>
    <row r="901" spans="1:61" ht="13" x14ac:dyDescent="0.15">
      <c r="A901" s="37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  <c r="AS901" s="30"/>
      <c r="AT901" s="30"/>
      <c r="AU901" s="30"/>
      <c r="AV901" s="30"/>
      <c r="AW901" s="30"/>
      <c r="AX901" s="30"/>
      <c r="AY901" s="30"/>
      <c r="AZ901" s="30"/>
      <c r="BA901" s="30"/>
      <c r="BB901" s="30"/>
      <c r="BC901" s="30"/>
      <c r="BD901" s="30"/>
      <c r="BE901" s="30"/>
      <c r="BF901" s="30"/>
      <c r="BG901" s="30"/>
      <c r="BH901" s="30"/>
      <c r="BI901" s="30"/>
    </row>
    <row r="902" spans="1:61" ht="13" x14ac:dyDescent="0.15">
      <c r="A902" s="37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  <c r="AS902" s="30"/>
      <c r="AT902" s="30"/>
      <c r="AU902" s="30"/>
      <c r="AV902" s="30"/>
      <c r="AW902" s="30"/>
      <c r="AX902" s="30"/>
      <c r="AY902" s="30"/>
      <c r="AZ902" s="30"/>
      <c r="BA902" s="30"/>
      <c r="BB902" s="30"/>
      <c r="BC902" s="30"/>
      <c r="BD902" s="30"/>
      <c r="BE902" s="30"/>
      <c r="BF902" s="30"/>
      <c r="BG902" s="30"/>
      <c r="BH902" s="30"/>
      <c r="BI902" s="30"/>
    </row>
    <row r="903" spans="1:61" ht="13" x14ac:dyDescent="0.15">
      <c r="A903" s="37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  <c r="AS903" s="30"/>
      <c r="AT903" s="30"/>
      <c r="AU903" s="30"/>
      <c r="AV903" s="30"/>
      <c r="AW903" s="30"/>
      <c r="AX903" s="30"/>
      <c r="AY903" s="30"/>
      <c r="AZ903" s="30"/>
      <c r="BA903" s="30"/>
      <c r="BB903" s="30"/>
      <c r="BC903" s="30"/>
      <c r="BD903" s="30"/>
      <c r="BE903" s="30"/>
      <c r="BF903" s="30"/>
      <c r="BG903" s="30"/>
      <c r="BH903" s="30"/>
      <c r="BI903" s="30"/>
    </row>
    <row r="904" spans="1:61" ht="13" x14ac:dyDescent="0.15">
      <c r="A904" s="37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  <c r="AS904" s="30"/>
      <c r="AT904" s="30"/>
      <c r="AU904" s="30"/>
      <c r="AV904" s="30"/>
      <c r="AW904" s="30"/>
      <c r="AX904" s="30"/>
      <c r="AY904" s="30"/>
      <c r="AZ904" s="30"/>
      <c r="BA904" s="30"/>
      <c r="BB904" s="30"/>
      <c r="BC904" s="30"/>
      <c r="BD904" s="30"/>
      <c r="BE904" s="30"/>
      <c r="BF904" s="30"/>
      <c r="BG904" s="30"/>
      <c r="BH904" s="30"/>
      <c r="BI904" s="30"/>
    </row>
    <row r="905" spans="1:61" ht="13" x14ac:dyDescent="0.15">
      <c r="A905" s="37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  <c r="AS905" s="30"/>
      <c r="AT905" s="30"/>
      <c r="AU905" s="30"/>
      <c r="AV905" s="30"/>
      <c r="AW905" s="30"/>
      <c r="AX905" s="30"/>
      <c r="AY905" s="30"/>
      <c r="AZ905" s="30"/>
      <c r="BA905" s="30"/>
      <c r="BB905" s="30"/>
      <c r="BC905" s="30"/>
      <c r="BD905" s="30"/>
      <c r="BE905" s="30"/>
      <c r="BF905" s="30"/>
      <c r="BG905" s="30"/>
      <c r="BH905" s="30"/>
      <c r="BI905" s="30"/>
    </row>
    <row r="906" spans="1:61" ht="13" x14ac:dyDescent="0.15">
      <c r="A906" s="37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  <c r="AS906" s="30"/>
      <c r="AT906" s="30"/>
      <c r="AU906" s="30"/>
      <c r="AV906" s="30"/>
      <c r="AW906" s="30"/>
      <c r="AX906" s="30"/>
      <c r="AY906" s="30"/>
      <c r="AZ906" s="30"/>
      <c r="BA906" s="30"/>
      <c r="BB906" s="30"/>
      <c r="BC906" s="30"/>
      <c r="BD906" s="30"/>
      <c r="BE906" s="30"/>
      <c r="BF906" s="30"/>
      <c r="BG906" s="30"/>
      <c r="BH906" s="30"/>
      <c r="BI906" s="30"/>
    </row>
    <row r="907" spans="1:61" ht="13" x14ac:dyDescent="0.15">
      <c r="A907" s="37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  <c r="AS907" s="30"/>
      <c r="AT907" s="30"/>
      <c r="AU907" s="30"/>
      <c r="AV907" s="30"/>
      <c r="AW907" s="30"/>
      <c r="AX907" s="30"/>
      <c r="AY907" s="30"/>
      <c r="AZ907" s="30"/>
      <c r="BA907" s="30"/>
      <c r="BB907" s="30"/>
      <c r="BC907" s="30"/>
      <c r="BD907" s="30"/>
      <c r="BE907" s="30"/>
      <c r="BF907" s="30"/>
      <c r="BG907" s="30"/>
      <c r="BH907" s="30"/>
      <c r="BI907" s="30"/>
    </row>
    <row r="908" spans="1:61" ht="13" x14ac:dyDescent="0.15">
      <c r="A908" s="37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  <c r="AS908" s="30"/>
      <c r="AT908" s="30"/>
      <c r="AU908" s="30"/>
      <c r="AV908" s="30"/>
      <c r="AW908" s="30"/>
      <c r="AX908" s="30"/>
      <c r="AY908" s="30"/>
      <c r="AZ908" s="30"/>
      <c r="BA908" s="30"/>
      <c r="BB908" s="30"/>
      <c r="BC908" s="30"/>
      <c r="BD908" s="30"/>
      <c r="BE908" s="30"/>
      <c r="BF908" s="30"/>
      <c r="BG908" s="30"/>
      <c r="BH908" s="30"/>
      <c r="BI908" s="30"/>
    </row>
    <row r="909" spans="1:61" ht="13" x14ac:dyDescent="0.15">
      <c r="A909" s="37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  <c r="AS909" s="30"/>
      <c r="AT909" s="30"/>
      <c r="AU909" s="30"/>
      <c r="AV909" s="30"/>
      <c r="AW909" s="30"/>
      <c r="AX909" s="30"/>
      <c r="AY909" s="30"/>
      <c r="AZ909" s="30"/>
      <c r="BA909" s="30"/>
      <c r="BB909" s="30"/>
      <c r="BC909" s="30"/>
      <c r="BD909" s="30"/>
      <c r="BE909" s="30"/>
      <c r="BF909" s="30"/>
      <c r="BG909" s="30"/>
      <c r="BH909" s="30"/>
      <c r="BI909" s="30"/>
    </row>
    <row r="910" spans="1:61" ht="13" x14ac:dyDescent="0.15">
      <c r="A910" s="37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  <c r="AS910" s="30"/>
      <c r="AT910" s="30"/>
      <c r="AU910" s="30"/>
      <c r="AV910" s="30"/>
      <c r="AW910" s="30"/>
      <c r="AX910" s="30"/>
      <c r="AY910" s="30"/>
      <c r="AZ910" s="30"/>
      <c r="BA910" s="30"/>
      <c r="BB910" s="30"/>
      <c r="BC910" s="30"/>
      <c r="BD910" s="30"/>
      <c r="BE910" s="30"/>
      <c r="BF910" s="30"/>
      <c r="BG910" s="30"/>
      <c r="BH910" s="30"/>
      <c r="BI910" s="30"/>
    </row>
    <row r="911" spans="1:61" ht="13" x14ac:dyDescent="0.15">
      <c r="A911" s="37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  <c r="AS911" s="30"/>
      <c r="AT911" s="30"/>
      <c r="AU911" s="30"/>
      <c r="AV911" s="30"/>
      <c r="AW911" s="30"/>
      <c r="AX911" s="30"/>
      <c r="AY911" s="30"/>
      <c r="AZ911" s="30"/>
      <c r="BA911" s="30"/>
      <c r="BB911" s="30"/>
      <c r="BC911" s="30"/>
      <c r="BD911" s="30"/>
      <c r="BE911" s="30"/>
      <c r="BF911" s="30"/>
      <c r="BG911" s="30"/>
      <c r="BH911" s="30"/>
      <c r="BI911" s="30"/>
    </row>
    <row r="912" spans="1:61" ht="13" x14ac:dyDescent="0.15">
      <c r="A912" s="37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  <c r="AS912" s="30"/>
      <c r="AT912" s="30"/>
      <c r="AU912" s="30"/>
      <c r="AV912" s="30"/>
      <c r="AW912" s="30"/>
      <c r="AX912" s="30"/>
      <c r="AY912" s="30"/>
      <c r="AZ912" s="30"/>
      <c r="BA912" s="30"/>
      <c r="BB912" s="30"/>
      <c r="BC912" s="30"/>
      <c r="BD912" s="30"/>
      <c r="BE912" s="30"/>
      <c r="BF912" s="30"/>
      <c r="BG912" s="30"/>
      <c r="BH912" s="30"/>
      <c r="BI912" s="30"/>
    </row>
    <row r="913" spans="1:61" ht="13" x14ac:dyDescent="0.15">
      <c r="A913" s="37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  <c r="AS913" s="30"/>
      <c r="AT913" s="30"/>
      <c r="AU913" s="30"/>
      <c r="AV913" s="30"/>
      <c r="AW913" s="30"/>
      <c r="AX913" s="30"/>
      <c r="AY913" s="30"/>
      <c r="AZ913" s="30"/>
      <c r="BA913" s="30"/>
      <c r="BB913" s="30"/>
      <c r="BC913" s="30"/>
      <c r="BD913" s="30"/>
      <c r="BE913" s="30"/>
      <c r="BF913" s="30"/>
      <c r="BG913" s="30"/>
      <c r="BH913" s="30"/>
      <c r="BI913" s="30"/>
    </row>
    <row r="914" spans="1:61" ht="13" x14ac:dyDescent="0.15">
      <c r="A914" s="37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  <c r="AS914" s="30"/>
      <c r="AT914" s="30"/>
      <c r="AU914" s="30"/>
      <c r="AV914" s="30"/>
      <c r="AW914" s="30"/>
      <c r="AX914" s="30"/>
      <c r="AY914" s="30"/>
      <c r="AZ914" s="30"/>
      <c r="BA914" s="30"/>
      <c r="BB914" s="30"/>
      <c r="BC914" s="30"/>
      <c r="BD914" s="30"/>
      <c r="BE914" s="30"/>
      <c r="BF914" s="30"/>
      <c r="BG914" s="30"/>
      <c r="BH914" s="30"/>
      <c r="BI914" s="30"/>
    </row>
    <row r="915" spans="1:61" ht="13" x14ac:dyDescent="0.15">
      <c r="A915" s="37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  <c r="AS915" s="30"/>
      <c r="AT915" s="30"/>
      <c r="AU915" s="30"/>
      <c r="AV915" s="30"/>
      <c r="AW915" s="30"/>
      <c r="AX915" s="30"/>
      <c r="AY915" s="30"/>
      <c r="AZ915" s="30"/>
      <c r="BA915" s="30"/>
      <c r="BB915" s="30"/>
      <c r="BC915" s="30"/>
      <c r="BD915" s="30"/>
      <c r="BE915" s="30"/>
      <c r="BF915" s="30"/>
      <c r="BG915" s="30"/>
      <c r="BH915" s="30"/>
      <c r="BI915" s="30"/>
    </row>
    <row r="916" spans="1:61" ht="13" x14ac:dyDescent="0.15">
      <c r="A916" s="37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  <c r="AS916" s="30"/>
      <c r="AT916" s="30"/>
      <c r="AU916" s="30"/>
      <c r="AV916" s="30"/>
      <c r="AW916" s="30"/>
      <c r="AX916" s="30"/>
      <c r="AY916" s="30"/>
      <c r="AZ916" s="30"/>
      <c r="BA916" s="30"/>
      <c r="BB916" s="30"/>
      <c r="BC916" s="30"/>
      <c r="BD916" s="30"/>
      <c r="BE916" s="30"/>
      <c r="BF916" s="30"/>
      <c r="BG916" s="30"/>
      <c r="BH916" s="30"/>
      <c r="BI916" s="30"/>
    </row>
    <row r="917" spans="1:61" ht="13" x14ac:dyDescent="0.15">
      <c r="A917" s="37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  <c r="AS917" s="30"/>
      <c r="AT917" s="30"/>
      <c r="AU917" s="30"/>
      <c r="AV917" s="30"/>
      <c r="AW917" s="30"/>
      <c r="AX917" s="30"/>
      <c r="AY917" s="30"/>
      <c r="AZ917" s="30"/>
      <c r="BA917" s="30"/>
      <c r="BB917" s="30"/>
      <c r="BC917" s="30"/>
      <c r="BD917" s="30"/>
      <c r="BE917" s="30"/>
      <c r="BF917" s="30"/>
      <c r="BG917" s="30"/>
      <c r="BH917" s="30"/>
      <c r="BI917" s="30"/>
    </row>
    <row r="918" spans="1:61" ht="13" x14ac:dyDescent="0.15">
      <c r="A918" s="37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  <c r="AS918" s="30"/>
      <c r="AT918" s="30"/>
      <c r="AU918" s="30"/>
      <c r="AV918" s="30"/>
      <c r="AW918" s="30"/>
      <c r="AX918" s="30"/>
      <c r="AY918" s="30"/>
      <c r="AZ918" s="30"/>
      <c r="BA918" s="30"/>
      <c r="BB918" s="30"/>
      <c r="BC918" s="30"/>
      <c r="BD918" s="30"/>
      <c r="BE918" s="30"/>
      <c r="BF918" s="30"/>
      <c r="BG918" s="30"/>
      <c r="BH918" s="30"/>
      <c r="BI918" s="30"/>
    </row>
    <row r="919" spans="1:61" ht="13" x14ac:dyDescent="0.15">
      <c r="A919" s="37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  <c r="AS919" s="30"/>
      <c r="AT919" s="30"/>
      <c r="AU919" s="30"/>
      <c r="AV919" s="30"/>
      <c r="AW919" s="30"/>
      <c r="AX919" s="30"/>
      <c r="AY919" s="30"/>
      <c r="AZ919" s="30"/>
      <c r="BA919" s="30"/>
      <c r="BB919" s="30"/>
      <c r="BC919" s="30"/>
      <c r="BD919" s="30"/>
      <c r="BE919" s="30"/>
      <c r="BF919" s="30"/>
      <c r="BG919" s="30"/>
      <c r="BH919" s="30"/>
      <c r="BI919" s="30"/>
    </row>
    <row r="920" spans="1:61" ht="13" x14ac:dyDescent="0.15">
      <c r="A920" s="37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  <c r="AS920" s="30"/>
      <c r="AT920" s="30"/>
      <c r="AU920" s="30"/>
      <c r="AV920" s="30"/>
      <c r="AW920" s="30"/>
      <c r="AX920" s="30"/>
      <c r="AY920" s="30"/>
      <c r="AZ920" s="30"/>
      <c r="BA920" s="30"/>
      <c r="BB920" s="30"/>
      <c r="BC920" s="30"/>
      <c r="BD920" s="30"/>
      <c r="BE920" s="30"/>
      <c r="BF920" s="30"/>
      <c r="BG920" s="30"/>
      <c r="BH920" s="30"/>
      <c r="BI920" s="30"/>
    </row>
    <row r="921" spans="1:61" ht="13" x14ac:dyDescent="0.15">
      <c r="A921" s="37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  <c r="AS921" s="30"/>
      <c r="AT921" s="30"/>
      <c r="AU921" s="30"/>
      <c r="AV921" s="30"/>
      <c r="AW921" s="30"/>
      <c r="AX921" s="30"/>
      <c r="AY921" s="30"/>
      <c r="AZ921" s="30"/>
      <c r="BA921" s="30"/>
      <c r="BB921" s="30"/>
      <c r="BC921" s="30"/>
      <c r="BD921" s="30"/>
      <c r="BE921" s="30"/>
      <c r="BF921" s="30"/>
      <c r="BG921" s="30"/>
      <c r="BH921" s="30"/>
      <c r="BI921" s="30"/>
    </row>
    <row r="922" spans="1:61" ht="13" x14ac:dyDescent="0.15">
      <c r="A922" s="37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  <c r="AS922" s="30"/>
      <c r="AT922" s="30"/>
      <c r="AU922" s="30"/>
      <c r="AV922" s="30"/>
      <c r="AW922" s="30"/>
      <c r="AX922" s="30"/>
      <c r="AY922" s="30"/>
      <c r="AZ922" s="30"/>
      <c r="BA922" s="30"/>
      <c r="BB922" s="30"/>
      <c r="BC922" s="30"/>
      <c r="BD922" s="30"/>
      <c r="BE922" s="30"/>
      <c r="BF922" s="30"/>
      <c r="BG922" s="30"/>
      <c r="BH922" s="30"/>
      <c r="BI922" s="30"/>
    </row>
    <row r="923" spans="1:61" ht="13" x14ac:dyDescent="0.15">
      <c r="A923" s="37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  <c r="AS923" s="30"/>
      <c r="AT923" s="30"/>
      <c r="AU923" s="30"/>
      <c r="AV923" s="30"/>
      <c r="AW923" s="30"/>
      <c r="AX923" s="30"/>
      <c r="AY923" s="30"/>
      <c r="AZ923" s="30"/>
      <c r="BA923" s="30"/>
      <c r="BB923" s="30"/>
      <c r="BC923" s="30"/>
      <c r="BD923" s="30"/>
      <c r="BE923" s="30"/>
      <c r="BF923" s="30"/>
      <c r="BG923" s="30"/>
      <c r="BH923" s="30"/>
      <c r="BI923" s="30"/>
    </row>
    <row r="924" spans="1:61" ht="13" x14ac:dyDescent="0.15">
      <c r="A924" s="37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  <c r="AS924" s="30"/>
      <c r="AT924" s="30"/>
      <c r="AU924" s="30"/>
      <c r="AV924" s="30"/>
      <c r="AW924" s="30"/>
      <c r="AX924" s="30"/>
      <c r="AY924" s="30"/>
      <c r="AZ924" s="30"/>
      <c r="BA924" s="30"/>
      <c r="BB924" s="30"/>
      <c r="BC924" s="30"/>
      <c r="BD924" s="30"/>
      <c r="BE924" s="30"/>
      <c r="BF924" s="30"/>
      <c r="BG924" s="30"/>
      <c r="BH924" s="30"/>
      <c r="BI924" s="30"/>
    </row>
    <row r="925" spans="1:61" ht="13" x14ac:dyDescent="0.15">
      <c r="A925" s="37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  <c r="AS925" s="30"/>
      <c r="AT925" s="30"/>
      <c r="AU925" s="30"/>
      <c r="AV925" s="30"/>
      <c r="AW925" s="30"/>
      <c r="AX925" s="30"/>
      <c r="AY925" s="30"/>
      <c r="AZ925" s="30"/>
      <c r="BA925" s="30"/>
      <c r="BB925" s="30"/>
      <c r="BC925" s="30"/>
      <c r="BD925" s="30"/>
      <c r="BE925" s="30"/>
      <c r="BF925" s="30"/>
      <c r="BG925" s="30"/>
      <c r="BH925" s="30"/>
      <c r="BI925" s="30"/>
    </row>
    <row r="926" spans="1:61" ht="13" x14ac:dyDescent="0.15">
      <c r="A926" s="37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  <c r="AS926" s="30"/>
      <c r="AT926" s="30"/>
      <c r="AU926" s="30"/>
      <c r="AV926" s="30"/>
      <c r="AW926" s="30"/>
      <c r="AX926" s="30"/>
      <c r="AY926" s="30"/>
      <c r="AZ926" s="30"/>
      <c r="BA926" s="30"/>
      <c r="BB926" s="30"/>
      <c r="BC926" s="30"/>
      <c r="BD926" s="30"/>
      <c r="BE926" s="30"/>
      <c r="BF926" s="30"/>
      <c r="BG926" s="30"/>
      <c r="BH926" s="30"/>
      <c r="BI926" s="30"/>
    </row>
    <row r="927" spans="1:61" ht="13" x14ac:dyDescent="0.15">
      <c r="A927" s="37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  <c r="AS927" s="30"/>
      <c r="AT927" s="30"/>
      <c r="AU927" s="30"/>
      <c r="AV927" s="30"/>
      <c r="AW927" s="30"/>
      <c r="AX927" s="30"/>
      <c r="AY927" s="30"/>
      <c r="AZ927" s="30"/>
      <c r="BA927" s="30"/>
      <c r="BB927" s="30"/>
      <c r="BC927" s="30"/>
      <c r="BD927" s="30"/>
      <c r="BE927" s="30"/>
      <c r="BF927" s="30"/>
      <c r="BG927" s="30"/>
      <c r="BH927" s="30"/>
      <c r="BI927" s="30"/>
    </row>
    <row r="928" spans="1:61" ht="13" x14ac:dyDescent="0.15">
      <c r="A928" s="37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</row>
    <row r="929" spans="1:61" ht="13" x14ac:dyDescent="0.15">
      <c r="A929" s="37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  <c r="AZ929" s="30"/>
      <c r="BA929" s="30"/>
      <c r="BB929" s="30"/>
      <c r="BC929" s="30"/>
      <c r="BD929" s="30"/>
      <c r="BE929" s="30"/>
      <c r="BF929" s="30"/>
      <c r="BG929" s="30"/>
      <c r="BH929" s="30"/>
      <c r="BI929" s="30"/>
    </row>
    <row r="930" spans="1:61" ht="13" x14ac:dyDescent="0.15">
      <c r="A930" s="37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  <c r="AZ930" s="30"/>
      <c r="BA930" s="30"/>
      <c r="BB930" s="30"/>
      <c r="BC930" s="30"/>
      <c r="BD930" s="30"/>
      <c r="BE930" s="30"/>
      <c r="BF930" s="30"/>
      <c r="BG930" s="30"/>
      <c r="BH930" s="30"/>
      <c r="BI930" s="30"/>
    </row>
    <row r="931" spans="1:61" ht="13" x14ac:dyDescent="0.15">
      <c r="A931" s="37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  <c r="AZ931" s="30"/>
      <c r="BA931" s="30"/>
      <c r="BB931" s="30"/>
      <c r="BC931" s="30"/>
      <c r="BD931" s="30"/>
      <c r="BE931" s="30"/>
      <c r="BF931" s="30"/>
      <c r="BG931" s="30"/>
      <c r="BH931" s="30"/>
      <c r="BI931" s="30"/>
    </row>
    <row r="932" spans="1:61" ht="13" x14ac:dyDescent="0.15">
      <c r="A932" s="37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  <c r="AS932" s="30"/>
      <c r="AT932" s="30"/>
      <c r="AU932" s="30"/>
      <c r="AV932" s="30"/>
      <c r="AW932" s="30"/>
      <c r="AX932" s="30"/>
      <c r="AY932" s="30"/>
      <c r="AZ932" s="30"/>
      <c r="BA932" s="30"/>
      <c r="BB932" s="30"/>
      <c r="BC932" s="30"/>
      <c r="BD932" s="30"/>
      <c r="BE932" s="30"/>
      <c r="BF932" s="30"/>
      <c r="BG932" s="30"/>
      <c r="BH932" s="30"/>
      <c r="BI932" s="30"/>
    </row>
    <row r="933" spans="1:61" ht="13" x14ac:dyDescent="0.15">
      <c r="A933" s="37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  <c r="AS933" s="30"/>
      <c r="AT933" s="30"/>
      <c r="AU933" s="30"/>
      <c r="AV933" s="30"/>
      <c r="AW933" s="30"/>
      <c r="AX933" s="30"/>
      <c r="AY933" s="30"/>
      <c r="AZ933" s="30"/>
      <c r="BA933" s="30"/>
      <c r="BB933" s="30"/>
      <c r="BC933" s="30"/>
      <c r="BD933" s="30"/>
      <c r="BE933" s="30"/>
      <c r="BF933" s="30"/>
      <c r="BG933" s="30"/>
      <c r="BH933" s="30"/>
      <c r="BI933" s="30"/>
    </row>
    <row r="934" spans="1:61" ht="13" x14ac:dyDescent="0.15">
      <c r="A934" s="37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  <c r="AS934" s="30"/>
      <c r="AT934" s="30"/>
      <c r="AU934" s="30"/>
      <c r="AV934" s="30"/>
      <c r="AW934" s="30"/>
      <c r="AX934" s="30"/>
      <c r="AY934" s="30"/>
      <c r="AZ934" s="30"/>
      <c r="BA934" s="30"/>
      <c r="BB934" s="30"/>
      <c r="BC934" s="30"/>
      <c r="BD934" s="30"/>
      <c r="BE934" s="30"/>
      <c r="BF934" s="30"/>
      <c r="BG934" s="30"/>
      <c r="BH934" s="30"/>
      <c r="BI934" s="30"/>
    </row>
    <row r="935" spans="1:61" ht="13" x14ac:dyDescent="0.15">
      <c r="A935" s="37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  <c r="AS935" s="30"/>
      <c r="AT935" s="30"/>
      <c r="AU935" s="30"/>
      <c r="AV935" s="30"/>
      <c r="AW935" s="30"/>
      <c r="AX935" s="30"/>
      <c r="AY935" s="30"/>
      <c r="AZ935" s="30"/>
      <c r="BA935" s="30"/>
      <c r="BB935" s="30"/>
      <c r="BC935" s="30"/>
      <c r="BD935" s="30"/>
      <c r="BE935" s="30"/>
      <c r="BF935" s="30"/>
      <c r="BG935" s="30"/>
      <c r="BH935" s="30"/>
      <c r="BI935" s="30"/>
    </row>
    <row r="936" spans="1:61" ht="13" x14ac:dyDescent="0.15">
      <c r="A936" s="37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  <c r="AS936" s="30"/>
      <c r="AT936" s="30"/>
      <c r="AU936" s="30"/>
      <c r="AV936" s="30"/>
      <c r="AW936" s="30"/>
      <c r="AX936" s="30"/>
      <c r="AY936" s="30"/>
      <c r="AZ936" s="30"/>
      <c r="BA936" s="30"/>
      <c r="BB936" s="30"/>
      <c r="BC936" s="30"/>
      <c r="BD936" s="30"/>
      <c r="BE936" s="30"/>
      <c r="BF936" s="30"/>
      <c r="BG936" s="30"/>
      <c r="BH936" s="30"/>
      <c r="BI936" s="30"/>
    </row>
    <row r="937" spans="1:61" ht="13" x14ac:dyDescent="0.15">
      <c r="A937" s="37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  <c r="AS937" s="30"/>
      <c r="AT937" s="30"/>
      <c r="AU937" s="30"/>
      <c r="AV937" s="30"/>
      <c r="AW937" s="30"/>
      <c r="AX937" s="30"/>
      <c r="AY937" s="30"/>
      <c r="AZ937" s="30"/>
      <c r="BA937" s="30"/>
      <c r="BB937" s="30"/>
      <c r="BC937" s="30"/>
      <c r="BD937" s="30"/>
      <c r="BE937" s="30"/>
      <c r="BF937" s="30"/>
      <c r="BG937" s="30"/>
      <c r="BH937" s="30"/>
      <c r="BI937" s="30"/>
    </row>
    <row r="938" spans="1:61" ht="13" x14ac:dyDescent="0.15">
      <c r="A938" s="37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  <c r="AS938" s="30"/>
      <c r="AT938" s="30"/>
      <c r="AU938" s="30"/>
      <c r="AV938" s="30"/>
      <c r="AW938" s="30"/>
      <c r="AX938" s="30"/>
      <c r="AY938" s="30"/>
      <c r="AZ938" s="30"/>
      <c r="BA938" s="30"/>
      <c r="BB938" s="30"/>
      <c r="BC938" s="30"/>
      <c r="BD938" s="30"/>
      <c r="BE938" s="30"/>
      <c r="BF938" s="30"/>
      <c r="BG938" s="30"/>
      <c r="BH938" s="30"/>
      <c r="BI938" s="30"/>
    </row>
    <row r="939" spans="1:61" ht="13" x14ac:dyDescent="0.15">
      <c r="A939" s="37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  <c r="AS939" s="30"/>
      <c r="AT939" s="30"/>
      <c r="AU939" s="30"/>
      <c r="AV939" s="30"/>
      <c r="AW939" s="30"/>
      <c r="AX939" s="30"/>
      <c r="AY939" s="30"/>
      <c r="AZ939" s="30"/>
      <c r="BA939" s="30"/>
      <c r="BB939" s="30"/>
      <c r="BC939" s="30"/>
      <c r="BD939" s="30"/>
      <c r="BE939" s="30"/>
      <c r="BF939" s="30"/>
      <c r="BG939" s="30"/>
      <c r="BH939" s="30"/>
      <c r="BI939" s="30"/>
    </row>
    <row r="940" spans="1:61" ht="13" x14ac:dyDescent="0.15">
      <c r="A940" s="37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  <c r="AS940" s="30"/>
      <c r="AT940" s="30"/>
      <c r="AU940" s="30"/>
      <c r="AV940" s="30"/>
      <c r="AW940" s="30"/>
      <c r="AX940" s="30"/>
      <c r="AY940" s="30"/>
      <c r="AZ940" s="30"/>
      <c r="BA940" s="30"/>
      <c r="BB940" s="30"/>
      <c r="BC940" s="30"/>
      <c r="BD940" s="30"/>
      <c r="BE940" s="30"/>
      <c r="BF940" s="30"/>
      <c r="BG940" s="30"/>
      <c r="BH940" s="30"/>
      <c r="BI940" s="30"/>
    </row>
    <row r="941" spans="1:61" ht="13" x14ac:dyDescent="0.15">
      <c r="A941" s="37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  <c r="AS941" s="30"/>
      <c r="AT941" s="30"/>
      <c r="AU941" s="30"/>
      <c r="AV941" s="30"/>
      <c r="AW941" s="30"/>
      <c r="AX941" s="30"/>
      <c r="AY941" s="30"/>
      <c r="AZ941" s="30"/>
      <c r="BA941" s="30"/>
      <c r="BB941" s="30"/>
      <c r="BC941" s="30"/>
      <c r="BD941" s="30"/>
      <c r="BE941" s="30"/>
      <c r="BF941" s="30"/>
      <c r="BG941" s="30"/>
      <c r="BH941" s="30"/>
      <c r="BI941" s="30"/>
    </row>
    <row r="942" spans="1:61" ht="13" x14ac:dyDescent="0.15">
      <c r="A942" s="37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  <c r="AS942" s="30"/>
      <c r="AT942" s="30"/>
      <c r="AU942" s="30"/>
      <c r="AV942" s="30"/>
      <c r="AW942" s="30"/>
      <c r="AX942" s="30"/>
      <c r="AY942" s="30"/>
      <c r="AZ942" s="30"/>
      <c r="BA942" s="30"/>
      <c r="BB942" s="30"/>
      <c r="BC942" s="30"/>
      <c r="BD942" s="30"/>
      <c r="BE942" s="30"/>
      <c r="BF942" s="30"/>
      <c r="BG942" s="30"/>
      <c r="BH942" s="30"/>
      <c r="BI942" s="30"/>
    </row>
    <row r="943" spans="1:61" ht="13" x14ac:dyDescent="0.15">
      <c r="A943" s="37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  <c r="AS943" s="30"/>
      <c r="AT943" s="30"/>
      <c r="AU943" s="30"/>
      <c r="AV943" s="30"/>
      <c r="AW943" s="30"/>
      <c r="AX943" s="30"/>
      <c r="AY943" s="30"/>
      <c r="AZ943" s="30"/>
      <c r="BA943" s="30"/>
      <c r="BB943" s="30"/>
      <c r="BC943" s="30"/>
      <c r="BD943" s="30"/>
      <c r="BE943" s="30"/>
      <c r="BF943" s="30"/>
      <c r="BG943" s="30"/>
      <c r="BH943" s="30"/>
      <c r="BI943" s="30"/>
    </row>
    <row r="944" spans="1:61" ht="13" x14ac:dyDescent="0.15">
      <c r="A944" s="37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  <c r="AS944" s="30"/>
      <c r="AT944" s="30"/>
      <c r="AU944" s="30"/>
      <c r="AV944" s="30"/>
      <c r="AW944" s="30"/>
      <c r="AX944" s="30"/>
      <c r="AY944" s="30"/>
      <c r="AZ944" s="30"/>
      <c r="BA944" s="30"/>
      <c r="BB944" s="30"/>
      <c r="BC944" s="30"/>
      <c r="BD944" s="30"/>
      <c r="BE944" s="30"/>
      <c r="BF944" s="30"/>
      <c r="BG944" s="30"/>
      <c r="BH944" s="30"/>
      <c r="BI944" s="30"/>
    </row>
    <row r="945" spans="1:61" ht="13" x14ac:dyDescent="0.15">
      <c r="A945" s="37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  <c r="AS945" s="30"/>
      <c r="AT945" s="30"/>
      <c r="AU945" s="30"/>
      <c r="AV945" s="30"/>
      <c r="AW945" s="30"/>
      <c r="AX945" s="30"/>
      <c r="AY945" s="30"/>
      <c r="AZ945" s="30"/>
      <c r="BA945" s="30"/>
      <c r="BB945" s="30"/>
      <c r="BC945" s="30"/>
      <c r="BD945" s="30"/>
      <c r="BE945" s="30"/>
      <c r="BF945" s="30"/>
      <c r="BG945" s="30"/>
      <c r="BH945" s="30"/>
      <c r="BI945" s="30"/>
    </row>
    <row r="946" spans="1:61" ht="13" x14ac:dyDescent="0.15">
      <c r="A946" s="37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  <c r="AS946" s="30"/>
      <c r="AT946" s="30"/>
      <c r="AU946" s="30"/>
      <c r="AV946" s="30"/>
      <c r="AW946" s="30"/>
      <c r="AX946" s="30"/>
      <c r="AY946" s="30"/>
      <c r="AZ946" s="30"/>
      <c r="BA946" s="30"/>
      <c r="BB946" s="30"/>
      <c r="BC946" s="30"/>
      <c r="BD946" s="30"/>
      <c r="BE946" s="30"/>
      <c r="BF946" s="30"/>
      <c r="BG946" s="30"/>
      <c r="BH946" s="30"/>
      <c r="BI946" s="30"/>
    </row>
    <row r="947" spans="1:61" ht="13" x14ac:dyDescent="0.15">
      <c r="A947" s="37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  <c r="AS947" s="30"/>
      <c r="AT947" s="30"/>
      <c r="AU947" s="30"/>
      <c r="AV947" s="30"/>
      <c r="AW947" s="30"/>
      <c r="AX947" s="30"/>
      <c r="AY947" s="30"/>
      <c r="AZ947" s="30"/>
      <c r="BA947" s="30"/>
      <c r="BB947" s="30"/>
      <c r="BC947" s="30"/>
      <c r="BD947" s="30"/>
      <c r="BE947" s="30"/>
      <c r="BF947" s="30"/>
      <c r="BG947" s="30"/>
      <c r="BH947" s="30"/>
      <c r="BI947" s="30"/>
    </row>
    <row r="948" spans="1:61" ht="13" x14ac:dyDescent="0.15">
      <c r="A948" s="37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  <c r="AS948" s="30"/>
      <c r="AT948" s="30"/>
      <c r="AU948" s="30"/>
      <c r="AV948" s="30"/>
      <c r="AW948" s="30"/>
      <c r="AX948" s="30"/>
      <c r="AY948" s="30"/>
      <c r="AZ948" s="30"/>
      <c r="BA948" s="30"/>
      <c r="BB948" s="30"/>
      <c r="BC948" s="30"/>
      <c r="BD948" s="30"/>
      <c r="BE948" s="30"/>
      <c r="BF948" s="30"/>
      <c r="BG948" s="30"/>
      <c r="BH948" s="30"/>
      <c r="BI948" s="30"/>
    </row>
    <row r="949" spans="1:61" ht="13" x14ac:dyDescent="0.15">
      <c r="A949" s="37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  <c r="AS949" s="30"/>
      <c r="AT949" s="30"/>
      <c r="AU949" s="30"/>
      <c r="AV949" s="30"/>
      <c r="AW949" s="30"/>
      <c r="AX949" s="30"/>
      <c r="AY949" s="30"/>
      <c r="AZ949" s="30"/>
      <c r="BA949" s="30"/>
      <c r="BB949" s="30"/>
      <c r="BC949" s="30"/>
      <c r="BD949" s="30"/>
      <c r="BE949" s="30"/>
      <c r="BF949" s="30"/>
      <c r="BG949" s="30"/>
      <c r="BH949" s="30"/>
      <c r="BI949" s="30"/>
    </row>
    <row r="950" spans="1:61" ht="13" x14ac:dyDescent="0.15">
      <c r="A950" s="37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  <c r="AS950" s="30"/>
      <c r="AT950" s="30"/>
      <c r="AU950" s="30"/>
      <c r="AV950" s="30"/>
      <c r="AW950" s="30"/>
      <c r="AX950" s="30"/>
      <c r="AY950" s="30"/>
      <c r="AZ950" s="30"/>
      <c r="BA950" s="30"/>
      <c r="BB950" s="30"/>
      <c r="BC950" s="30"/>
      <c r="BD950" s="30"/>
      <c r="BE950" s="30"/>
      <c r="BF950" s="30"/>
      <c r="BG950" s="30"/>
      <c r="BH950" s="30"/>
      <c r="BI950" s="30"/>
    </row>
    <row r="951" spans="1:61" ht="13" x14ac:dyDescent="0.15">
      <c r="A951" s="37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  <c r="AS951" s="30"/>
      <c r="AT951" s="30"/>
      <c r="AU951" s="30"/>
      <c r="AV951" s="30"/>
      <c r="AW951" s="30"/>
      <c r="AX951" s="30"/>
      <c r="AY951" s="30"/>
      <c r="AZ951" s="30"/>
      <c r="BA951" s="30"/>
      <c r="BB951" s="30"/>
      <c r="BC951" s="30"/>
      <c r="BD951" s="30"/>
      <c r="BE951" s="30"/>
      <c r="BF951" s="30"/>
      <c r="BG951" s="30"/>
      <c r="BH951" s="30"/>
      <c r="BI951" s="30"/>
    </row>
    <row r="952" spans="1:61" ht="13" x14ac:dyDescent="0.15">
      <c r="A952" s="37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  <c r="AS952" s="30"/>
      <c r="AT952" s="30"/>
      <c r="AU952" s="30"/>
      <c r="AV952" s="30"/>
      <c r="AW952" s="30"/>
      <c r="AX952" s="30"/>
      <c r="AY952" s="30"/>
      <c r="AZ952" s="30"/>
      <c r="BA952" s="30"/>
      <c r="BB952" s="30"/>
      <c r="BC952" s="30"/>
      <c r="BD952" s="30"/>
      <c r="BE952" s="30"/>
      <c r="BF952" s="30"/>
      <c r="BG952" s="30"/>
      <c r="BH952" s="30"/>
      <c r="BI952" s="30"/>
    </row>
    <row r="953" spans="1:61" ht="13" x14ac:dyDescent="0.15">
      <c r="A953" s="37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  <c r="AS953" s="30"/>
      <c r="AT953" s="30"/>
      <c r="AU953" s="30"/>
      <c r="AV953" s="30"/>
      <c r="AW953" s="30"/>
      <c r="AX953" s="30"/>
      <c r="AY953" s="30"/>
      <c r="AZ953" s="30"/>
      <c r="BA953" s="30"/>
      <c r="BB953" s="30"/>
      <c r="BC953" s="30"/>
      <c r="BD953" s="30"/>
      <c r="BE953" s="30"/>
      <c r="BF953" s="30"/>
      <c r="BG953" s="30"/>
      <c r="BH953" s="30"/>
      <c r="BI953" s="30"/>
    </row>
    <row r="954" spans="1:61" ht="13" x14ac:dyDescent="0.15">
      <c r="A954" s="37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  <c r="AS954" s="30"/>
      <c r="AT954" s="30"/>
      <c r="AU954" s="30"/>
      <c r="AV954" s="30"/>
      <c r="AW954" s="30"/>
      <c r="AX954" s="30"/>
      <c r="AY954" s="30"/>
      <c r="AZ954" s="30"/>
      <c r="BA954" s="30"/>
      <c r="BB954" s="30"/>
      <c r="BC954" s="30"/>
      <c r="BD954" s="30"/>
      <c r="BE954" s="30"/>
      <c r="BF954" s="30"/>
      <c r="BG954" s="30"/>
      <c r="BH954" s="30"/>
      <c r="BI954" s="30"/>
    </row>
    <row r="955" spans="1:61" ht="13" x14ac:dyDescent="0.15">
      <c r="A955" s="37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  <c r="AS955" s="30"/>
      <c r="AT955" s="30"/>
      <c r="AU955" s="30"/>
      <c r="AV955" s="30"/>
      <c r="AW955" s="30"/>
      <c r="AX955" s="30"/>
      <c r="AY955" s="30"/>
      <c r="AZ955" s="30"/>
      <c r="BA955" s="30"/>
      <c r="BB955" s="30"/>
      <c r="BC955" s="30"/>
      <c r="BD955" s="30"/>
      <c r="BE955" s="30"/>
      <c r="BF955" s="30"/>
      <c r="BG955" s="30"/>
      <c r="BH955" s="30"/>
      <c r="BI955" s="30"/>
    </row>
    <row r="956" spans="1:61" ht="13" x14ac:dyDescent="0.15">
      <c r="A956" s="37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  <c r="AS956" s="30"/>
      <c r="AT956" s="30"/>
      <c r="AU956" s="30"/>
      <c r="AV956" s="30"/>
      <c r="AW956" s="30"/>
      <c r="AX956" s="30"/>
      <c r="AY956" s="30"/>
      <c r="AZ956" s="30"/>
      <c r="BA956" s="30"/>
      <c r="BB956" s="30"/>
      <c r="BC956" s="30"/>
      <c r="BD956" s="30"/>
      <c r="BE956" s="30"/>
      <c r="BF956" s="30"/>
      <c r="BG956" s="30"/>
      <c r="BH956" s="30"/>
      <c r="BI956" s="30"/>
    </row>
    <row r="957" spans="1:61" ht="13" x14ac:dyDescent="0.15">
      <c r="A957" s="37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  <c r="AS957" s="30"/>
      <c r="AT957" s="30"/>
      <c r="AU957" s="30"/>
      <c r="AV957" s="30"/>
      <c r="AW957" s="30"/>
      <c r="AX957" s="30"/>
      <c r="AY957" s="30"/>
      <c r="AZ957" s="30"/>
      <c r="BA957" s="30"/>
      <c r="BB957" s="30"/>
      <c r="BC957" s="30"/>
      <c r="BD957" s="30"/>
      <c r="BE957" s="30"/>
      <c r="BF957" s="30"/>
      <c r="BG957" s="30"/>
      <c r="BH957" s="30"/>
      <c r="BI957" s="30"/>
    </row>
    <row r="958" spans="1:61" ht="13" x14ac:dyDescent="0.15">
      <c r="A958" s="37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  <c r="AS958" s="30"/>
      <c r="AT958" s="30"/>
      <c r="AU958" s="30"/>
      <c r="AV958" s="30"/>
      <c r="AW958" s="30"/>
      <c r="AX958" s="30"/>
      <c r="AY958" s="30"/>
      <c r="AZ958" s="30"/>
      <c r="BA958" s="30"/>
      <c r="BB958" s="30"/>
      <c r="BC958" s="30"/>
      <c r="BD958" s="30"/>
      <c r="BE958" s="30"/>
      <c r="BF958" s="30"/>
      <c r="BG958" s="30"/>
      <c r="BH958" s="30"/>
      <c r="BI958" s="30"/>
    </row>
    <row r="959" spans="1:61" ht="13" x14ac:dyDescent="0.15">
      <c r="A959" s="37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  <c r="AS959" s="30"/>
      <c r="AT959" s="30"/>
      <c r="AU959" s="30"/>
      <c r="AV959" s="30"/>
      <c r="AW959" s="30"/>
      <c r="AX959" s="30"/>
      <c r="AY959" s="30"/>
      <c r="AZ959" s="30"/>
      <c r="BA959" s="30"/>
      <c r="BB959" s="30"/>
      <c r="BC959" s="30"/>
      <c r="BD959" s="30"/>
      <c r="BE959" s="30"/>
      <c r="BF959" s="30"/>
      <c r="BG959" s="30"/>
      <c r="BH959" s="30"/>
      <c r="BI959" s="30"/>
    </row>
    <row r="960" spans="1:61" ht="13" x14ac:dyDescent="0.15">
      <c r="A960" s="37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  <c r="AS960" s="30"/>
      <c r="AT960" s="30"/>
      <c r="AU960" s="30"/>
      <c r="AV960" s="30"/>
      <c r="AW960" s="30"/>
      <c r="AX960" s="30"/>
      <c r="AY960" s="30"/>
      <c r="AZ960" s="30"/>
      <c r="BA960" s="30"/>
      <c r="BB960" s="30"/>
      <c r="BC960" s="30"/>
      <c r="BD960" s="30"/>
      <c r="BE960" s="30"/>
      <c r="BF960" s="30"/>
      <c r="BG960" s="30"/>
      <c r="BH960" s="30"/>
      <c r="BI960" s="30"/>
    </row>
    <row r="961" spans="1:61" ht="13" x14ac:dyDescent="0.15">
      <c r="A961" s="37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  <c r="AS961" s="30"/>
      <c r="AT961" s="30"/>
      <c r="AU961" s="30"/>
      <c r="AV961" s="30"/>
      <c r="AW961" s="30"/>
      <c r="AX961" s="30"/>
      <c r="AY961" s="30"/>
      <c r="AZ961" s="30"/>
      <c r="BA961" s="30"/>
      <c r="BB961" s="30"/>
      <c r="BC961" s="30"/>
      <c r="BD961" s="30"/>
      <c r="BE961" s="30"/>
      <c r="BF961" s="30"/>
      <c r="BG961" s="30"/>
      <c r="BH961" s="30"/>
      <c r="BI961" s="30"/>
    </row>
    <row r="962" spans="1:61" ht="13" x14ac:dyDescent="0.15">
      <c r="A962" s="37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  <c r="AS962" s="30"/>
      <c r="AT962" s="30"/>
      <c r="AU962" s="30"/>
      <c r="AV962" s="30"/>
      <c r="AW962" s="30"/>
      <c r="AX962" s="30"/>
      <c r="AY962" s="30"/>
      <c r="AZ962" s="30"/>
      <c r="BA962" s="30"/>
      <c r="BB962" s="30"/>
      <c r="BC962" s="30"/>
      <c r="BD962" s="30"/>
      <c r="BE962" s="30"/>
      <c r="BF962" s="30"/>
      <c r="BG962" s="30"/>
      <c r="BH962" s="30"/>
      <c r="BI962" s="30"/>
    </row>
    <row r="963" spans="1:61" ht="13" x14ac:dyDescent="0.15">
      <c r="A963" s="37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  <c r="AR963" s="30"/>
      <c r="AS963" s="30"/>
      <c r="AT963" s="30"/>
      <c r="AU963" s="30"/>
      <c r="AV963" s="30"/>
      <c r="AW963" s="30"/>
      <c r="AX963" s="30"/>
      <c r="AY963" s="30"/>
      <c r="AZ963" s="30"/>
      <c r="BA963" s="30"/>
      <c r="BB963" s="30"/>
      <c r="BC963" s="30"/>
      <c r="BD963" s="30"/>
      <c r="BE963" s="30"/>
      <c r="BF963" s="30"/>
      <c r="BG963" s="30"/>
      <c r="BH963" s="30"/>
      <c r="BI963" s="30"/>
    </row>
    <row r="964" spans="1:61" ht="13" x14ac:dyDescent="0.15">
      <c r="A964" s="37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  <c r="AM964" s="30"/>
      <c r="AN964" s="30"/>
      <c r="AO964" s="30"/>
      <c r="AP964" s="30"/>
      <c r="AQ964" s="30"/>
      <c r="AR964" s="30"/>
      <c r="AS964" s="30"/>
      <c r="AT964" s="30"/>
      <c r="AU964" s="30"/>
      <c r="AV964" s="30"/>
      <c r="AW964" s="30"/>
      <c r="AX964" s="30"/>
      <c r="AY964" s="30"/>
      <c r="AZ964" s="30"/>
      <c r="BA964" s="30"/>
      <c r="BB964" s="30"/>
      <c r="BC964" s="30"/>
      <c r="BD964" s="30"/>
      <c r="BE964" s="30"/>
      <c r="BF964" s="30"/>
      <c r="BG964" s="30"/>
      <c r="BH964" s="30"/>
      <c r="BI964" s="30"/>
    </row>
    <row r="965" spans="1:61" ht="13" x14ac:dyDescent="0.15">
      <c r="A965" s="37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  <c r="AM965" s="30"/>
      <c r="AN965" s="30"/>
      <c r="AO965" s="30"/>
      <c r="AP965" s="30"/>
      <c r="AQ965" s="30"/>
      <c r="AR965" s="30"/>
      <c r="AS965" s="30"/>
      <c r="AT965" s="30"/>
      <c r="AU965" s="30"/>
      <c r="AV965" s="30"/>
      <c r="AW965" s="30"/>
      <c r="AX965" s="30"/>
      <c r="AY965" s="30"/>
      <c r="AZ965" s="30"/>
      <c r="BA965" s="30"/>
      <c r="BB965" s="30"/>
      <c r="BC965" s="30"/>
      <c r="BD965" s="30"/>
      <c r="BE965" s="30"/>
      <c r="BF965" s="30"/>
      <c r="BG965" s="30"/>
      <c r="BH965" s="30"/>
      <c r="BI965" s="30"/>
    </row>
    <row r="966" spans="1:61" ht="13" x14ac:dyDescent="0.15">
      <c r="A966" s="37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  <c r="AM966" s="30"/>
      <c r="AN966" s="30"/>
      <c r="AO966" s="30"/>
      <c r="AP966" s="30"/>
      <c r="AQ966" s="30"/>
      <c r="AR966" s="30"/>
      <c r="AS966" s="30"/>
      <c r="AT966" s="30"/>
      <c r="AU966" s="30"/>
      <c r="AV966" s="30"/>
      <c r="AW966" s="30"/>
      <c r="AX966" s="30"/>
      <c r="AY966" s="30"/>
      <c r="AZ966" s="30"/>
      <c r="BA966" s="30"/>
      <c r="BB966" s="30"/>
      <c r="BC966" s="30"/>
      <c r="BD966" s="30"/>
      <c r="BE966" s="30"/>
      <c r="BF966" s="30"/>
      <c r="BG966" s="30"/>
      <c r="BH966" s="30"/>
      <c r="BI966" s="30"/>
    </row>
    <row r="967" spans="1:61" ht="13" x14ac:dyDescent="0.15">
      <c r="A967" s="37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  <c r="AM967" s="30"/>
      <c r="AN967" s="30"/>
      <c r="AO967" s="30"/>
      <c r="AP967" s="30"/>
      <c r="AQ967" s="30"/>
      <c r="AR967" s="30"/>
      <c r="AS967" s="30"/>
      <c r="AT967" s="30"/>
      <c r="AU967" s="30"/>
      <c r="AV967" s="30"/>
      <c r="AW967" s="30"/>
      <c r="AX967" s="30"/>
      <c r="AY967" s="30"/>
      <c r="AZ967" s="30"/>
      <c r="BA967" s="30"/>
      <c r="BB967" s="30"/>
      <c r="BC967" s="30"/>
      <c r="BD967" s="30"/>
      <c r="BE967" s="30"/>
      <c r="BF967" s="30"/>
      <c r="BG967" s="30"/>
      <c r="BH967" s="30"/>
      <c r="BI967" s="30"/>
    </row>
    <row r="968" spans="1:61" ht="13" x14ac:dyDescent="0.15">
      <c r="A968" s="37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  <c r="AR968" s="30"/>
      <c r="AS968" s="30"/>
      <c r="AT968" s="30"/>
      <c r="AU968" s="30"/>
      <c r="AV968" s="30"/>
      <c r="AW968" s="30"/>
      <c r="AX968" s="30"/>
      <c r="AY968" s="30"/>
      <c r="AZ968" s="30"/>
      <c r="BA968" s="30"/>
      <c r="BB968" s="30"/>
      <c r="BC968" s="30"/>
      <c r="BD968" s="30"/>
      <c r="BE968" s="30"/>
      <c r="BF968" s="30"/>
      <c r="BG968" s="30"/>
      <c r="BH968" s="30"/>
      <c r="BI968" s="30"/>
    </row>
    <row r="969" spans="1:61" ht="13" x14ac:dyDescent="0.15">
      <c r="A969" s="37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  <c r="AR969" s="30"/>
      <c r="AS969" s="30"/>
      <c r="AT969" s="30"/>
      <c r="AU969" s="30"/>
      <c r="AV969" s="30"/>
      <c r="AW969" s="30"/>
      <c r="AX969" s="30"/>
      <c r="AY969" s="30"/>
      <c r="AZ969" s="30"/>
      <c r="BA969" s="30"/>
      <c r="BB969" s="30"/>
      <c r="BC969" s="30"/>
      <c r="BD969" s="30"/>
      <c r="BE969" s="30"/>
      <c r="BF969" s="30"/>
      <c r="BG969" s="30"/>
      <c r="BH969" s="30"/>
      <c r="BI969" s="30"/>
    </row>
    <row r="970" spans="1:61" ht="13" x14ac:dyDescent="0.15">
      <c r="A970" s="37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  <c r="AR970" s="30"/>
      <c r="AS970" s="30"/>
      <c r="AT970" s="30"/>
      <c r="AU970" s="30"/>
      <c r="AV970" s="30"/>
      <c r="AW970" s="30"/>
      <c r="AX970" s="30"/>
      <c r="AY970" s="30"/>
      <c r="AZ970" s="30"/>
      <c r="BA970" s="30"/>
      <c r="BB970" s="30"/>
      <c r="BC970" s="30"/>
      <c r="BD970" s="30"/>
      <c r="BE970" s="30"/>
      <c r="BF970" s="30"/>
      <c r="BG970" s="30"/>
      <c r="BH970" s="30"/>
      <c r="BI970" s="30"/>
    </row>
    <row r="971" spans="1:61" ht="13" x14ac:dyDescent="0.15">
      <c r="A971" s="37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  <c r="AR971" s="30"/>
      <c r="AS971" s="30"/>
      <c r="AT971" s="30"/>
      <c r="AU971" s="30"/>
      <c r="AV971" s="30"/>
      <c r="AW971" s="30"/>
      <c r="AX971" s="30"/>
      <c r="AY971" s="30"/>
      <c r="AZ971" s="30"/>
      <c r="BA971" s="30"/>
      <c r="BB971" s="30"/>
      <c r="BC971" s="30"/>
      <c r="BD971" s="30"/>
      <c r="BE971" s="30"/>
      <c r="BF971" s="30"/>
      <c r="BG971" s="30"/>
      <c r="BH971" s="30"/>
      <c r="BI971" s="30"/>
    </row>
    <row r="972" spans="1:61" ht="13" x14ac:dyDescent="0.15">
      <c r="A972" s="37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  <c r="AM972" s="30"/>
      <c r="AN972" s="30"/>
      <c r="AO972" s="30"/>
      <c r="AP972" s="30"/>
      <c r="AQ972" s="30"/>
      <c r="AR972" s="30"/>
      <c r="AS972" s="30"/>
      <c r="AT972" s="30"/>
      <c r="AU972" s="30"/>
      <c r="AV972" s="30"/>
      <c r="AW972" s="30"/>
      <c r="AX972" s="30"/>
      <c r="AY972" s="30"/>
      <c r="AZ972" s="30"/>
      <c r="BA972" s="30"/>
      <c r="BB972" s="30"/>
      <c r="BC972" s="30"/>
      <c r="BD972" s="30"/>
      <c r="BE972" s="30"/>
      <c r="BF972" s="30"/>
      <c r="BG972" s="30"/>
      <c r="BH972" s="30"/>
      <c r="BI972" s="30"/>
    </row>
    <row r="973" spans="1:61" ht="13" x14ac:dyDescent="0.15">
      <c r="A973" s="37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  <c r="AR973" s="30"/>
      <c r="AS973" s="30"/>
      <c r="AT973" s="30"/>
      <c r="AU973" s="30"/>
      <c r="AV973" s="30"/>
      <c r="AW973" s="30"/>
      <c r="AX973" s="30"/>
      <c r="AY973" s="30"/>
      <c r="AZ973" s="30"/>
      <c r="BA973" s="30"/>
      <c r="BB973" s="30"/>
      <c r="BC973" s="30"/>
      <c r="BD973" s="30"/>
      <c r="BE973" s="30"/>
      <c r="BF973" s="30"/>
      <c r="BG973" s="30"/>
      <c r="BH973" s="30"/>
      <c r="BI973" s="30"/>
    </row>
    <row r="974" spans="1:61" ht="13" x14ac:dyDescent="0.15">
      <c r="A974" s="37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  <c r="AR974" s="30"/>
      <c r="AS974" s="30"/>
      <c r="AT974" s="30"/>
      <c r="AU974" s="30"/>
      <c r="AV974" s="30"/>
      <c r="AW974" s="30"/>
      <c r="AX974" s="30"/>
      <c r="AY974" s="30"/>
      <c r="AZ974" s="30"/>
      <c r="BA974" s="30"/>
      <c r="BB974" s="30"/>
      <c r="BC974" s="30"/>
      <c r="BD974" s="30"/>
      <c r="BE974" s="30"/>
      <c r="BF974" s="30"/>
      <c r="BG974" s="30"/>
      <c r="BH974" s="30"/>
      <c r="BI974" s="30"/>
    </row>
    <row r="975" spans="1:61" ht="13" x14ac:dyDescent="0.15">
      <c r="A975" s="37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  <c r="AR975" s="30"/>
      <c r="AS975" s="30"/>
      <c r="AT975" s="30"/>
      <c r="AU975" s="30"/>
      <c r="AV975" s="30"/>
      <c r="AW975" s="30"/>
      <c r="AX975" s="30"/>
      <c r="AY975" s="30"/>
      <c r="AZ975" s="30"/>
      <c r="BA975" s="30"/>
      <c r="BB975" s="30"/>
      <c r="BC975" s="30"/>
      <c r="BD975" s="30"/>
      <c r="BE975" s="30"/>
      <c r="BF975" s="30"/>
      <c r="BG975" s="30"/>
      <c r="BH975" s="30"/>
      <c r="BI975" s="30"/>
    </row>
    <row r="976" spans="1:61" ht="13" x14ac:dyDescent="0.15">
      <c r="A976" s="37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  <c r="AR976" s="30"/>
      <c r="AS976" s="30"/>
      <c r="AT976" s="30"/>
      <c r="AU976" s="30"/>
      <c r="AV976" s="30"/>
      <c r="AW976" s="30"/>
      <c r="AX976" s="30"/>
      <c r="AY976" s="30"/>
      <c r="AZ976" s="30"/>
      <c r="BA976" s="30"/>
      <c r="BB976" s="30"/>
      <c r="BC976" s="30"/>
      <c r="BD976" s="30"/>
      <c r="BE976" s="30"/>
      <c r="BF976" s="30"/>
      <c r="BG976" s="30"/>
      <c r="BH976" s="30"/>
      <c r="BI976" s="30"/>
    </row>
    <row r="977" spans="1:61" ht="13" x14ac:dyDescent="0.15">
      <c r="A977" s="37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  <c r="AR977" s="30"/>
      <c r="AS977" s="30"/>
      <c r="AT977" s="30"/>
      <c r="AU977" s="30"/>
      <c r="AV977" s="30"/>
      <c r="AW977" s="30"/>
      <c r="AX977" s="30"/>
      <c r="AY977" s="30"/>
      <c r="AZ977" s="30"/>
      <c r="BA977" s="30"/>
      <c r="BB977" s="30"/>
      <c r="BC977" s="30"/>
      <c r="BD977" s="30"/>
      <c r="BE977" s="30"/>
      <c r="BF977" s="30"/>
      <c r="BG977" s="30"/>
      <c r="BH977" s="30"/>
      <c r="BI977" s="30"/>
    </row>
    <row r="978" spans="1:61" ht="13" x14ac:dyDescent="0.15">
      <c r="A978" s="37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  <c r="AR978" s="30"/>
      <c r="AS978" s="30"/>
      <c r="AT978" s="30"/>
      <c r="AU978" s="30"/>
      <c r="AV978" s="30"/>
      <c r="AW978" s="30"/>
      <c r="AX978" s="30"/>
      <c r="AY978" s="30"/>
      <c r="AZ978" s="30"/>
      <c r="BA978" s="30"/>
      <c r="BB978" s="30"/>
      <c r="BC978" s="30"/>
      <c r="BD978" s="30"/>
      <c r="BE978" s="30"/>
      <c r="BF978" s="30"/>
      <c r="BG978" s="30"/>
      <c r="BH978" s="30"/>
      <c r="BI978" s="30"/>
    </row>
    <row r="979" spans="1:61" ht="13" x14ac:dyDescent="0.15">
      <c r="A979" s="37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  <c r="AR979" s="30"/>
      <c r="AS979" s="30"/>
      <c r="AT979" s="30"/>
      <c r="AU979" s="30"/>
      <c r="AV979" s="30"/>
      <c r="AW979" s="30"/>
      <c r="AX979" s="30"/>
      <c r="AY979" s="30"/>
      <c r="AZ979" s="30"/>
      <c r="BA979" s="30"/>
      <c r="BB979" s="30"/>
      <c r="BC979" s="30"/>
      <c r="BD979" s="30"/>
      <c r="BE979" s="30"/>
      <c r="BF979" s="30"/>
      <c r="BG979" s="30"/>
      <c r="BH979" s="30"/>
      <c r="BI979" s="30"/>
    </row>
    <row r="980" spans="1:61" ht="13" x14ac:dyDescent="0.15">
      <c r="A980" s="37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  <c r="AM980" s="30"/>
      <c r="AN980" s="30"/>
      <c r="AO980" s="30"/>
      <c r="AP980" s="30"/>
      <c r="AQ980" s="30"/>
      <c r="AR980" s="30"/>
      <c r="AS980" s="30"/>
      <c r="AT980" s="30"/>
      <c r="AU980" s="30"/>
      <c r="AV980" s="30"/>
      <c r="AW980" s="30"/>
      <c r="AX980" s="30"/>
      <c r="AY980" s="30"/>
      <c r="AZ980" s="30"/>
      <c r="BA980" s="30"/>
      <c r="BB980" s="30"/>
      <c r="BC980" s="30"/>
      <c r="BD980" s="30"/>
      <c r="BE980" s="30"/>
      <c r="BF980" s="30"/>
      <c r="BG980" s="30"/>
      <c r="BH980" s="30"/>
      <c r="BI980" s="30"/>
    </row>
    <row r="981" spans="1:61" ht="13" x14ac:dyDescent="0.15">
      <c r="A981" s="37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  <c r="AR981" s="30"/>
      <c r="AS981" s="30"/>
      <c r="AT981" s="30"/>
      <c r="AU981" s="30"/>
      <c r="AV981" s="30"/>
      <c r="AW981" s="30"/>
      <c r="AX981" s="30"/>
      <c r="AY981" s="30"/>
      <c r="AZ981" s="30"/>
      <c r="BA981" s="30"/>
      <c r="BB981" s="30"/>
      <c r="BC981" s="30"/>
      <c r="BD981" s="30"/>
      <c r="BE981" s="30"/>
      <c r="BF981" s="30"/>
      <c r="BG981" s="30"/>
      <c r="BH981" s="30"/>
      <c r="BI981" s="30"/>
    </row>
    <row r="982" spans="1:61" ht="13" x14ac:dyDescent="0.15">
      <c r="A982" s="37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  <c r="AR982" s="30"/>
      <c r="AS982" s="30"/>
      <c r="AT982" s="30"/>
      <c r="AU982" s="30"/>
      <c r="AV982" s="30"/>
      <c r="AW982" s="30"/>
      <c r="AX982" s="30"/>
      <c r="AY982" s="30"/>
      <c r="AZ982" s="30"/>
      <c r="BA982" s="30"/>
      <c r="BB982" s="30"/>
      <c r="BC982" s="30"/>
      <c r="BD982" s="30"/>
      <c r="BE982" s="30"/>
      <c r="BF982" s="30"/>
      <c r="BG982" s="30"/>
      <c r="BH982" s="30"/>
      <c r="BI982" s="30"/>
    </row>
    <row r="983" spans="1:61" ht="13" x14ac:dyDescent="0.15">
      <c r="A983" s="37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  <c r="AM983" s="30"/>
      <c r="AN983" s="30"/>
      <c r="AO983" s="30"/>
      <c r="AP983" s="30"/>
      <c r="AQ983" s="30"/>
      <c r="AR983" s="30"/>
      <c r="AS983" s="30"/>
      <c r="AT983" s="30"/>
      <c r="AU983" s="30"/>
      <c r="AV983" s="30"/>
      <c r="AW983" s="30"/>
      <c r="AX983" s="30"/>
      <c r="AY983" s="30"/>
      <c r="AZ983" s="30"/>
      <c r="BA983" s="30"/>
      <c r="BB983" s="30"/>
      <c r="BC983" s="30"/>
      <c r="BD983" s="30"/>
      <c r="BE983" s="30"/>
      <c r="BF983" s="30"/>
      <c r="BG983" s="30"/>
      <c r="BH983" s="30"/>
      <c r="BI983" s="30"/>
    </row>
    <row r="984" spans="1:61" ht="13" x14ac:dyDescent="0.15">
      <c r="A984" s="37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  <c r="AM984" s="30"/>
      <c r="AN984" s="30"/>
      <c r="AO984" s="30"/>
      <c r="AP984" s="30"/>
      <c r="AQ984" s="30"/>
      <c r="AR984" s="30"/>
      <c r="AS984" s="30"/>
      <c r="AT984" s="30"/>
      <c r="AU984" s="30"/>
      <c r="AV984" s="30"/>
      <c r="AW984" s="30"/>
      <c r="AX984" s="30"/>
      <c r="AY984" s="30"/>
      <c r="AZ984" s="30"/>
      <c r="BA984" s="30"/>
      <c r="BB984" s="30"/>
      <c r="BC984" s="30"/>
      <c r="BD984" s="30"/>
      <c r="BE984" s="30"/>
      <c r="BF984" s="30"/>
      <c r="BG984" s="30"/>
      <c r="BH984" s="30"/>
      <c r="BI984" s="30"/>
    </row>
    <row r="985" spans="1:61" ht="13" x14ac:dyDescent="0.15">
      <c r="A985" s="37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  <c r="AM985" s="30"/>
      <c r="AN985" s="30"/>
      <c r="AO985" s="30"/>
      <c r="AP985" s="30"/>
      <c r="AQ985" s="30"/>
      <c r="AR985" s="30"/>
      <c r="AS985" s="30"/>
      <c r="AT985" s="30"/>
      <c r="AU985" s="30"/>
      <c r="AV985" s="30"/>
      <c r="AW985" s="30"/>
      <c r="AX985" s="30"/>
      <c r="AY985" s="30"/>
      <c r="AZ985" s="30"/>
      <c r="BA985" s="30"/>
      <c r="BB985" s="30"/>
      <c r="BC985" s="30"/>
      <c r="BD985" s="30"/>
      <c r="BE985" s="30"/>
      <c r="BF985" s="30"/>
      <c r="BG985" s="30"/>
      <c r="BH985" s="30"/>
      <c r="BI985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56"/>
  <sheetViews>
    <sheetView workbookViewId="0"/>
  </sheetViews>
  <sheetFormatPr baseColWidth="10" defaultColWidth="12.6640625" defaultRowHeight="15.75" customHeight="1" x14ac:dyDescent="0.15"/>
  <cols>
    <col min="1" max="1" width="75.1640625" customWidth="1"/>
    <col min="2" max="2" width="18" customWidth="1"/>
    <col min="11" max="11" width="14.1640625" customWidth="1"/>
  </cols>
  <sheetData>
    <row r="1" spans="1:11" ht="15.75" customHeight="1" x14ac:dyDescent="0.15">
      <c r="A1" s="1" t="s">
        <v>11</v>
      </c>
      <c r="B1" s="1" t="s">
        <v>573</v>
      </c>
      <c r="C1" s="1" t="s">
        <v>574</v>
      </c>
      <c r="D1" s="1" t="s">
        <v>575</v>
      </c>
      <c r="E1" s="3" t="s">
        <v>576</v>
      </c>
    </row>
    <row r="2" spans="1:11" ht="15.75" customHeight="1" x14ac:dyDescent="0.15">
      <c r="A2" s="3" t="str">
        <f t="array" ref="A2:A56">TRANSPOSE('Predictions 2022'!B2:BD2)</f>
        <v>Will I post more than 12 blogposts during 2022?</v>
      </c>
      <c r="B2" s="3">
        <f t="array" ref="B2:B56">TRANSPOSE('Predictions 2022'!B6:BD6)</f>
        <v>0.6</v>
      </c>
      <c r="C2" s="3">
        <f t="shared" ref="C2:C55" si="0">IF(B2&lt;0.5, 1-B2, B2)</f>
        <v>0.6</v>
      </c>
      <c r="D2" s="3" t="e">
        <f t="shared" ref="D2:D55" ca="1" si="1">_xludf.ifs(C2&lt;=0.55, 50%, C2&lt;=0.65, 60%, C2&lt;=0.75, 70%, C2&lt;=0.85, 80%, C2&lt;=0.95, 90%, C2&gt;0.95, 99%)</f>
        <v>#NAME?</v>
      </c>
      <c r="E2" s="3" t="e">
        <f t="array" aca="1" ref="E2:E56" ca="1">TRANSPOSE('Predictions 2022'!B5:BD5)</f>
        <v>#NAME?</v>
      </c>
      <c r="F2" s="3" t="s">
        <v>577</v>
      </c>
      <c r="G2" s="3" t="s">
        <v>575</v>
      </c>
      <c r="H2" s="3" t="s">
        <v>578</v>
      </c>
      <c r="I2" s="3" t="s">
        <v>579</v>
      </c>
      <c r="J2" s="3"/>
      <c r="K2" s="3" t="s">
        <v>580</v>
      </c>
    </row>
    <row r="3" spans="1:11" ht="15.75" customHeight="1" x14ac:dyDescent="0.15">
      <c r="A3" s="3" t="str">
        <v xml:space="preserve">Will I post more blogposts in 2022 than I did in 2021? </v>
      </c>
      <c r="B3" s="3">
        <v>0.85</v>
      </c>
      <c r="C3" s="3">
        <f t="shared" si="0"/>
        <v>0.85</v>
      </c>
      <c r="D3" s="3" t="e">
        <f t="shared" ca="1" si="1"/>
        <v>#NAME?</v>
      </c>
      <c r="E3" s="3" t="e">
        <f ca="1"/>
        <v>#NAME?</v>
      </c>
      <c r="F3" s="3" t="s">
        <v>581</v>
      </c>
      <c r="G3" s="3">
        <v>0.5</v>
      </c>
      <c r="H3" s="3">
        <f ca="1">COUNTIF($D$2:$D$55, 0.5)</f>
        <v>0</v>
      </c>
      <c r="I3" s="3">
        <v>1</v>
      </c>
      <c r="J3" s="45" t="e">
        <f t="shared" ref="J3:J8" ca="1" si="2">I3/H3</f>
        <v>#DIV/0!</v>
      </c>
      <c r="K3" s="3">
        <v>0.5</v>
      </c>
    </row>
    <row r="4" spans="1:11" ht="15.75" customHeight="1" x14ac:dyDescent="0.15">
      <c r="A4" s="3" t="str">
        <v>Will I post this list of predictions before Jan 10 2022?</v>
      </c>
      <c r="B4" s="3">
        <v>0.95</v>
      </c>
      <c r="C4" s="3">
        <f t="shared" si="0"/>
        <v>0.95</v>
      </c>
      <c r="D4" s="3" t="e">
        <f t="shared" ca="1" si="1"/>
        <v>#NAME?</v>
      </c>
      <c r="E4" s="3" t="e">
        <f ca="1"/>
        <v>#NAME?</v>
      </c>
      <c r="F4" s="3" t="s">
        <v>581</v>
      </c>
      <c r="G4" s="3">
        <v>0.6</v>
      </c>
      <c r="H4" s="3">
        <f ca="1">COUNTIF($D$2:$D$55, 0.6)-1</f>
        <v>-1</v>
      </c>
      <c r="I4" s="3">
        <v>2</v>
      </c>
      <c r="J4" s="45">
        <f t="shared" ca="1" si="2"/>
        <v>-2</v>
      </c>
      <c r="K4" s="3">
        <v>0.6</v>
      </c>
    </row>
    <row r="5" spans="1:11" ht="15.75" customHeight="1" x14ac:dyDescent="0.15">
      <c r="A5" s="3" t="str">
        <v xml:space="preserve">Will I post a mid-year update on this list of predictions? </v>
      </c>
      <c r="B5" s="3">
        <v>0.15</v>
      </c>
      <c r="C5" s="3">
        <f t="shared" si="0"/>
        <v>0.85</v>
      </c>
      <c r="D5" s="3" t="e">
        <f t="shared" ca="1" si="1"/>
        <v>#NAME?</v>
      </c>
      <c r="E5" s="3" t="e">
        <f ca="1"/>
        <v>#NAME?</v>
      </c>
      <c r="F5" s="3" t="s">
        <v>581</v>
      </c>
      <c r="G5" s="3">
        <v>0.7</v>
      </c>
      <c r="H5" s="3">
        <f ca="1">COUNTIF($D$2:$D$55, 0.7)</f>
        <v>0</v>
      </c>
      <c r="I5" s="3">
        <v>10</v>
      </c>
      <c r="J5" s="45" t="e">
        <f t="shared" ca="1" si="2"/>
        <v>#DIV/0!</v>
      </c>
      <c r="K5" s="3">
        <v>0.7</v>
      </c>
    </row>
    <row r="6" spans="1:11" ht="15.75" customHeight="1" x14ac:dyDescent="0.15">
      <c r="A6" s="3" t="str">
        <v xml:space="preserve">Will I post at least two blogposts per month in 2022? </v>
      </c>
      <c r="B6" s="3">
        <v>0.15</v>
      </c>
      <c r="C6" s="3">
        <f t="shared" si="0"/>
        <v>0.85</v>
      </c>
      <c r="D6" s="3" t="e">
        <f t="shared" ca="1" si="1"/>
        <v>#NAME?</v>
      </c>
      <c r="E6" s="3" t="e">
        <f ca="1"/>
        <v>#NAME?</v>
      </c>
      <c r="F6" s="3" t="s">
        <v>581</v>
      </c>
      <c r="G6" s="3">
        <v>0.8</v>
      </c>
      <c r="H6" s="3">
        <f ca="1">COUNTIF($D$2:$D$55, 0.8)</f>
        <v>0</v>
      </c>
      <c r="I6" s="3">
        <v>8</v>
      </c>
      <c r="J6" s="45" t="e">
        <f t="shared" ca="1" si="2"/>
        <v>#DIV/0!</v>
      </c>
      <c r="K6" s="3">
        <v>0.8</v>
      </c>
    </row>
    <row r="7" spans="1:11" ht="15.75" customHeight="1" x14ac:dyDescent="0.15">
      <c r="A7" s="3" t="str">
        <v>Will I run more than 350km during 2022?</v>
      </c>
      <c r="B7" s="3">
        <v>0.6</v>
      </c>
      <c r="C7" s="3">
        <f t="shared" si="0"/>
        <v>0.6</v>
      </c>
      <c r="D7" s="3" t="e">
        <f t="shared" ca="1" si="1"/>
        <v>#NAME?</v>
      </c>
      <c r="E7" s="3" t="e">
        <f ca="1"/>
        <v>#NAME?</v>
      </c>
      <c r="F7" s="3" t="s">
        <v>577</v>
      </c>
      <c r="G7" s="3">
        <v>0.9</v>
      </c>
      <c r="H7" s="3">
        <f ca="1">COUNTIF($D$2:$D$55, 0.9)</f>
        <v>0</v>
      </c>
      <c r="I7" s="3">
        <v>12</v>
      </c>
      <c r="J7" s="45" t="e">
        <f t="shared" ca="1" si="2"/>
        <v>#DIV/0!</v>
      </c>
      <c r="K7" s="3">
        <v>0.9</v>
      </c>
    </row>
    <row r="8" spans="1:11" ht="15.75" customHeight="1" x14ac:dyDescent="0.15">
      <c r="A8" s="3" t="str">
        <v>Will I run a 10k in under 45 minutes in 2022?</v>
      </c>
      <c r="B8" s="3">
        <v>0.25</v>
      </c>
      <c r="C8" s="3">
        <f t="shared" si="0"/>
        <v>0.75</v>
      </c>
      <c r="D8" s="3" t="e">
        <f t="shared" ca="1" si="1"/>
        <v>#NAME?</v>
      </c>
      <c r="E8" s="3" t="e">
        <f ca="1"/>
        <v>#NAME?</v>
      </c>
      <c r="F8" s="3" t="s">
        <v>581</v>
      </c>
      <c r="G8" s="3">
        <v>0.99</v>
      </c>
      <c r="H8" s="3">
        <f ca="1">COUNTIF($D$2:$D$55, 0.99)-1</f>
        <v>-1</v>
      </c>
      <c r="I8" s="3">
        <v>5</v>
      </c>
      <c r="J8" s="45">
        <f t="shared" ca="1" si="2"/>
        <v>-5</v>
      </c>
      <c r="K8" s="3">
        <v>1</v>
      </c>
    </row>
    <row r="9" spans="1:11" ht="15.75" customHeight="1" x14ac:dyDescent="0.15">
      <c r="A9" s="3" t="str">
        <v>Will I go to bed before 22:00 for 10 or more nights in a row?</v>
      </c>
      <c r="B9" s="3">
        <v>0.02</v>
      </c>
      <c r="C9" s="3">
        <f t="shared" si="0"/>
        <v>0.98</v>
      </c>
      <c r="D9" s="3" t="e">
        <f t="shared" ca="1" si="1"/>
        <v>#NAME?</v>
      </c>
      <c r="E9" s="3" t="e">
        <f ca="1"/>
        <v>#NAME?</v>
      </c>
      <c r="F9" s="3" t="s">
        <v>581</v>
      </c>
    </row>
    <row r="10" spans="1:11" ht="15.75" customHeight="1" x14ac:dyDescent="0.15">
      <c r="A10" s="3" t="str">
        <v xml:space="preserve">Will I read more than 40 books in 2022? </v>
      </c>
      <c r="B10" s="3">
        <v>0.9</v>
      </c>
      <c r="C10" s="3">
        <f t="shared" si="0"/>
        <v>0.9</v>
      </c>
      <c r="D10" s="3" t="e">
        <f t="shared" ca="1" si="1"/>
        <v>#NAME?</v>
      </c>
      <c r="E10" s="3" t="e">
        <f ca="1"/>
        <v>#NAME?</v>
      </c>
      <c r="F10" s="3" t="s">
        <v>581</v>
      </c>
    </row>
    <row r="11" spans="1:11" ht="15.75" customHeight="1" x14ac:dyDescent="0.15">
      <c r="A11" s="3" t="str">
        <v xml:space="preserve">Will I get at least 4 excellent in the 8 courses I will take in 2022? </v>
      </c>
      <c r="B11" s="3">
        <v>0.65</v>
      </c>
      <c r="C11" s="3">
        <f t="shared" si="0"/>
        <v>0.65</v>
      </c>
      <c r="D11" s="3" t="e">
        <f t="shared" ca="1" si="1"/>
        <v>#NAME?</v>
      </c>
      <c r="E11" s="3" t="e">
        <f ca="1"/>
        <v>#NAME?</v>
      </c>
    </row>
    <row r="12" spans="1:11" ht="15.75" customHeight="1" x14ac:dyDescent="0.15">
      <c r="A12" s="3" t="str">
        <v>Will I be happier in 2022 than in 2021?</v>
      </c>
      <c r="B12" s="3">
        <v>0.55000000000000004</v>
      </c>
      <c r="C12" s="3">
        <f t="shared" si="0"/>
        <v>0.55000000000000004</v>
      </c>
      <c r="D12" s="3" t="e">
        <f t="shared" ca="1" si="1"/>
        <v>#NAME?</v>
      </c>
      <c r="E12" s="3" t="e">
        <f ca="1"/>
        <v>#NAME?</v>
      </c>
      <c r="F12" s="3" t="s">
        <v>581</v>
      </c>
    </row>
    <row r="13" spans="1:11" ht="15.75" customHeight="1" x14ac:dyDescent="0.15">
      <c r="A13" s="3" t="str">
        <v>Will the price of BTC be over $70k by the end of 2022?</v>
      </c>
      <c r="B13" s="3">
        <v>0.3</v>
      </c>
      <c r="C13" s="3">
        <f t="shared" si="0"/>
        <v>0.7</v>
      </c>
      <c r="D13" s="3" t="e">
        <f t="shared" ca="1" si="1"/>
        <v>#NAME?</v>
      </c>
      <c r="E13" s="3" t="e">
        <f ca="1"/>
        <v>#NAME?</v>
      </c>
      <c r="F13" s="3" t="s">
        <v>581</v>
      </c>
    </row>
    <row r="14" spans="1:11" ht="15.75" customHeight="1" x14ac:dyDescent="0.15">
      <c r="A14" s="3" t="str">
        <v>Will the price of BTC be under $10k by the end of 2022?</v>
      </c>
      <c r="B14" s="3">
        <v>0.08</v>
      </c>
      <c r="C14" s="3">
        <f t="shared" si="0"/>
        <v>0.92</v>
      </c>
      <c r="D14" s="3" t="e">
        <f t="shared" ca="1" si="1"/>
        <v>#NAME?</v>
      </c>
      <c r="E14" s="3" t="e">
        <f ca="1"/>
        <v>#NAME?</v>
      </c>
      <c r="F14" s="3" t="s">
        <v>581</v>
      </c>
    </row>
    <row r="15" spans="1:11" ht="15.75" customHeight="1" x14ac:dyDescent="0.15">
      <c r="A15" s="3" t="str">
        <v>Will the price of ETH be under $1k by the end of 2022?</v>
      </c>
      <c r="B15" s="3">
        <v>0.05</v>
      </c>
      <c r="C15" s="3">
        <f t="shared" si="0"/>
        <v>0.95</v>
      </c>
      <c r="D15" s="3" t="e">
        <f t="shared" ca="1" si="1"/>
        <v>#NAME?</v>
      </c>
      <c r="E15" s="3" t="e">
        <f ca="1"/>
        <v>#NAME?</v>
      </c>
      <c r="F15" s="3" t="s">
        <v>581</v>
      </c>
    </row>
    <row r="16" spans="1:11" ht="15.75" customHeight="1" x14ac:dyDescent="0.15">
      <c r="A16" s="3" t="str">
        <v>Will the price of ETH be over $7.5k by the end of 2022?</v>
      </c>
      <c r="B16" s="3">
        <v>0.25</v>
      </c>
      <c r="C16" s="3">
        <f t="shared" si="0"/>
        <v>0.75</v>
      </c>
      <c r="D16" s="3" t="e">
        <f t="shared" ca="1" si="1"/>
        <v>#NAME?</v>
      </c>
      <c r="E16" s="3" t="e">
        <f ca="1"/>
        <v>#NAME?</v>
      </c>
      <c r="F16" s="3" t="s">
        <v>581</v>
      </c>
    </row>
    <row r="17" spans="1:6" ht="15.75" customHeight="1" x14ac:dyDescent="0.15">
      <c r="A17" s="3" t="str">
        <v>Will ETH overtake BTC in market cap anytime during 2022?</v>
      </c>
      <c r="B17" s="3">
        <v>0.05</v>
      </c>
      <c r="C17" s="3">
        <f t="shared" si="0"/>
        <v>0.95</v>
      </c>
      <c r="D17" s="3" t="e">
        <f t="shared" ca="1" si="1"/>
        <v>#NAME?</v>
      </c>
      <c r="E17" s="3" t="e">
        <f ca="1"/>
        <v>#NAME?</v>
      </c>
      <c r="F17" s="3" t="s">
        <v>581</v>
      </c>
    </row>
    <row r="18" spans="1:6" ht="15.75" customHeight="1" x14ac:dyDescent="0.15">
      <c r="A18" s="3" t="str">
        <v>Will the market cap of the entire crypto market spend an entire week above $3tr in 2022?</v>
      </c>
      <c r="B18" s="3">
        <v>0.65</v>
      </c>
      <c r="C18" s="3">
        <f t="shared" si="0"/>
        <v>0.65</v>
      </c>
      <c r="D18" s="3" t="e">
        <f t="shared" ca="1" si="1"/>
        <v>#NAME?</v>
      </c>
      <c r="E18" s="3" t="e">
        <f ca="1"/>
        <v>#NAME?</v>
      </c>
      <c r="F18" s="3" t="s">
        <v>577</v>
      </c>
    </row>
    <row r="19" spans="1:6" ht="15.75" customHeight="1" x14ac:dyDescent="0.15">
      <c r="A19" s="3" t="str">
        <v>Will BTC dominance be below 30% anytime during 2022</v>
      </c>
      <c r="B19" s="3">
        <v>0.75</v>
      </c>
      <c r="C19" s="3">
        <f t="shared" si="0"/>
        <v>0.75</v>
      </c>
      <c r="D19" s="3" t="e">
        <f t="shared" ca="1" si="1"/>
        <v>#NAME?</v>
      </c>
      <c r="E19" s="3" t="e">
        <f ca="1"/>
        <v>#NAME?</v>
      </c>
      <c r="F19" s="3" t="s">
        <v>577</v>
      </c>
    </row>
    <row r="20" spans="1:6" ht="15.75" customHeight="1" x14ac:dyDescent="0.15">
      <c r="A20" s="3" t="str">
        <v>Will the floor price of BAYC be above 80ETH at the end of 2022?</v>
      </c>
      <c r="B20" s="3">
        <v>0.25</v>
      </c>
      <c r="C20" s="3">
        <f t="shared" si="0"/>
        <v>0.75</v>
      </c>
      <c r="D20" s="3" t="e">
        <f t="shared" ca="1" si="1"/>
        <v>#NAME?</v>
      </c>
      <c r="E20" s="3" t="e">
        <f ca="1"/>
        <v>#NAME?</v>
      </c>
      <c r="F20" s="3" t="s">
        <v>581</v>
      </c>
    </row>
    <row r="21" spans="1:6" ht="15.75" customHeight="1" x14ac:dyDescent="0.15">
      <c r="A21" s="3" t="str">
        <v>Will there be higher volume on OpenSea in 2022 than in 2021?</v>
      </c>
      <c r="B21" s="3">
        <v>0.9</v>
      </c>
      <c r="C21" s="3">
        <f t="shared" si="0"/>
        <v>0.9</v>
      </c>
      <c r="D21" s="3" t="e">
        <f t="shared" ca="1" si="1"/>
        <v>#NAME?</v>
      </c>
      <c r="E21" s="3" t="e">
        <f ca="1"/>
        <v>#NAME?</v>
      </c>
      <c r="F21" s="3" t="s">
        <v>581</v>
      </c>
    </row>
    <row r="22" spans="1:6" ht="15.75" customHeight="1" x14ac:dyDescent="0.15">
      <c r="A22" s="3" t="str">
        <v>Will Socialdemokraterna be the largest party after the 2022 election?</v>
      </c>
      <c r="B22" s="3">
        <v>0.87</v>
      </c>
      <c r="C22" s="3">
        <f t="shared" si="0"/>
        <v>0.87</v>
      </c>
      <c r="D22" s="3" t="e">
        <f t="shared" ca="1" si="1"/>
        <v>#NAME?</v>
      </c>
      <c r="E22" s="3" t="e">
        <f ca="1"/>
        <v>#NAME?</v>
      </c>
      <c r="F22" s="3" t="s">
        <v>581</v>
      </c>
    </row>
    <row r="23" spans="1:6" ht="15.75" customHeight="1" x14ac:dyDescent="0.15">
      <c r="A23" s="3" t="str">
        <v>Will Sverigedemokraterna be the largest party after the 2022 election?</v>
      </c>
      <c r="B23" s="3">
        <v>0.04</v>
      </c>
      <c r="C23" s="3">
        <f t="shared" si="0"/>
        <v>0.96</v>
      </c>
      <c r="D23" s="3" t="e">
        <f t="shared" ca="1" si="1"/>
        <v>#NAME?</v>
      </c>
      <c r="E23" s="3" t="e">
        <f ca="1"/>
        <v>#NAME?</v>
      </c>
      <c r="F23" s="3" t="s">
        <v>581</v>
      </c>
    </row>
    <row r="24" spans="1:6" ht="15.75" customHeight="1" x14ac:dyDescent="0.15">
      <c r="A24" s="3" t="str">
        <v>Will Moderaterna get more votes than Sverigedemokraterna in the 2022 election?</v>
      </c>
      <c r="B24" s="3">
        <v>0.54</v>
      </c>
      <c r="C24" s="3">
        <f t="shared" si="0"/>
        <v>0.54</v>
      </c>
      <c r="D24" s="3" t="e">
        <f t="shared" ca="1" si="1"/>
        <v>#NAME?</v>
      </c>
      <c r="E24" s="3" t="e">
        <f ca="1"/>
        <v>#NAME?</v>
      </c>
      <c r="F24" s="3" t="s">
        <v>577</v>
      </c>
    </row>
    <row r="25" spans="1:6" ht="15.75" customHeight="1" x14ac:dyDescent="0.15">
      <c r="A25" s="3" t="str">
        <v>Will any party currently outside of the Riksdag get more than 2% of the votes in the 2022 election?</v>
      </c>
      <c r="B25" s="3">
        <v>0.05</v>
      </c>
      <c r="C25" s="3">
        <f t="shared" si="0"/>
        <v>0.95</v>
      </c>
      <c r="D25" s="3" t="e">
        <f t="shared" ca="1" si="1"/>
        <v>#NAME?</v>
      </c>
      <c r="E25" s="3" t="e">
        <f ca="1"/>
        <v>#NAME?</v>
      </c>
      <c r="F25" s="3" t="s">
        <v>581</v>
      </c>
    </row>
    <row r="26" spans="1:6" ht="15.75" customHeight="1" x14ac:dyDescent="0.15">
      <c r="A26" s="3" t="str">
        <v>Will Magdalena Andersson be the Swedish PM after the 2022 election? (resolves at the end of 2022)</v>
      </c>
      <c r="B26" s="3">
        <v>0.35</v>
      </c>
      <c r="C26" s="3">
        <f t="shared" si="0"/>
        <v>0.65</v>
      </c>
      <c r="D26" s="3" t="e">
        <f t="shared" ca="1" si="1"/>
        <v>#NAME?</v>
      </c>
      <c r="E26" s="3" t="e">
        <f ca="1"/>
        <v>#NAME?</v>
      </c>
      <c r="F26" s="3" t="s">
        <v>581</v>
      </c>
    </row>
    <row r="27" spans="1:6" ht="15.75" customHeight="1" x14ac:dyDescent="0.15">
      <c r="A27" s="3" t="str">
        <v xml:space="preserve">Will there be more shootings in Sweden in 2022 than in 2021? </v>
      </c>
      <c r="B27" s="3">
        <v>0.44</v>
      </c>
      <c r="C27" s="3">
        <f t="shared" si="0"/>
        <v>0.56000000000000005</v>
      </c>
      <c r="D27" s="3" t="e">
        <f t="shared" ca="1" si="1"/>
        <v>#NAME?</v>
      </c>
      <c r="E27" s="3" t="e">
        <f ca="1"/>
        <v>#NAME?</v>
      </c>
      <c r="F27" s="3" t="s">
        <v>577</v>
      </c>
    </row>
    <row r="28" spans="1:6" ht="15.75" customHeight="1" x14ac:dyDescent="0.15">
      <c r="A28" s="3" t="str">
        <v>Will the unemployment rate in Sweden be less than 8% after 2022?</v>
      </c>
      <c r="B28" s="3">
        <v>0.2</v>
      </c>
      <c r="C28" s="3">
        <f t="shared" si="0"/>
        <v>0.8</v>
      </c>
      <c r="D28" s="3" t="e">
        <f t="shared" ca="1" si="1"/>
        <v>#NAME?</v>
      </c>
      <c r="E28" s="3" t="e">
        <f ca="1"/>
        <v>#NAME?</v>
      </c>
      <c r="F28" s="3" t="s">
        <v>577</v>
      </c>
    </row>
    <row r="29" spans="1:6" ht="15.75" customHeight="1" x14ac:dyDescent="0.15">
      <c r="A29" s="3" t="str">
        <v>Will anyone in the US be killed by a drone in 2022?</v>
      </c>
      <c r="B29" s="3">
        <v>0.15</v>
      </c>
      <c r="C29" s="3">
        <f t="shared" si="0"/>
        <v>0.85</v>
      </c>
      <c r="D29" s="3" t="e">
        <f t="shared" ca="1" si="1"/>
        <v>#NAME?</v>
      </c>
      <c r="E29" s="3" t="e">
        <f ca="1"/>
        <v>#NAME?</v>
      </c>
      <c r="F29" s="3" t="s">
        <v>581</v>
      </c>
    </row>
    <row r="30" spans="1:6" ht="15.75" customHeight="1" x14ac:dyDescent="0.15">
      <c r="A30" s="3" t="str">
        <v xml:space="preserve">Will Joe Biden die during 2022? </v>
      </c>
      <c r="B30" s="3">
        <v>0.08</v>
      </c>
      <c r="C30" s="3">
        <f t="shared" si="0"/>
        <v>0.92</v>
      </c>
      <c r="D30" s="3" t="e">
        <f t="shared" ca="1" si="1"/>
        <v>#NAME?</v>
      </c>
      <c r="E30" s="3" t="e">
        <f ca="1"/>
        <v>#NAME?</v>
      </c>
      <c r="F30" s="3" t="s">
        <v>582</v>
      </c>
    </row>
    <row r="31" spans="1:6" ht="15.75" customHeight="1" x14ac:dyDescent="0.15">
      <c r="A31" s="3" t="str">
        <v xml:space="preserve">Will China attack Taiwan in 2022? </v>
      </c>
      <c r="B31" s="3">
        <v>0.09</v>
      </c>
      <c r="C31" s="3">
        <f t="shared" si="0"/>
        <v>0.91</v>
      </c>
      <c r="D31" s="3" t="e">
        <f t="shared" ca="1" si="1"/>
        <v>#NAME?</v>
      </c>
      <c r="E31" s="3" t="e">
        <f ca="1"/>
        <v>#NAME?</v>
      </c>
      <c r="F31" s="3" t="s">
        <v>581</v>
      </c>
    </row>
    <row r="32" spans="1:6" ht="15.75" customHeight="1" x14ac:dyDescent="0.15">
      <c r="A32" s="3" t="str">
        <v>Will there be a nuclear war (&gt;=2 used nuclear weapons) in 2022?</v>
      </c>
      <c r="B32" s="3">
        <v>1.2E-2</v>
      </c>
      <c r="C32" s="3">
        <f t="shared" si="0"/>
        <v>0.98799999999999999</v>
      </c>
      <c r="D32" s="3" t="e">
        <f t="shared" ca="1" si="1"/>
        <v>#NAME?</v>
      </c>
      <c r="E32" s="3" t="e">
        <f ca="1"/>
        <v>#NAME?</v>
      </c>
      <c r="F32" s="3" t="s">
        <v>581</v>
      </c>
    </row>
    <row r="33" spans="1:6" ht="15.75" customHeight="1" x14ac:dyDescent="0.15">
      <c r="A33" s="3" t="str">
        <v>Will the winter olympics 2022 be cancelled?</v>
      </c>
      <c r="B33" s="3">
        <v>0.15</v>
      </c>
      <c r="C33" s="3">
        <f t="shared" si="0"/>
        <v>0.85</v>
      </c>
      <c r="D33" s="3" t="e">
        <f t="shared" ca="1" si="1"/>
        <v>#NAME?</v>
      </c>
      <c r="E33" s="3" t="e">
        <f ca="1"/>
        <v>#NAME?</v>
      </c>
      <c r="F33" s="3" t="s">
        <v>581</v>
      </c>
    </row>
    <row r="34" spans="1:6" ht="15.75" customHeight="1" x14ac:dyDescent="0.15">
      <c r="A34" s="3" t="str">
        <v xml:space="preserve">Will Sweden win more than 10 medals in the 2022 winter olympics? </v>
      </c>
      <c r="B34" s="3">
        <v>0.72</v>
      </c>
      <c r="C34" s="3">
        <f t="shared" si="0"/>
        <v>0.72</v>
      </c>
      <c r="D34" s="3" t="e">
        <f t="shared" ca="1" si="1"/>
        <v>#NAME?</v>
      </c>
      <c r="E34" s="3" t="e">
        <f ca="1"/>
        <v>#NAME?</v>
      </c>
      <c r="F34" s="3" t="s">
        <v>581</v>
      </c>
    </row>
    <row r="35" spans="1:6" ht="15.75" customHeight="1" x14ac:dyDescent="0.15">
      <c r="A35" s="3" t="str">
        <v xml:space="preserve">Will Sweden win more than 15 medals in the 2022 winter olympics? </v>
      </c>
      <c r="B35" s="3">
        <v>0.35</v>
      </c>
      <c r="C35" s="3">
        <f t="shared" si="0"/>
        <v>0.65</v>
      </c>
      <c r="D35" s="3" t="e">
        <f t="shared" ca="1" si="1"/>
        <v>#NAME?</v>
      </c>
      <c r="E35" s="3" t="e">
        <f ca="1"/>
        <v>#NAME?</v>
      </c>
      <c r="F35" s="3" t="s">
        <v>577</v>
      </c>
    </row>
    <row r="36" spans="1:6" ht="15.75" customHeight="1" x14ac:dyDescent="0.15">
      <c r="A36" s="3" t="str">
        <v>Will Norway win the most medals of any country in the 2022 winter olympics?</v>
      </c>
      <c r="B36" s="3">
        <v>0.33</v>
      </c>
      <c r="C36" s="3">
        <f t="shared" si="0"/>
        <v>0.66999999999999993</v>
      </c>
      <c r="D36" s="3" t="e">
        <f t="shared" ca="1" si="1"/>
        <v>#NAME?</v>
      </c>
      <c r="E36" s="3" t="e">
        <f ca="1"/>
        <v>#NAME?</v>
      </c>
      <c r="F36" s="3" t="s">
        <v>577</v>
      </c>
    </row>
    <row r="37" spans="1:6" ht="15.75" customHeight="1" x14ac:dyDescent="0.15">
      <c r="A37" s="3" t="str">
        <v>Will Liverpool win the PL?</v>
      </c>
      <c r="B37" s="3">
        <v>0.26</v>
      </c>
      <c r="C37" s="3">
        <f t="shared" si="0"/>
        <v>0.74</v>
      </c>
      <c r="D37" s="3" t="e">
        <f t="shared" ca="1" si="1"/>
        <v>#NAME?</v>
      </c>
      <c r="E37" s="3" t="e">
        <f ca="1"/>
        <v>#NAME?</v>
      </c>
      <c r="F37" s="3" t="s">
        <v>581</v>
      </c>
    </row>
    <row r="38" spans="1:6" ht="15.75" customHeight="1" x14ac:dyDescent="0.15">
      <c r="A38" s="3" t="str">
        <v>Will Chelsea win the PL?</v>
      </c>
      <c r="B38" s="3">
        <v>0.27</v>
      </c>
      <c r="C38" s="3">
        <f t="shared" si="0"/>
        <v>0.73</v>
      </c>
      <c r="D38" s="3" t="e">
        <f t="shared" ca="1" si="1"/>
        <v>#NAME?</v>
      </c>
      <c r="E38" s="3" t="e">
        <f ca="1"/>
        <v>#NAME?</v>
      </c>
      <c r="F38" s="3" t="s">
        <v>581</v>
      </c>
    </row>
    <row r="39" spans="1:6" ht="15.75" customHeight="1" x14ac:dyDescent="0.15">
      <c r="A39" s="3" t="str">
        <v>Will Man City win PL?</v>
      </c>
      <c r="B39" s="3">
        <v>0.3</v>
      </c>
      <c r="C39" s="3">
        <f t="shared" si="0"/>
        <v>0.7</v>
      </c>
      <c r="D39" s="3" t="e">
        <f t="shared" ca="1" si="1"/>
        <v>#NAME?</v>
      </c>
      <c r="E39" s="3" t="e">
        <f ca="1"/>
        <v>#NAME?</v>
      </c>
      <c r="F39" s="3" t="s">
        <v>577</v>
      </c>
    </row>
    <row r="40" spans="1:6" ht="15.75" customHeight="1" x14ac:dyDescent="0.15">
      <c r="A40" s="3" t="str">
        <v xml:space="preserve">Will Max Verstappen win the WDC in F1 2022? </v>
      </c>
      <c r="B40" s="3">
        <v>0.18</v>
      </c>
      <c r="C40" s="3">
        <f t="shared" si="0"/>
        <v>0.82000000000000006</v>
      </c>
      <c r="D40" s="3" t="e">
        <f t="shared" ca="1" si="1"/>
        <v>#NAME?</v>
      </c>
      <c r="E40" s="3" t="e">
        <f ca="1"/>
        <v>#NAME?</v>
      </c>
      <c r="F40" s="3" t="s">
        <v>577</v>
      </c>
    </row>
    <row r="41" spans="1:6" ht="15.75" customHeight="1" x14ac:dyDescent="0.15">
      <c r="A41" s="3" t="str">
        <v xml:space="preserve">Will Lewis Hamilton win the WDC in F1 2022? </v>
      </c>
      <c r="B41" s="3">
        <v>0.15</v>
      </c>
      <c r="C41" s="3">
        <f t="shared" si="0"/>
        <v>0.85</v>
      </c>
      <c r="D41" s="3" t="e">
        <f t="shared" ca="1" si="1"/>
        <v>#NAME?</v>
      </c>
      <c r="E41" s="3" t="e">
        <f ca="1"/>
        <v>#NAME?</v>
      </c>
      <c r="F41" s="3" t="s">
        <v>583</v>
      </c>
    </row>
    <row r="42" spans="1:6" ht="15.75" customHeight="1" x14ac:dyDescent="0.15">
      <c r="A42" s="3" t="str">
        <v xml:space="preserve">Will Nikita Mazepin win the WDC in F1 2022? </v>
      </c>
      <c r="B42" s="3">
        <v>0.02</v>
      </c>
      <c r="C42" s="3">
        <f t="shared" si="0"/>
        <v>0.98</v>
      </c>
      <c r="D42" s="3" t="e">
        <f t="shared" ca="1" si="1"/>
        <v>#NAME?</v>
      </c>
      <c r="E42" s="3" t="e">
        <f ca="1"/>
        <v>#NAME?</v>
      </c>
    </row>
    <row r="43" spans="1:6" ht="15.75" customHeight="1" x14ac:dyDescent="0.15">
      <c r="A43" s="3" t="str">
        <v>A winner of the WDC in F1 2022 that is not from Red Bull, ferrari, or Mercedes?</v>
      </c>
      <c r="B43" s="3">
        <v>0.22</v>
      </c>
      <c r="C43" s="3">
        <f t="shared" si="0"/>
        <v>0.78</v>
      </c>
      <c r="D43" s="3" t="e">
        <f t="shared" ca="1" si="1"/>
        <v>#NAME?</v>
      </c>
      <c r="E43" s="3" t="e">
        <f ca="1"/>
        <v>#NAME?</v>
      </c>
      <c r="F43" s="3" t="s">
        <v>581</v>
      </c>
    </row>
    <row r="44" spans="1:6" ht="15.75" customHeight="1" x14ac:dyDescent="0.15">
      <c r="A44" s="3" t="str">
        <v>Will Mercedes win the WCC in f1 2022?</v>
      </c>
      <c r="B44" s="3">
        <v>0.23</v>
      </c>
      <c r="C44" s="3">
        <f t="shared" si="0"/>
        <v>0.77</v>
      </c>
      <c r="D44" s="3" t="e">
        <f t="shared" ca="1" si="1"/>
        <v>#NAME?</v>
      </c>
      <c r="E44" s="3" t="e">
        <f ca="1"/>
        <v>#NAME?</v>
      </c>
      <c r="F44" s="3" t="s">
        <v>581</v>
      </c>
    </row>
    <row r="45" spans="1:6" ht="15.75" customHeight="1" x14ac:dyDescent="0.15">
      <c r="A45" s="3" t="str">
        <v xml:space="preserve">Will I catch any variant of covid-19 during 2022? </v>
      </c>
      <c r="B45" s="3">
        <v>0.45</v>
      </c>
      <c r="C45" s="3">
        <f t="shared" si="0"/>
        <v>0.55000000000000004</v>
      </c>
      <c r="D45" s="3" t="e">
        <f t="shared" ca="1" si="1"/>
        <v>#NAME?</v>
      </c>
      <c r="E45" s="3" t="e">
        <f ca="1"/>
        <v>#NAME?</v>
      </c>
      <c r="F45" s="3" t="s">
        <v>577</v>
      </c>
    </row>
    <row r="46" spans="1:6" ht="15.75" customHeight="1" x14ac:dyDescent="0.15">
      <c r="A46" s="3" t="str">
        <v>Will more than 6.6k die from covid in 2022?</v>
      </c>
      <c r="B46" s="3">
        <v>0.3</v>
      </c>
      <c r="C46" s="3">
        <f t="shared" si="0"/>
        <v>0.7</v>
      </c>
      <c r="D46" s="3" t="e">
        <f t="shared" ca="1" si="1"/>
        <v>#NAME?</v>
      </c>
      <c r="E46" s="3" t="e">
        <f ca="1"/>
        <v>#NAME?</v>
      </c>
      <c r="F46" s="3" t="s">
        <v>581</v>
      </c>
    </row>
    <row r="47" spans="1:6" ht="15.75" customHeight="1" x14ac:dyDescent="0.15">
      <c r="A47" s="3" t="str">
        <v>Will a new variant of covid-19 appear that leads to a significant amount of cases?</v>
      </c>
      <c r="B47" s="3">
        <v>0.7</v>
      </c>
      <c r="C47" s="3">
        <f t="shared" si="0"/>
        <v>0.7</v>
      </c>
      <c r="D47" s="3" t="e">
        <f t="shared" ca="1" si="1"/>
        <v>#NAME?</v>
      </c>
      <c r="E47" s="3" t="e">
        <f ca="1"/>
        <v>#NAME?</v>
      </c>
      <c r="F47" s="3" t="s">
        <v>581</v>
      </c>
    </row>
    <row r="48" spans="1:6" ht="13" x14ac:dyDescent="0.15">
      <c r="A48" s="3" t="str">
        <v>Will the Queen of England die in 2022?</v>
      </c>
      <c r="B48" s="3">
        <v>0.15</v>
      </c>
      <c r="C48" s="3">
        <f t="shared" si="0"/>
        <v>0.85</v>
      </c>
      <c r="D48" s="3" t="e">
        <f t="shared" ca="1" si="1"/>
        <v>#NAME?</v>
      </c>
      <c r="E48" s="3" t="e">
        <f ca="1"/>
        <v>#NAME?</v>
      </c>
      <c r="F48" s="3" t="s">
        <v>577</v>
      </c>
    </row>
    <row r="49" spans="1:6" ht="13" x14ac:dyDescent="0.15">
      <c r="A49" s="3" t="str">
        <v>Will Kendrick Lamar release a new album in 2022?</v>
      </c>
      <c r="B49" s="3">
        <v>0.65</v>
      </c>
      <c r="C49" s="3">
        <f t="shared" si="0"/>
        <v>0.65</v>
      </c>
      <c r="D49" s="3" t="e">
        <f t="shared" ca="1" si="1"/>
        <v>#NAME?</v>
      </c>
      <c r="E49" s="3" t="e">
        <f ca="1"/>
        <v>#NAME?</v>
      </c>
      <c r="F49" s="3" t="s">
        <v>584</v>
      </c>
    </row>
    <row r="50" spans="1:6" ht="13" x14ac:dyDescent="0.15">
      <c r="A50" s="3" t="str">
        <v>Will there be another period of online technig only at SSE in 2022?</v>
      </c>
      <c r="B50" s="3">
        <v>0.1</v>
      </c>
      <c r="C50" s="3">
        <f t="shared" si="0"/>
        <v>0.9</v>
      </c>
      <c r="D50" s="3" t="e">
        <f t="shared" ca="1" si="1"/>
        <v>#NAME?</v>
      </c>
      <c r="E50" s="3" t="e">
        <f ca="1"/>
        <v>#NAME?</v>
      </c>
      <c r="F50" s="3" t="s">
        <v>581</v>
      </c>
    </row>
    <row r="51" spans="1:6" ht="13" x14ac:dyDescent="0.15">
      <c r="A51" s="3" t="str">
        <v xml:space="preserve">Will GiveWell receive and move more than $400M in funds in 2022? </v>
      </c>
      <c r="B51" s="3">
        <v>0.75</v>
      </c>
      <c r="C51" s="3">
        <f t="shared" si="0"/>
        <v>0.75</v>
      </c>
      <c r="D51" s="3" t="e">
        <f t="shared" ca="1" si="1"/>
        <v>#NAME?</v>
      </c>
      <c r="E51" s="3" t="e">
        <f ca="1"/>
        <v>#NAME?</v>
      </c>
      <c r="F51" s="3" t="s">
        <v>581</v>
      </c>
    </row>
    <row r="52" spans="1:6" ht="13" x14ac:dyDescent="0.15">
      <c r="A52" s="3" t="str">
        <v>Will James Webb find something groundbreaking in 2022?</v>
      </c>
      <c r="B52" s="3">
        <v>0.05</v>
      </c>
      <c r="C52" s="3">
        <f t="shared" si="0"/>
        <v>0.95</v>
      </c>
      <c r="D52" s="3" t="e">
        <f t="shared" ca="1" si="1"/>
        <v>#NAME?</v>
      </c>
      <c r="E52" s="3" t="e">
        <f ca="1"/>
        <v>#NAME?</v>
      </c>
      <c r="F52" s="3" t="s">
        <v>581</v>
      </c>
    </row>
    <row r="53" spans="1:6" ht="13" x14ac:dyDescent="0.15">
      <c r="A53" s="3" t="str">
        <v>Will we get clear evidence for life outside of earth in 2022?</v>
      </c>
      <c r="B53" s="3">
        <v>9.9999999999999995E-7</v>
      </c>
      <c r="C53" s="3">
        <f t="shared" si="0"/>
        <v>0.99999899999999997</v>
      </c>
      <c r="D53" s="3" t="e">
        <f t="shared" ca="1" si="1"/>
        <v>#NAME?</v>
      </c>
      <c r="E53" s="3" t="e">
        <f ca="1"/>
        <v>#NAME?</v>
      </c>
      <c r="F53" s="3" t="s">
        <v>581</v>
      </c>
    </row>
    <row r="54" spans="1:6" ht="13" x14ac:dyDescent="0.15">
      <c r="A54" s="3" t="str">
        <v>Will AI systems be able to solve hard math or science problems in 2022?</v>
      </c>
      <c r="B54" s="3">
        <v>0.02</v>
      </c>
      <c r="C54" s="3">
        <f t="shared" si="0"/>
        <v>0.98</v>
      </c>
      <c r="D54" s="3" t="e">
        <f t="shared" ca="1" si="1"/>
        <v>#NAME?</v>
      </c>
      <c r="E54" s="3" t="e">
        <f ca="1"/>
        <v>#NAME?</v>
      </c>
      <c r="F54" s="3" t="s">
        <v>581</v>
      </c>
    </row>
    <row r="55" spans="1:6" ht="13" x14ac:dyDescent="0.15">
      <c r="A55" s="3" t="str">
        <v>Will fusion companies get more than $2bn in VC funding in 2022?</v>
      </c>
      <c r="B55" s="3">
        <v>0.65</v>
      </c>
      <c r="C55" s="3">
        <f t="shared" si="0"/>
        <v>0.65</v>
      </c>
      <c r="D55" s="3" t="e">
        <f t="shared" ca="1" si="1"/>
        <v>#NAME?</v>
      </c>
      <c r="E55" s="3" t="e">
        <f ca="1"/>
        <v>#NAME?</v>
      </c>
      <c r="F55" s="3" t="s">
        <v>577</v>
      </c>
    </row>
    <row r="56" spans="1:6" ht="13" x14ac:dyDescent="0.15">
      <c r="A56" s="3" t="str">
        <v>Will Elon Musk announce a formal mission to Mars in 2022?</v>
      </c>
      <c r="B56" s="3">
        <v>0.6</v>
      </c>
      <c r="E56" s="3" t="e">
        <f ca="1"/>
        <v>#NAME?</v>
      </c>
      <c r="F56" s="3" t="s">
        <v>577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Scores</vt:lpstr>
      <vt:lpstr>Summary</vt:lpstr>
      <vt:lpstr>Open Full</vt:lpstr>
      <vt:lpstr>Open Metaculus</vt:lpstr>
      <vt:lpstr>Finished Full</vt:lpstr>
      <vt:lpstr>Finished Metaculus</vt:lpstr>
      <vt:lpstr>Predictions 2023</vt:lpstr>
      <vt:lpstr>Predictions 2022</vt:lpstr>
      <vt:lpstr>Calibration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Svensson</cp:lastModifiedBy>
  <dcterms:modified xsi:type="dcterms:W3CDTF">2023-10-03T16:51:58Z</dcterms:modified>
</cp:coreProperties>
</file>