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ley\Desktop\"/>
    </mc:Choice>
  </mc:AlternateContent>
  <xr:revisionPtr revIDLastSave="0" documentId="13_ncr:1_{61617D2C-DB7D-49C9-BA6E-8CF0F689D045}" xr6:coauthVersionLast="45" xr6:coauthVersionMax="45" xr10:uidLastSave="{00000000-0000-0000-0000-000000000000}"/>
  <bookViews>
    <workbookView xWindow="17475" yWindow="735" windowWidth="8910" windowHeight="11385" activeTab="1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2" l="1"/>
  <c r="D52" i="2" s="1"/>
  <c r="C53" i="2" s="1"/>
  <c r="E15" i="2"/>
  <c r="E16" i="2"/>
  <c r="E17" i="2"/>
  <c r="E18" i="2"/>
  <c r="E20" i="2"/>
  <c r="E21" i="2"/>
  <c r="E22" i="2"/>
  <c r="E23" i="2"/>
  <c r="E24" i="2"/>
  <c r="E26" i="2"/>
  <c r="E27" i="2"/>
  <c r="E28" i="2"/>
  <c r="E14" i="2"/>
  <c r="E10" i="2"/>
  <c r="E11" i="2"/>
  <c r="E12" i="2"/>
  <c r="E9" i="2"/>
  <c r="D26" i="2"/>
  <c r="F26" i="2" s="1"/>
  <c r="D28" i="2"/>
  <c r="F28" i="2" s="1"/>
  <c r="D27" i="2"/>
  <c r="F27" i="2" s="1"/>
  <c r="F10" i="2"/>
  <c r="F11" i="2"/>
  <c r="F12" i="2"/>
  <c r="F14" i="2"/>
  <c r="F15" i="2"/>
  <c r="F16" i="2"/>
  <c r="F17" i="2"/>
  <c r="F18" i="2"/>
  <c r="F20" i="2"/>
  <c r="F21" i="2"/>
  <c r="F22" i="2"/>
  <c r="F23" i="2"/>
  <c r="F24" i="2"/>
  <c r="F9" i="2"/>
  <c r="E53" i="2" l="1"/>
  <c r="D53" i="2"/>
  <c r="C29" i="2"/>
  <c r="F9" i="1"/>
  <c r="G9" i="1" s="1"/>
  <c r="G15" i="1"/>
  <c r="H15" i="1" s="1"/>
  <c r="G20" i="1"/>
  <c r="H20" i="1" s="1"/>
  <c r="G24" i="1"/>
  <c r="H24" i="1" s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2" i="1"/>
  <c r="H12" i="1" s="1"/>
  <c r="F13" i="1"/>
  <c r="G13" i="1" s="1"/>
  <c r="H13" i="1" s="1"/>
  <c r="F53" i="2" l="1"/>
  <c r="C54" i="2"/>
  <c r="D29" i="2"/>
  <c r="C30" i="2" s="1"/>
  <c r="D30" i="2" s="1"/>
  <c r="C32" i="2" s="1"/>
  <c r="E29" i="2"/>
  <c r="H10" i="1"/>
  <c r="H26" i="1"/>
  <c r="H27" i="1"/>
  <c r="G27" i="1"/>
  <c r="G22" i="1"/>
  <c r="H22" i="1" s="1"/>
  <c r="G17" i="1"/>
  <c r="H17" i="1" s="1"/>
  <c r="G26" i="1"/>
  <c r="G21" i="1"/>
  <c r="H21" i="1" s="1"/>
  <c r="G16" i="1"/>
  <c r="H16" i="1" s="1"/>
  <c r="H11" i="1"/>
  <c r="G28" i="1"/>
  <c r="H28" i="1" s="1"/>
  <c r="G23" i="1"/>
  <c r="H23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F29" i="2" l="1"/>
  <c r="E54" i="2"/>
  <c r="D54" i="2"/>
  <c r="C55" i="2" s="1"/>
  <c r="E30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B3" i="1"/>
  <c r="F54" i="2" l="1"/>
  <c r="E55" i="2"/>
  <c r="D55" i="2"/>
  <c r="F55" i="2" s="1"/>
  <c r="F30" i="2"/>
  <c r="D32" i="2" l="1"/>
  <c r="E32" i="2"/>
  <c r="F32" i="2" l="1"/>
  <c r="C33" i="2"/>
  <c r="D33" i="2" l="1"/>
  <c r="E33" i="2"/>
  <c r="F33" i="2" l="1"/>
  <c r="C34" i="2"/>
  <c r="D34" i="2" s="1"/>
  <c r="C35" i="2" l="1"/>
  <c r="E34" i="2"/>
  <c r="F34" i="2"/>
  <c r="D35" i="2" l="1"/>
  <c r="C37" i="2" s="1"/>
  <c r="E35" i="2"/>
  <c r="F35" i="2" l="1"/>
  <c r="D37" i="2" l="1"/>
  <c r="C38" i="2" s="1"/>
  <c r="E37" i="2"/>
  <c r="F37" i="2"/>
  <c r="E38" i="2" l="1"/>
  <c r="D38" i="2"/>
  <c r="C39" i="2" s="1"/>
  <c r="D39" i="2" s="1"/>
  <c r="F38" i="2" l="1"/>
  <c r="C40" i="2"/>
  <c r="E39" i="2"/>
  <c r="F39" i="2"/>
  <c r="E40" i="2" l="1"/>
  <c r="D40" i="2"/>
  <c r="F40" i="2" s="1"/>
  <c r="C42" i="2" l="1"/>
  <c r="D42" i="2" s="1"/>
  <c r="C43" i="2" l="1"/>
  <c r="D43" i="2" s="1"/>
  <c r="F42" i="2"/>
  <c r="E42" i="2"/>
  <c r="C44" i="2"/>
  <c r="E43" i="2"/>
  <c r="D44" i="2" l="1"/>
  <c r="C45" i="2" s="1"/>
  <c r="F44" i="2"/>
  <c r="E44" i="2"/>
  <c r="F43" i="2"/>
  <c r="E45" i="2" l="1"/>
  <c r="D45" i="2"/>
  <c r="C47" i="2" l="1"/>
  <c r="D47" i="2" s="1"/>
  <c r="C48" i="2" s="1"/>
  <c r="D48" i="2" s="1"/>
  <c r="E47" i="2"/>
  <c r="F45" i="2"/>
  <c r="F47" i="2" l="1"/>
  <c r="E48" i="2"/>
  <c r="C49" i="2"/>
  <c r="D49" i="2" s="1"/>
  <c r="C50" i="2" l="1"/>
  <c r="E49" i="2"/>
  <c r="F49" i="2"/>
  <c r="F48" i="2"/>
  <c r="D50" i="2" l="1"/>
  <c r="C57" i="2" s="1"/>
  <c r="E50" i="2"/>
  <c r="F50" i="2" l="1"/>
  <c r="E52" i="2" l="1"/>
  <c r="F52" i="2"/>
  <c r="E57" i="2" l="1"/>
  <c r="D57" i="2"/>
  <c r="C58" i="2" s="1"/>
  <c r="F57" i="2" l="1"/>
  <c r="E58" i="2"/>
  <c r="D58" i="2"/>
  <c r="F58" i="2" s="1"/>
</calcChain>
</file>

<file path=xl/sharedStrings.xml><?xml version="1.0" encoding="utf-8"?>
<sst xmlns="http://schemas.openxmlformats.org/spreadsheetml/2006/main" count="277" uniqueCount="132">
  <si>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</si>
  <si>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</si>
  <si>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</si>
  <si>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</si>
  <si>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</si>
  <si>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</si>
  <si>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</si>
  <si>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</si>
  <si>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</si>
  <si>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</si>
  <si>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</si>
  <si>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</si>
  <si>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</si>
  <si>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</si>
  <si>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</si>
  <si>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</si>
  <si>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</si>
  <si>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</si>
  <si>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</si>
  <si>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</si>
  <si>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</si>
  <si>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</si>
  <si>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</si>
  <si>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</si>
  <si>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</si>
  <si>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</si>
  <si>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</si>
  <si>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</si>
  <si>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</si>
  <si>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</si>
  <si>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</si>
  <si>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</si>
  <si>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</si>
  <si>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</si>
  <si>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</si>
  <si>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</si>
  <si>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</si>
  <si>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</si>
  <si>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</si>
  <si>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</si>
  <si>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</si>
  <si>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</si>
  <si>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</si>
  <si>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</si>
  <si>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</si>
  <si>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</si>
  <si>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</si>
  <si>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</si>
  <si>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</si>
  <si>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</si>
  <si>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</si>
  <si>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</si>
  <si>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</si>
  <si>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</si>
  <si>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</si>
  <si>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</si>
  <si>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</si>
  <si>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</si>
  <si>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</si>
  <si>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</si>
  <si>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</si>
  <si>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</si>
  <si>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</si>
  <si>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</si>
  <si>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</si>
  <si>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</si>
  <si>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</si>
  <si>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</si>
  <si>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</si>
  <si>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</si>
  <si>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Team Organisation</t>
  </si>
  <si>
    <t>Creation of Github Repo</t>
  </si>
  <si>
    <t>Creation of Google Drive</t>
  </si>
  <si>
    <t>Team Meeting</t>
  </si>
  <si>
    <t>Task Allocation</t>
  </si>
  <si>
    <t>Initial Team Meeting</t>
  </si>
  <si>
    <t>Everyone</t>
  </si>
  <si>
    <t>Bayley</t>
  </si>
  <si>
    <t>Jack</t>
  </si>
  <si>
    <t>Requirements Documentation</t>
  </si>
  <si>
    <t>Non-functional requirements</t>
  </si>
  <si>
    <t>Risk Management</t>
  </si>
  <si>
    <t>Test Plan</t>
  </si>
  <si>
    <t>Ellis</t>
  </si>
  <si>
    <t>Mike</t>
  </si>
  <si>
    <t>Documentation of Modelling</t>
  </si>
  <si>
    <t>Domain Requirements &amp; Feasibility Study</t>
  </si>
  <si>
    <t>Use Case</t>
  </si>
  <si>
    <t>Flowchart</t>
  </si>
  <si>
    <t>Class Diagram</t>
  </si>
  <si>
    <t>Sequence Diagram</t>
  </si>
  <si>
    <t>Graphics / Wireframes</t>
  </si>
  <si>
    <t>Functional Requirements</t>
  </si>
  <si>
    <t>Understanding C#</t>
  </si>
  <si>
    <t>Tom</t>
  </si>
  <si>
    <t>Sprint 1 User Stories</t>
  </si>
  <si>
    <t>Sprint 1 Task Cards</t>
  </si>
  <si>
    <t>Sprint 2 Task Cards</t>
  </si>
  <si>
    <t>Sprint 1 Coding</t>
  </si>
  <si>
    <t>Sprint Cycle 1</t>
  </si>
  <si>
    <t>Tom/Ellis</t>
  </si>
  <si>
    <t>Sprint 1 Testing &amp; Documentation</t>
  </si>
  <si>
    <t>Sprint Cycle 2</t>
  </si>
  <si>
    <t>Sprint 2 User Stories</t>
  </si>
  <si>
    <t>Sprint 2 Coding</t>
  </si>
  <si>
    <t>Sprint 2 Testing &amp; Documentation</t>
  </si>
  <si>
    <t>Sprint Cycle 3</t>
  </si>
  <si>
    <t>Sprint 3 User Stories</t>
  </si>
  <si>
    <t>Sprint 3 Task Cards</t>
  </si>
  <si>
    <t>Sprint 3 Coding</t>
  </si>
  <si>
    <t>Sprint 3 Testing &amp; Documentation</t>
  </si>
  <si>
    <t>Sprint Cycle 4</t>
  </si>
  <si>
    <t>Sprint 4 User Stories</t>
  </si>
  <si>
    <t>Sprint 4 Task Cards</t>
  </si>
  <si>
    <t>Sprint 4 Coding</t>
  </si>
  <si>
    <t>Sprint 4 Testing &amp; Documentation</t>
  </si>
  <si>
    <t>Sprint Cycle 5</t>
  </si>
  <si>
    <t>Sprint 5 User Stories</t>
  </si>
  <si>
    <t>Sprint 5 Task Cards</t>
  </si>
  <si>
    <t>Sprint 5 Coding</t>
  </si>
  <si>
    <t>Sprint 5 Testing &amp; Documentation</t>
  </si>
  <si>
    <t>Report</t>
  </si>
  <si>
    <t>User Guide / Technical Guide</t>
  </si>
  <si>
    <t>Evaluation</t>
  </si>
  <si>
    <t>Research &amp; Development</t>
  </si>
  <si>
    <t>Research into AI Opponents</t>
  </si>
  <si>
    <t>Develop Prototype 'Smart' AI</t>
  </si>
  <si>
    <t>Develop AI techniques</t>
  </si>
  <si>
    <t>Develop Prototype 'Random' AI</t>
  </si>
  <si>
    <t>Uknown</t>
  </si>
  <si>
    <t>Unkown</t>
  </si>
  <si>
    <t>TeaTea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</si>
</sst>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Team Meeting</c:v>
                </c:pt>
                <c:pt idx="1">
                  <c:v>Creation of Github Repo</c:v>
                </c:pt>
                <c:pt idx="2">
                  <c:v>Creation of Google Drive</c:v>
                </c:pt>
                <c:pt idx="3">
                  <c:v>Task Allocation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Team Meeting</c:v>
                </c:pt>
                <c:pt idx="1">
                  <c:v>Creation of Github Repo</c:v>
                </c:pt>
                <c:pt idx="2">
                  <c:v>Creation of Google Drive</c:v>
                </c:pt>
                <c:pt idx="3">
                  <c:v>Task Allocation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0.4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Team Meeting</c:v>
                </c:pt>
                <c:pt idx="1">
                  <c:v>Creation of Github Repo</c:v>
                </c:pt>
                <c:pt idx="2">
                  <c:v>Creation of Google Drive</c:v>
                </c:pt>
                <c:pt idx="3">
                  <c:v>Task Allocation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45602990735535E-2"/>
          <c:y val="1.7968147817861211E-4"/>
          <c:w val="0.79193900989391086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  <a:ln>
              <a:noFill/>
            </a:ln>
            <a:effectLst/>
          </c:spPr>
          <c:invertIfNegative val="1"/>
          <c:cat>
            <c:strRef>
              <c:f>'Basic Gantt Chart'!$B$9:$B$58</c:f>
              <c:strCache>
                <c:ptCount val="50"/>
                <c:pt idx="0">
                  <c:v>Initial Team Meeting</c:v>
                </c:pt>
                <c:pt idx="1">
                  <c:v>Task Allocation</c:v>
                </c:pt>
                <c:pt idx="2">
                  <c:v>Creation of Google Drive</c:v>
                </c:pt>
                <c:pt idx="3">
                  <c:v>Creation of Github Repo</c:v>
                </c:pt>
                <c:pt idx="5">
                  <c:v>Non-functional requirements</c:v>
                </c:pt>
                <c:pt idx="6">
                  <c:v>Functional Requirements</c:v>
                </c:pt>
                <c:pt idx="7">
                  <c:v>Domain Requirements &amp; Feasibility Study</c:v>
                </c:pt>
                <c:pt idx="8">
                  <c:v>Risk Management</c:v>
                </c:pt>
                <c:pt idx="9">
                  <c:v>Test Plan</c:v>
                </c:pt>
                <c:pt idx="11">
                  <c:v>Use Case</c:v>
                </c:pt>
                <c:pt idx="12">
                  <c:v>Flowchart</c:v>
                </c:pt>
                <c:pt idx="13">
                  <c:v>Class Diagram</c:v>
                </c:pt>
                <c:pt idx="14">
                  <c:v>Sequence Diagram</c:v>
                </c:pt>
                <c:pt idx="15">
                  <c:v>Graphics / Wireframes</c:v>
                </c:pt>
                <c:pt idx="17">
                  <c:v>Understanding C#</c:v>
                </c:pt>
                <c:pt idx="18">
                  <c:v>Sprint 1 User Stories</c:v>
                </c:pt>
                <c:pt idx="19">
                  <c:v>Sprint 1 Task Cards</c:v>
                </c:pt>
                <c:pt idx="20">
                  <c:v>Sprint 1 Coding</c:v>
                </c:pt>
                <c:pt idx="21">
                  <c:v>Sprint 1 Testing &amp; Documentation</c:v>
                </c:pt>
                <c:pt idx="23">
                  <c:v>Sprint 2 User Stories</c:v>
                </c:pt>
                <c:pt idx="24">
                  <c:v>Sprint 2 Task Cards</c:v>
                </c:pt>
                <c:pt idx="25">
                  <c:v>Sprint 2 Coding</c:v>
                </c:pt>
                <c:pt idx="26">
                  <c:v>Sprint 2 Testing &amp; Documentation</c:v>
                </c:pt>
                <c:pt idx="28">
                  <c:v>Sprint 3 User Stories</c:v>
                </c:pt>
                <c:pt idx="29">
                  <c:v>Sprint 3 Task Cards</c:v>
                </c:pt>
                <c:pt idx="30">
                  <c:v>Sprint 3 Coding</c:v>
                </c:pt>
                <c:pt idx="31">
                  <c:v>Sprint 3 Testing &amp; Documentation</c:v>
                </c:pt>
                <c:pt idx="33">
                  <c:v>Sprint 4 User Stories</c:v>
                </c:pt>
                <c:pt idx="34">
                  <c:v>Sprint 4 Task Cards</c:v>
                </c:pt>
                <c:pt idx="35">
                  <c:v>Sprint 4 Coding</c:v>
                </c:pt>
                <c:pt idx="36">
                  <c:v>Sprint 4 Testing &amp; Documentation</c:v>
                </c:pt>
                <c:pt idx="38">
                  <c:v>Sprint 5 User Stories</c:v>
                </c:pt>
                <c:pt idx="39">
                  <c:v>Sprint 5 Task Cards</c:v>
                </c:pt>
                <c:pt idx="40">
                  <c:v>Sprint 5 Coding</c:v>
                </c:pt>
                <c:pt idx="41">
                  <c:v>Sprint 5 Testing &amp; Documentation</c:v>
                </c:pt>
                <c:pt idx="43">
                  <c:v>Research into AI Opponents</c:v>
                </c:pt>
                <c:pt idx="44">
                  <c:v>Develop AI techniques</c:v>
                </c:pt>
                <c:pt idx="45">
                  <c:v>Develop Prototype 'Random' AI</c:v>
                </c:pt>
                <c:pt idx="46">
                  <c:v>Develop Prototype 'Smart' AI</c:v>
                </c:pt>
                <c:pt idx="48">
                  <c:v>User Guide / Technical Guide</c:v>
                </c:pt>
                <c:pt idx="49">
                  <c:v>Evaluation</c:v>
                </c:pt>
              </c:strCache>
            </c:strRef>
          </c:cat>
          <c:val>
            <c:numRef>
              <c:f>'Basic Gantt Chart'!$E$9:$E$58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19</c:v>
                </c:pt>
                <c:pt idx="17">
                  <c:v>5</c:v>
                </c:pt>
                <c:pt idx="18">
                  <c:v>14</c:v>
                </c:pt>
                <c:pt idx="19">
                  <c:v>17</c:v>
                </c:pt>
                <c:pt idx="20">
                  <c:v>20</c:v>
                </c:pt>
                <c:pt idx="21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41</c:v>
                </c:pt>
                <c:pt idx="31">
                  <c:v>47</c:v>
                </c:pt>
                <c:pt idx="33">
                  <c:v>50</c:v>
                </c:pt>
                <c:pt idx="34">
                  <c:v>52</c:v>
                </c:pt>
                <c:pt idx="35">
                  <c:v>55</c:v>
                </c:pt>
                <c:pt idx="36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69</c:v>
                </c:pt>
                <c:pt idx="41">
                  <c:v>72</c:v>
                </c:pt>
                <c:pt idx="43">
                  <c:v>26</c:v>
                </c:pt>
                <c:pt idx="44">
                  <c:v>36</c:v>
                </c:pt>
                <c:pt idx="45">
                  <c:v>46</c:v>
                </c:pt>
                <c:pt idx="46">
                  <c:v>56</c:v>
                </c:pt>
                <c:pt idx="48">
                  <c:v>74</c:v>
                </c:pt>
                <c:pt idx="49">
                  <c:v>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strRef>
              <c:f>'Basic Gantt Chart'!$B$9:$B$58</c:f>
              <c:strCache>
                <c:ptCount val="50"/>
                <c:pt idx="0">
                  <c:v>Initial Team Meeting</c:v>
                </c:pt>
                <c:pt idx="1">
                  <c:v>Task Allocation</c:v>
                </c:pt>
                <c:pt idx="2">
                  <c:v>Creation of Google Drive</c:v>
                </c:pt>
                <c:pt idx="3">
                  <c:v>Creation of Github Repo</c:v>
                </c:pt>
                <c:pt idx="5">
                  <c:v>Non-functional requirements</c:v>
                </c:pt>
                <c:pt idx="6">
                  <c:v>Functional Requirements</c:v>
                </c:pt>
                <c:pt idx="7">
                  <c:v>Domain Requirements &amp; Feasibility Study</c:v>
                </c:pt>
                <c:pt idx="8">
                  <c:v>Risk Management</c:v>
                </c:pt>
                <c:pt idx="9">
                  <c:v>Test Plan</c:v>
                </c:pt>
                <c:pt idx="11">
                  <c:v>Use Case</c:v>
                </c:pt>
                <c:pt idx="12">
                  <c:v>Flowchart</c:v>
                </c:pt>
                <c:pt idx="13">
                  <c:v>Class Diagram</c:v>
                </c:pt>
                <c:pt idx="14">
                  <c:v>Sequence Diagram</c:v>
                </c:pt>
                <c:pt idx="15">
                  <c:v>Graphics / Wireframes</c:v>
                </c:pt>
                <c:pt idx="17">
                  <c:v>Understanding C#</c:v>
                </c:pt>
                <c:pt idx="18">
                  <c:v>Sprint 1 User Stories</c:v>
                </c:pt>
                <c:pt idx="19">
                  <c:v>Sprint 1 Task Cards</c:v>
                </c:pt>
                <c:pt idx="20">
                  <c:v>Sprint 1 Coding</c:v>
                </c:pt>
                <c:pt idx="21">
                  <c:v>Sprint 1 Testing &amp; Documentation</c:v>
                </c:pt>
                <c:pt idx="23">
                  <c:v>Sprint 2 User Stories</c:v>
                </c:pt>
                <c:pt idx="24">
                  <c:v>Sprint 2 Task Cards</c:v>
                </c:pt>
                <c:pt idx="25">
                  <c:v>Sprint 2 Coding</c:v>
                </c:pt>
                <c:pt idx="26">
                  <c:v>Sprint 2 Testing &amp; Documentation</c:v>
                </c:pt>
                <c:pt idx="28">
                  <c:v>Sprint 3 User Stories</c:v>
                </c:pt>
                <c:pt idx="29">
                  <c:v>Sprint 3 Task Cards</c:v>
                </c:pt>
                <c:pt idx="30">
                  <c:v>Sprint 3 Coding</c:v>
                </c:pt>
                <c:pt idx="31">
                  <c:v>Sprint 3 Testing &amp; Documentation</c:v>
                </c:pt>
                <c:pt idx="33">
                  <c:v>Sprint 4 User Stories</c:v>
                </c:pt>
                <c:pt idx="34">
                  <c:v>Sprint 4 Task Cards</c:v>
                </c:pt>
                <c:pt idx="35">
                  <c:v>Sprint 4 Coding</c:v>
                </c:pt>
                <c:pt idx="36">
                  <c:v>Sprint 4 Testing &amp; Documentation</c:v>
                </c:pt>
                <c:pt idx="38">
                  <c:v>Sprint 5 User Stories</c:v>
                </c:pt>
                <c:pt idx="39">
                  <c:v>Sprint 5 Task Cards</c:v>
                </c:pt>
                <c:pt idx="40">
                  <c:v>Sprint 5 Coding</c:v>
                </c:pt>
                <c:pt idx="41">
                  <c:v>Sprint 5 Testing &amp; Documentation</c:v>
                </c:pt>
                <c:pt idx="43">
                  <c:v>Research into AI Opponents</c:v>
                </c:pt>
                <c:pt idx="44">
                  <c:v>Develop AI techniques</c:v>
                </c:pt>
                <c:pt idx="45">
                  <c:v>Develop Prototype 'Random' AI</c:v>
                </c:pt>
                <c:pt idx="46">
                  <c:v>Develop Prototype 'Smart' AI</c:v>
                </c:pt>
                <c:pt idx="48">
                  <c:v>User Guide / Technical Guide</c:v>
                </c:pt>
                <c:pt idx="49">
                  <c:v>Evaluation</c:v>
                </c:pt>
              </c:strCache>
            </c:strRef>
          </c:cat>
          <c:val>
            <c:numRef>
              <c:f>'Basic Gantt Chart'!$F$9:$F$58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7">
                  <c:v>10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99962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259773</xdr:colOff>
      <xdr:row>8</xdr:row>
      <xdr:rowOff>26843</xdr:rowOff>
    </xdr:from>
    <xdr:ext cx="25832231" cy="14156748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zoomScale="85" zoomScaleNormal="85" workbookViewId="0">
      <selection activeCell="U6" sqref="U6:Y6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3"/>
      <c r="H3" s="73"/>
      <c r="I3" s="73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70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73</v>
      </c>
      <c r="C9" s="67">
        <v>43877</v>
      </c>
      <c r="D9" s="60">
        <v>1</v>
      </c>
      <c r="E9" s="68">
        <v>43878</v>
      </c>
      <c r="F9" s="74">
        <f>DATEDIF(C9,E9,"d")+1</f>
        <v>2</v>
      </c>
      <c r="G9" s="62">
        <f>SUM(F9*J9)</f>
        <v>2</v>
      </c>
      <c r="H9" s="75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71</v>
      </c>
      <c r="C10" s="67">
        <v>43878</v>
      </c>
      <c r="D10" s="60">
        <v>2</v>
      </c>
      <c r="E10" s="68">
        <v>43879</v>
      </c>
      <c r="F10" s="74">
        <f t="shared" ref="F10:F29" si="0">DATEDIF(C10,E10,"d")+1</f>
        <v>2</v>
      </c>
      <c r="G10" s="62">
        <v>2</v>
      </c>
      <c r="H10" s="75">
        <f t="shared" ref="H10:H29" si="1">SUM(F10-G10)</f>
        <v>0</v>
      </c>
      <c r="I10" s="57" t="s">
        <v>27</v>
      </c>
      <c r="J10" s="63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72</v>
      </c>
      <c r="C11" s="67">
        <v>43878</v>
      </c>
      <c r="D11" s="60">
        <v>2</v>
      </c>
      <c r="E11" s="68">
        <v>43879</v>
      </c>
      <c r="F11" s="74">
        <v>2</v>
      </c>
      <c r="G11" s="62">
        <v>2</v>
      </c>
      <c r="H11" s="75">
        <f t="shared" si="1"/>
        <v>0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74</v>
      </c>
      <c r="C12" s="67">
        <v>43877</v>
      </c>
      <c r="D12" s="60">
        <v>1</v>
      </c>
      <c r="E12" s="68">
        <v>43878</v>
      </c>
      <c r="F12" s="74">
        <f t="shared" si="0"/>
        <v>2</v>
      </c>
      <c r="G12" s="62">
        <v>2</v>
      </c>
      <c r="H12" s="75">
        <f t="shared" si="1"/>
        <v>0</v>
      </c>
      <c r="I12" s="57" t="s">
        <v>31</v>
      </c>
      <c r="J12" s="64">
        <v>0.4</v>
      </c>
    </row>
    <row r="13" spans="1:36" ht="15">
      <c r="B13" s="57" t="s">
        <v>32</v>
      </c>
      <c r="C13" s="67">
        <v>43880</v>
      </c>
      <c r="D13" s="60">
        <v>4</v>
      </c>
      <c r="E13" s="68">
        <v>43881</v>
      </c>
      <c r="F13" s="74">
        <f t="shared" si="0"/>
        <v>2</v>
      </c>
      <c r="G13" s="62">
        <f t="shared" ref="G13:G29" si="2">SUM(F13*J13)</f>
        <v>0.4</v>
      </c>
      <c r="H13" s="75">
        <f t="shared" si="1"/>
        <v>1.6</v>
      </c>
      <c r="I13" s="57" t="s">
        <v>33</v>
      </c>
      <c r="J13" s="65">
        <v>0.2</v>
      </c>
    </row>
    <row r="14" spans="1:36">
      <c r="A14" s="52" t="s">
        <v>36</v>
      </c>
      <c r="B14" s="66"/>
      <c r="C14" s="66"/>
      <c r="D14" s="66"/>
      <c r="E14" s="66"/>
      <c r="F14" s="66"/>
      <c r="G14" s="66"/>
      <c r="H14" s="66"/>
      <c r="I14" s="66"/>
      <c r="J14" s="66"/>
    </row>
    <row r="15" spans="1:36" ht="15">
      <c r="B15" s="57" t="s">
        <v>37</v>
      </c>
      <c r="C15" s="67">
        <v>43109</v>
      </c>
      <c r="D15" s="60">
        <f t="shared" ref="D15:D18" si="3">DAY(C15)</f>
        <v>9</v>
      </c>
      <c r="E15" s="68">
        <v>43112</v>
      </c>
      <c r="F15" s="74">
        <f t="shared" si="0"/>
        <v>4</v>
      </c>
      <c r="G15" s="62">
        <f t="shared" si="2"/>
        <v>4</v>
      </c>
      <c r="H15" s="75">
        <f t="shared" si="1"/>
        <v>0</v>
      </c>
      <c r="I15" s="57" t="s">
        <v>26</v>
      </c>
      <c r="J15" s="69">
        <v>1</v>
      </c>
    </row>
    <row r="16" spans="1:36" ht="15">
      <c r="B16" s="57" t="s">
        <v>38</v>
      </c>
      <c r="C16" s="67">
        <v>43112</v>
      </c>
      <c r="D16" s="60">
        <f t="shared" si="3"/>
        <v>12</v>
      </c>
      <c r="E16" s="68">
        <v>43119</v>
      </c>
      <c r="F16" s="74">
        <f t="shared" si="0"/>
        <v>8</v>
      </c>
      <c r="G16" s="62">
        <f t="shared" si="2"/>
        <v>6.4</v>
      </c>
      <c r="H16" s="75">
        <f t="shared" si="1"/>
        <v>1.5999999999999996</v>
      </c>
      <c r="I16" s="57" t="s">
        <v>27</v>
      </c>
      <c r="J16" s="70">
        <v>0.8</v>
      </c>
    </row>
    <row r="17" spans="1:10" ht="15">
      <c r="B17" s="57" t="s">
        <v>59</v>
      </c>
      <c r="C17" s="67">
        <v>43117</v>
      </c>
      <c r="D17" s="60">
        <f t="shared" si="3"/>
        <v>17</v>
      </c>
      <c r="E17" s="68">
        <v>43119</v>
      </c>
      <c r="F17" s="74">
        <f t="shared" si="0"/>
        <v>3</v>
      </c>
      <c r="G17" s="62">
        <f t="shared" si="2"/>
        <v>1.7999999999999998</v>
      </c>
      <c r="H17" s="75">
        <f t="shared" si="1"/>
        <v>1.2000000000000002</v>
      </c>
      <c r="I17" s="57" t="s">
        <v>29</v>
      </c>
      <c r="J17" s="71">
        <v>0.6</v>
      </c>
    </row>
    <row r="18" spans="1:10" ht="15">
      <c r="B18" s="57" t="s">
        <v>60</v>
      </c>
      <c r="C18" s="67">
        <v>43122</v>
      </c>
      <c r="D18" s="60">
        <f t="shared" si="3"/>
        <v>22</v>
      </c>
      <c r="E18" s="68">
        <v>43126</v>
      </c>
      <c r="F18" s="74">
        <f t="shared" si="0"/>
        <v>5</v>
      </c>
      <c r="G18" s="62">
        <f t="shared" si="2"/>
        <v>2</v>
      </c>
      <c r="H18" s="75">
        <f t="shared" si="1"/>
        <v>3</v>
      </c>
      <c r="I18" s="57" t="s">
        <v>31</v>
      </c>
      <c r="J18" s="71">
        <v>0.4</v>
      </c>
    </row>
    <row r="19" spans="1:10">
      <c r="A19" s="52" t="s">
        <v>41</v>
      </c>
      <c r="B19" s="66"/>
      <c r="C19" s="66"/>
      <c r="D19" s="66"/>
      <c r="E19" s="66"/>
      <c r="F19" s="66"/>
      <c r="G19" s="66"/>
      <c r="H19" s="66"/>
      <c r="I19" s="66"/>
      <c r="J19" s="66"/>
    </row>
    <row r="20" spans="1:10" ht="15">
      <c r="B20" s="57" t="s">
        <v>61</v>
      </c>
      <c r="C20" s="67">
        <v>43115</v>
      </c>
      <c r="D20" s="60">
        <f t="shared" ref="D20:D24" si="4">DAY(C20)</f>
        <v>15</v>
      </c>
      <c r="E20" s="68">
        <v>43119</v>
      </c>
      <c r="F20" s="74">
        <f t="shared" si="0"/>
        <v>5</v>
      </c>
      <c r="G20" s="62">
        <f t="shared" si="2"/>
        <v>5</v>
      </c>
      <c r="H20" s="75">
        <f t="shared" si="1"/>
        <v>0</v>
      </c>
      <c r="I20" s="57" t="s">
        <v>26</v>
      </c>
      <c r="J20" s="71">
        <v>1</v>
      </c>
    </row>
    <row r="21" spans="1:10" ht="15">
      <c r="B21" s="57" t="s">
        <v>62</v>
      </c>
      <c r="C21" s="67">
        <v>43122</v>
      </c>
      <c r="D21" s="60">
        <f t="shared" si="4"/>
        <v>22</v>
      </c>
      <c r="E21" s="68">
        <v>43123</v>
      </c>
      <c r="F21" s="74">
        <f t="shared" si="0"/>
        <v>2</v>
      </c>
      <c r="G21" s="62">
        <f t="shared" si="2"/>
        <v>1.6</v>
      </c>
      <c r="H21" s="75">
        <f t="shared" si="1"/>
        <v>0.39999999999999991</v>
      </c>
      <c r="I21" s="57" t="s">
        <v>27</v>
      </c>
      <c r="J21" s="71">
        <v>0.8</v>
      </c>
    </row>
    <row r="22" spans="1:10" ht="15">
      <c r="B22" s="57" t="s">
        <v>63</v>
      </c>
      <c r="C22" s="67">
        <v>43122</v>
      </c>
      <c r="D22" s="60">
        <f t="shared" si="4"/>
        <v>22</v>
      </c>
      <c r="E22" s="68">
        <v>43126</v>
      </c>
      <c r="F22" s="74">
        <f t="shared" si="0"/>
        <v>5</v>
      </c>
      <c r="G22" s="62">
        <f t="shared" si="2"/>
        <v>3</v>
      </c>
      <c r="H22" s="75">
        <f t="shared" si="1"/>
        <v>2</v>
      </c>
      <c r="I22" s="57" t="s">
        <v>29</v>
      </c>
      <c r="J22" s="71">
        <v>0.6</v>
      </c>
    </row>
    <row r="23" spans="1:10" ht="15">
      <c r="B23" s="57" t="s">
        <v>64</v>
      </c>
      <c r="C23" s="67">
        <v>43126</v>
      </c>
      <c r="D23" s="60">
        <f t="shared" si="4"/>
        <v>26</v>
      </c>
      <c r="E23" s="68">
        <v>43129</v>
      </c>
      <c r="F23" s="74">
        <f t="shared" si="0"/>
        <v>4</v>
      </c>
      <c r="G23" s="62">
        <f t="shared" si="2"/>
        <v>1.6</v>
      </c>
      <c r="H23" s="75">
        <f t="shared" si="1"/>
        <v>2.4</v>
      </c>
      <c r="I23" s="57" t="s">
        <v>31</v>
      </c>
      <c r="J23" s="71">
        <v>0.4</v>
      </c>
    </row>
    <row r="24" spans="1:10" ht="15">
      <c r="B24" s="57" t="s">
        <v>65</v>
      </c>
      <c r="C24" s="67">
        <v>43122</v>
      </c>
      <c r="D24" s="60">
        <f t="shared" si="4"/>
        <v>22</v>
      </c>
      <c r="E24" s="68">
        <v>43125</v>
      </c>
      <c r="F24" s="74">
        <f t="shared" si="0"/>
        <v>4</v>
      </c>
      <c r="G24" s="62">
        <f t="shared" si="2"/>
        <v>0.8</v>
      </c>
      <c r="H24" s="75">
        <f t="shared" si="1"/>
        <v>3.2</v>
      </c>
      <c r="I24" s="57" t="s">
        <v>33</v>
      </c>
      <c r="J24" s="71">
        <v>0.2</v>
      </c>
    </row>
    <row r="25" spans="1:10">
      <c r="A25" s="52" t="s">
        <v>48</v>
      </c>
      <c r="B25" s="66"/>
      <c r="C25" s="66"/>
      <c r="D25" s="66"/>
      <c r="E25" s="66"/>
      <c r="F25" s="66"/>
      <c r="G25" s="66"/>
      <c r="H25" s="66"/>
      <c r="I25" s="66"/>
      <c r="J25" s="66"/>
    </row>
    <row r="26" spans="1:10" ht="15">
      <c r="B26" s="57" t="s">
        <v>66</v>
      </c>
      <c r="C26" s="67">
        <v>43115</v>
      </c>
      <c r="D26" s="60">
        <f t="shared" ref="D26:D29" si="5">DAY(C26)</f>
        <v>15</v>
      </c>
      <c r="E26" s="68">
        <v>43124</v>
      </c>
      <c r="F26" s="74">
        <f t="shared" si="0"/>
        <v>10</v>
      </c>
      <c r="G26" s="62">
        <f t="shared" si="2"/>
        <v>10</v>
      </c>
      <c r="H26" s="75">
        <f t="shared" si="1"/>
        <v>0</v>
      </c>
      <c r="I26" s="57" t="s">
        <v>26</v>
      </c>
      <c r="J26" s="71">
        <v>1</v>
      </c>
    </row>
    <row r="27" spans="1:10" ht="15">
      <c r="B27" s="57" t="s">
        <v>67</v>
      </c>
      <c r="C27" s="67">
        <v>43125</v>
      </c>
      <c r="D27" s="60">
        <f t="shared" si="5"/>
        <v>25</v>
      </c>
      <c r="E27" s="68">
        <v>43130</v>
      </c>
      <c r="F27" s="74">
        <f t="shared" si="0"/>
        <v>6</v>
      </c>
      <c r="G27" s="62">
        <f t="shared" si="2"/>
        <v>4.8000000000000007</v>
      </c>
      <c r="H27" s="75">
        <f t="shared" si="1"/>
        <v>1.1999999999999993</v>
      </c>
      <c r="I27" s="57" t="s">
        <v>27</v>
      </c>
      <c r="J27" s="71">
        <v>0.8</v>
      </c>
    </row>
    <row r="28" spans="1:10" ht="15">
      <c r="B28" s="57" t="s">
        <v>68</v>
      </c>
      <c r="C28" s="67">
        <v>43124</v>
      </c>
      <c r="D28" s="60">
        <f t="shared" si="5"/>
        <v>24</v>
      </c>
      <c r="E28" s="68">
        <v>43130</v>
      </c>
      <c r="F28" s="74">
        <f t="shared" si="0"/>
        <v>7</v>
      </c>
      <c r="G28" s="62">
        <f t="shared" si="2"/>
        <v>4.2</v>
      </c>
      <c r="H28" s="75">
        <f t="shared" si="1"/>
        <v>2.8</v>
      </c>
      <c r="I28" s="57" t="s">
        <v>31</v>
      </c>
      <c r="J28" s="71">
        <v>0.6</v>
      </c>
    </row>
    <row r="29" spans="1:10" ht="15">
      <c r="B29" s="57" t="s">
        <v>69</v>
      </c>
      <c r="C29" s="67">
        <v>43130</v>
      </c>
      <c r="D29" s="60">
        <f t="shared" si="5"/>
        <v>30</v>
      </c>
      <c r="E29" s="68">
        <v>43131</v>
      </c>
      <c r="F29" s="74">
        <f t="shared" si="0"/>
        <v>2</v>
      </c>
      <c r="G29" s="62">
        <f t="shared" si="2"/>
        <v>0</v>
      </c>
      <c r="H29" s="75">
        <f t="shared" si="1"/>
        <v>2</v>
      </c>
      <c r="I29" s="57" t="s">
        <v>33</v>
      </c>
      <c r="J29" s="71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E26:E29 C9:C13 E15:E18 E20:E24 C26:C29 E9:E1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83"/>
  <sheetViews>
    <sheetView showGridLines="0" tabSelected="1" topLeftCell="A25" zoomScale="55" zoomScaleNormal="55" workbookViewId="0">
      <selection activeCell="AI83" sqref="AI8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9" width="7.28515625" customWidth="1"/>
    <col min="10" max="11" width="3.7109375" customWidth="1"/>
    <col min="12" max="12" width="6.42578125" customWidth="1"/>
    <col min="13" max="31" width="4.42578125" customWidth="1"/>
    <col min="32" max="33" width="7.28515625" customWidth="1"/>
  </cols>
  <sheetData>
    <row r="1" spans="1:33" ht="15.7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0" customHeight="1">
      <c r="A3" s="81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</row>
    <row r="4" spans="1:33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80"/>
      <c r="I6" s="78"/>
      <c r="J6" s="78"/>
      <c r="K6" s="78"/>
      <c r="L6" s="78"/>
      <c r="M6" s="80"/>
      <c r="N6" s="78"/>
      <c r="O6" s="78"/>
      <c r="P6" s="78"/>
      <c r="Q6" s="78"/>
      <c r="R6" s="79"/>
      <c r="S6" s="78"/>
      <c r="T6" s="78"/>
      <c r="U6" s="78"/>
      <c r="V6" s="78"/>
      <c r="W6" s="80"/>
      <c r="X6" s="78"/>
      <c r="Y6" s="78"/>
      <c r="Z6" s="78"/>
      <c r="AA6" s="78"/>
      <c r="AB6" s="79"/>
      <c r="AC6" s="78"/>
      <c r="AD6" s="78"/>
      <c r="AE6" s="78"/>
      <c r="AF6" s="78"/>
      <c r="AG6" s="49"/>
    </row>
    <row r="7" spans="1:33" ht="15">
      <c r="A7" s="78"/>
      <c r="B7" s="78"/>
      <c r="C7" s="78"/>
      <c r="D7" s="78"/>
      <c r="E7" s="78"/>
      <c r="F7" s="78"/>
      <c r="G7" s="78"/>
      <c r="H7" s="49"/>
      <c r="I7" s="49"/>
      <c r="J7" s="49"/>
      <c r="K7" s="50"/>
      <c r="L7" s="49"/>
      <c r="M7" s="49"/>
      <c r="N7" s="49"/>
      <c r="O7" s="49"/>
      <c r="P7" s="50"/>
      <c r="Q7" s="49"/>
      <c r="R7" s="49"/>
      <c r="S7" s="49"/>
      <c r="T7" s="49"/>
      <c r="U7" s="50"/>
      <c r="V7" s="49"/>
      <c r="W7" s="49"/>
      <c r="X7" s="49"/>
      <c r="Y7" s="49"/>
      <c r="Z7" s="50"/>
      <c r="AA7" s="49"/>
      <c r="AB7" s="49"/>
      <c r="AC7" s="49"/>
      <c r="AD7" s="49"/>
      <c r="AE7" s="50"/>
      <c r="AF7" s="49"/>
      <c r="AG7" s="49"/>
    </row>
    <row r="8" spans="1:33">
      <c r="A8" s="52" t="s">
        <v>70</v>
      </c>
      <c r="B8" s="16"/>
      <c r="C8" s="16"/>
      <c r="D8" s="16"/>
      <c r="E8" s="16"/>
      <c r="F8" s="16"/>
      <c r="G8" s="16"/>
      <c r="H8" s="54"/>
      <c r="I8" s="55"/>
      <c r="J8" s="56"/>
      <c r="K8" s="56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</row>
    <row r="9" spans="1:33" ht="15">
      <c r="B9" s="57" t="s">
        <v>75</v>
      </c>
      <c r="C9" s="58">
        <v>43877</v>
      </c>
      <c r="D9" s="59">
        <v>43878</v>
      </c>
      <c r="E9" s="60">
        <f>INT(C9)-INT($C$9)</f>
        <v>0</v>
      </c>
      <c r="F9" s="75">
        <f>DATEDIF(C9,D9,"d")</f>
        <v>1</v>
      </c>
      <c r="G9" s="57" t="s">
        <v>76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>
      <c r="B10" s="57" t="s">
        <v>74</v>
      </c>
      <c r="C10" s="67">
        <v>43878</v>
      </c>
      <c r="D10" s="68">
        <v>43879</v>
      </c>
      <c r="E10" s="60">
        <f t="shared" ref="E10:E30" si="0">INT(C10)-INT($C$9)</f>
        <v>1</v>
      </c>
      <c r="F10" s="75">
        <f t="shared" ref="F10:F30" si="1">DATEDIF(C10,D10,"d")</f>
        <v>1</v>
      </c>
      <c r="G10" s="57" t="s">
        <v>76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>
      <c r="B11" s="57" t="s">
        <v>72</v>
      </c>
      <c r="C11" s="67">
        <v>43879</v>
      </c>
      <c r="D11" s="68">
        <v>43880</v>
      </c>
      <c r="E11" s="60">
        <f t="shared" si="0"/>
        <v>2</v>
      </c>
      <c r="F11" s="75">
        <f t="shared" si="1"/>
        <v>1</v>
      </c>
      <c r="G11" s="57" t="s">
        <v>77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">
      <c r="B12" s="57" t="s">
        <v>71</v>
      </c>
      <c r="C12" s="67">
        <v>43879</v>
      </c>
      <c r="D12" s="68">
        <v>43880</v>
      </c>
      <c r="E12" s="60">
        <f t="shared" si="0"/>
        <v>2</v>
      </c>
      <c r="F12" s="75">
        <f t="shared" si="1"/>
        <v>1</v>
      </c>
      <c r="G12" s="57" t="s">
        <v>78</v>
      </c>
    </row>
    <row r="13" spans="1:33">
      <c r="A13" s="52" t="s">
        <v>79</v>
      </c>
      <c r="B13" s="66"/>
      <c r="C13" s="66"/>
      <c r="D13" s="66"/>
      <c r="E13" s="66"/>
      <c r="F13" s="66"/>
      <c r="G13" s="66"/>
    </row>
    <row r="14" spans="1:33" ht="15">
      <c r="B14" s="57" t="s">
        <v>80</v>
      </c>
      <c r="C14" s="67">
        <v>43881</v>
      </c>
      <c r="D14" s="67">
        <v>43883</v>
      </c>
      <c r="E14" s="60">
        <f t="shared" si="0"/>
        <v>4</v>
      </c>
      <c r="F14" s="75">
        <f t="shared" si="1"/>
        <v>2</v>
      </c>
      <c r="G14" s="57" t="s">
        <v>84</v>
      </c>
    </row>
    <row r="15" spans="1:33" s="76" customFormat="1" ht="15">
      <c r="B15" s="57" t="s">
        <v>92</v>
      </c>
      <c r="C15" s="67">
        <v>43883</v>
      </c>
      <c r="D15" s="67">
        <v>43885</v>
      </c>
      <c r="E15" s="60">
        <f t="shared" si="0"/>
        <v>6</v>
      </c>
      <c r="F15" s="75">
        <f t="shared" si="1"/>
        <v>2</v>
      </c>
      <c r="G15" s="57" t="s">
        <v>84</v>
      </c>
    </row>
    <row r="16" spans="1:33" ht="30">
      <c r="B16" s="57" t="s">
        <v>86</v>
      </c>
      <c r="C16" s="67">
        <v>43885</v>
      </c>
      <c r="D16" s="67">
        <v>43888</v>
      </c>
      <c r="E16" s="60">
        <f t="shared" si="0"/>
        <v>8</v>
      </c>
      <c r="F16" s="75">
        <f t="shared" si="1"/>
        <v>3</v>
      </c>
      <c r="G16" s="57" t="s">
        <v>84</v>
      </c>
    </row>
    <row r="17" spans="1:7" ht="15">
      <c r="B17" s="57" t="s">
        <v>81</v>
      </c>
      <c r="C17" s="67">
        <v>43888</v>
      </c>
      <c r="D17" s="67">
        <v>43890</v>
      </c>
      <c r="E17" s="60">
        <f t="shared" si="0"/>
        <v>11</v>
      </c>
      <c r="F17" s="75">
        <f t="shared" si="1"/>
        <v>2</v>
      </c>
      <c r="G17" s="57" t="s">
        <v>83</v>
      </c>
    </row>
    <row r="18" spans="1:7" ht="15">
      <c r="B18" s="57" t="s">
        <v>82</v>
      </c>
      <c r="C18" s="67">
        <v>43890</v>
      </c>
      <c r="D18" s="68">
        <v>43892</v>
      </c>
      <c r="E18" s="60">
        <f t="shared" si="0"/>
        <v>13</v>
      </c>
      <c r="F18" s="75">
        <f t="shared" si="1"/>
        <v>2</v>
      </c>
      <c r="G18" s="57" t="s">
        <v>83</v>
      </c>
    </row>
    <row r="19" spans="1:7">
      <c r="A19" s="52" t="s">
        <v>85</v>
      </c>
      <c r="B19" s="66"/>
      <c r="C19" s="66"/>
      <c r="D19" s="66"/>
      <c r="E19" s="66"/>
      <c r="F19" s="66"/>
      <c r="G19" s="66"/>
    </row>
    <row r="20" spans="1:7" ht="15">
      <c r="B20" s="57" t="s">
        <v>87</v>
      </c>
      <c r="C20" s="67">
        <v>43892</v>
      </c>
      <c r="D20" s="67">
        <v>43894</v>
      </c>
      <c r="E20" s="60">
        <f t="shared" si="0"/>
        <v>15</v>
      </c>
      <c r="F20" s="75">
        <f t="shared" si="1"/>
        <v>2</v>
      </c>
      <c r="G20" s="57" t="s">
        <v>77</v>
      </c>
    </row>
    <row r="21" spans="1:7" ht="15">
      <c r="B21" s="57" t="s">
        <v>88</v>
      </c>
      <c r="C21" s="67">
        <v>43894</v>
      </c>
      <c r="D21" s="67">
        <v>43897</v>
      </c>
      <c r="E21" s="60">
        <f t="shared" si="0"/>
        <v>17</v>
      </c>
      <c r="F21" s="75">
        <f t="shared" si="1"/>
        <v>3</v>
      </c>
      <c r="G21" s="57" t="s">
        <v>77</v>
      </c>
    </row>
    <row r="22" spans="1:7" ht="15">
      <c r="B22" s="57" t="s">
        <v>89</v>
      </c>
      <c r="C22" s="67">
        <v>43897</v>
      </c>
      <c r="D22" s="67">
        <v>43899</v>
      </c>
      <c r="E22" s="60">
        <f t="shared" si="0"/>
        <v>20</v>
      </c>
      <c r="F22" s="75">
        <f t="shared" si="1"/>
        <v>2</v>
      </c>
      <c r="G22" s="57" t="s">
        <v>77</v>
      </c>
    </row>
    <row r="23" spans="1:7" ht="15">
      <c r="B23" s="57" t="s">
        <v>90</v>
      </c>
      <c r="C23" s="67">
        <v>43898</v>
      </c>
      <c r="D23" s="67">
        <v>43900</v>
      </c>
      <c r="E23" s="60">
        <f t="shared" si="0"/>
        <v>21</v>
      </c>
      <c r="F23" s="75">
        <f t="shared" si="1"/>
        <v>2</v>
      </c>
      <c r="G23" s="57" t="s">
        <v>77</v>
      </c>
    </row>
    <row r="24" spans="1:7" ht="15">
      <c r="B24" s="57" t="s">
        <v>91</v>
      </c>
      <c r="C24" s="67">
        <v>43896</v>
      </c>
      <c r="D24" s="67">
        <v>43901</v>
      </c>
      <c r="E24" s="60">
        <f t="shared" si="0"/>
        <v>19</v>
      </c>
      <c r="F24" s="75">
        <f t="shared" si="1"/>
        <v>5</v>
      </c>
      <c r="G24" s="57" t="s">
        <v>78</v>
      </c>
    </row>
    <row r="25" spans="1:7">
      <c r="A25" s="52" t="s">
        <v>99</v>
      </c>
      <c r="B25" s="66"/>
      <c r="C25" s="66"/>
      <c r="D25" s="66"/>
      <c r="E25" s="66"/>
      <c r="F25" s="66"/>
      <c r="G25" s="66"/>
    </row>
    <row r="26" spans="1:7" ht="15">
      <c r="B26" s="57" t="s">
        <v>93</v>
      </c>
      <c r="C26" s="67">
        <v>43882</v>
      </c>
      <c r="D26" s="68">
        <f>C26+10</f>
        <v>43892</v>
      </c>
      <c r="E26" s="60">
        <f t="shared" si="0"/>
        <v>5</v>
      </c>
      <c r="F26" s="75">
        <f t="shared" si="1"/>
        <v>10</v>
      </c>
      <c r="G26" s="57" t="s">
        <v>94</v>
      </c>
    </row>
    <row r="27" spans="1:7" ht="15">
      <c r="B27" s="57" t="s">
        <v>95</v>
      </c>
      <c r="C27" s="67">
        <v>43891</v>
      </c>
      <c r="D27" s="68">
        <f>C27+2</f>
        <v>43893</v>
      </c>
      <c r="E27" s="60">
        <f t="shared" si="0"/>
        <v>14</v>
      </c>
      <c r="F27" s="75">
        <f t="shared" si="1"/>
        <v>2</v>
      </c>
      <c r="G27" s="57" t="s">
        <v>78</v>
      </c>
    </row>
    <row r="28" spans="1:7" ht="15">
      <c r="B28" s="57" t="s">
        <v>96</v>
      </c>
      <c r="C28" s="67">
        <v>43894</v>
      </c>
      <c r="D28" s="68">
        <f>C28+2</f>
        <v>43896</v>
      </c>
      <c r="E28" s="60">
        <f t="shared" si="0"/>
        <v>17</v>
      </c>
      <c r="F28" s="75">
        <f t="shared" si="1"/>
        <v>2</v>
      </c>
      <c r="G28" s="57" t="s">
        <v>78</v>
      </c>
    </row>
    <row r="29" spans="1:7" ht="15">
      <c r="B29" s="57" t="s">
        <v>98</v>
      </c>
      <c r="C29" s="67">
        <f>D28+1</f>
        <v>43897</v>
      </c>
      <c r="D29" s="68">
        <f>C29+4</f>
        <v>43901</v>
      </c>
      <c r="E29" s="60">
        <f t="shared" si="0"/>
        <v>20</v>
      </c>
      <c r="F29" s="75">
        <f t="shared" si="1"/>
        <v>4</v>
      </c>
      <c r="G29" s="57" t="s">
        <v>94</v>
      </c>
    </row>
    <row r="30" spans="1:7" ht="15.75" customHeight="1">
      <c r="A30" s="2"/>
      <c r="B30" s="57" t="s">
        <v>101</v>
      </c>
      <c r="C30" s="67">
        <f>D29</f>
        <v>43901</v>
      </c>
      <c r="D30" s="68">
        <f>C30+1</f>
        <v>43902</v>
      </c>
      <c r="E30" s="60">
        <f t="shared" si="0"/>
        <v>24</v>
      </c>
      <c r="F30" s="75">
        <f t="shared" si="1"/>
        <v>1</v>
      </c>
      <c r="G30" s="57" t="s">
        <v>100</v>
      </c>
    </row>
    <row r="31" spans="1:7" ht="15.75" customHeight="1">
      <c r="A31" s="52" t="s">
        <v>102</v>
      </c>
      <c r="B31" s="66"/>
      <c r="C31" s="66"/>
      <c r="D31" s="66"/>
      <c r="E31" s="66"/>
      <c r="F31" s="66"/>
      <c r="G31" s="66"/>
    </row>
    <row r="32" spans="1:7" ht="15.75" customHeight="1">
      <c r="A32" s="76"/>
      <c r="B32" s="57" t="s">
        <v>103</v>
      </c>
      <c r="C32" s="67">
        <f>D30+1</f>
        <v>43903</v>
      </c>
      <c r="D32" s="68">
        <f>C32+2</f>
        <v>43905</v>
      </c>
      <c r="E32" s="60">
        <f t="shared" ref="E32:E35" si="2">INT(C32)-INT($C$9)</f>
        <v>26</v>
      </c>
      <c r="F32" s="75">
        <f t="shared" ref="F32:F35" si="3">DATEDIF(C32,D32,"d")</f>
        <v>2</v>
      </c>
      <c r="G32" s="57" t="s">
        <v>78</v>
      </c>
    </row>
    <row r="33" spans="1:7" ht="15.75" customHeight="1">
      <c r="A33" s="76"/>
      <c r="B33" s="57" t="s">
        <v>97</v>
      </c>
      <c r="C33" s="67">
        <f>D32</f>
        <v>43905</v>
      </c>
      <c r="D33" s="68">
        <f>C33+2</f>
        <v>43907</v>
      </c>
      <c r="E33" s="60">
        <f t="shared" si="2"/>
        <v>28</v>
      </c>
      <c r="F33" s="75">
        <f t="shared" si="3"/>
        <v>2</v>
      </c>
      <c r="G33" s="57" t="s">
        <v>78</v>
      </c>
    </row>
    <row r="34" spans="1:7" ht="15.75" customHeight="1">
      <c r="A34" s="76"/>
      <c r="B34" s="57" t="s">
        <v>104</v>
      </c>
      <c r="C34" s="67">
        <f>D33+1</f>
        <v>43908</v>
      </c>
      <c r="D34" s="68">
        <f>C34+3</f>
        <v>43911</v>
      </c>
      <c r="E34" s="60">
        <f t="shared" si="2"/>
        <v>31</v>
      </c>
      <c r="F34" s="75">
        <f t="shared" si="3"/>
        <v>3</v>
      </c>
      <c r="G34" s="57" t="s">
        <v>94</v>
      </c>
    </row>
    <row r="35" spans="1:7" ht="15">
      <c r="A35" s="2"/>
      <c r="B35" s="57" t="s">
        <v>105</v>
      </c>
      <c r="C35" s="67">
        <f>D34</f>
        <v>43911</v>
      </c>
      <c r="D35" s="68">
        <f>C35+2</f>
        <v>43913</v>
      </c>
      <c r="E35" s="60">
        <f t="shared" si="2"/>
        <v>34</v>
      </c>
      <c r="F35" s="75">
        <f t="shared" si="3"/>
        <v>2</v>
      </c>
      <c r="G35" s="57" t="s">
        <v>100</v>
      </c>
    </row>
    <row r="36" spans="1:7">
      <c r="A36" s="52" t="s">
        <v>106</v>
      </c>
      <c r="B36" s="66"/>
      <c r="C36" s="66"/>
      <c r="D36" s="66"/>
      <c r="E36" s="66"/>
      <c r="F36" s="66"/>
      <c r="G36" s="66"/>
    </row>
    <row r="37" spans="1:7" ht="15">
      <c r="A37" s="76"/>
      <c r="B37" s="57" t="s">
        <v>107</v>
      </c>
      <c r="C37" s="67">
        <f>D35</f>
        <v>43913</v>
      </c>
      <c r="D37" s="68">
        <f>C37+2</f>
        <v>43915</v>
      </c>
      <c r="E37" s="60">
        <f t="shared" ref="E37:E40" si="4">INT(C37)-INT($C$9)</f>
        <v>36</v>
      </c>
      <c r="F37" s="75">
        <f t="shared" ref="F37:F40" si="5">DATEDIF(C37,D37,"d")</f>
        <v>2</v>
      </c>
      <c r="G37" s="57" t="s">
        <v>78</v>
      </c>
    </row>
    <row r="38" spans="1:7" ht="15">
      <c r="A38" s="76"/>
      <c r="B38" s="57" t="s">
        <v>108</v>
      </c>
      <c r="C38" s="67">
        <f>D37</f>
        <v>43915</v>
      </c>
      <c r="D38" s="68">
        <f>C38+2</f>
        <v>43917</v>
      </c>
      <c r="E38" s="60">
        <f t="shared" si="4"/>
        <v>38</v>
      </c>
      <c r="F38" s="75">
        <f t="shared" si="5"/>
        <v>2</v>
      </c>
      <c r="G38" s="57" t="s">
        <v>78</v>
      </c>
    </row>
    <row r="39" spans="1:7" ht="15">
      <c r="A39" s="76"/>
      <c r="B39" s="57" t="s">
        <v>109</v>
      </c>
      <c r="C39" s="67">
        <f>D38+1</f>
        <v>43918</v>
      </c>
      <c r="D39" s="68">
        <f>C39+6</f>
        <v>43924</v>
      </c>
      <c r="E39" s="60">
        <f t="shared" si="4"/>
        <v>41</v>
      </c>
      <c r="F39" s="75">
        <f t="shared" si="5"/>
        <v>6</v>
      </c>
      <c r="G39" s="57" t="s">
        <v>94</v>
      </c>
    </row>
    <row r="40" spans="1:7" ht="15">
      <c r="A40" s="2"/>
      <c r="B40" s="57" t="s">
        <v>110</v>
      </c>
      <c r="C40" s="67">
        <f>D39</f>
        <v>43924</v>
      </c>
      <c r="D40" s="68">
        <f>C40+2</f>
        <v>43926</v>
      </c>
      <c r="E40" s="60">
        <f t="shared" si="4"/>
        <v>47</v>
      </c>
      <c r="F40" s="75">
        <f t="shared" si="5"/>
        <v>2</v>
      </c>
      <c r="G40" s="57" t="s">
        <v>100</v>
      </c>
    </row>
    <row r="41" spans="1:7">
      <c r="A41" s="52" t="s">
        <v>111</v>
      </c>
      <c r="B41" s="66"/>
      <c r="C41" s="66"/>
      <c r="D41" s="66"/>
      <c r="E41" s="66"/>
      <c r="F41" s="66"/>
      <c r="G41" s="66"/>
    </row>
    <row r="42" spans="1:7" ht="15">
      <c r="A42" s="76"/>
      <c r="B42" s="57" t="s">
        <v>112</v>
      </c>
      <c r="C42" s="67">
        <f>D40+1</f>
        <v>43927</v>
      </c>
      <c r="D42" s="68">
        <f>C42+2</f>
        <v>43929</v>
      </c>
      <c r="E42" s="60">
        <f t="shared" ref="E42:E45" si="6">INT(C42)-INT($C$9)</f>
        <v>50</v>
      </c>
      <c r="F42" s="75">
        <f t="shared" ref="F42:F45" si="7">DATEDIF(C42,D42,"d")</f>
        <v>2</v>
      </c>
      <c r="G42" s="57" t="s">
        <v>78</v>
      </c>
    </row>
    <row r="43" spans="1:7" ht="15">
      <c r="A43" s="76"/>
      <c r="B43" s="57" t="s">
        <v>113</v>
      </c>
      <c r="C43" s="67">
        <f>D42</f>
        <v>43929</v>
      </c>
      <c r="D43" s="68">
        <f>C43+2</f>
        <v>43931</v>
      </c>
      <c r="E43" s="60">
        <f t="shared" si="6"/>
        <v>52</v>
      </c>
      <c r="F43" s="75">
        <f t="shared" si="7"/>
        <v>2</v>
      </c>
      <c r="G43" s="57" t="s">
        <v>78</v>
      </c>
    </row>
    <row r="44" spans="1:7" ht="15">
      <c r="A44" s="76"/>
      <c r="B44" s="57" t="s">
        <v>114</v>
      </c>
      <c r="C44" s="67">
        <f>D43+1</f>
        <v>43932</v>
      </c>
      <c r="D44" s="68">
        <f>C44+6</f>
        <v>43938</v>
      </c>
      <c r="E44" s="60">
        <f t="shared" si="6"/>
        <v>55</v>
      </c>
      <c r="F44" s="75">
        <f t="shared" si="7"/>
        <v>6</v>
      </c>
      <c r="G44" s="57" t="s">
        <v>94</v>
      </c>
    </row>
    <row r="45" spans="1:7" ht="15">
      <c r="A45" s="2"/>
      <c r="B45" s="57" t="s">
        <v>115</v>
      </c>
      <c r="C45" s="67">
        <f>D44</f>
        <v>43938</v>
      </c>
      <c r="D45" s="68">
        <f>C45+2</f>
        <v>43940</v>
      </c>
      <c r="E45" s="60">
        <f t="shared" si="6"/>
        <v>61</v>
      </c>
      <c r="F45" s="75">
        <f t="shared" si="7"/>
        <v>2</v>
      </c>
      <c r="G45" s="57" t="s">
        <v>100</v>
      </c>
    </row>
    <row r="46" spans="1:7">
      <c r="A46" s="52" t="s">
        <v>116</v>
      </c>
      <c r="B46" s="66"/>
      <c r="C46" s="66"/>
      <c r="D46" s="66"/>
      <c r="E46" s="66"/>
      <c r="F46" s="66"/>
      <c r="G46" s="66"/>
    </row>
    <row r="47" spans="1:7" ht="15">
      <c r="A47" s="76"/>
      <c r="B47" s="57" t="s">
        <v>117</v>
      </c>
      <c r="C47" s="67">
        <f>D45+1</f>
        <v>43941</v>
      </c>
      <c r="D47" s="68">
        <f>C47+2</f>
        <v>43943</v>
      </c>
      <c r="E47" s="60">
        <f t="shared" ref="E47:E50" si="8">INT(C47)-INT($C$9)</f>
        <v>64</v>
      </c>
      <c r="F47" s="75">
        <f t="shared" ref="F47:F50" si="9">DATEDIF(C47,D47,"d")</f>
        <v>2</v>
      </c>
      <c r="G47" s="57" t="s">
        <v>78</v>
      </c>
    </row>
    <row r="48" spans="1:7" ht="15">
      <c r="A48" s="76"/>
      <c r="B48" s="57" t="s">
        <v>118</v>
      </c>
      <c r="C48" s="67">
        <f>D47</f>
        <v>43943</v>
      </c>
      <c r="D48" s="68">
        <f>C48+2</f>
        <v>43945</v>
      </c>
      <c r="E48" s="60">
        <f t="shared" si="8"/>
        <v>66</v>
      </c>
      <c r="F48" s="75">
        <f t="shared" si="9"/>
        <v>2</v>
      </c>
      <c r="G48" s="57" t="s">
        <v>78</v>
      </c>
    </row>
    <row r="49" spans="1:7" ht="15">
      <c r="A49" s="76"/>
      <c r="B49" s="57" t="s">
        <v>119</v>
      </c>
      <c r="C49" s="67">
        <f>D48+1</f>
        <v>43946</v>
      </c>
      <c r="D49" s="68">
        <f>C49+3</f>
        <v>43949</v>
      </c>
      <c r="E49" s="60">
        <f t="shared" si="8"/>
        <v>69</v>
      </c>
      <c r="F49" s="75">
        <f t="shared" si="9"/>
        <v>3</v>
      </c>
      <c r="G49" s="57" t="s">
        <v>94</v>
      </c>
    </row>
    <row r="50" spans="1:7" ht="15.75" customHeight="1">
      <c r="A50" s="2"/>
      <c r="B50" s="57" t="s">
        <v>120</v>
      </c>
      <c r="C50" s="67">
        <f>D49</f>
        <v>43949</v>
      </c>
      <c r="D50" s="68">
        <f>C50+2</f>
        <v>43951</v>
      </c>
      <c r="E50" s="60">
        <f t="shared" si="8"/>
        <v>72</v>
      </c>
      <c r="F50" s="75">
        <f t="shared" si="9"/>
        <v>2</v>
      </c>
      <c r="G50" s="57" t="s">
        <v>100</v>
      </c>
    </row>
    <row r="51" spans="1:7" ht="15.75" customHeight="1">
      <c r="A51" s="52" t="s">
        <v>124</v>
      </c>
      <c r="B51" s="66"/>
      <c r="C51" s="66"/>
      <c r="D51" s="66"/>
      <c r="E51" s="66"/>
      <c r="F51" s="66"/>
      <c r="G51" s="66"/>
    </row>
    <row r="52" spans="1:7" ht="15.75" customHeight="1">
      <c r="A52" s="76"/>
      <c r="B52" s="57" t="s">
        <v>125</v>
      </c>
      <c r="C52" s="67">
        <f>D23+3</f>
        <v>43903</v>
      </c>
      <c r="D52" s="68">
        <f>C52+10</f>
        <v>43913</v>
      </c>
      <c r="E52" s="60">
        <f t="shared" ref="E52" si="10">INT(C52)-INT($C$9)</f>
        <v>26</v>
      </c>
      <c r="F52" s="75">
        <f t="shared" ref="F52" si="11">DATEDIF(C52,D52,"d")</f>
        <v>10</v>
      </c>
      <c r="G52" s="57" t="s">
        <v>77</v>
      </c>
    </row>
    <row r="53" spans="1:7" s="76" customFormat="1" ht="15.75" customHeight="1">
      <c r="B53" s="57" t="s">
        <v>127</v>
      </c>
      <c r="C53" s="67">
        <f>D52</f>
        <v>43913</v>
      </c>
      <c r="D53" s="68">
        <f>C53+10</f>
        <v>43923</v>
      </c>
      <c r="E53" s="60">
        <f t="shared" ref="E53" si="12">INT(C53)-INT($C$9)</f>
        <v>36</v>
      </c>
      <c r="F53" s="75">
        <f t="shared" ref="F53" si="13">DATEDIF(C53,D53,"d")</f>
        <v>10</v>
      </c>
      <c r="G53" s="57" t="s">
        <v>77</v>
      </c>
    </row>
    <row r="54" spans="1:7" s="76" customFormat="1" ht="15.75" customHeight="1">
      <c r="B54" s="57" t="s">
        <v>128</v>
      </c>
      <c r="C54" s="67">
        <f>D53</f>
        <v>43923</v>
      </c>
      <c r="D54" s="68">
        <f>C54+10</f>
        <v>43933</v>
      </c>
      <c r="E54" s="60">
        <f t="shared" ref="E54" si="14">INT(C54)-INT($C$9)</f>
        <v>46</v>
      </c>
      <c r="F54" s="75">
        <f t="shared" ref="F54" si="15">DATEDIF(C54,D54,"d")</f>
        <v>10</v>
      </c>
      <c r="G54" s="57" t="s">
        <v>77</v>
      </c>
    </row>
    <row r="55" spans="1:7" ht="15.75" customHeight="1">
      <c r="A55" s="76"/>
      <c r="B55" s="57" t="s">
        <v>126</v>
      </c>
      <c r="C55" s="67">
        <f>D54</f>
        <v>43933</v>
      </c>
      <c r="D55" s="68">
        <f>C55+10</f>
        <v>43943</v>
      </c>
      <c r="E55" s="60">
        <f t="shared" ref="E55" si="16">INT(C55)-INT($C$9)</f>
        <v>56</v>
      </c>
      <c r="F55" s="75">
        <f t="shared" ref="F55" si="17">DATEDIF(C55,D55,"d")</f>
        <v>10</v>
      </c>
      <c r="G55" s="57" t="s">
        <v>77</v>
      </c>
    </row>
    <row r="56" spans="1:7" ht="15.75" customHeight="1">
      <c r="A56" s="52" t="s">
        <v>121</v>
      </c>
      <c r="B56" s="66"/>
      <c r="C56" s="66"/>
      <c r="D56" s="66"/>
      <c r="E56" s="66"/>
      <c r="F56" s="66"/>
      <c r="G56" s="66"/>
    </row>
    <row r="57" spans="1:7" ht="15.75" customHeight="1">
      <c r="A57" s="76"/>
      <c r="B57" s="57" t="s">
        <v>122</v>
      </c>
      <c r="C57" s="67">
        <f>D50</f>
        <v>43951</v>
      </c>
      <c r="D57" s="68">
        <f>C57+2</f>
        <v>43953</v>
      </c>
      <c r="E57" s="60">
        <f t="shared" ref="E57:E58" si="18">INT(C57)-INT($C$9)</f>
        <v>74</v>
      </c>
      <c r="F57" s="75">
        <f t="shared" ref="F57:F58" si="19">DATEDIF(C57,D57,"d")</f>
        <v>2</v>
      </c>
      <c r="G57" s="57" t="s">
        <v>129</v>
      </c>
    </row>
    <row r="58" spans="1:7" ht="15.75" customHeight="1">
      <c r="A58" s="76"/>
      <c r="B58" s="57" t="s">
        <v>123</v>
      </c>
      <c r="C58" s="67">
        <f>D57</f>
        <v>43953</v>
      </c>
      <c r="D58" s="68">
        <f>C58+2</f>
        <v>43955</v>
      </c>
      <c r="E58" s="60">
        <f t="shared" si="18"/>
        <v>76</v>
      </c>
      <c r="F58" s="75">
        <f t="shared" si="19"/>
        <v>2</v>
      </c>
      <c r="G58" s="57" t="s">
        <v>130</v>
      </c>
    </row>
    <row r="83" spans="35:35" ht="15.75" customHeight="1">
      <c r="AI83" t="s">
        <v>131</v>
      </c>
    </row>
  </sheetData>
  <mergeCells count="13">
    <mergeCell ref="A6:A7"/>
    <mergeCell ref="B6:B7"/>
    <mergeCell ref="E6:E7"/>
    <mergeCell ref="A3:G3"/>
    <mergeCell ref="G6:G7"/>
    <mergeCell ref="F6:F7"/>
    <mergeCell ref="D6:D7"/>
    <mergeCell ref="C6:C7"/>
    <mergeCell ref="AB6:AF6"/>
    <mergeCell ref="W6:AA6"/>
    <mergeCell ref="R6:V6"/>
    <mergeCell ref="H6:L6"/>
    <mergeCell ref="M6:Q6"/>
  </mergeCells>
  <dataValidations count="1">
    <dataValidation type="custom" allowBlank="1" showDropDown="1" sqref="C26:D30 C9:D12 C14:D18 C32:D35 C37:D40 C42:D45 C47:D50 C57:D58 C52:D55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5" zoomScaleNormal="55" workbookViewId="0">
      <selection activeCell="BH12" sqref="BH12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5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86" t="s">
        <v>6</v>
      </c>
      <c r="H6" s="88" t="s">
        <v>7</v>
      </c>
      <c r="I6" s="84"/>
      <c r="J6" s="84"/>
      <c r="K6" s="84"/>
      <c r="L6" s="84"/>
      <c r="M6" s="83" t="s">
        <v>8</v>
      </c>
      <c r="N6" s="84"/>
      <c r="O6" s="84"/>
      <c r="P6" s="84"/>
      <c r="Q6" s="84"/>
      <c r="R6" s="88" t="s">
        <v>9</v>
      </c>
      <c r="S6" s="84"/>
      <c r="T6" s="84"/>
      <c r="U6" s="84"/>
      <c r="V6" s="84"/>
      <c r="W6" s="83" t="s">
        <v>10</v>
      </c>
      <c r="X6" s="84"/>
      <c r="Y6" s="84"/>
      <c r="Z6" s="84"/>
      <c r="AA6" s="84"/>
      <c r="AB6" s="88" t="s">
        <v>11</v>
      </c>
      <c r="AC6" s="84"/>
      <c r="AD6" s="84"/>
      <c r="AE6" s="84"/>
      <c r="AF6" s="84"/>
      <c r="AG6" s="83" t="s">
        <v>12</v>
      </c>
      <c r="AH6" s="84"/>
      <c r="AI6" s="84"/>
      <c r="AJ6" s="84"/>
      <c r="AK6" s="84"/>
      <c r="AL6" s="88" t="s">
        <v>13</v>
      </c>
      <c r="AM6" s="84"/>
      <c r="AN6" s="84"/>
      <c r="AO6" s="84"/>
      <c r="AP6" s="84"/>
      <c r="AQ6" s="83" t="s">
        <v>14</v>
      </c>
      <c r="AR6" s="84"/>
      <c r="AS6" s="84"/>
      <c r="AT6" s="84"/>
      <c r="AU6" s="84"/>
      <c r="AV6" s="88" t="s">
        <v>15</v>
      </c>
      <c r="AW6" s="84"/>
      <c r="AX6" s="84"/>
      <c r="AY6" s="84"/>
      <c r="AZ6" s="84"/>
      <c r="BA6" s="83" t="s">
        <v>16</v>
      </c>
      <c r="BB6" s="84"/>
      <c r="BC6" s="84"/>
      <c r="BD6" s="84"/>
      <c r="BE6" s="84"/>
      <c r="BF6" s="88" t="s">
        <v>17</v>
      </c>
      <c r="BG6" s="84"/>
      <c r="BH6" s="84"/>
      <c r="BI6" s="84"/>
      <c r="BJ6" s="84"/>
      <c r="BK6" s="83" t="s">
        <v>18</v>
      </c>
      <c r="BL6" s="84"/>
      <c r="BM6" s="84"/>
      <c r="BN6" s="84"/>
      <c r="BO6" s="84"/>
    </row>
    <row r="7" spans="1:67" ht="15">
      <c r="A7" s="78"/>
      <c r="B7" s="78"/>
      <c r="C7" s="78"/>
      <c r="D7" s="78"/>
      <c r="E7" s="78"/>
      <c r="F7" s="78"/>
      <c r="G7" s="87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1"/>
      <c r="D8" s="90"/>
      <c r="E8" s="90"/>
      <c r="F8" s="90"/>
      <c r="G8" s="90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9"/>
      <c r="D15" s="90"/>
      <c r="E15" s="90"/>
      <c r="F15" s="90"/>
      <c r="G15" s="90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9"/>
      <c r="D20" s="90"/>
      <c r="E20" s="90"/>
      <c r="F20" s="90"/>
      <c r="G20" s="90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9"/>
      <c r="D27" s="90"/>
      <c r="E27" s="90"/>
      <c r="F27" s="90"/>
      <c r="G27" s="90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2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Bayley</cp:lastModifiedBy>
  <dcterms:created xsi:type="dcterms:W3CDTF">2018-06-20T16:10:08Z</dcterms:created>
  <dcterms:modified xsi:type="dcterms:W3CDTF">2020-05-13T16:14:08Z</dcterms:modified>
</cp:coreProperties>
</file>