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Portofolio\EXCEL\Laporan Penjualan Otomatis\"/>
    </mc:Choice>
  </mc:AlternateContent>
  <xr:revisionPtr revIDLastSave="0" documentId="13_ncr:1_{F050D4B3-83AD-49E0-91C9-C38A0D4851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K16" i="1"/>
  <c r="L16" i="1"/>
  <c r="C16" i="1"/>
  <c r="N9" i="1"/>
  <c r="N10" i="1"/>
  <c r="N11" i="1"/>
  <c r="N12" i="1"/>
  <c r="N13" i="1"/>
  <c r="N14" i="1"/>
  <c r="N8" i="1"/>
  <c r="M9" i="1"/>
  <c r="M10" i="1"/>
  <c r="M11" i="1"/>
  <c r="M12" i="1"/>
  <c r="M13" i="1"/>
  <c r="M14" i="1"/>
  <c r="M8" i="1"/>
  <c r="M16" i="1" l="1"/>
  <c r="N16" i="1"/>
  <c r="N18" i="1" s="1"/>
  <c r="I18" i="1" l="1"/>
  <c r="C18" i="1"/>
  <c r="G18" i="1"/>
  <c r="K18" i="1"/>
  <c r="D18" i="1"/>
  <c r="H18" i="1"/>
  <c r="L18" i="1"/>
  <c r="E18" i="1"/>
  <c r="F18" i="1"/>
  <c r="J18" i="1"/>
  <c r="M18" i="1" l="1"/>
</calcChain>
</file>

<file path=xl/sharedStrings.xml><?xml version="1.0" encoding="utf-8"?>
<sst xmlns="http://schemas.openxmlformats.org/spreadsheetml/2006/main" count="25" uniqueCount="25">
  <si>
    <t>Hari</t>
  </si>
  <si>
    <t>Senin</t>
  </si>
  <si>
    <t>Selasa</t>
  </si>
  <si>
    <t>Rabu</t>
  </si>
  <si>
    <t>Kamis</t>
  </si>
  <si>
    <t>Jum'at</t>
  </si>
  <si>
    <t>Sabtu</t>
  </si>
  <si>
    <t>Minggu</t>
  </si>
  <si>
    <t>SISTEM LAPORAN PENJUALAN MINGGUAN OTOMATIS</t>
  </si>
  <si>
    <t>Nama Sales 1</t>
  </si>
  <si>
    <t>Nama Sales 2</t>
  </si>
  <si>
    <t>Nama Sales 3</t>
  </si>
  <si>
    <t>Nama Sales 4</t>
  </si>
  <si>
    <t>Nama Sales 5</t>
  </si>
  <si>
    <t>Nama Sales 6</t>
  </si>
  <si>
    <t>Nama Sales 7</t>
  </si>
  <si>
    <t>Nama Sales 8</t>
  </si>
  <si>
    <t>Nama Sales 9</t>
  </si>
  <si>
    <t>Nama Sales 10</t>
  </si>
  <si>
    <t>Target Harian</t>
  </si>
  <si>
    <t>Tercapai</t>
  </si>
  <si>
    <t>Total</t>
  </si>
  <si>
    <t>Performa Sales</t>
  </si>
  <si>
    <t>Target Penjualan 1 Minggu</t>
  </si>
  <si>
    <t>GRAFIK PERFORMA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</si>
</sst>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[$Rp-3809]* #,##0.00_-;\-[$Rp-3809]* #,##0.00_-;_-[$Rp-3809]* &quot;-&quot;??_-;_-@_-"/>
    <numFmt numFmtId="165" formatCode="_-[$Rp-3809]* #,##0_-;\-[$Rp-3809]* #,##0_-;_-[$Rp-3809]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gency FB"/>
      <family val="2"/>
    </font>
    <font>
      <sz val="11"/>
      <color theme="0"/>
      <name val="Agency FB"/>
      <family val="2"/>
    </font>
    <font>
      <b/>
      <sz val="11"/>
      <color theme="1"/>
      <name val="Agency FB"/>
      <family val="2"/>
    </font>
    <font>
      <b/>
      <sz val="22"/>
      <color rgb="FF0070C0"/>
      <name val="Agency FB"/>
      <family val="2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rgb="FF0070C0"/>
      <name val="Arial"/>
      <family val="2"/>
    </font>
    <font>
      <b/>
      <sz val="24"/>
      <name val="Calibri"/>
      <family val="2"/>
      <scheme val="minor"/>
    </font>
    <font>
      <b/>
      <sz val="8"/>
      <color theme="1"/>
      <name val="Amalfi Coast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auto="1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70C0"/>
      </left>
      <right style="thin">
        <color auto="1"/>
      </right>
      <top style="thin">
        <color rgb="FF0070C0"/>
      </top>
      <bottom/>
      <diagonal/>
    </border>
    <border>
      <left style="thin">
        <color auto="1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0" xfId="0" applyFont="1"/>
    <xf numFmtId="0" fontId="5" fillId="0" borderId="0" xfId="0" applyFont="1"/>
    <xf numFmtId="41" fontId="0" fillId="0" borderId="0" xfId="1" applyFont="1"/>
    <xf numFmtId="165" fontId="6" fillId="0" borderId="1" xfId="0" applyNumberFormat="1" applyFont="1" applyBorder="1"/>
    <xf numFmtId="165" fontId="4" fillId="0" borderId="1" xfId="0" applyNumberFormat="1" applyFont="1" applyBorder="1"/>
    <xf numFmtId="9" fontId="9" fillId="5" borderId="8" xfId="0" applyNumberFormat="1" applyFont="1" applyFill="1" applyBorder="1" applyAlignment="1">
      <alignment horizontal="center" vertical="center"/>
    </xf>
    <xf numFmtId="9" fontId="9" fillId="5" borderId="9" xfId="2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5" fontId="8" fillId="5" borderId="6" xfId="0" applyNumberFormat="1" applyFont="1" applyFill="1" applyBorder="1" applyAlignment="1">
      <alignment vertical="center"/>
    </xf>
    <xf numFmtId="165" fontId="9" fillId="5" borderId="7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165" fontId="7" fillId="0" borderId="4" xfId="1" applyNumberFormat="1" applyFont="1" applyFill="1" applyBorder="1" applyAlignment="1">
      <alignment horizontal="center" vertical="center"/>
    </xf>
    <xf numFmtId="165" fontId="7" fillId="0" borderId="5" xfId="1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Sheet1!$C$7:$L$7</c:f>
              <c:strCache>
                <c:ptCount val="10"/>
                <c:pt idx="0">
                  <c:v>Nama Sales 1</c:v>
                </c:pt>
                <c:pt idx="1">
                  <c:v>Nama Sales 2</c:v>
                </c:pt>
                <c:pt idx="2">
                  <c:v>Nama Sales 3</c:v>
                </c:pt>
                <c:pt idx="3">
                  <c:v>Nama Sales 4</c:v>
                </c:pt>
                <c:pt idx="4">
                  <c:v>Nama Sales 5</c:v>
                </c:pt>
                <c:pt idx="5">
                  <c:v>Nama Sales 6</c:v>
                </c:pt>
                <c:pt idx="6">
                  <c:v>Nama Sales 7</c:v>
                </c:pt>
                <c:pt idx="7">
                  <c:v>Nama Sales 8</c:v>
                </c:pt>
                <c:pt idx="8">
                  <c:v>Nama Sales 9</c:v>
                </c:pt>
                <c:pt idx="9">
                  <c:v>Nama Sales 10</c:v>
                </c:pt>
              </c:strCache>
            </c:strRef>
          </c:cat>
          <c:val>
            <c:numRef>
              <c:f>Sheet1!$C$18:$L$18</c:f>
              <c:numCache>
                <c:formatCode>0%</c:formatCode>
                <c:ptCount val="10"/>
                <c:pt idx="0">
                  <c:v>0.10197368421052631</c:v>
                </c:pt>
                <c:pt idx="1">
                  <c:v>9.375E-2</c:v>
                </c:pt>
                <c:pt idx="2">
                  <c:v>9.6673976608187134E-2</c:v>
                </c:pt>
                <c:pt idx="3">
                  <c:v>9.3932748538011701E-2</c:v>
                </c:pt>
                <c:pt idx="4">
                  <c:v>0.10307017543859649</c:v>
                </c:pt>
                <c:pt idx="5">
                  <c:v>9.850146198830409E-2</c:v>
                </c:pt>
                <c:pt idx="6">
                  <c:v>0.11147660818713451</c:v>
                </c:pt>
                <c:pt idx="7">
                  <c:v>9.7222222222222224E-2</c:v>
                </c:pt>
                <c:pt idx="8">
                  <c:v>9.7587719298245612E-2</c:v>
                </c:pt>
                <c:pt idx="9">
                  <c:v>0.10581140350877193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8-4E6B-9592-076DD8B618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0"/>
        <c:overlap val="-27"/>
        <c:axId val="612560783"/>
        <c:axId val="612568687"/>
      </c:barChart>
      <c:catAx>
        <c:axId val="612560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612568687"/>
        <c:crosses val="autoZero"/>
        <c:auto val="1"/>
        <c:lblAlgn val="ctr"/>
        <c:lblOffset val="100"/>
        <c:noMultiLvlLbl val="0"/>
      </c:catAx>
      <c:valAx>
        <c:axId val="612568687"/>
        <c:scaling>
          <c:orientation val="minMax"/>
          <c:max val="0.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1256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543148</xdr:colOff>
      <xdr:row>20</xdr:row>
      <xdr:rowOff>63046</xdr:rowOff>
    </xdr:from>
    <xdr:to>
      <xdr:col>14</xdr:col>
      <xdr:colOff>39689</xdr:colOff>
      <xdr:row>34</xdr:row>
      <xdr:rowOff>99786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0ECEC4-3F4A-AD7B-E308-73C8BD741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535821</xdr:colOff>
      <xdr:row>2</xdr:row>
      <xdr:rowOff>103188</xdr:rowOff>
    </xdr:from>
    <xdr:to>
      <xdr:col>2</xdr:col>
      <xdr:colOff>538756</xdr:colOff>
      <xdr:row>5</xdr:row>
      <xdr:rowOff>56376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B171687-3956-91F4-E69A-C72F4E2A3C10}"/>
            </a:ext>
          </a:extLst>
        </xdr:cNvPr>
        <xdr:cNvGrpSpPr/>
      </xdr:nvGrpSpPr>
      <xdr:grpSpPr>
        <a:xfrm>
          <a:off x="535821" y="754063"/>
          <a:ext cx="1614248" cy="612001"/>
          <a:chOff x="13697858" y="870857"/>
          <a:chExt cx="2708493" cy="1128216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E45E709-94BE-A504-8E45-46254787AA0C}"/>
              </a:ext>
            </a:extLst>
          </xdr:cNvPr>
          <xdr:cNvSpPr/>
        </xdr:nvSpPr>
        <xdr:spPr>
          <a:xfrm>
            <a:off x="13706352" y="870857"/>
            <a:ext cx="2699999" cy="360000"/>
          </a:xfrm>
          <a:prstGeom prst="roundRect">
            <a:avLst>
              <a:gd name="adj" fmla="val 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 b="1">
                <a:latin typeface="Arial Narrow" panose="020B0606020202030204" pitchFamily="34" charset="0"/>
              </a:rPr>
              <a:t>TARGET</a:t>
            </a:r>
            <a:r>
              <a:rPr lang="en-ID" sz="1100" b="1" baseline="0">
                <a:latin typeface="Arial Narrow" panose="020B0606020202030204" pitchFamily="34" charset="0"/>
              </a:rPr>
              <a:t> PENJUALAN</a:t>
            </a:r>
            <a:endParaRPr lang="en-ID" sz="1100" b="1">
              <a:latin typeface="Arial Narrow" panose="020B0606020202030204" pitchFamily="34" charset="0"/>
            </a:endParaRPr>
          </a:p>
        </xdr:txBody>
      </xdr:sp>
      <xdr:sp macro="" textlink="$M$5">
        <xdr:nvSpPr>
          <xdr:cNvPr id="5" name="Rectangle 4">
            <a:extLst>
              <a:ext uri="{FF2B5EF4-FFF2-40B4-BE49-F238E27FC236}">
                <a16:creationId xmlns:a16="http://schemas.microsoft.com/office/drawing/2014/main" id="{4B4F034E-1163-BEB4-0E69-1BDFC0290E8D}"/>
              </a:ext>
            </a:extLst>
          </xdr:cNvPr>
          <xdr:cNvSpPr/>
        </xdr:nvSpPr>
        <xdr:spPr>
          <a:xfrm>
            <a:off x="13697858" y="1279073"/>
            <a:ext cx="2700000" cy="720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54FC70FA-E9C6-443E-ADAB-4E3752516864}" type="TxLink">
              <a:rPr lang="en-US" sz="2000" b="1" i="0" u="none" strike="noStrike">
                <a:solidFill>
                  <a:schemeClr val="tx1"/>
                </a:solidFill>
                <a:latin typeface="Agency FB"/>
              </a:rPr>
              <a:pPr algn="ctr"/>
              <a:t> Rp30.000.000 </a:t>
            </a:fld>
            <a:endParaRPr lang="en-ID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667206</xdr:colOff>
      <xdr:row>2</xdr:row>
      <xdr:rowOff>103188</xdr:rowOff>
    </xdr:from>
    <xdr:to>
      <xdr:col>4</xdr:col>
      <xdr:colOff>183768</xdr:colOff>
      <xdr:row>5</xdr:row>
      <xdr:rowOff>56376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7F7A116-5A06-136B-C41F-1169BC3F87B7}"/>
            </a:ext>
          </a:extLst>
        </xdr:cNvPr>
        <xdr:cNvGrpSpPr/>
      </xdr:nvGrpSpPr>
      <xdr:grpSpPr>
        <a:xfrm>
          <a:off x="2278519" y="754063"/>
          <a:ext cx="1612062" cy="612001"/>
          <a:chOff x="13693033" y="870857"/>
          <a:chExt cx="2704825" cy="1128216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A2001D25-7A00-114D-1F96-D9275BB0049E}"/>
              </a:ext>
            </a:extLst>
          </xdr:cNvPr>
          <xdr:cNvSpPr/>
        </xdr:nvSpPr>
        <xdr:spPr>
          <a:xfrm>
            <a:off x="13693033" y="870857"/>
            <a:ext cx="2700000" cy="360000"/>
          </a:xfrm>
          <a:prstGeom prst="roundRect">
            <a:avLst>
              <a:gd name="adj" fmla="val 0"/>
            </a:avLst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 b="1">
                <a:latin typeface="Arial Narrow" panose="020B0606020202030204" pitchFamily="34" charset="0"/>
              </a:rPr>
              <a:t>PENCAPAIAN</a:t>
            </a:r>
          </a:p>
        </xdr:txBody>
      </xdr:sp>
      <xdr:sp macro="" textlink="$N$16">
        <xdr:nvSpPr>
          <xdr:cNvPr id="9" name="Rectangle 8">
            <a:extLst>
              <a:ext uri="{FF2B5EF4-FFF2-40B4-BE49-F238E27FC236}">
                <a16:creationId xmlns:a16="http://schemas.microsoft.com/office/drawing/2014/main" id="{F85E3AD3-BFA1-6BFC-F9C8-544F4DF3B7F5}"/>
              </a:ext>
            </a:extLst>
          </xdr:cNvPr>
          <xdr:cNvSpPr/>
        </xdr:nvSpPr>
        <xdr:spPr>
          <a:xfrm>
            <a:off x="13697858" y="1279073"/>
            <a:ext cx="2700000" cy="720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E3D4E9D-C300-4109-8C1D-C7C735B858B4}" type="TxLink">
              <a:rPr lang="en-US" sz="2000" b="1" i="0" u="none" strike="noStrike">
                <a:solidFill>
                  <a:schemeClr val="tx1"/>
                </a:solidFill>
                <a:latin typeface="Agency FB"/>
              </a:rPr>
              <a:pPr algn="ctr"/>
              <a:t> Rp27.360.000 </a:t>
            </a:fld>
            <a:endParaRPr lang="en-ID" sz="2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324075</xdr:colOff>
      <xdr:row>2</xdr:row>
      <xdr:rowOff>103186</xdr:rowOff>
    </xdr:from>
    <xdr:to>
      <xdr:col>5</xdr:col>
      <xdr:colOff>888387</xdr:colOff>
      <xdr:row>5</xdr:row>
      <xdr:rowOff>56374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C89D113-4C4E-0B82-D313-02003CF135D9}"/>
            </a:ext>
          </a:extLst>
        </xdr:cNvPr>
        <xdr:cNvGrpSpPr/>
      </xdr:nvGrpSpPr>
      <xdr:grpSpPr>
        <a:xfrm>
          <a:off x="4030888" y="754061"/>
          <a:ext cx="1612062" cy="612001"/>
          <a:chOff x="13693033" y="870857"/>
          <a:chExt cx="2704825" cy="1128216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3143771D-2175-331D-A52F-6664A50FEF25}"/>
              </a:ext>
            </a:extLst>
          </xdr:cNvPr>
          <xdr:cNvSpPr/>
        </xdr:nvSpPr>
        <xdr:spPr>
          <a:xfrm>
            <a:off x="13693033" y="870857"/>
            <a:ext cx="2700000" cy="360000"/>
          </a:xfrm>
          <a:prstGeom prst="roundRect">
            <a:avLst>
              <a:gd name="adj" fmla="val 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 b="1">
                <a:latin typeface="Arial Narrow" panose="020B0606020202030204" pitchFamily="34" charset="0"/>
              </a:rPr>
              <a:t>% TARGET</a:t>
            </a:r>
          </a:p>
        </xdr:txBody>
      </xdr:sp>
      <xdr:sp macro="" textlink="$M$18">
        <xdr:nvSpPr>
          <xdr:cNvPr id="12" name="Rectangle 11">
            <a:extLst>
              <a:ext uri="{FF2B5EF4-FFF2-40B4-BE49-F238E27FC236}">
                <a16:creationId xmlns:a16="http://schemas.microsoft.com/office/drawing/2014/main" id="{303797DC-0197-6C50-DC21-168B3697CCD9}"/>
              </a:ext>
            </a:extLst>
          </xdr:cNvPr>
          <xdr:cNvSpPr/>
        </xdr:nvSpPr>
        <xdr:spPr>
          <a:xfrm>
            <a:off x="13697858" y="1279073"/>
            <a:ext cx="2700000" cy="720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442525C-D7D1-4486-8C75-F43DF2581A05}" type="TxLink">
              <a:rPr lang="en-US" sz="2400" b="1" i="0" u="none" strike="noStrike">
                <a:solidFill>
                  <a:schemeClr val="tx1"/>
                </a:solidFill>
                <a:latin typeface="Agency FB"/>
              </a:rPr>
              <a:pPr algn="ctr"/>
              <a:t>100%</a:t>
            </a:fld>
            <a:endParaRPr lang="en-ID" sz="2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1020764</xdr:colOff>
      <xdr:row>2</xdr:row>
      <xdr:rowOff>104554</xdr:rowOff>
    </xdr:from>
    <xdr:to>
      <xdr:col>7</xdr:col>
      <xdr:colOff>537327</xdr:colOff>
      <xdr:row>5</xdr:row>
      <xdr:rowOff>57742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4D40D20C-3B15-E886-3AEE-BA8851833208}"/>
            </a:ext>
          </a:extLst>
        </xdr:cNvPr>
        <xdr:cNvGrpSpPr/>
      </xdr:nvGrpSpPr>
      <xdr:grpSpPr>
        <a:xfrm>
          <a:off x="5775327" y="755429"/>
          <a:ext cx="1612063" cy="612001"/>
          <a:chOff x="13693032" y="870857"/>
          <a:chExt cx="2704826" cy="1128216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4022834C-D0B4-B8F3-1DBB-FAE6F9F242A6}"/>
              </a:ext>
            </a:extLst>
          </xdr:cNvPr>
          <xdr:cNvSpPr/>
        </xdr:nvSpPr>
        <xdr:spPr>
          <a:xfrm>
            <a:off x="13693032" y="870857"/>
            <a:ext cx="2699999" cy="360000"/>
          </a:xfrm>
          <a:prstGeom prst="roundRect">
            <a:avLst>
              <a:gd name="adj" fmla="val 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D" sz="1100" b="1">
                <a:latin typeface="Arial Narrow" panose="020B0606020202030204" pitchFamily="34" charset="0"/>
              </a:rPr>
              <a:t>% TERCAPAI</a:t>
            </a:r>
          </a:p>
        </xdr:txBody>
      </xdr:sp>
      <xdr:sp macro="" textlink="$N$18">
        <xdr:nvSpPr>
          <xdr:cNvPr id="15" name="Rectangle 14">
            <a:extLst>
              <a:ext uri="{FF2B5EF4-FFF2-40B4-BE49-F238E27FC236}">
                <a16:creationId xmlns:a16="http://schemas.microsoft.com/office/drawing/2014/main" id="{5244CAF8-3B2C-4A41-7830-198FA10CD57F}"/>
              </a:ext>
            </a:extLst>
          </xdr:cNvPr>
          <xdr:cNvSpPr/>
        </xdr:nvSpPr>
        <xdr:spPr>
          <a:xfrm>
            <a:off x="13697858" y="1279073"/>
            <a:ext cx="2700000" cy="720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4AA3969-3F13-44F2-A8A3-B9B631FE69E8}" type="TxLink">
              <a:rPr lang="en-US" sz="2000" b="1" i="0" u="none" strike="noStrike">
                <a:solidFill>
                  <a:schemeClr val="tx1"/>
                </a:solidFill>
                <a:latin typeface="Agency FB"/>
              </a:rPr>
              <a:pPr algn="ctr"/>
              <a:t>91%</a:t>
            </a:fld>
            <a:endParaRPr lang="en-ID" sz="2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134936</xdr:colOff>
      <xdr:row>1</xdr:row>
      <xdr:rowOff>381001</xdr:rowOff>
    </xdr:from>
    <xdr:to>
      <xdr:col>10</xdr:col>
      <xdr:colOff>873123</xdr:colOff>
      <xdr:row>1</xdr:row>
      <xdr:rowOff>381001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CB060C4-689F-EE30-E16E-7D08CC6FDE2B}"/>
            </a:ext>
          </a:extLst>
        </xdr:cNvPr>
        <xdr:cNvCxnSpPr/>
      </xdr:nvCxnSpPr>
      <xdr:spPr>
        <a:xfrm>
          <a:off x="3841749" y="484189"/>
          <a:ext cx="70246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"/>
  <sheetViews>
    <sheetView showGridLines="0" tabSelected="1" topLeftCell="A2" zoomScale="80" zoomScaleNormal="80" workbookViewId="0">
      <selection activeCell="P35" sqref="P35"/>
    </sheetView>
  </sheetViews>
  <sheetFormatPr defaultRowHeight="14.5" x14ac:dyDescent="0.35"/>
  <cols>
    <col min="1" max="1" width="7.81640625" customWidth="1"/>
    <col min="2" max="2" width="15.1796875" customWidth="1"/>
    <col min="3" max="12" width="15" customWidth="1"/>
    <col min="13" max="13" width="13.90625" customWidth="1"/>
    <col min="14" max="14" width="15.54296875" customWidth="1"/>
  </cols>
  <sheetData>
    <row r="1" spans="2:19" ht="8" customHeight="1" x14ac:dyDescent="0.35"/>
    <row r="2" spans="2:19" ht="43" customHeight="1" x14ac:dyDescent="0.35">
      <c r="B2" s="30" t="s">
        <v>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5" spans="2:19" ht="23" customHeight="1" x14ac:dyDescent="0.35">
      <c r="C5" s="23"/>
      <c r="D5" s="23"/>
      <c r="K5" s="24" t="s">
        <v>23</v>
      </c>
      <c r="L5" s="25"/>
      <c r="M5" s="26">
        <v>30000000</v>
      </c>
      <c r="N5" s="27"/>
      <c r="O5" s="28"/>
      <c r="P5" s="29"/>
      <c r="Q5" s="29"/>
      <c r="R5" s="29"/>
      <c r="S5" s="29"/>
    </row>
    <row r="6" spans="2:19" x14ac:dyDescent="0.35">
      <c r="M6" s="7"/>
    </row>
    <row r="7" spans="2:19" s="19" customFormat="1" ht="19" customHeight="1" x14ac:dyDescent="0.35">
      <c r="B7" s="16" t="s">
        <v>0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7" t="s">
        <v>19</v>
      </c>
      <c r="N7" s="18" t="s">
        <v>20</v>
      </c>
    </row>
    <row r="8" spans="2:19" x14ac:dyDescent="0.35">
      <c r="B8" s="20" t="s">
        <v>1</v>
      </c>
      <c r="C8" s="9">
        <v>330000</v>
      </c>
      <c r="D8" s="9">
        <v>250000</v>
      </c>
      <c r="E8" s="9">
        <v>260000</v>
      </c>
      <c r="F8" s="9">
        <v>340000</v>
      </c>
      <c r="G8" s="9">
        <v>340000</v>
      </c>
      <c r="H8" s="9">
        <v>320000</v>
      </c>
      <c r="I8" s="9">
        <v>340000</v>
      </c>
      <c r="J8" s="9">
        <v>250000</v>
      </c>
      <c r="K8" s="9">
        <v>250000</v>
      </c>
      <c r="L8" s="9">
        <v>310000</v>
      </c>
      <c r="M8" s="8">
        <f>ROUNDUP(IFERROR(IF($M$5="","",$M$5/7),""),-2)</f>
        <v>4285800</v>
      </c>
      <c r="N8" s="8">
        <f>SUM(C8:L8)</f>
        <v>2990000</v>
      </c>
    </row>
    <row r="9" spans="2:19" x14ac:dyDescent="0.35">
      <c r="B9" s="20" t="s">
        <v>2</v>
      </c>
      <c r="C9" s="9">
        <v>430000</v>
      </c>
      <c r="D9" s="9">
        <v>390000</v>
      </c>
      <c r="E9" s="9">
        <v>370000</v>
      </c>
      <c r="F9" s="9">
        <v>390000</v>
      </c>
      <c r="G9" s="9">
        <v>400000</v>
      </c>
      <c r="H9" s="9">
        <v>420000</v>
      </c>
      <c r="I9" s="9">
        <v>480000</v>
      </c>
      <c r="J9" s="9">
        <v>380000</v>
      </c>
      <c r="K9" s="9">
        <v>410000</v>
      </c>
      <c r="L9" s="9">
        <v>360000</v>
      </c>
      <c r="M9" s="8">
        <f t="shared" ref="M9:M14" si="0">ROUNDUP(IFERROR(IF($M$5="","",$M$5/7),""),-2)</f>
        <v>4285800</v>
      </c>
      <c r="N9" s="8">
        <f t="shared" ref="N9:N14" si="1">SUM(C9:L9)</f>
        <v>4030000</v>
      </c>
    </row>
    <row r="10" spans="2:19" x14ac:dyDescent="0.35">
      <c r="B10" s="20" t="s">
        <v>3</v>
      </c>
      <c r="C10" s="9">
        <v>410000</v>
      </c>
      <c r="D10" s="9">
        <v>395000</v>
      </c>
      <c r="E10" s="9">
        <v>425000</v>
      </c>
      <c r="F10" s="9">
        <v>390000</v>
      </c>
      <c r="G10" s="9">
        <v>450000</v>
      </c>
      <c r="H10" s="9">
        <v>485000</v>
      </c>
      <c r="I10" s="9">
        <v>530000</v>
      </c>
      <c r="J10" s="9">
        <v>430000</v>
      </c>
      <c r="K10" s="9">
        <v>450000</v>
      </c>
      <c r="L10" s="9">
        <v>430000</v>
      </c>
      <c r="M10" s="8">
        <f t="shared" si="0"/>
        <v>4285800</v>
      </c>
      <c r="N10" s="8">
        <f t="shared" si="1"/>
        <v>4395000</v>
      </c>
    </row>
    <row r="11" spans="2:19" x14ac:dyDescent="0.35">
      <c r="B11" s="20" t="s">
        <v>4</v>
      </c>
      <c r="C11" s="9">
        <v>350000</v>
      </c>
      <c r="D11" s="9">
        <v>310000</v>
      </c>
      <c r="E11" s="9">
        <v>350000</v>
      </c>
      <c r="F11" s="9">
        <v>230000</v>
      </c>
      <c r="G11" s="9">
        <v>280000</v>
      </c>
      <c r="H11" s="9">
        <v>240000</v>
      </c>
      <c r="I11" s="9">
        <v>250000</v>
      </c>
      <c r="J11" s="9">
        <v>335000</v>
      </c>
      <c r="K11" s="9">
        <v>260000</v>
      </c>
      <c r="L11" s="9">
        <v>380000</v>
      </c>
      <c r="M11" s="8">
        <f t="shared" si="0"/>
        <v>4285800</v>
      </c>
      <c r="N11" s="8">
        <f t="shared" si="1"/>
        <v>2985000</v>
      </c>
    </row>
    <row r="12" spans="2:19" x14ac:dyDescent="0.35">
      <c r="B12" s="20" t="s">
        <v>5</v>
      </c>
      <c r="C12" s="9">
        <v>425000</v>
      </c>
      <c r="D12" s="9">
        <v>400000</v>
      </c>
      <c r="E12" s="9">
        <v>395000</v>
      </c>
      <c r="F12" s="9">
        <v>325000</v>
      </c>
      <c r="G12" s="9">
        <v>420000</v>
      </c>
      <c r="H12" s="9">
        <v>380000</v>
      </c>
      <c r="I12" s="9">
        <v>420000</v>
      </c>
      <c r="J12" s="9">
        <v>425000</v>
      </c>
      <c r="K12" s="9">
        <v>450000</v>
      </c>
      <c r="L12" s="9">
        <v>475000</v>
      </c>
      <c r="M12" s="8">
        <f t="shared" si="0"/>
        <v>4285800</v>
      </c>
      <c r="N12" s="8">
        <f t="shared" si="1"/>
        <v>4115000</v>
      </c>
    </row>
    <row r="13" spans="2:19" x14ac:dyDescent="0.35">
      <c r="B13" s="20" t="s">
        <v>6</v>
      </c>
      <c r="C13" s="9">
        <v>445000</v>
      </c>
      <c r="D13" s="9">
        <v>450000</v>
      </c>
      <c r="E13" s="9">
        <v>415000</v>
      </c>
      <c r="F13" s="9">
        <v>400000</v>
      </c>
      <c r="G13" s="9">
        <v>460000</v>
      </c>
      <c r="H13" s="9">
        <v>400000</v>
      </c>
      <c r="I13" s="9">
        <v>480000</v>
      </c>
      <c r="J13" s="9">
        <v>390000</v>
      </c>
      <c r="K13" s="9">
        <v>395000</v>
      </c>
      <c r="L13" s="9">
        <v>500000</v>
      </c>
      <c r="M13" s="8">
        <f t="shared" si="0"/>
        <v>4285800</v>
      </c>
      <c r="N13" s="8">
        <f t="shared" si="1"/>
        <v>4335000</v>
      </c>
    </row>
    <row r="14" spans="2:19" x14ac:dyDescent="0.35">
      <c r="B14" s="20" t="s">
        <v>7</v>
      </c>
      <c r="C14" s="9">
        <v>400000</v>
      </c>
      <c r="D14" s="9">
        <v>370000</v>
      </c>
      <c r="E14" s="9">
        <v>430000</v>
      </c>
      <c r="F14" s="9">
        <v>495000</v>
      </c>
      <c r="G14" s="9">
        <v>470000</v>
      </c>
      <c r="H14" s="9">
        <v>450000</v>
      </c>
      <c r="I14" s="9">
        <v>550000</v>
      </c>
      <c r="J14" s="9">
        <v>450000</v>
      </c>
      <c r="K14" s="9">
        <v>455000</v>
      </c>
      <c r="L14" s="9">
        <v>440000</v>
      </c>
      <c r="M14" s="8">
        <f t="shared" si="0"/>
        <v>4285800</v>
      </c>
      <c r="N14" s="8">
        <f t="shared" si="1"/>
        <v>4510000</v>
      </c>
    </row>
    <row r="15" spans="2:19" ht="5" customHeight="1" x14ac:dyDescent="0.35"/>
    <row r="16" spans="2:19" s="1" customFormat="1" ht="18.5" customHeight="1" x14ac:dyDescent="0.35">
      <c r="B16" s="4" t="s">
        <v>21</v>
      </c>
      <c r="C16" s="13">
        <f>SUM(C8:C14)</f>
        <v>2790000</v>
      </c>
      <c r="D16" s="13">
        <f t="shared" ref="D16:L16" si="2">SUM(D8:D14)</f>
        <v>2565000</v>
      </c>
      <c r="E16" s="13">
        <f t="shared" si="2"/>
        <v>2645000</v>
      </c>
      <c r="F16" s="13">
        <f t="shared" si="2"/>
        <v>2570000</v>
      </c>
      <c r="G16" s="13">
        <f t="shared" si="2"/>
        <v>2820000</v>
      </c>
      <c r="H16" s="13">
        <f t="shared" si="2"/>
        <v>2695000</v>
      </c>
      <c r="I16" s="13">
        <f t="shared" si="2"/>
        <v>3050000</v>
      </c>
      <c r="J16" s="13">
        <f t="shared" si="2"/>
        <v>2660000</v>
      </c>
      <c r="K16" s="13">
        <f t="shared" si="2"/>
        <v>2670000</v>
      </c>
      <c r="L16" s="13">
        <f t="shared" si="2"/>
        <v>2895000</v>
      </c>
      <c r="M16" s="14">
        <f>SUM($M$8:$M$14)</f>
        <v>30000600</v>
      </c>
      <c r="N16" s="15">
        <f>SUM($N$8:$N$14)</f>
        <v>27360000</v>
      </c>
    </row>
    <row r="17" spans="2:14" ht="5" customHeight="1" x14ac:dyDescent="0.35"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</row>
    <row r="18" spans="2:14" s="2" customFormat="1" ht="18.5" customHeight="1" x14ac:dyDescent="0.35">
      <c r="B18" s="12" t="s">
        <v>22</v>
      </c>
      <c r="C18" s="21">
        <f>IFERROR(C16/$N$16,"")</f>
        <v>0.10197368421052631</v>
      </c>
      <c r="D18" s="21">
        <f t="shared" ref="D18:L18" si="3">IFERROR(D16/$N$16,"")</f>
        <v>9.375E-2</v>
      </c>
      <c r="E18" s="21">
        <f t="shared" si="3"/>
        <v>9.6673976608187134E-2</v>
      </c>
      <c r="F18" s="21">
        <f t="shared" si="3"/>
        <v>9.3932748538011701E-2</v>
      </c>
      <c r="G18" s="21">
        <f t="shared" si="3"/>
        <v>0.10307017543859649</v>
      </c>
      <c r="H18" s="21">
        <f t="shared" si="3"/>
        <v>9.850146198830409E-2</v>
      </c>
      <c r="I18" s="21">
        <f t="shared" si="3"/>
        <v>0.11147660818713451</v>
      </c>
      <c r="J18" s="21">
        <f t="shared" si="3"/>
        <v>9.7222222222222224E-2</v>
      </c>
      <c r="K18" s="21">
        <f t="shared" si="3"/>
        <v>9.7587719298245612E-2</v>
      </c>
      <c r="L18" s="21">
        <f t="shared" si="3"/>
        <v>0.10581140350877193</v>
      </c>
      <c r="M18" s="10">
        <f>SUM($C$18:$L$18)</f>
        <v>0.99999999999999989</v>
      </c>
      <c r="N18" s="11">
        <f>$N$16/$M$16</f>
        <v>0.91198176036479273</v>
      </c>
    </row>
    <row r="19" spans="2:14" ht="9.5" customHeight="1" x14ac:dyDescent="0.35"/>
    <row r="20" spans="2:14" ht="20" x14ac:dyDescent="0.4">
      <c r="B20" s="22" t="s">
        <v>24</v>
      </c>
    </row>
  </sheetData>
  <mergeCells count="4">
    <mergeCell ref="K5:L5"/>
    <mergeCell ref="M5:N5"/>
    <mergeCell ref="O5:S5"/>
    <mergeCell ref="B2:N2"/>
  </mergeCells>
  <phoneticPr fontId="3" type="noConversion"/>
  <conditionalFormatting sqref="N8:N14">
    <cfRule type="iconSet" priority="2">
      <iconSet iconSet="3Arrows">
        <cfvo type="percent" val="0"/>
        <cfvo type="num" val="3000000"/>
        <cfvo type="num" val="4285000"/>
      </iconSet>
    </cfRule>
  </conditionalFormatting>
  <conditionalFormatting sqref="C18:L18">
    <cfRule type="iconSet" priority="1">
      <iconSet iconSet="3Arrows">
        <cfvo type="percent" val="0"/>
        <cfvo type="percent" val="6"/>
        <cfvo type="percent" val="10"/>
      </iconSet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Alansyah</dc:creator>
  <cp:lastModifiedBy>Bayu Alansyah</cp:lastModifiedBy>
  <dcterms:created xsi:type="dcterms:W3CDTF">2015-06-05T18:17:20Z</dcterms:created>
  <dcterms:modified xsi:type="dcterms:W3CDTF">2022-07-12T02:02:53Z</dcterms:modified>
</cp:coreProperties>
</file>