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17_Period_20_Apr_2025_sd_19_May_2025\"/>
    </mc:Choice>
  </mc:AlternateContent>
  <xr:revisionPtr revIDLastSave="34" documentId="13_ncr:1_{38F67953-706E-479A-9C62-7B0BB4954351}" xr6:coauthVersionLast="47" xr6:coauthVersionMax="47" xr10:uidLastSave="{9F51C944-2E3E-4E98-BF51-38E91114460F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77" i="30" l="1"/>
  <c r="AF77" i="30"/>
  <c r="AG77" i="30"/>
  <c r="AC77" i="30"/>
  <c r="C85" i="30"/>
  <c r="C86" i="30" s="1"/>
  <c r="AD77" i="30"/>
  <c r="AB77" i="30"/>
  <c r="AA77" i="30"/>
  <c r="Z77" i="30"/>
  <c r="Y77" i="30"/>
  <c r="X77" i="30"/>
  <c r="W77" i="30"/>
  <c r="V77" i="30"/>
  <c r="U77" i="30"/>
  <c r="T77" i="30"/>
  <c r="S77" i="30"/>
  <c r="R77" i="30"/>
  <c r="Q77" i="30"/>
  <c r="P77" i="30"/>
  <c r="O77" i="30"/>
  <c r="N77" i="30"/>
  <c r="M77" i="30"/>
  <c r="L77" i="30"/>
  <c r="K77" i="30"/>
  <c r="J77" i="30"/>
  <c r="I77" i="30"/>
  <c r="H77" i="30"/>
  <c r="G77" i="30"/>
  <c r="F77" i="30"/>
  <c r="E77" i="30"/>
  <c r="D77" i="30"/>
  <c r="AH76" i="30"/>
  <c r="AH75" i="30"/>
  <c r="C87" i="30" s="1"/>
  <c r="AH74" i="30"/>
  <c r="C88" i="30" s="1"/>
  <c r="AH72" i="30"/>
  <c r="C97" i="30" s="1"/>
  <c r="AH71" i="30"/>
  <c r="C96" i="30" s="1"/>
  <c r="AH70" i="30"/>
  <c r="C95" i="30" s="1"/>
  <c r="AH14" i="30"/>
  <c r="AH13" i="30"/>
  <c r="AH12" i="30"/>
  <c r="D10" i="30" a="1"/>
  <c r="Y9" i="30" s="1"/>
  <c r="N25" i="28"/>
  <c r="W25" i="28"/>
  <c r="AC25" i="28"/>
  <c r="J25" i="28"/>
  <c r="AF25" i="28"/>
  <c r="D10" i="28" a="1"/>
  <c r="D10" i="28" s="1"/>
  <c r="C89" i="30" l="1"/>
  <c r="C90" i="30" s="1"/>
  <c r="J9" i="30"/>
  <c r="O9" i="30"/>
  <c r="AB9" i="30"/>
  <c r="AH77" i="30"/>
  <c r="C93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<sst xmlns="http://schemas.openxmlformats.org/spreadsheetml/2006/main" count="331" uniqueCount="234">
  <si>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</si>
  <si>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</si>
  <si>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</si>
  <si>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</si>
  <si>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</si>
  <si>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</si>
  <si>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</si>
  <si>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</si>
  <si>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</si>
  <si>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</si>
  <si>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</si>
  <si>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</si>
  <si>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</si>
  <si>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</si>
  <si>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</si>
  <si>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</si>
  <si>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</si>
  <si>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</si>
  <si>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</si>
  <si>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</si>
  <si>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</si>
  <si>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</si>
  <si>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</si>
  <si>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</si>
  <si>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</si>
  <si>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</si>
  <si>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</si>
  <si>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</si>
  <si>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</si>
  <si>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</si>
  <si>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</si>
  <si>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</si>
  <si>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</si>
  <si>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</si>
  <si>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</si>
  <si>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</si>
  <si>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</si>
  <si>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</si>
  <si>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</si>
  <si>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</si>
  <si>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</si>
  <si>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</si>
  <si>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</si>
  <si>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</si>
  <si>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</si>
  <si>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</si>
  <si>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</si>
  <si>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</si>
  <si>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</si>
  <si>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</si>
  <si>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</si>
  <si>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</si>
  <si>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</si>
  <si>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</si>
  <si>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</si>
  <si>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</si>
  <si>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</si>
  <si>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</si>
  <si>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</si>
  <si>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</si>
  <si>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</si>
  <si>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</si>
  <si>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</si>
  <si>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</si>
  <si>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</si>
  <si>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</si>
  <si>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</si>
  <si>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</si>
  <si>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</si>
  <si>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</si>
  <si>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>Bayu Bagus Bagaswara</t>
  </si>
  <si>
    <t>Edy Yanto</t>
  </si>
  <si>
    <t>PR.136583/PO.75628</t>
  </si>
  <si>
    <t>IT Java Developer</t>
  </si>
  <si>
    <t>Dody Arya</t>
  </si>
  <si>
    <t>Bank Danamon Falatehan</t>
  </si>
  <si>
    <t>CRF - 8127 - CSA Release 10</t>
  </si>
  <si>
    <t>Added validation for BankCashAccountNo field placement to contain only numbers.</t>
  </si>
  <si>
    <t>Create a removeSymbol function to remove symbols from the placementBankCashAccountNo data in the InstructionSInvestMapper class.</t>
  </si>
  <si>
    <t>SOLFOR</t>
  </si>
  <si>
    <t>Added regex pattern validation for cashAccount field to contain only numbers in UploadAccountDebitProductDataRequest class.</t>
  </si>
  <si>
    <t>SIT</t>
  </si>
  <si>
    <t>FULL SIT</t>
  </si>
  <si>
    <t>Add a data transfer object class, namely HeaderResponseDTO, to store the response header data from the Middleware.</t>
  </si>
  <si>
    <t>Added a field of object type HeaderResponse to the CreditTransferResponse class.</t>
  </si>
  <si>
    <t>Added a field of object type HeaderResponse to the OverbookingCasaResponse class.</t>
  </si>
  <si>
    <t>Added logic to capture response header data in the creditTransfer() method in the MiddlewareServiceImpl service.</t>
  </si>
  <si>
    <t>Added logic to capture response header data in the overbookingCasa() method in the MiddlewareServiceImpl service.</t>
  </si>
  <si>
    <t>Added a field of object type HeaderResponse to the TransferSknRtgsResponse class.</t>
  </si>
  <si>
    <t>Added logic to capture response header data in the transferSknRtgs() method in the MiddlewareServiceImpl service.</t>
  </si>
  <si>
    <t>Added a field of object type HeaderResponse to the InquiryAccountResponse class.</t>
  </si>
  <si>
    <t>Added logic to capture response header data in the inquiryAccount() method in the MiddlewareServiceImpl service.</t>
  </si>
  <si>
    <t>Added bdiExternalId and bdiTimestamp fields to HeaderResponseDTO class</t>
  </si>
  <si>
    <t>Set bdiExternalId and bdiTimestamp data on all methods inside MiddlewareService class service</t>
  </si>
  <si>
    <t>Added a field of object type HeaderResponse to the BiFastPaymentStatusResponse class.</t>
  </si>
  <si>
    <t>Added logic to capture response header data in the paymentStatus() method in the MiddlewareServiceImpl service.</t>
  </si>
  <si>
    <t>Refactor the code when retrieving response header data by creating your own getHeaderResponse() method to create a HeaderResponseDTO object.</t>
  </si>
  <si>
    <t>Add a query to retrieve all PlacementApproval data by date with the findAllByDate method.</t>
  </si>
  <si>
    <t>Added getAllByDate interface method to PlacementApprovalService service contract.</t>
  </si>
  <si>
    <t>Added method and logic process for getAllByDate to PlacementApprovalServiceImpl implementation service</t>
  </si>
  <si>
    <t>Added getAllByDate method to PlacementApprovalController controller class</t>
  </si>
  <si>
    <t>Added AlphabetOnly annotation class for data validation that only allows alphabetic characters.</t>
  </si>
  <si>
    <t>Added AlphabetValidator interface class and isValid() method to check whether data is a character or not.</t>
  </si>
  <si>
    <t>Added Alphanumeric interface annotation for data validation to contain only alphanumeric characters.</t>
  </si>
  <si>
    <t>Added AlphanumericValidator class as an implementation of Alphanumeric annotation interface and created isValid method to validate data.</t>
  </si>
  <si>
    <t>Added validation annotations to all fields in the UploadAccountDebitProductDataRequest class</t>
  </si>
  <si>
    <t>Added validation annotations to all fields in the UploadInstructionSInvestDataRequest class</t>
  </si>
  <si>
    <t>Added validation annotations to all fields in the UploadMasterBankDataRequest class</t>
  </si>
  <si>
    <t>Added referenceId, payUserRefNo, and serviceType fields to the NCBSResponse entity model.</t>
  </si>
  <si>
    <t>Added referenceId, payUserRefNo, and serviceType fields to the CreateNCBSResponse object data transfer class.</t>
  </si>
  <si>
    <t>Set values ​​for the referenceId, payUserRefNo, and serviceType fields in the save() method in the NCBSResponseServiceImpl service.</t>
  </si>
  <si>
    <t>Added findAllByPlacementDateAndNcbsStatusAndServiceType query method to retrieve NCBSResponse data.</t>
  </si>
  <si>
    <t>Added getAllByServiceTypeAndCurrentDate method in NCBSResponseServiceImpl service implementation.</t>
  </si>
  <si>
    <t>Added NCBSResponseController controller class to handle requests when retrieving NCBSResponse data based on service type and current date.</t>
  </si>
  <si>
    <t>Update the PlacementApprovalResult object data transfer class by adding success() and failed() methods.</t>
  </si>
  <si>
    <t>Update the use of PlacementApprovalResult class in the PlacementApprovalServiceImpl service class for all methods.</t>
  </si>
  <si>
    <t>Added fee transactions for BiFast where data is taken from fee parameters</t>
  </si>
  <si>
    <t>Adding inquiryAccountReferenceId column to PlacementApproval model</t>
  </si>
  <si>
    <t>Added padWithLeadingZeros function to remove zero characters in data values.</t>
  </si>
  <si>
    <t>Added paymentStatus contract method in NCBSRequestService service contract</t>
  </si>
  <si>
    <t>Update all methods in NCBSRequestServiceImpln to add log processing and transferSknRtgs logic.</t>
  </si>
  <si>
    <t>Update all methods in the NCBSRequestServiceImpl service to convert from non-blocking to blocking.</t>
  </si>
  <si>
    <t>Update build header request using lambda function</t>
  </si>
  <si>
    <t>Adding bankType and branchCode fields to the PlacementData model</t>
  </si>
  <si>
    <t>Update the logic process in the createBulkPlacement method.</t>
  </si>
  <si>
    <t>Added logic process to handle when inquiryAccount fails.</t>
  </si>
  <si>
    <t>Update the logic process of the createSinglePlacement method in the CreatePlacementService service to handle multiple requests simultaneously.</t>
  </si>
  <si>
    <t>Update the logic process of the approvePlacement method in the PlacementApprovalService service to handle multiple requests simultaneously.</t>
  </si>
  <si>
    <t>Update the logic process of the inquiryAccount() method in the NCBSRequestService service to handle multiple requests simultaneously.</t>
  </si>
  <si>
    <t>Update the logic process of the overbookingCasa() method in the NCBSRequestService service to handle multiple requests simultaneously.</t>
  </si>
  <si>
    <t>Update the logic process of the creditTransfer() method in the NCBSRequestService service to handle multiple requests simultaneously.</t>
  </si>
  <si>
    <t>Update the logic process of the transferSknRtgs() method in the NCBSRequestService service to handle multiple requests simultaneously.</t>
  </si>
  <si>
    <t>Update the logic process of the paymentStatus() method in the NCBSRequestService service to handle multiple requests simultaneously.</t>
  </si>
  <si>
    <t>Added TooManyRequestException exception class</t>
  </si>
  <si>
    <t>Update the logic process when uploading S-Invest Data to handle simultaneous requests.</t>
  </si>
  <si>
    <t>1,5</t>
  </si>
  <si>
    <t>Daily IT TFC</t>
  </si>
  <si>
    <t>Acknowledgement by (19-05-25)</t>
  </si>
  <si>
    <t>please drop your signature here
Edy Yanto</t>
  </si>
  <si>
    <t>please drop your signature here
Dody Arya</t>
  </si>
  <si>
    <t>please drop your signature here
Bayu Bagus Bagaswara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</si>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</sst>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[$-409]d\-mmm;@"/>
  </numFmts>
  <fonts count="2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43" fontId="20" fillId="0" borderId="0" applyFont="0" applyFill="0" applyBorder="0" applyAlignment="0" applyProtection="0"/>
  </cellStyleXfs>
  <cellXfs count="20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5" fontId="19" fillId="6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4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9" fillId="6" borderId="39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19" fillId="6" borderId="37" xfId="0" applyFont="1" applyFill="1" applyBorder="1" applyAlignment="1">
      <alignment horizontal="center" vertical="center" wrapText="1"/>
    </xf>
    <xf numFmtId="0" fontId="19" fillId="6" borderId="38" xfId="0" applyFont="1" applyFill="1" applyBorder="1" applyAlignment="1">
      <alignment horizontal="center" vertical="center" wrapText="1"/>
    </xf>
    <xf numFmtId="0" fontId="19" fillId="6" borderId="39" xfId="0" applyFont="1" applyFill="1" applyBorder="1" applyAlignment="1">
      <alignment horizontal="center" vertical="center" wrapText="1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2" tint="-9.9948118533890809E-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109375" defaultRowHeight="14.45"/>
  <cols>
    <col min="1" max="1" width="24.140625" style="42" customWidth="1"/>
    <col min="2" max="2" width="33.140625" style="45" customWidth="1"/>
    <col min="3" max="3" width="10.5703125" style="42" customWidth="1"/>
    <col min="4" max="4" width="9.5703125" style="4" customWidth="1"/>
    <col min="5" max="8" width="6.85546875" style="4" customWidth="1"/>
    <col min="9" max="10" width="6.42578125" style="4" bestFit="1" customWidth="1"/>
    <col min="11" max="12" width="6.85546875" style="4" customWidth="1"/>
    <col min="13" max="18" width="7.5703125" style="4" bestFit="1" customWidth="1"/>
    <col min="19" max="30" width="6.7109375" style="4" bestFit="1" customWidth="1"/>
    <col min="31" max="33" width="7.5703125" style="4" bestFit="1" customWidth="1"/>
    <col min="34" max="34" width="6.85546875" style="4" customWidth="1"/>
    <col min="35" max="35" width="11.42578125" style="4" customWidth="1"/>
    <col min="36" max="36" width="0.28515625" style="4" customWidth="1"/>
    <col min="37" max="16384" width="8.7109375" style="4"/>
  </cols>
  <sheetData>
    <row r="1" spans="1:35" ht="17.100000000000001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.100000000000001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.100000000000001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.100000000000001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.100000000000001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3" t="s">
        <v>11</v>
      </c>
      <c r="O5" s="143"/>
      <c r="P5" s="143"/>
      <c r="Q5" s="143"/>
    </row>
    <row r="6" spans="1:35" ht="17.100000000000001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2" t="s">
        <v>17</v>
      </c>
      <c r="O6" s="142"/>
      <c r="P6" s="142"/>
      <c r="Q6" s="142"/>
      <c r="W6"/>
    </row>
    <row r="7" spans="1:35" s="42" customFormat="1" ht="17.100000000000001" customHeight="1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.100000000000001">
      <c r="A9" s="176" t="s">
        <v>20</v>
      </c>
      <c r="B9" s="140" t="s">
        <v>21</v>
      </c>
      <c r="C9" s="176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0" t="s">
        <v>23</v>
      </c>
      <c r="AI9" s="90" t="s">
        <v>24</v>
      </c>
    </row>
    <row r="10" spans="1:35" ht="17.100000000000001">
      <c r="A10" s="176"/>
      <c r="B10" s="140"/>
      <c r="C10" s="176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0"/>
      <c r="AI10" s="90"/>
    </row>
    <row r="11" spans="1:35" ht="17.100000000000001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.100000000000001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.100000000000001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3.950000000000003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.100000000000001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.100000000000001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.100000000000001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.100000000000001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.100000000000001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.100000000000001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.100000000000001">
      <c r="A22" s="177" t="s">
        <v>38</v>
      </c>
      <c r="B22" s="178"/>
      <c r="C22" s="179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.100000000000001">
      <c r="A23" s="177" t="s">
        <v>39</v>
      </c>
      <c r="B23" s="178"/>
      <c r="C23" s="179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.100000000000001">
      <c r="A24" s="180" t="s">
        <v>40</v>
      </c>
      <c r="B24" s="181"/>
      <c r="C24" s="182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.100000000000001">
      <c r="A25" s="177" t="s">
        <v>41</v>
      </c>
      <c r="B25" s="178"/>
      <c r="C25" s="179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/>
    <row r="27" spans="1:36" s="93" customFormat="1" ht="18" customHeight="1">
      <c r="A27" s="91"/>
      <c r="B27" s="92" t="s">
        <v>42</v>
      </c>
      <c r="D27" s="4"/>
      <c r="E27" s="144"/>
      <c r="F27" s="144"/>
      <c r="G27" s="144"/>
      <c r="H27" s="144"/>
      <c r="I27" s="144"/>
      <c r="J27" s="144"/>
      <c r="S27" s="163" t="s">
        <v>43</v>
      </c>
      <c r="T27" s="164"/>
      <c r="U27" s="164"/>
      <c r="V27" s="164"/>
      <c r="W27" s="164"/>
      <c r="X27" s="164"/>
      <c r="Y27" s="164"/>
      <c r="Z27" s="164"/>
      <c r="AA27" s="165"/>
      <c r="AC27" s="171" t="s">
        <v>44</v>
      </c>
      <c r="AD27" s="172"/>
      <c r="AE27" s="172"/>
      <c r="AF27" s="172"/>
      <c r="AG27" s="172"/>
      <c r="AH27" s="172"/>
      <c r="AI27" s="172"/>
      <c r="AJ27" s="173"/>
    </row>
    <row r="28" spans="1:36" ht="15.6" customHeight="1">
      <c r="A28" s="69"/>
      <c r="B28" s="49" t="s">
        <v>45</v>
      </c>
      <c r="E28" s="144"/>
      <c r="F28" s="144"/>
      <c r="G28" s="144"/>
      <c r="H28" s="144"/>
      <c r="I28" s="144"/>
      <c r="J28" s="144"/>
      <c r="S28" s="154" t="s">
        <v>46</v>
      </c>
      <c r="T28" s="155"/>
      <c r="U28" s="145" t="s">
        <v>47</v>
      </c>
      <c r="V28" s="146"/>
      <c r="W28" s="146"/>
      <c r="X28" s="146"/>
      <c r="Y28" s="146"/>
      <c r="Z28" s="146"/>
      <c r="AA28" s="147"/>
      <c r="AC28" s="160" t="s">
        <v>48</v>
      </c>
      <c r="AD28" s="146"/>
      <c r="AE28" s="146"/>
      <c r="AF28" s="146"/>
      <c r="AG28" s="146"/>
      <c r="AH28" s="146"/>
      <c r="AI28" s="146"/>
      <c r="AJ28" s="147"/>
    </row>
    <row r="29" spans="1:36" ht="18.600000000000001" customHeight="1">
      <c r="A29" s="70"/>
      <c r="B29" s="49" t="s">
        <v>49</v>
      </c>
      <c r="E29" s="144"/>
      <c r="F29" s="144"/>
      <c r="G29" s="144"/>
      <c r="H29" s="144"/>
      <c r="I29" s="144"/>
      <c r="J29" s="144"/>
      <c r="S29" s="156"/>
      <c r="T29" s="157"/>
      <c r="U29" s="148"/>
      <c r="V29" s="149"/>
      <c r="W29" s="149"/>
      <c r="X29" s="149"/>
      <c r="Y29" s="149"/>
      <c r="Z29" s="149"/>
      <c r="AA29" s="150"/>
      <c r="AC29" s="161"/>
      <c r="AD29" s="149"/>
      <c r="AE29" s="149"/>
      <c r="AF29" s="149"/>
      <c r="AG29" s="149"/>
      <c r="AH29" s="149"/>
      <c r="AI29" s="149"/>
      <c r="AJ29" s="150"/>
    </row>
    <row r="30" spans="1:36" ht="18.600000000000001" customHeight="1">
      <c r="A30" s="71"/>
      <c r="B30" s="49" t="s">
        <v>50</v>
      </c>
      <c r="E30" s="144"/>
      <c r="F30" s="144"/>
      <c r="G30" s="144"/>
      <c r="H30" s="144"/>
      <c r="I30" s="144"/>
      <c r="J30" s="144"/>
      <c r="S30" s="156"/>
      <c r="T30" s="157"/>
      <c r="U30" s="148"/>
      <c r="V30" s="149"/>
      <c r="W30" s="149"/>
      <c r="X30" s="149"/>
      <c r="Y30" s="149"/>
      <c r="Z30" s="149"/>
      <c r="AA30" s="150"/>
      <c r="AC30" s="161"/>
      <c r="AD30" s="149"/>
      <c r="AE30" s="149"/>
      <c r="AF30" s="149"/>
      <c r="AG30" s="149"/>
      <c r="AH30" s="149"/>
      <c r="AI30" s="149"/>
      <c r="AJ30" s="150"/>
    </row>
    <row r="31" spans="1:36" ht="18.95" customHeight="1">
      <c r="S31" s="156"/>
      <c r="T31" s="157"/>
      <c r="U31" s="148"/>
      <c r="V31" s="149"/>
      <c r="W31" s="149"/>
      <c r="X31" s="149"/>
      <c r="Y31" s="149"/>
      <c r="Z31" s="149"/>
      <c r="AA31" s="150"/>
      <c r="AC31" s="161"/>
      <c r="AD31" s="149"/>
      <c r="AE31" s="149"/>
      <c r="AF31" s="149"/>
      <c r="AG31" s="149"/>
      <c r="AH31" s="149"/>
      <c r="AI31" s="149"/>
      <c r="AJ31" s="150"/>
    </row>
    <row r="32" spans="1:36" ht="18.600000000000001">
      <c r="A32" s="72" t="s">
        <v>51</v>
      </c>
      <c r="B32" s="46"/>
      <c r="C32" s="63"/>
      <c r="D32" s="44"/>
      <c r="E32" s="44"/>
      <c r="F32" s="44"/>
      <c r="G32" s="44"/>
      <c r="H32" s="44"/>
      <c r="S32" s="166"/>
      <c r="T32" s="167"/>
      <c r="U32" s="168"/>
      <c r="V32" s="169"/>
      <c r="W32" s="169"/>
      <c r="X32" s="169"/>
      <c r="Y32" s="169"/>
      <c r="Z32" s="169"/>
      <c r="AA32" s="170"/>
      <c r="AC32" s="174"/>
      <c r="AD32" s="169"/>
      <c r="AE32" s="169"/>
      <c r="AF32" s="169"/>
      <c r="AG32" s="169"/>
      <c r="AH32" s="169"/>
      <c r="AI32" s="169"/>
      <c r="AJ32" s="170"/>
    </row>
    <row r="33" spans="1:36" ht="18.600000000000001" customHeight="1">
      <c r="A33" s="141" t="s">
        <v>52</v>
      </c>
      <c r="B33" s="141"/>
      <c r="C33" s="63">
        <f>COUNTIF(D24:AG24,"=8")</f>
        <v>1</v>
      </c>
      <c r="D33" s="44"/>
      <c r="E33" s="44"/>
      <c r="F33" s="44"/>
      <c r="G33" s="44"/>
      <c r="H33" s="44"/>
      <c r="S33" s="154" t="s">
        <v>53</v>
      </c>
      <c r="T33" s="155"/>
      <c r="U33" s="145" t="s">
        <v>54</v>
      </c>
      <c r="V33" s="146"/>
      <c r="W33" s="146"/>
      <c r="X33" s="146"/>
      <c r="Y33" s="146"/>
      <c r="Z33" s="146"/>
      <c r="AA33" s="147"/>
      <c r="AC33" s="160" t="s">
        <v>55</v>
      </c>
      <c r="AD33" s="146"/>
      <c r="AE33" s="146"/>
      <c r="AF33" s="146"/>
      <c r="AG33" s="146"/>
      <c r="AH33" s="146"/>
      <c r="AI33" s="146"/>
      <c r="AJ33" s="147"/>
    </row>
    <row r="34" spans="1:36" ht="18.600000000000001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6"/>
      <c r="T34" s="157"/>
      <c r="U34" s="148"/>
      <c r="V34" s="149"/>
      <c r="W34" s="149"/>
      <c r="X34" s="149"/>
      <c r="Y34" s="149"/>
      <c r="Z34" s="149"/>
      <c r="AA34" s="150"/>
      <c r="AC34" s="161"/>
      <c r="AD34" s="149"/>
      <c r="AE34" s="149"/>
      <c r="AF34" s="149"/>
      <c r="AG34" s="149"/>
      <c r="AH34" s="149"/>
      <c r="AI34" s="149"/>
      <c r="AJ34" s="150"/>
    </row>
    <row r="35" spans="1:36" ht="18.600000000000001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6"/>
      <c r="T35" s="157"/>
      <c r="U35" s="148"/>
      <c r="V35" s="149"/>
      <c r="W35" s="149"/>
      <c r="X35" s="149"/>
      <c r="Y35" s="149"/>
      <c r="Z35" s="149"/>
      <c r="AA35" s="150"/>
      <c r="AC35" s="161"/>
      <c r="AD35" s="149"/>
      <c r="AE35" s="149"/>
      <c r="AF35" s="149"/>
      <c r="AG35" s="149"/>
      <c r="AH35" s="149"/>
      <c r="AI35" s="149"/>
      <c r="AJ35" s="150"/>
    </row>
    <row r="36" spans="1:36" ht="18.600000000000001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6"/>
      <c r="T36" s="157"/>
      <c r="U36" s="148"/>
      <c r="V36" s="149"/>
      <c r="W36" s="149"/>
      <c r="X36" s="149"/>
      <c r="Y36" s="149"/>
      <c r="Z36" s="149"/>
      <c r="AA36" s="150"/>
      <c r="AC36" s="161"/>
      <c r="AD36" s="149"/>
      <c r="AE36" s="149"/>
      <c r="AF36" s="149"/>
      <c r="AG36" s="149"/>
      <c r="AH36" s="149"/>
      <c r="AI36" s="149"/>
      <c r="AJ36" s="150"/>
    </row>
    <row r="37" spans="1:36" ht="38.1" customHeight="1" thickBot="1">
      <c r="A37" s="175" t="s">
        <v>59</v>
      </c>
      <c r="B37" s="175"/>
      <c r="C37" s="63">
        <f>COUNTIF(D25:AG25,"&gt;0")</f>
        <v>20</v>
      </c>
      <c r="D37" s="44"/>
      <c r="E37" s="44"/>
      <c r="F37" s="44"/>
      <c r="G37" s="44"/>
      <c r="H37" s="44"/>
      <c r="S37" s="158"/>
      <c r="T37" s="159"/>
      <c r="U37" s="151"/>
      <c r="V37" s="152"/>
      <c r="W37" s="152"/>
      <c r="X37" s="152"/>
      <c r="Y37" s="152"/>
      <c r="Z37" s="152"/>
      <c r="AA37" s="153"/>
      <c r="AC37" s="162"/>
      <c r="AD37" s="152"/>
      <c r="AE37" s="152"/>
      <c r="AF37" s="152"/>
      <c r="AG37" s="152"/>
      <c r="AH37" s="152"/>
      <c r="AI37" s="152"/>
      <c r="AJ37" s="153"/>
    </row>
    <row r="38" spans="1:36" ht="18.600000000000001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600000000000001">
      <c r="A39" s="63"/>
      <c r="B39" s="47"/>
      <c r="C39" s="63"/>
      <c r="D39" s="44"/>
      <c r="E39" s="44"/>
      <c r="F39" s="44"/>
      <c r="G39" s="44"/>
      <c r="H39" s="44"/>
    </row>
    <row r="40" spans="1:36" ht="18.600000000000001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450000000000003" customHeight="1">
      <c r="A41" s="175" t="s">
        <v>62</v>
      </c>
      <c r="B41" s="175"/>
      <c r="C41" s="63">
        <f>AH25</f>
        <v>160</v>
      </c>
      <c r="D41" s="44"/>
      <c r="E41" s="44"/>
      <c r="F41" s="44"/>
      <c r="G41" s="44"/>
      <c r="H41" s="44"/>
    </row>
    <row r="42" spans="1:36" ht="38.1" customHeight="1">
      <c r="A42" s="175" t="s">
        <v>63</v>
      </c>
      <c r="B42" s="175"/>
      <c r="C42" s="63">
        <v>45</v>
      </c>
      <c r="D42" s="44"/>
      <c r="E42" s="44"/>
      <c r="F42" s="44"/>
      <c r="G42" s="44"/>
      <c r="H42" s="44"/>
    </row>
    <row r="43" spans="1:36" ht="18.600000000000001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600000000000001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600000000000001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600000000000001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600000000000001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600000000000001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600000000000001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600000000000001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44999999999999" customHeight="1"/>
    <row r="53" spans="1:10" ht="168.95" customHeight="1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sheetPr>
    <pageSetUpPr fitToPage="1"/>
  </sheetPr>
  <dimension ref="A1:AI105"/>
  <sheetViews>
    <sheetView tabSelected="1" view="pageBreakPreview" topLeftCell="B63" zoomScale="60" zoomScaleNormal="58" workbookViewId="0">
      <selection activeCell="AC67" sqref="AC67"/>
    </sheetView>
  </sheetViews>
  <sheetFormatPr defaultColWidth="8.7109375" defaultRowHeight="14.45"/>
  <cols>
    <col min="1" max="1" width="24.140625" style="42" customWidth="1"/>
    <col min="2" max="2" width="33.140625" style="45" customWidth="1"/>
    <col min="3" max="3" width="10.5703125" style="42" customWidth="1"/>
    <col min="4" max="34" width="9.5703125" style="4" customWidth="1"/>
    <col min="35" max="35" width="11.5703125" style="4" customWidth="1"/>
    <col min="36" max="16384" width="8.7109375" style="4"/>
  </cols>
  <sheetData>
    <row r="1" spans="1:35" ht="17.100000000000001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.100000000000001">
      <c r="A2" s="76" t="s">
        <v>2</v>
      </c>
      <c r="B2" s="79">
        <v>45767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.100000000000001">
      <c r="A3" s="76" t="s">
        <v>4</v>
      </c>
      <c r="B3" s="79">
        <v>45796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.100000000000001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.100000000000001">
      <c r="A5" s="74" t="s">
        <v>6</v>
      </c>
      <c r="B5" s="82" t="s">
        <v>70</v>
      </c>
      <c r="C5" s="76"/>
      <c r="D5" s="83" t="s">
        <v>8</v>
      </c>
      <c r="E5" s="78"/>
      <c r="F5" s="78"/>
      <c r="H5" s="84" t="s">
        <v>71</v>
      </c>
      <c r="I5" s="84"/>
      <c r="J5" s="78"/>
      <c r="K5" s="83" t="s">
        <v>10</v>
      </c>
      <c r="L5" s="78"/>
      <c r="M5" s="78"/>
      <c r="N5" s="143" t="s">
        <v>72</v>
      </c>
      <c r="O5" s="143"/>
      <c r="P5" s="143"/>
      <c r="Q5" s="143"/>
    </row>
    <row r="6" spans="1:35" ht="17.100000000000001">
      <c r="A6" s="74" t="s">
        <v>12</v>
      </c>
      <c r="B6" s="82" t="s">
        <v>73</v>
      </c>
      <c r="C6" s="76"/>
      <c r="D6" s="83" t="s">
        <v>14</v>
      </c>
      <c r="E6" s="78"/>
      <c r="F6" s="78"/>
      <c r="H6" s="84" t="s">
        <v>74</v>
      </c>
      <c r="I6" s="84"/>
      <c r="J6" s="78"/>
      <c r="K6" s="86" t="s">
        <v>16</v>
      </c>
      <c r="L6" s="87"/>
      <c r="M6" s="76"/>
      <c r="N6" s="142" t="s">
        <v>75</v>
      </c>
      <c r="O6" s="142"/>
      <c r="P6" s="142"/>
      <c r="Q6" s="142"/>
      <c r="W6"/>
    </row>
    <row r="7" spans="1:35" s="42" customFormat="1" ht="17.100000000000001" customHeight="1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.100000000000001">
      <c r="A9" s="176" t="s">
        <v>20</v>
      </c>
      <c r="B9" s="140" t="s">
        <v>21</v>
      </c>
      <c r="C9" s="176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0" t="s">
        <v>23</v>
      </c>
      <c r="AI9" s="90" t="s">
        <v>24</v>
      </c>
    </row>
    <row r="10" spans="1:35" ht="17.100000000000001">
      <c r="A10" s="176"/>
      <c r="B10" s="140"/>
      <c r="C10" s="176"/>
      <c r="D10" s="51" cm="1">
        <f t="array" ref="D10:AG10">IFERROR(IF(OR((B3-B2+1)&gt;31,B2="",B3=""),"",_xlfn.SEQUENCE(,B3-B2+1,B2)),"")</f>
        <v>45767</v>
      </c>
      <c r="E10" s="51">
        <v>45768</v>
      </c>
      <c r="F10" s="51">
        <v>45769</v>
      </c>
      <c r="G10" s="51">
        <v>45770</v>
      </c>
      <c r="H10" s="52">
        <v>45771</v>
      </c>
      <c r="I10" s="52">
        <v>45772</v>
      </c>
      <c r="J10" s="52">
        <v>45773</v>
      </c>
      <c r="K10" s="52">
        <v>45774</v>
      </c>
      <c r="L10" s="52">
        <v>45775</v>
      </c>
      <c r="M10" s="52">
        <v>45776</v>
      </c>
      <c r="N10" s="52">
        <v>45777</v>
      </c>
      <c r="O10" s="52">
        <v>45778</v>
      </c>
      <c r="P10" s="52">
        <v>45779</v>
      </c>
      <c r="Q10" s="52">
        <v>45780</v>
      </c>
      <c r="R10" s="52">
        <v>45781</v>
      </c>
      <c r="S10" s="52">
        <v>45782</v>
      </c>
      <c r="T10" s="52">
        <v>45783</v>
      </c>
      <c r="U10" s="52">
        <v>45784</v>
      </c>
      <c r="V10" s="52">
        <v>45785</v>
      </c>
      <c r="W10" s="52">
        <v>45786</v>
      </c>
      <c r="X10" s="52">
        <v>45787</v>
      </c>
      <c r="Y10" s="52">
        <v>45788</v>
      </c>
      <c r="Z10" s="52">
        <v>45789</v>
      </c>
      <c r="AA10" s="52">
        <v>45790</v>
      </c>
      <c r="AB10" s="52">
        <v>45791</v>
      </c>
      <c r="AC10" s="52">
        <v>45792</v>
      </c>
      <c r="AD10" s="52">
        <v>45793</v>
      </c>
      <c r="AE10" s="52">
        <v>45794</v>
      </c>
      <c r="AF10" s="51">
        <v>45795</v>
      </c>
      <c r="AG10" s="51">
        <v>45796</v>
      </c>
      <c r="AH10" s="140"/>
      <c r="AI10" s="90"/>
    </row>
    <row r="11" spans="1:35" ht="17.100000000000001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68.099999999999994">
      <c r="A12" s="200" t="s">
        <v>76</v>
      </c>
      <c r="B12" s="89" t="s">
        <v>77</v>
      </c>
      <c r="C12" s="57"/>
      <c r="D12" s="57"/>
      <c r="E12" s="57">
        <v>2</v>
      </c>
      <c r="F12" s="57"/>
      <c r="G12" s="50"/>
      <c r="H12" s="57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7"/>
      <c r="AG12" s="57"/>
      <c r="AH12" s="58">
        <f>SUM(D12:AG12)</f>
        <v>2</v>
      </c>
      <c r="AI12" s="73"/>
    </row>
    <row r="13" spans="1:35" ht="102">
      <c r="A13" s="201"/>
      <c r="B13" s="89" t="s">
        <v>78</v>
      </c>
      <c r="C13" s="57"/>
      <c r="D13" s="57"/>
      <c r="E13" s="57">
        <v>2</v>
      </c>
      <c r="F13" s="57"/>
      <c r="G13" s="50"/>
      <c r="H13" s="57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 t="s">
        <v>79</v>
      </c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8">
        <f>SUM(D13:AG13)</f>
        <v>2</v>
      </c>
      <c r="AI13" s="73"/>
    </row>
    <row r="14" spans="1:35" ht="84.95">
      <c r="A14" s="201"/>
      <c r="B14" s="89" t="s">
        <v>80</v>
      </c>
      <c r="C14" s="57"/>
      <c r="D14" s="57"/>
      <c r="E14" s="57">
        <v>3</v>
      </c>
      <c r="F14" s="57"/>
      <c r="G14" s="50"/>
      <c r="H14" s="57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 t="s">
        <v>81</v>
      </c>
      <c r="X14" s="50"/>
      <c r="Y14" s="50"/>
      <c r="Z14" s="50"/>
      <c r="AA14" s="50"/>
      <c r="AB14" s="50" t="s">
        <v>82</v>
      </c>
      <c r="AC14" s="50"/>
      <c r="AD14" s="50"/>
      <c r="AE14" s="50"/>
      <c r="AF14" s="57"/>
      <c r="AG14" s="57"/>
      <c r="AH14" s="58">
        <f>SUM(D14:AG14)</f>
        <v>3</v>
      </c>
      <c r="AI14" s="73"/>
    </row>
    <row r="15" spans="1:35" ht="68.099999999999994">
      <c r="A15" s="201"/>
      <c r="B15" s="89" t="s">
        <v>83</v>
      </c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51">
      <c r="A16" s="201"/>
      <c r="B16" s="89" t="s">
        <v>84</v>
      </c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5" ht="72.599999999999994" customHeight="1">
      <c r="A17" s="201"/>
      <c r="B17" s="89" t="s">
        <v>85</v>
      </c>
      <c r="C17" s="57"/>
      <c r="D17" s="57"/>
      <c r="E17" s="57"/>
      <c r="F17" s="57"/>
      <c r="G17" s="50"/>
      <c r="H17" s="57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7"/>
      <c r="AG17" s="57"/>
      <c r="AH17" s="58"/>
      <c r="AI17" s="73"/>
    </row>
    <row r="18" spans="1:35" ht="68.099999999999994">
      <c r="A18" s="201"/>
      <c r="B18" s="89" t="s">
        <v>86</v>
      </c>
      <c r="C18" s="57"/>
      <c r="D18" s="57"/>
      <c r="E18" s="57"/>
      <c r="F18" s="57"/>
      <c r="G18" s="50"/>
      <c r="H18" s="57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8"/>
      <c r="AI18" s="73"/>
    </row>
    <row r="19" spans="1:35" ht="84.95">
      <c r="A19" s="201"/>
      <c r="B19" s="89" t="s">
        <v>87</v>
      </c>
      <c r="C19" s="57"/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8"/>
      <c r="AI19" s="73"/>
    </row>
    <row r="20" spans="1:35" ht="51">
      <c r="A20" s="201"/>
      <c r="B20" s="89" t="s">
        <v>88</v>
      </c>
      <c r="C20" s="57"/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8"/>
      <c r="AI20" s="73"/>
    </row>
    <row r="21" spans="1:35" ht="68.099999999999994">
      <c r="A21" s="201"/>
      <c r="B21" s="89" t="s">
        <v>89</v>
      </c>
      <c r="C21" s="57"/>
      <c r="D21" s="57"/>
      <c r="E21" s="57"/>
      <c r="F21" s="57"/>
      <c r="G21" s="50"/>
      <c r="H21" s="57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7"/>
      <c r="AG21" s="57"/>
      <c r="AH21" s="58"/>
      <c r="AI21" s="73"/>
    </row>
    <row r="22" spans="1:35" ht="51">
      <c r="A22" s="201"/>
      <c r="B22" s="89" t="s">
        <v>90</v>
      </c>
      <c r="C22" s="57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/>
      <c r="AI22" s="73"/>
    </row>
    <row r="23" spans="1:35" ht="68.099999999999994">
      <c r="A23" s="201"/>
      <c r="B23" s="89" t="s">
        <v>91</v>
      </c>
      <c r="C23" s="57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/>
      <c r="AI23" s="73"/>
    </row>
    <row r="24" spans="1:35" ht="51">
      <c r="A24" s="201"/>
      <c r="B24" s="89" t="s">
        <v>92</v>
      </c>
      <c r="C24" s="57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/>
      <c r="AI24" s="73"/>
    </row>
    <row r="25" spans="1:35" ht="68.099999999999994">
      <c r="A25" s="201"/>
      <c r="B25" s="89" t="s">
        <v>93</v>
      </c>
      <c r="C25" s="57"/>
      <c r="D25" s="57"/>
      <c r="E25" s="57"/>
      <c r="F25" s="57"/>
      <c r="G25" s="50"/>
      <c r="H25" s="57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7"/>
      <c r="AG25" s="57"/>
      <c r="AH25" s="58"/>
      <c r="AI25" s="73"/>
    </row>
    <row r="26" spans="1:35" ht="68.099999999999994">
      <c r="A26" s="201"/>
      <c r="B26" s="89" t="s">
        <v>94</v>
      </c>
      <c r="C26" s="57"/>
      <c r="D26" s="57"/>
      <c r="E26" s="57"/>
      <c r="F26" s="57"/>
      <c r="G26" s="50"/>
      <c r="H26" s="57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7"/>
      <c r="AG26" s="57"/>
      <c r="AH26" s="58"/>
      <c r="AI26" s="73"/>
    </row>
    <row r="27" spans="1:35" ht="68.099999999999994">
      <c r="A27" s="201"/>
      <c r="B27" s="89" t="s">
        <v>95</v>
      </c>
      <c r="C27" s="57"/>
      <c r="D27" s="57"/>
      <c r="E27" s="57"/>
      <c r="F27" s="57"/>
      <c r="G27" s="50"/>
      <c r="H27" s="57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7"/>
      <c r="AG27" s="57"/>
      <c r="AH27" s="58"/>
      <c r="AI27" s="73"/>
    </row>
    <row r="28" spans="1:35" ht="102">
      <c r="A28" s="201"/>
      <c r="B28" s="89" t="s">
        <v>96</v>
      </c>
      <c r="C28" s="57"/>
      <c r="D28" s="57"/>
      <c r="E28" s="57"/>
      <c r="F28" s="57"/>
      <c r="G28" s="50"/>
      <c r="H28" s="57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7"/>
      <c r="AG28" s="57"/>
      <c r="AH28" s="58"/>
      <c r="AI28" s="73"/>
    </row>
    <row r="29" spans="1:35" ht="51">
      <c r="A29" s="201"/>
      <c r="B29" s="89" t="s">
        <v>97</v>
      </c>
      <c r="C29" s="57"/>
      <c r="D29" s="57"/>
      <c r="E29" s="57"/>
      <c r="F29" s="57"/>
      <c r="G29" s="50"/>
      <c r="H29" s="57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7"/>
      <c r="AG29" s="57"/>
      <c r="AH29" s="58"/>
      <c r="AI29" s="73"/>
    </row>
    <row r="30" spans="1:35" ht="68.099999999999994">
      <c r="A30" s="201"/>
      <c r="B30" s="89" t="s">
        <v>98</v>
      </c>
      <c r="C30" s="57"/>
      <c r="D30" s="57"/>
      <c r="E30" s="57"/>
      <c r="F30" s="57"/>
      <c r="G30" s="50"/>
      <c r="H30" s="57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7"/>
      <c r="AG30" s="57"/>
      <c r="AH30" s="58"/>
      <c r="AI30" s="73"/>
    </row>
    <row r="31" spans="1:35" ht="68.099999999999994">
      <c r="A31" s="201"/>
      <c r="B31" s="89" t="s">
        <v>99</v>
      </c>
      <c r="C31" s="57"/>
      <c r="D31" s="57"/>
      <c r="E31" s="57"/>
      <c r="F31" s="57"/>
      <c r="G31" s="50"/>
      <c r="H31" s="57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7"/>
      <c r="AG31" s="57"/>
      <c r="AH31" s="58"/>
      <c r="AI31" s="73"/>
    </row>
    <row r="32" spans="1:35" ht="51">
      <c r="A32" s="201"/>
      <c r="B32" s="89" t="s">
        <v>100</v>
      </c>
      <c r="C32" s="57"/>
      <c r="D32" s="57"/>
      <c r="E32" s="57"/>
      <c r="F32" s="57"/>
      <c r="G32" s="50"/>
      <c r="H32" s="57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7"/>
      <c r="AG32" s="57"/>
      <c r="AH32" s="58"/>
      <c r="AI32" s="73"/>
    </row>
    <row r="33" spans="1:35" ht="68.099999999999994">
      <c r="A33" s="201"/>
      <c r="B33" s="89" t="s">
        <v>101</v>
      </c>
      <c r="C33" s="57"/>
      <c r="D33" s="57"/>
      <c r="E33" s="57"/>
      <c r="F33" s="57"/>
      <c r="G33" s="50"/>
      <c r="H33" s="57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7"/>
      <c r="AG33" s="57"/>
      <c r="AH33" s="58"/>
      <c r="AI33" s="73"/>
    </row>
    <row r="34" spans="1:35" ht="68.099999999999994">
      <c r="A34" s="201"/>
      <c r="B34" s="89" t="s">
        <v>102</v>
      </c>
      <c r="C34" s="57"/>
      <c r="D34" s="57"/>
      <c r="E34" s="57"/>
      <c r="F34" s="57"/>
      <c r="G34" s="50"/>
      <c r="H34" s="57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7"/>
      <c r="AG34" s="57"/>
      <c r="AH34" s="58"/>
      <c r="AI34" s="73"/>
    </row>
    <row r="35" spans="1:35" ht="68.099999999999994">
      <c r="A35" s="201"/>
      <c r="B35" s="89" t="s">
        <v>103</v>
      </c>
      <c r="C35" s="57"/>
      <c r="D35" s="57"/>
      <c r="E35" s="57"/>
      <c r="F35" s="57"/>
      <c r="G35" s="50"/>
      <c r="H35" s="57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7"/>
      <c r="AG35" s="57"/>
      <c r="AH35" s="58"/>
      <c r="AI35" s="73"/>
    </row>
    <row r="36" spans="1:35" ht="84.95">
      <c r="A36" s="201"/>
      <c r="B36" s="89" t="s">
        <v>104</v>
      </c>
      <c r="C36" s="57"/>
      <c r="D36" s="57"/>
      <c r="E36" s="57"/>
      <c r="F36" s="57"/>
      <c r="G36" s="50"/>
      <c r="H36" s="57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7"/>
      <c r="AG36" s="57"/>
      <c r="AH36" s="58"/>
      <c r="AI36" s="73"/>
    </row>
    <row r="37" spans="1:35" ht="68.099999999999994">
      <c r="A37" s="201"/>
      <c r="B37" s="89" t="s">
        <v>105</v>
      </c>
      <c r="C37" s="57"/>
      <c r="D37" s="57"/>
      <c r="E37" s="57"/>
      <c r="F37" s="57"/>
      <c r="G37" s="50"/>
      <c r="H37" s="57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7"/>
      <c r="AG37" s="57"/>
      <c r="AH37" s="58"/>
      <c r="AI37" s="73"/>
    </row>
    <row r="38" spans="1:35" ht="68.099999999999994">
      <c r="A38" s="201"/>
      <c r="B38" s="89" t="s">
        <v>106</v>
      </c>
      <c r="C38" s="57"/>
      <c r="D38" s="57"/>
      <c r="E38" s="57"/>
      <c r="F38" s="57"/>
      <c r="G38" s="50"/>
      <c r="H38" s="57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7"/>
      <c r="AG38" s="57"/>
      <c r="AH38" s="58"/>
      <c r="AI38" s="73"/>
    </row>
    <row r="39" spans="1:35" ht="68.099999999999994">
      <c r="A39" s="201"/>
      <c r="B39" s="89" t="s">
        <v>107</v>
      </c>
      <c r="C39" s="57"/>
      <c r="D39" s="57"/>
      <c r="E39" s="57"/>
      <c r="F39" s="57"/>
      <c r="G39" s="50"/>
      <c r="H39" s="57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7"/>
      <c r="AG39" s="57"/>
      <c r="AH39" s="58"/>
      <c r="AI39" s="73"/>
    </row>
    <row r="40" spans="1:35" ht="68.099999999999994">
      <c r="A40" s="201"/>
      <c r="B40" s="89" t="s">
        <v>108</v>
      </c>
      <c r="C40" s="57"/>
      <c r="D40" s="57"/>
      <c r="E40" s="57"/>
      <c r="F40" s="57"/>
      <c r="G40" s="50"/>
      <c r="H40" s="57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7"/>
      <c r="AG40" s="57"/>
      <c r="AH40" s="58"/>
      <c r="AI40" s="73"/>
    </row>
    <row r="41" spans="1:35" ht="84.95">
      <c r="A41" s="201"/>
      <c r="B41" s="89" t="s">
        <v>109</v>
      </c>
      <c r="C41" s="57"/>
      <c r="D41" s="57"/>
      <c r="E41" s="57"/>
      <c r="F41" s="57"/>
      <c r="G41" s="50"/>
      <c r="H41" s="57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7"/>
      <c r="AG41" s="57"/>
      <c r="AH41" s="58"/>
      <c r="AI41" s="73"/>
    </row>
    <row r="42" spans="1:35" ht="84.95">
      <c r="A42" s="201"/>
      <c r="B42" s="89" t="s">
        <v>110</v>
      </c>
      <c r="C42" s="57"/>
      <c r="D42" s="57"/>
      <c r="E42" s="57"/>
      <c r="F42" s="57"/>
      <c r="G42" s="50"/>
      <c r="H42" s="57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7"/>
      <c r="AG42" s="57"/>
      <c r="AH42" s="58"/>
      <c r="AI42" s="73"/>
    </row>
    <row r="43" spans="1:35" ht="65.099999999999994" customHeight="1">
      <c r="A43" s="201"/>
      <c r="B43" s="89" t="s">
        <v>85</v>
      </c>
      <c r="C43" s="57"/>
      <c r="D43" s="57"/>
      <c r="E43" s="57"/>
      <c r="F43" s="57"/>
      <c r="G43" s="50"/>
      <c r="H43" s="57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7"/>
      <c r="AG43" s="57"/>
      <c r="AH43" s="58"/>
      <c r="AI43" s="73"/>
    </row>
    <row r="44" spans="1:35" ht="84.95">
      <c r="A44" s="201"/>
      <c r="B44" s="89" t="s">
        <v>111</v>
      </c>
      <c r="C44" s="57"/>
      <c r="D44" s="57"/>
      <c r="E44" s="57"/>
      <c r="F44" s="57"/>
      <c r="G44" s="50"/>
      <c r="H44" s="57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7"/>
      <c r="AG44" s="57"/>
      <c r="AH44" s="58"/>
      <c r="AI44" s="73"/>
    </row>
    <row r="45" spans="1:35" ht="84.95">
      <c r="A45" s="201"/>
      <c r="B45" s="89" t="s">
        <v>112</v>
      </c>
      <c r="C45" s="57"/>
      <c r="D45" s="57"/>
      <c r="E45" s="57"/>
      <c r="F45" s="57"/>
      <c r="G45" s="50"/>
      <c r="H45" s="57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7"/>
      <c r="AG45" s="57"/>
      <c r="AH45" s="58"/>
      <c r="AI45" s="73"/>
    </row>
    <row r="46" spans="1:35" ht="84.95">
      <c r="A46" s="201"/>
      <c r="B46" s="89" t="s">
        <v>113</v>
      </c>
      <c r="C46" s="57"/>
      <c r="D46" s="57"/>
      <c r="E46" s="57"/>
      <c r="F46" s="57"/>
      <c r="G46" s="50"/>
      <c r="H46" s="57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7"/>
      <c r="AG46" s="57"/>
      <c r="AH46" s="58"/>
      <c r="AI46" s="73"/>
    </row>
    <row r="47" spans="1:35" ht="68.099999999999994">
      <c r="A47" s="201"/>
      <c r="B47" s="89" t="s">
        <v>114</v>
      </c>
      <c r="C47" s="57"/>
      <c r="D47" s="57"/>
      <c r="E47" s="57"/>
      <c r="F47" s="57"/>
      <c r="G47" s="50"/>
      <c r="H47" s="57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7"/>
      <c r="AG47" s="57"/>
      <c r="AH47" s="58"/>
      <c r="AI47" s="73"/>
    </row>
    <row r="48" spans="1:35" ht="84.95">
      <c r="A48" s="201"/>
      <c r="B48" s="89" t="s">
        <v>115</v>
      </c>
      <c r="C48" s="57"/>
      <c r="D48" s="57"/>
      <c r="E48" s="57"/>
      <c r="F48" s="57"/>
      <c r="G48" s="50"/>
      <c r="H48" s="57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7"/>
      <c r="AG48" s="57"/>
      <c r="AH48" s="58"/>
      <c r="AI48" s="73"/>
    </row>
    <row r="49" spans="1:35" ht="51">
      <c r="A49" s="201"/>
      <c r="B49" s="89" t="s">
        <v>116</v>
      </c>
      <c r="C49" s="57"/>
      <c r="D49" s="57"/>
      <c r="E49" s="57"/>
      <c r="F49" s="57"/>
      <c r="G49" s="50"/>
      <c r="H49" s="57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7"/>
      <c r="AG49" s="57"/>
      <c r="AH49" s="58"/>
      <c r="AI49" s="73"/>
    </row>
    <row r="50" spans="1:35" ht="68.099999999999994">
      <c r="A50" s="201"/>
      <c r="B50" s="89" t="s">
        <v>117</v>
      </c>
      <c r="C50" s="57"/>
      <c r="D50" s="57"/>
      <c r="E50" s="57"/>
      <c r="F50" s="57"/>
      <c r="G50" s="50"/>
      <c r="H50" s="57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7"/>
      <c r="AG50" s="57"/>
      <c r="AH50" s="58"/>
      <c r="AI50" s="73"/>
    </row>
    <row r="51" spans="1:35" ht="51">
      <c r="A51" s="201"/>
      <c r="B51" s="89" t="s">
        <v>118</v>
      </c>
      <c r="C51" s="57"/>
      <c r="D51" s="57"/>
      <c r="E51" s="57"/>
      <c r="F51" s="57"/>
      <c r="G51" s="50"/>
      <c r="H51" s="57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7"/>
      <c r="AG51" s="57"/>
      <c r="AH51" s="58"/>
      <c r="AI51" s="73"/>
    </row>
    <row r="52" spans="1:35" ht="51">
      <c r="A52" s="201"/>
      <c r="B52" s="89" t="s">
        <v>119</v>
      </c>
      <c r="C52" s="57"/>
      <c r="D52" s="57"/>
      <c r="E52" s="57"/>
      <c r="F52" s="57"/>
      <c r="G52" s="50"/>
      <c r="H52" s="57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7"/>
      <c r="AG52" s="57"/>
      <c r="AH52" s="58"/>
      <c r="AI52" s="73"/>
    </row>
    <row r="53" spans="1:35" ht="68.099999999999994">
      <c r="A53" s="201"/>
      <c r="B53" s="89" t="s">
        <v>120</v>
      </c>
      <c r="C53" s="57"/>
      <c r="D53" s="57"/>
      <c r="E53" s="57"/>
      <c r="F53" s="57"/>
      <c r="G53" s="50"/>
      <c r="H53" s="57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7"/>
      <c r="AG53" s="57"/>
      <c r="AH53" s="58"/>
      <c r="AI53" s="73"/>
    </row>
    <row r="54" spans="1:35" ht="68.099999999999994">
      <c r="A54" s="201"/>
      <c r="B54" s="89" t="s">
        <v>121</v>
      </c>
      <c r="C54" s="57"/>
      <c r="D54" s="57"/>
      <c r="E54" s="57"/>
      <c r="F54" s="57"/>
      <c r="G54" s="50"/>
      <c r="H54" s="57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7"/>
      <c r="AG54" s="57"/>
      <c r="AH54" s="58"/>
      <c r="AI54" s="73"/>
    </row>
    <row r="55" spans="1:35" ht="33.950000000000003">
      <c r="A55" s="201"/>
      <c r="B55" s="89" t="s">
        <v>122</v>
      </c>
      <c r="C55" s="57"/>
      <c r="D55" s="57"/>
      <c r="E55" s="57"/>
      <c r="F55" s="57"/>
      <c r="G55" s="50"/>
      <c r="H55" s="57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7"/>
      <c r="AG55" s="57"/>
      <c r="AH55" s="58"/>
      <c r="AI55" s="73"/>
    </row>
    <row r="56" spans="1:35" ht="51">
      <c r="A56" s="201"/>
      <c r="B56" s="89" t="s">
        <v>123</v>
      </c>
      <c r="C56" s="57"/>
      <c r="D56" s="57"/>
      <c r="E56" s="57"/>
      <c r="F56" s="57"/>
      <c r="G56" s="50"/>
      <c r="H56" s="57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7"/>
      <c r="AG56" s="57"/>
      <c r="AH56" s="58"/>
      <c r="AI56" s="73"/>
    </row>
    <row r="57" spans="1:35" ht="33.950000000000003">
      <c r="A57" s="201"/>
      <c r="B57" s="89" t="s">
        <v>124</v>
      </c>
      <c r="C57" s="57"/>
      <c r="D57" s="57"/>
      <c r="E57" s="57"/>
      <c r="F57" s="57"/>
      <c r="G57" s="50"/>
      <c r="H57" s="57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7"/>
      <c r="AG57" s="57"/>
      <c r="AH57" s="58"/>
      <c r="AI57" s="73"/>
    </row>
    <row r="58" spans="1:35" ht="33.950000000000003">
      <c r="A58" s="202"/>
      <c r="B58" s="89" t="s">
        <v>125</v>
      </c>
      <c r="C58" s="57"/>
      <c r="D58" s="57"/>
      <c r="E58" s="57"/>
      <c r="F58" s="57"/>
      <c r="G58" s="50"/>
      <c r="H58" s="57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7"/>
      <c r="AG58" s="57"/>
      <c r="AH58" s="58"/>
      <c r="AI58" s="73"/>
    </row>
    <row r="59" spans="1:35" ht="85.5">
      <c r="A59" s="139"/>
      <c r="B59" s="89" t="s">
        <v>126</v>
      </c>
      <c r="C59" s="57"/>
      <c r="D59" s="57"/>
      <c r="E59" s="57"/>
      <c r="F59" s="57"/>
      <c r="G59" s="50"/>
      <c r="H59" s="57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7"/>
      <c r="AG59" s="57"/>
      <c r="AH59" s="58"/>
      <c r="AI59" s="73"/>
    </row>
    <row r="60" spans="1:35" ht="85.5">
      <c r="A60" s="139"/>
      <c r="B60" s="89" t="s">
        <v>127</v>
      </c>
      <c r="C60" s="57"/>
      <c r="D60" s="57"/>
      <c r="E60" s="57"/>
      <c r="F60" s="57"/>
      <c r="G60" s="50"/>
      <c r="H60" s="57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7"/>
      <c r="AG60" s="57"/>
      <c r="AH60" s="58"/>
      <c r="AI60" s="73"/>
    </row>
    <row r="61" spans="1:35" ht="85.5">
      <c r="A61" s="139"/>
      <c r="B61" s="89" t="s">
        <v>128</v>
      </c>
      <c r="C61" s="57"/>
      <c r="D61" s="57"/>
      <c r="E61" s="57"/>
      <c r="F61" s="57"/>
      <c r="G61" s="50"/>
      <c r="H61" s="57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7"/>
      <c r="AG61" s="57"/>
      <c r="AH61" s="58"/>
      <c r="AI61" s="73"/>
    </row>
    <row r="62" spans="1:35" ht="85.5">
      <c r="A62" s="139"/>
      <c r="B62" s="89" t="s">
        <v>129</v>
      </c>
      <c r="C62" s="57"/>
      <c r="D62" s="57"/>
      <c r="E62" s="57"/>
      <c r="F62" s="57"/>
      <c r="G62" s="50"/>
      <c r="H62" s="57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7"/>
      <c r="AG62" s="57"/>
      <c r="AH62" s="58"/>
      <c r="AI62" s="73"/>
    </row>
    <row r="63" spans="1:35" ht="85.5">
      <c r="A63" s="139"/>
      <c r="B63" s="89" t="s">
        <v>130</v>
      </c>
      <c r="C63" s="57"/>
      <c r="D63" s="57"/>
      <c r="E63" s="57"/>
      <c r="F63" s="57"/>
      <c r="G63" s="50"/>
      <c r="H63" s="57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7"/>
      <c r="AG63" s="57"/>
      <c r="AH63" s="58"/>
      <c r="AI63" s="73"/>
    </row>
    <row r="64" spans="1:35" ht="85.5">
      <c r="A64" s="139"/>
      <c r="B64" s="89" t="s">
        <v>131</v>
      </c>
      <c r="C64" s="57"/>
      <c r="D64" s="57"/>
      <c r="E64" s="57"/>
      <c r="F64" s="57"/>
      <c r="G64" s="50"/>
      <c r="H64" s="57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7"/>
      <c r="AG64" s="57"/>
      <c r="AH64" s="58"/>
      <c r="AI64" s="73"/>
    </row>
    <row r="65" spans="1:35" ht="85.5">
      <c r="A65" s="89"/>
      <c r="B65" s="89" t="s">
        <v>132</v>
      </c>
      <c r="C65" s="57"/>
      <c r="D65" s="57"/>
      <c r="E65" s="57"/>
      <c r="F65" s="57"/>
      <c r="G65" s="50"/>
      <c r="H65" s="57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7"/>
      <c r="AG65" s="57"/>
      <c r="AH65" s="58"/>
      <c r="AI65" s="73"/>
    </row>
    <row r="66" spans="1:35" ht="51">
      <c r="A66" s="89"/>
      <c r="B66" s="89" t="s">
        <v>133</v>
      </c>
      <c r="C66" s="57"/>
      <c r="D66" s="57"/>
      <c r="E66" s="57"/>
      <c r="F66" s="57"/>
      <c r="G66" s="50"/>
      <c r="H66" s="57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>
        <v>1</v>
      </c>
      <c r="AC66" s="50"/>
      <c r="AD66" s="50"/>
      <c r="AE66" s="50"/>
      <c r="AF66" s="57"/>
      <c r="AG66" s="57">
        <v>1</v>
      </c>
      <c r="AH66" s="58"/>
      <c r="AI66" s="73"/>
    </row>
    <row r="67" spans="1:35" ht="51">
      <c r="A67" s="89"/>
      <c r="B67" s="89" t="s">
        <v>134</v>
      </c>
      <c r="C67" s="57"/>
      <c r="D67" s="57"/>
      <c r="E67" s="57"/>
      <c r="F67" s="57"/>
      <c r="G67" s="50"/>
      <c r="H67" s="57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 t="s">
        <v>135</v>
      </c>
      <c r="AC67" s="50" t="s">
        <v>135</v>
      </c>
      <c r="AD67" s="50" t="s">
        <v>135</v>
      </c>
      <c r="AE67" s="50"/>
      <c r="AF67" s="57"/>
      <c r="AG67" s="57"/>
      <c r="AH67" s="58"/>
      <c r="AI67" s="73"/>
    </row>
    <row r="68" spans="1:35" ht="17.100000000000001">
      <c r="A68" s="89"/>
      <c r="B68" s="89"/>
      <c r="C68" s="57"/>
      <c r="D68" s="57"/>
      <c r="E68" s="57"/>
      <c r="F68" s="57"/>
      <c r="G68" s="50"/>
      <c r="H68" s="57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7"/>
      <c r="AG68" s="57"/>
      <c r="AH68" s="58"/>
      <c r="AI68" s="73"/>
    </row>
    <row r="69" spans="1:35" ht="17.100000000000001">
      <c r="A69" s="66" t="s">
        <v>31</v>
      </c>
      <c r="B69" s="59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5"/>
      <c r="AI69" s="73"/>
    </row>
    <row r="70" spans="1:35" ht="17.100000000000001">
      <c r="A70" s="67"/>
      <c r="B70" s="56" t="s">
        <v>136</v>
      </c>
      <c r="C70" s="57" t="s">
        <v>34</v>
      </c>
      <c r="D70" s="57"/>
      <c r="E70" s="57">
        <v>1</v>
      </c>
      <c r="F70" s="57">
        <v>1</v>
      </c>
      <c r="G70" s="50">
        <v>1</v>
      </c>
      <c r="H70" s="57">
        <v>1</v>
      </c>
      <c r="I70" s="50">
        <v>1</v>
      </c>
      <c r="J70" s="50"/>
      <c r="K70" s="50"/>
      <c r="L70" s="50">
        <v>1</v>
      </c>
      <c r="M70" s="50">
        <v>1</v>
      </c>
      <c r="N70" s="50"/>
      <c r="O70" s="50"/>
      <c r="P70" s="50"/>
      <c r="Q70" s="50"/>
      <c r="R70" s="50"/>
      <c r="S70" s="50">
        <v>1</v>
      </c>
      <c r="T70" s="50">
        <v>1</v>
      </c>
      <c r="U70" s="50">
        <v>1</v>
      </c>
      <c r="V70" s="50">
        <v>1</v>
      </c>
      <c r="W70" s="50">
        <v>1</v>
      </c>
      <c r="X70" s="50"/>
      <c r="Y70" s="50"/>
      <c r="Z70" s="50">
        <v>1</v>
      </c>
      <c r="AA70" s="50">
        <v>1</v>
      </c>
      <c r="AB70" s="50">
        <v>1</v>
      </c>
      <c r="AC70" s="50">
        <v>1</v>
      </c>
      <c r="AD70" s="50">
        <v>1</v>
      </c>
      <c r="AE70" s="50"/>
      <c r="AF70" s="57"/>
      <c r="AG70" s="57"/>
      <c r="AH70" s="58">
        <f>SUM(D70:AG70)</f>
        <v>17</v>
      </c>
      <c r="AI70" s="73"/>
    </row>
    <row r="71" spans="1:35" ht="17.100000000000001">
      <c r="A71" s="67"/>
      <c r="B71" s="56"/>
      <c r="C71" s="57" t="s">
        <v>36</v>
      </c>
      <c r="D71" s="57"/>
      <c r="E71" s="57"/>
      <c r="F71" s="57"/>
      <c r="G71" s="50"/>
      <c r="H71" s="57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7"/>
      <c r="AG71" s="57"/>
      <c r="AH71" s="58">
        <f>SUM(D71:AG71)</f>
        <v>0</v>
      </c>
      <c r="AI71" s="73"/>
    </row>
    <row r="72" spans="1:35" ht="17.100000000000001">
      <c r="A72" s="67"/>
      <c r="B72" s="56"/>
      <c r="C72" s="57" t="s">
        <v>37</v>
      </c>
      <c r="D72" s="57"/>
      <c r="E72" s="57"/>
      <c r="F72" s="57"/>
      <c r="G72" s="50"/>
      <c r="H72" s="57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7"/>
      <c r="AG72" s="57"/>
      <c r="AH72" s="58">
        <f>SUM(D72:AG72)</f>
        <v>0</v>
      </c>
      <c r="AI72" s="73"/>
    </row>
    <row r="73" spans="1:35" ht="13.5" customHeight="1">
      <c r="A73" s="68"/>
      <c r="B73" s="60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2"/>
      <c r="AH73" s="62"/>
      <c r="AI73" s="73"/>
    </row>
    <row r="74" spans="1:35" ht="17.100000000000001">
      <c r="A74" s="177" t="s">
        <v>38</v>
      </c>
      <c r="B74" s="178"/>
      <c r="C74" s="179"/>
      <c r="D74" s="57"/>
      <c r="E74" s="57"/>
      <c r="F74" s="57"/>
      <c r="G74" s="50"/>
      <c r="H74" s="57"/>
      <c r="I74" s="50"/>
      <c r="J74" s="50"/>
      <c r="K74" s="50"/>
      <c r="L74" s="50"/>
      <c r="M74" s="50"/>
      <c r="N74" s="50">
        <v>8</v>
      </c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7"/>
      <c r="AG74" s="57"/>
      <c r="AH74" s="58">
        <f>SUM(D74:AG74)</f>
        <v>8</v>
      </c>
      <c r="AI74" s="73"/>
    </row>
    <row r="75" spans="1:35" ht="17.100000000000001">
      <c r="A75" s="177" t="s">
        <v>39</v>
      </c>
      <c r="B75" s="178"/>
      <c r="C75" s="179"/>
      <c r="D75" s="57"/>
      <c r="E75" s="57"/>
      <c r="F75" s="57"/>
      <c r="G75" s="50"/>
      <c r="H75" s="57"/>
      <c r="I75" s="50"/>
      <c r="J75" s="50"/>
      <c r="K75" s="50"/>
      <c r="L75" s="50"/>
      <c r="M75" s="50"/>
      <c r="N75" s="50"/>
      <c r="O75" s="50"/>
      <c r="P75" s="50">
        <v>8</v>
      </c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7"/>
      <c r="AG75" s="57"/>
      <c r="AH75" s="58">
        <f>SUM(D75:AG75)</f>
        <v>8</v>
      </c>
      <c r="AI75" s="73"/>
    </row>
    <row r="76" spans="1:35" ht="17.100000000000001">
      <c r="A76" s="180" t="s">
        <v>40</v>
      </c>
      <c r="B76" s="181"/>
      <c r="C76" s="182"/>
      <c r="D76" s="57"/>
      <c r="E76" s="57"/>
      <c r="F76" s="57"/>
      <c r="G76" s="50"/>
      <c r="H76" s="57"/>
      <c r="I76" s="50"/>
      <c r="J76" s="50"/>
      <c r="K76" s="50"/>
      <c r="L76" s="50"/>
      <c r="M76" s="50"/>
      <c r="N76" s="50"/>
      <c r="O76" s="50">
        <v>8</v>
      </c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>
        <v>8</v>
      </c>
      <c r="AA76" s="50">
        <v>8</v>
      </c>
      <c r="AB76" s="50"/>
      <c r="AC76" s="50"/>
      <c r="AD76" s="50"/>
      <c r="AE76" s="50"/>
      <c r="AF76" s="57"/>
      <c r="AG76" s="57"/>
      <c r="AH76" s="58">
        <f>SUM(D76:AG76)</f>
        <v>24</v>
      </c>
      <c r="AI76" s="73"/>
    </row>
    <row r="77" spans="1:35" ht="17.100000000000001">
      <c r="A77" s="177" t="s">
        <v>41</v>
      </c>
      <c r="B77" s="178"/>
      <c r="C77" s="179"/>
      <c r="D77" s="57">
        <f t="shared" ref="D77:AC77" si="1">SUM(D11:D72)</f>
        <v>0</v>
      </c>
      <c r="E77" s="57">
        <f t="shared" si="1"/>
        <v>8</v>
      </c>
      <c r="F77" s="57">
        <f t="shared" si="1"/>
        <v>1</v>
      </c>
      <c r="G77" s="57">
        <f t="shared" si="1"/>
        <v>1</v>
      </c>
      <c r="H77" s="57">
        <f t="shared" si="1"/>
        <v>1</v>
      </c>
      <c r="I77" s="50">
        <f t="shared" si="1"/>
        <v>1</v>
      </c>
      <c r="J77" s="50">
        <f t="shared" si="1"/>
        <v>0</v>
      </c>
      <c r="K77" s="50">
        <f t="shared" si="1"/>
        <v>0</v>
      </c>
      <c r="L77" s="50">
        <f t="shared" si="1"/>
        <v>1</v>
      </c>
      <c r="M77" s="50">
        <f t="shared" si="1"/>
        <v>1</v>
      </c>
      <c r="N77" s="50">
        <f t="shared" si="1"/>
        <v>0</v>
      </c>
      <c r="O77" s="50">
        <f t="shared" si="1"/>
        <v>0</v>
      </c>
      <c r="P77" s="50">
        <f t="shared" si="1"/>
        <v>0</v>
      </c>
      <c r="Q77" s="50">
        <f t="shared" si="1"/>
        <v>0</v>
      </c>
      <c r="R77" s="50">
        <f t="shared" si="1"/>
        <v>0</v>
      </c>
      <c r="S77" s="50">
        <f t="shared" si="1"/>
        <v>1</v>
      </c>
      <c r="T77" s="50">
        <f t="shared" si="1"/>
        <v>1</v>
      </c>
      <c r="U77" s="50">
        <f t="shared" si="1"/>
        <v>1</v>
      </c>
      <c r="V77" s="50">
        <f t="shared" si="1"/>
        <v>1</v>
      </c>
      <c r="W77" s="50">
        <f t="shared" si="1"/>
        <v>1</v>
      </c>
      <c r="X77" s="50">
        <f t="shared" si="1"/>
        <v>0</v>
      </c>
      <c r="Y77" s="50">
        <f t="shared" si="1"/>
        <v>0</v>
      </c>
      <c r="Z77" s="50">
        <f t="shared" si="1"/>
        <v>1</v>
      </c>
      <c r="AA77" s="50">
        <f t="shared" si="1"/>
        <v>1</v>
      </c>
      <c r="AB77" s="50">
        <f t="shared" si="1"/>
        <v>2</v>
      </c>
      <c r="AC77" s="50">
        <f t="shared" si="1"/>
        <v>1</v>
      </c>
      <c r="AD77" s="50">
        <f>SUM(AD11:AD72)</f>
        <v>1</v>
      </c>
      <c r="AE77" s="50">
        <f t="shared" ref="AE77:AG77" si="2">SUM(AE11:AE72)</f>
        <v>0</v>
      </c>
      <c r="AF77" s="50">
        <f t="shared" si="2"/>
        <v>0</v>
      </c>
      <c r="AG77" s="50">
        <f t="shared" si="2"/>
        <v>1</v>
      </c>
      <c r="AH77" s="58">
        <f>SUM(D77:AG77)</f>
        <v>26</v>
      </c>
      <c r="AI77" s="73"/>
    </row>
    <row r="78" spans="1:35" ht="15" thickBot="1"/>
    <row r="79" spans="1:35" s="93" customFormat="1" ht="18" customHeight="1">
      <c r="A79" s="91"/>
      <c r="B79" s="92" t="s">
        <v>42</v>
      </c>
      <c r="D79" s="4"/>
      <c r="E79" s="144"/>
      <c r="F79" s="144"/>
      <c r="G79" s="144"/>
      <c r="H79" s="144"/>
      <c r="I79" s="144"/>
      <c r="J79" s="144"/>
      <c r="S79" s="197" t="s">
        <v>43</v>
      </c>
      <c r="T79" s="198"/>
      <c r="U79" s="198"/>
      <c r="V79" s="198"/>
      <c r="W79" s="198"/>
      <c r="X79" s="198"/>
      <c r="Y79" s="198"/>
      <c r="Z79" s="198"/>
      <c r="AA79" s="199"/>
      <c r="AC79" s="183" t="s">
        <v>137</v>
      </c>
      <c r="AD79" s="184"/>
      <c r="AE79" s="184"/>
      <c r="AF79" s="184"/>
      <c r="AG79" s="184"/>
      <c r="AH79" s="184"/>
      <c r="AI79" s="185"/>
    </row>
    <row r="80" spans="1:35" ht="15.6">
      <c r="A80" s="69"/>
      <c r="B80" s="49" t="s">
        <v>45</v>
      </c>
      <c r="E80" s="144"/>
      <c r="F80" s="144"/>
      <c r="G80" s="144"/>
      <c r="H80" s="144"/>
      <c r="I80" s="144"/>
      <c r="J80" s="144"/>
      <c r="S80" s="186" t="s">
        <v>46</v>
      </c>
      <c r="T80" s="187"/>
      <c r="U80" s="188" t="s">
        <v>138</v>
      </c>
      <c r="V80" s="188"/>
      <c r="W80" s="188"/>
      <c r="X80" s="188"/>
      <c r="Y80" s="188"/>
      <c r="Z80" s="188"/>
      <c r="AA80" s="189"/>
      <c r="AC80" s="160" t="s">
        <v>48</v>
      </c>
      <c r="AD80" s="146"/>
      <c r="AE80" s="146"/>
      <c r="AF80" s="146"/>
      <c r="AG80" s="146"/>
      <c r="AH80" s="146"/>
      <c r="AI80" s="147"/>
    </row>
    <row r="81" spans="1:35" ht="18.600000000000001" customHeight="1">
      <c r="A81" s="70"/>
      <c r="B81" s="49" t="s">
        <v>49</v>
      </c>
      <c r="E81" s="144"/>
      <c r="F81" s="144"/>
      <c r="G81" s="144"/>
      <c r="H81" s="144"/>
      <c r="I81" s="144"/>
      <c r="J81" s="144"/>
      <c r="S81" s="186"/>
      <c r="T81" s="187"/>
      <c r="U81" s="188"/>
      <c r="V81" s="188"/>
      <c r="W81" s="188"/>
      <c r="X81" s="188"/>
      <c r="Y81" s="188"/>
      <c r="Z81" s="188"/>
      <c r="AA81" s="189"/>
      <c r="AC81" s="161"/>
      <c r="AD81" s="149"/>
      <c r="AE81" s="149"/>
      <c r="AF81" s="149"/>
      <c r="AG81" s="149"/>
      <c r="AH81" s="149"/>
      <c r="AI81" s="150"/>
    </row>
    <row r="82" spans="1:35" ht="18.600000000000001" customHeight="1">
      <c r="A82" s="71"/>
      <c r="B82" s="49" t="s">
        <v>50</v>
      </c>
      <c r="E82" s="144"/>
      <c r="F82" s="144"/>
      <c r="G82" s="144"/>
      <c r="H82" s="144"/>
      <c r="I82" s="144"/>
      <c r="J82" s="144"/>
      <c r="S82" s="186"/>
      <c r="T82" s="187"/>
      <c r="U82" s="188"/>
      <c r="V82" s="188"/>
      <c r="W82" s="188"/>
      <c r="X82" s="188"/>
      <c r="Y82" s="188"/>
      <c r="Z82" s="188"/>
      <c r="AA82" s="189"/>
      <c r="AC82" s="161"/>
      <c r="AD82" s="149"/>
      <c r="AE82" s="149"/>
      <c r="AF82" s="149"/>
      <c r="AG82" s="149"/>
      <c r="AH82" s="149"/>
      <c r="AI82" s="150"/>
    </row>
    <row r="83" spans="1:35" ht="18.95" customHeight="1">
      <c r="S83" s="186"/>
      <c r="T83" s="187"/>
      <c r="U83" s="188"/>
      <c r="V83" s="188"/>
      <c r="W83" s="188"/>
      <c r="X83" s="188"/>
      <c r="Y83" s="188"/>
      <c r="Z83" s="188"/>
      <c r="AA83" s="189"/>
      <c r="AC83" s="161"/>
      <c r="AD83" s="149"/>
      <c r="AE83" s="149"/>
      <c r="AF83" s="149"/>
      <c r="AG83" s="149"/>
      <c r="AH83" s="149"/>
      <c r="AI83" s="150"/>
    </row>
    <row r="84" spans="1:35" ht="18.600000000000001">
      <c r="A84" s="72" t="s">
        <v>51</v>
      </c>
      <c r="B84" s="46"/>
      <c r="C84" s="63"/>
      <c r="D84" s="44"/>
      <c r="E84" s="44"/>
      <c r="F84" s="44"/>
      <c r="G84" s="44"/>
      <c r="H84" s="44"/>
      <c r="S84" s="186"/>
      <c r="T84" s="187"/>
      <c r="U84" s="188"/>
      <c r="V84" s="188"/>
      <c r="W84" s="188"/>
      <c r="X84" s="188"/>
      <c r="Y84" s="188"/>
      <c r="Z84" s="188"/>
      <c r="AA84" s="189"/>
      <c r="AC84" s="190"/>
      <c r="AD84" s="191"/>
      <c r="AE84" s="191"/>
      <c r="AF84" s="191"/>
      <c r="AG84" s="191"/>
      <c r="AH84" s="191"/>
      <c r="AI84" s="192"/>
    </row>
    <row r="85" spans="1:35" ht="18.600000000000001">
      <c r="A85" s="141" t="s">
        <v>52</v>
      </c>
      <c r="B85" s="141"/>
      <c r="C85" s="63">
        <f>COUNTIF(D76:AG76,"=8")</f>
        <v>3</v>
      </c>
      <c r="D85" s="44"/>
      <c r="E85" s="44"/>
      <c r="F85" s="44"/>
      <c r="G85" s="44"/>
      <c r="H85" s="44"/>
      <c r="S85" s="186" t="s">
        <v>53</v>
      </c>
      <c r="T85" s="187"/>
      <c r="U85" s="188" t="s">
        <v>139</v>
      </c>
      <c r="V85" s="188"/>
      <c r="W85" s="188"/>
      <c r="X85" s="188"/>
      <c r="Y85" s="188"/>
      <c r="Z85" s="188"/>
      <c r="AA85" s="189"/>
      <c r="AC85" s="161" t="s">
        <v>140</v>
      </c>
      <c r="AD85" s="149"/>
      <c r="AE85" s="149"/>
      <c r="AF85" s="149"/>
      <c r="AG85" s="149"/>
      <c r="AH85" s="149"/>
      <c r="AI85" s="150"/>
    </row>
    <row r="86" spans="1:35" ht="18.600000000000001">
      <c r="A86" s="63" t="s">
        <v>56</v>
      </c>
      <c r="B86" s="47"/>
      <c r="C86" s="64">
        <f>NETWORKDAYS(B2,B3)-C85</f>
        <v>18</v>
      </c>
      <c r="D86" s="44"/>
      <c r="E86" s="44"/>
      <c r="F86" s="44"/>
      <c r="G86" s="44"/>
      <c r="H86" s="44"/>
      <c r="S86" s="186"/>
      <c r="T86" s="187"/>
      <c r="U86" s="188"/>
      <c r="V86" s="188"/>
      <c r="W86" s="188"/>
      <c r="X86" s="188"/>
      <c r="Y86" s="188"/>
      <c r="Z86" s="188"/>
      <c r="AA86" s="189"/>
      <c r="AC86" s="161"/>
      <c r="AD86" s="149"/>
      <c r="AE86" s="149"/>
      <c r="AF86" s="149"/>
      <c r="AG86" s="149"/>
      <c r="AH86" s="149"/>
      <c r="AI86" s="150"/>
    </row>
    <row r="87" spans="1:35" ht="18.600000000000001">
      <c r="A87" s="63" t="s">
        <v>57</v>
      </c>
      <c r="B87" s="47"/>
      <c r="C87" s="63">
        <f>AH75/8</f>
        <v>1</v>
      </c>
      <c r="D87" s="44"/>
      <c r="E87" s="44"/>
      <c r="F87" s="44"/>
      <c r="G87" s="44"/>
      <c r="H87" s="44"/>
      <c r="S87" s="186"/>
      <c r="T87" s="187"/>
      <c r="U87" s="188"/>
      <c r="V87" s="188"/>
      <c r="W87" s="188"/>
      <c r="X87" s="188"/>
      <c r="Y87" s="188"/>
      <c r="Z87" s="188"/>
      <c r="AA87" s="189"/>
      <c r="AC87" s="161"/>
      <c r="AD87" s="149"/>
      <c r="AE87" s="149"/>
      <c r="AF87" s="149"/>
      <c r="AG87" s="149"/>
      <c r="AH87" s="149"/>
      <c r="AI87" s="150"/>
    </row>
    <row r="88" spans="1:35" ht="18.600000000000001">
      <c r="A88" s="63" t="s">
        <v>58</v>
      </c>
      <c r="B88" s="47"/>
      <c r="C88" s="63">
        <f>AH74/8</f>
        <v>1</v>
      </c>
      <c r="D88" s="44"/>
      <c r="E88" s="44"/>
      <c r="F88" s="44"/>
      <c r="G88" s="44"/>
      <c r="H88" s="44"/>
      <c r="S88" s="186"/>
      <c r="T88" s="187"/>
      <c r="U88" s="188"/>
      <c r="V88" s="188"/>
      <c r="W88" s="188"/>
      <c r="X88" s="188"/>
      <c r="Y88" s="188"/>
      <c r="Z88" s="188"/>
      <c r="AA88" s="189"/>
      <c r="AC88" s="161"/>
      <c r="AD88" s="149"/>
      <c r="AE88" s="149"/>
      <c r="AF88" s="149"/>
      <c r="AG88" s="149"/>
      <c r="AH88" s="149"/>
      <c r="AI88" s="150"/>
    </row>
    <row r="89" spans="1:35" ht="18.95" thickBot="1">
      <c r="A89" s="175" t="s">
        <v>59</v>
      </c>
      <c r="B89" s="175"/>
      <c r="C89" s="63">
        <f>COUNTIF(D77:AG77,"&gt;0")</f>
        <v>18</v>
      </c>
      <c r="D89" s="44"/>
      <c r="E89" s="44"/>
      <c r="F89" s="44"/>
      <c r="G89" s="44"/>
      <c r="H89" s="44"/>
      <c r="S89" s="193"/>
      <c r="T89" s="194"/>
      <c r="U89" s="195"/>
      <c r="V89" s="195"/>
      <c r="W89" s="195"/>
      <c r="X89" s="195"/>
      <c r="Y89" s="195"/>
      <c r="Z89" s="195"/>
      <c r="AA89" s="196"/>
      <c r="AC89" s="162"/>
      <c r="AD89" s="152"/>
      <c r="AE89" s="152"/>
      <c r="AF89" s="152"/>
      <c r="AG89" s="152"/>
      <c r="AH89" s="152"/>
      <c r="AI89" s="153"/>
    </row>
    <row r="90" spans="1:35" ht="18.600000000000001">
      <c r="A90" s="63" t="s">
        <v>60</v>
      </c>
      <c r="B90" s="47"/>
      <c r="C90" s="65">
        <f>C89/(C89+C87+C88)</f>
        <v>0.9</v>
      </c>
      <c r="D90" s="44"/>
      <c r="E90" s="44"/>
      <c r="F90" s="44"/>
      <c r="G90" s="44"/>
      <c r="H90" s="44"/>
    </row>
    <row r="91" spans="1:35" ht="18.600000000000001">
      <c r="A91" s="63"/>
      <c r="B91" s="47"/>
      <c r="C91" s="63"/>
      <c r="D91" s="44"/>
      <c r="E91" s="44"/>
      <c r="F91" s="44"/>
      <c r="G91" s="44"/>
      <c r="H91" s="44"/>
    </row>
    <row r="92" spans="1:35" ht="18.600000000000001">
      <c r="A92" s="72" t="s">
        <v>61</v>
      </c>
      <c r="B92" s="46"/>
      <c r="C92" s="63"/>
      <c r="D92" s="44"/>
      <c r="E92" s="44"/>
      <c r="F92" s="44"/>
      <c r="G92" s="44"/>
      <c r="H92" s="44"/>
    </row>
    <row r="93" spans="1:35" ht="35.450000000000003" customHeight="1">
      <c r="A93" s="175" t="s">
        <v>62</v>
      </c>
      <c r="B93" s="175"/>
      <c r="C93" s="63">
        <f>AH77</f>
        <v>26</v>
      </c>
      <c r="D93" s="44"/>
      <c r="E93" s="44"/>
      <c r="F93" s="44"/>
      <c r="G93" s="44"/>
      <c r="H93" s="44"/>
    </row>
    <row r="94" spans="1:35" ht="38.1" customHeight="1">
      <c r="A94" s="175" t="s">
        <v>63</v>
      </c>
      <c r="B94" s="175"/>
      <c r="C94" s="63">
        <v>39</v>
      </c>
      <c r="D94" s="44"/>
      <c r="E94" s="44"/>
      <c r="F94" s="44"/>
      <c r="G94" s="44"/>
      <c r="H94" s="44"/>
    </row>
    <row r="95" spans="1:35" ht="18.600000000000001">
      <c r="A95" s="63" t="s">
        <v>64</v>
      </c>
      <c r="B95" s="48"/>
      <c r="C95" s="63">
        <f>SUMIFS($AH$12:$AH$72, $C$12:$C$72, "Morning")</f>
        <v>17</v>
      </c>
      <c r="D95" s="44"/>
      <c r="E95" s="44"/>
      <c r="F95" s="44"/>
      <c r="G95" s="44"/>
      <c r="H95" s="44"/>
    </row>
    <row r="96" spans="1:35" ht="18.600000000000001">
      <c r="A96" s="63" t="s">
        <v>65</v>
      </c>
      <c r="B96" s="48"/>
      <c r="C96" s="63">
        <f>SUMIFS($AH$12:$AH$72, $C$12:$C$72, "Afternoon")</f>
        <v>0</v>
      </c>
      <c r="D96" s="44"/>
      <c r="E96" s="44"/>
      <c r="F96" s="44"/>
      <c r="G96" s="44"/>
      <c r="H96" s="44"/>
      <c r="I96" s="44"/>
      <c r="J96" s="44"/>
    </row>
    <row r="97" spans="1:10" ht="18.600000000000001">
      <c r="A97" s="63" t="s">
        <v>66</v>
      </c>
      <c r="B97" s="48"/>
      <c r="C97" s="63">
        <f>SUMIFS($AH$12:$AH$72, $C$12:$C$72, "Night")</f>
        <v>0</v>
      </c>
      <c r="D97" s="44"/>
      <c r="E97" s="44"/>
      <c r="F97" s="44"/>
      <c r="G97" s="44"/>
      <c r="H97" s="44"/>
      <c r="I97" s="44"/>
      <c r="J97" s="44"/>
    </row>
    <row r="98" spans="1:10" ht="18.600000000000001">
      <c r="A98" s="63"/>
      <c r="B98" s="47"/>
      <c r="C98" s="63"/>
      <c r="D98" s="44"/>
      <c r="E98" s="44"/>
      <c r="F98" s="44"/>
      <c r="G98" s="44"/>
      <c r="H98" s="44"/>
      <c r="I98" s="44"/>
      <c r="J98" s="44"/>
    </row>
    <row r="99" spans="1:10" ht="18.600000000000001">
      <c r="A99" s="72" t="s">
        <v>67</v>
      </c>
      <c r="B99" s="46"/>
      <c r="C99" s="63"/>
      <c r="D99" s="44"/>
      <c r="E99" s="44"/>
      <c r="F99" s="44"/>
      <c r="G99" s="44"/>
      <c r="H99" s="44"/>
      <c r="I99" s="44"/>
      <c r="J99" s="44"/>
    </row>
    <row r="100" spans="1:10" ht="18.600000000000001">
      <c r="A100" s="63" t="s">
        <v>68</v>
      </c>
      <c r="B100" s="47"/>
      <c r="C100" s="63"/>
      <c r="D100" s="44"/>
      <c r="E100" s="44"/>
      <c r="F100" s="44"/>
      <c r="G100" s="44"/>
      <c r="H100" s="44"/>
      <c r="I100" s="44"/>
      <c r="J100" s="44"/>
    </row>
    <row r="101" spans="1:10" ht="18.600000000000001">
      <c r="A101" s="63" t="s">
        <v>69</v>
      </c>
      <c r="B101" s="47"/>
      <c r="C101" s="63"/>
      <c r="D101" s="44"/>
      <c r="E101" s="44"/>
      <c r="F101" s="44"/>
      <c r="G101" s="44"/>
      <c r="H101" s="44"/>
      <c r="I101" s="44"/>
      <c r="J101" s="44"/>
    </row>
    <row r="102" spans="1:10" ht="18.600000000000001">
      <c r="A102" s="63"/>
      <c r="B102" s="47"/>
      <c r="C102" s="63"/>
      <c r="D102" s="44"/>
      <c r="E102" s="44"/>
      <c r="F102" s="44"/>
      <c r="G102" s="44"/>
      <c r="H102" s="44"/>
      <c r="I102" s="44"/>
      <c r="J102" s="44"/>
    </row>
    <row r="104" spans="1:10" ht="155.44999999999999" customHeight="1"/>
    <row r="105" spans="1:10" ht="168.95" customHeight="1"/>
  </sheetData>
  <mergeCells count="24">
    <mergeCell ref="A77:C77"/>
    <mergeCell ref="E79:J82"/>
    <mergeCell ref="AH9:AH10"/>
    <mergeCell ref="N5:Q5"/>
    <mergeCell ref="N6:Q6"/>
    <mergeCell ref="A9:A10"/>
    <mergeCell ref="B9:B10"/>
    <mergeCell ref="C9:C10"/>
    <mergeCell ref="A12:A58"/>
    <mergeCell ref="A74:C74"/>
    <mergeCell ref="A75:C75"/>
    <mergeCell ref="A76:C76"/>
    <mergeCell ref="A93:B93"/>
    <mergeCell ref="A94:B94"/>
    <mergeCell ref="AC79:AI79"/>
    <mergeCell ref="S80:T84"/>
    <mergeCell ref="U80:AA84"/>
    <mergeCell ref="AC80:AI84"/>
    <mergeCell ref="A85:B85"/>
    <mergeCell ref="S85:T89"/>
    <mergeCell ref="U85:AA89"/>
    <mergeCell ref="AC85:AI89"/>
    <mergeCell ref="A89:B89"/>
    <mergeCell ref="S79:AA79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G72 D73:AF73 D74:AG77">
    <cfRule type="expression" dxfId="3" priority="36">
      <formula>D$76=8</formula>
    </cfRule>
  </conditionalFormatting>
  <conditionalFormatting sqref="D9:AG72 D73:AF73 D74:AG77">
    <cfRule type="expression" dxfId="2" priority="35">
      <formula>OR(D$9="Sat",D$9="Sun")</formula>
    </cfRule>
  </conditionalFormatting>
  <conditionalFormatting sqref="D77:AG77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  <pageSetup scale="3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45"/>
  <cols>
    <col min="3" max="3" width="20.5703125" style="97" bestFit="1" customWidth="1"/>
    <col min="4" max="4" width="78.42578125" style="2" bestFit="1" customWidth="1"/>
    <col min="5" max="5" width="27.140625" customWidth="1"/>
    <col min="6" max="6" width="51.28515625" style="2" customWidth="1"/>
    <col min="7" max="7" width="30" style="1" customWidth="1"/>
    <col min="8" max="8" width="35.28515625" customWidth="1"/>
  </cols>
  <sheetData>
    <row r="1" spans="1:26" s="4" customFormat="1" ht="9.75" customHeight="1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>
      <c r="A2" s="5"/>
      <c r="B2" s="5"/>
      <c r="C2" s="94"/>
      <c r="D2" s="99" t="s">
        <v>141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>
      <c r="A4" s="5"/>
      <c r="B4" s="5"/>
      <c r="C4" s="94"/>
      <c r="D4" s="100" t="s">
        <v>142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" customHeight="1">
      <c r="C7" s="10" t="s">
        <v>143</v>
      </c>
      <c r="D7" s="36"/>
      <c r="E7" s="11" t="s">
        <v>144</v>
      </c>
      <c r="F7" s="11"/>
      <c r="G7" s="12"/>
    </row>
    <row r="8" spans="1:26" ht="30" customHeight="1">
      <c r="C8" s="10"/>
      <c r="D8" s="37"/>
      <c r="E8" s="11" t="s">
        <v>145</v>
      </c>
      <c r="F8" s="11"/>
      <c r="G8" s="12"/>
    </row>
    <row r="9" spans="1:26" ht="30" customHeight="1">
      <c r="C9" s="10"/>
      <c r="D9" s="11"/>
      <c r="E9" s="11"/>
      <c r="F9" s="11"/>
      <c r="G9" s="12"/>
    </row>
    <row r="10" spans="1:26">
      <c r="B10" s="13" t="s">
        <v>146</v>
      </c>
      <c r="C10" s="95" t="s">
        <v>147</v>
      </c>
      <c r="D10" s="95" t="s">
        <v>148</v>
      </c>
      <c r="E10" s="101" t="s">
        <v>149</v>
      </c>
      <c r="F10" s="95" t="s">
        <v>150</v>
      </c>
      <c r="G10" s="13" t="s">
        <v>151</v>
      </c>
    </row>
    <row r="11" spans="1:26" ht="21.95" customHeight="1">
      <c r="B11" s="38" t="s">
        <v>152</v>
      </c>
      <c r="C11" s="96"/>
      <c r="D11" s="96"/>
      <c r="E11" s="102"/>
      <c r="F11" s="96"/>
      <c r="G11" s="38"/>
    </row>
    <row r="12" spans="1:26" ht="56.45" customHeight="1">
      <c r="B12" s="14">
        <v>1</v>
      </c>
      <c r="C12" s="35" t="s">
        <v>0</v>
      </c>
      <c r="D12" s="15" t="s">
        <v>153</v>
      </c>
      <c r="E12" s="16" t="s">
        <v>154</v>
      </c>
      <c r="F12" s="15" t="s">
        <v>155</v>
      </c>
      <c r="G12" s="17" t="s">
        <v>156</v>
      </c>
    </row>
    <row r="13" spans="1:26" ht="26.1">
      <c r="B13" s="14">
        <v>2</v>
      </c>
      <c r="C13" s="22" t="s">
        <v>6</v>
      </c>
      <c r="D13" s="21" t="s">
        <v>157</v>
      </c>
      <c r="E13" s="16" t="s">
        <v>154</v>
      </c>
      <c r="F13" s="15" t="s">
        <v>158</v>
      </c>
      <c r="G13" s="19" t="s">
        <v>159</v>
      </c>
      <c r="H13" s="3"/>
    </row>
    <row r="14" spans="1:26" ht="26.1">
      <c r="B14" s="14">
        <v>3</v>
      </c>
      <c r="C14" s="22" t="s">
        <v>160</v>
      </c>
      <c r="D14" s="21" t="s">
        <v>161</v>
      </c>
      <c r="E14" s="16" t="s">
        <v>154</v>
      </c>
      <c r="F14" s="15" t="s">
        <v>162</v>
      </c>
      <c r="G14" s="19" t="s">
        <v>163</v>
      </c>
      <c r="H14" s="23"/>
    </row>
    <row r="15" spans="1:26" ht="26.1">
      <c r="B15" s="14">
        <v>4</v>
      </c>
      <c r="C15" s="22" t="s">
        <v>18</v>
      </c>
      <c r="D15" s="21" t="s">
        <v>164</v>
      </c>
      <c r="E15" s="16" t="s">
        <v>154</v>
      </c>
      <c r="F15" s="15" t="s">
        <v>165</v>
      </c>
      <c r="G15" s="19" t="s">
        <v>166</v>
      </c>
      <c r="H15" s="23"/>
    </row>
    <row r="16" spans="1:26" ht="39.75" customHeight="1">
      <c r="B16" s="14">
        <v>5</v>
      </c>
      <c r="C16" s="22" t="s">
        <v>8</v>
      </c>
      <c r="D16" s="21" t="s">
        <v>167</v>
      </c>
      <c r="E16" s="16" t="s">
        <v>154</v>
      </c>
      <c r="F16" s="15" t="s">
        <v>168</v>
      </c>
      <c r="G16" s="19" t="s">
        <v>169</v>
      </c>
      <c r="H16" s="23"/>
    </row>
    <row r="17" spans="2:8" ht="39">
      <c r="B17" s="14">
        <v>6</v>
      </c>
      <c r="C17" s="22" t="s">
        <v>14</v>
      </c>
      <c r="D17" s="21" t="s">
        <v>170</v>
      </c>
      <c r="E17" s="16" t="s">
        <v>154</v>
      </c>
      <c r="F17" s="15" t="s">
        <v>171</v>
      </c>
      <c r="G17" s="19" t="s">
        <v>172</v>
      </c>
      <c r="H17" s="23"/>
    </row>
    <row r="18" spans="2:8" ht="26.1">
      <c r="B18" s="14">
        <v>7</v>
      </c>
      <c r="C18" s="138" t="s">
        <v>173</v>
      </c>
      <c r="D18" s="21" t="s">
        <v>174</v>
      </c>
      <c r="E18" s="16" t="s">
        <v>154</v>
      </c>
      <c r="F18" s="15" t="s">
        <v>175</v>
      </c>
      <c r="G18" s="19" t="s">
        <v>176</v>
      </c>
      <c r="H18" s="23"/>
    </row>
    <row r="19" spans="2:8" ht="51.95">
      <c r="B19" s="14">
        <v>8</v>
      </c>
      <c r="C19" s="40" t="s">
        <v>177</v>
      </c>
      <c r="D19" s="21" t="s">
        <v>178</v>
      </c>
      <c r="E19" s="19" t="s">
        <v>154</v>
      </c>
      <c r="F19" s="21" t="s">
        <v>179</v>
      </c>
      <c r="G19" s="21" t="s">
        <v>180</v>
      </c>
      <c r="H19" s="24"/>
    </row>
    <row r="20" spans="2:8" ht="27.6" customHeight="1">
      <c r="B20" s="38" t="s">
        <v>181</v>
      </c>
      <c r="C20" s="96"/>
      <c r="D20" s="96"/>
      <c r="E20" s="102"/>
      <c r="F20" s="96"/>
      <c r="G20" s="38"/>
      <c r="H20" s="23"/>
    </row>
    <row r="21" spans="2:8" ht="129.94999999999999">
      <c r="B21" s="18">
        <v>9</v>
      </c>
      <c r="C21" s="22" t="s">
        <v>182</v>
      </c>
      <c r="D21" s="21" t="s">
        <v>183</v>
      </c>
      <c r="E21" s="20" t="s">
        <v>154</v>
      </c>
      <c r="F21" s="21" t="s">
        <v>184</v>
      </c>
      <c r="G21" s="19" t="s">
        <v>185</v>
      </c>
      <c r="H21" s="24"/>
    </row>
    <row r="22" spans="2:8" ht="98.45" customHeight="1">
      <c r="B22" s="14">
        <v>10</v>
      </c>
      <c r="C22" s="41" t="s">
        <v>21</v>
      </c>
      <c r="D22" s="21" t="s">
        <v>186</v>
      </c>
      <c r="E22" s="19" t="s">
        <v>154</v>
      </c>
      <c r="F22" s="21" t="s">
        <v>187</v>
      </c>
      <c r="G22" s="25" t="s">
        <v>188</v>
      </c>
      <c r="H22" s="24"/>
    </row>
    <row r="23" spans="2:8" ht="51.95">
      <c r="B23" s="18">
        <v>11</v>
      </c>
      <c r="C23" s="39" t="s">
        <v>189</v>
      </c>
      <c r="D23" s="26" t="s">
        <v>190</v>
      </c>
      <c r="E23" s="19" t="s">
        <v>154</v>
      </c>
      <c r="F23" s="21" t="s">
        <v>191</v>
      </c>
      <c r="G23" s="19" t="s">
        <v>192</v>
      </c>
      <c r="H23" s="1"/>
    </row>
    <row r="24" spans="2:8" ht="90.95">
      <c r="B24" s="14">
        <v>12</v>
      </c>
      <c r="C24" s="39" t="s">
        <v>193</v>
      </c>
      <c r="D24" s="21" t="s">
        <v>194</v>
      </c>
      <c r="E24" s="19" t="s">
        <v>195</v>
      </c>
      <c r="F24" s="21" t="s">
        <v>196</v>
      </c>
      <c r="G24" s="19" t="s">
        <v>197</v>
      </c>
      <c r="H24" s="24"/>
    </row>
    <row r="25" spans="2:8" ht="104.1">
      <c r="B25" s="18">
        <v>13</v>
      </c>
      <c r="C25" s="41" t="s">
        <v>198</v>
      </c>
      <c r="D25" s="26" t="s">
        <v>199</v>
      </c>
      <c r="E25" s="19" t="s">
        <v>195</v>
      </c>
      <c r="F25" s="21" t="s">
        <v>200</v>
      </c>
      <c r="G25" s="19" t="s">
        <v>201</v>
      </c>
      <c r="H25" s="1"/>
    </row>
    <row r="26" spans="2:8" ht="51.95">
      <c r="B26" s="14">
        <v>14</v>
      </c>
      <c r="C26" s="103" t="s">
        <v>202</v>
      </c>
      <c r="D26" s="27" t="s">
        <v>203</v>
      </c>
      <c r="E26" s="30" t="s">
        <v>195</v>
      </c>
      <c r="F26" s="27"/>
      <c r="G26" s="30" t="s">
        <v>204</v>
      </c>
      <c r="H26" s="1"/>
    </row>
    <row r="27" spans="2:8" ht="27.6" customHeight="1">
      <c r="B27" s="104" t="s">
        <v>205</v>
      </c>
      <c r="C27" s="105"/>
      <c r="D27" s="105"/>
      <c r="E27" s="106"/>
      <c r="F27" s="105"/>
      <c r="G27" s="104"/>
      <c r="H27" s="24"/>
    </row>
    <row r="28" spans="2:8" ht="27.6" customHeight="1">
      <c r="B28" s="107">
        <v>15</v>
      </c>
      <c r="C28" s="108" t="s">
        <v>52</v>
      </c>
      <c r="D28" s="109" t="s">
        <v>206</v>
      </c>
      <c r="E28" s="29" t="s">
        <v>207</v>
      </c>
      <c r="F28" s="110"/>
      <c r="G28" s="111"/>
      <c r="H28" s="24"/>
    </row>
    <row r="29" spans="2:8" ht="27.6" customHeight="1">
      <c r="B29" s="107">
        <v>16</v>
      </c>
      <c r="C29" s="112" t="s">
        <v>56</v>
      </c>
      <c r="D29" s="109" t="s">
        <v>208</v>
      </c>
      <c r="E29" s="29" t="s">
        <v>207</v>
      </c>
      <c r="F29" s="113"/>
      <c r="G29" s="114"/>
      <c r="H29" s="24"/>
    </row>
    <row r="30" spans="2:8" ht="27.6" customHeight="1">
      <c r="B30" s="107">
        <v>17</v>
      </c>
      <c r="C30" s="108" t="s">
        <v>57</v>
      </c>
      <c r="D30" s="109" t="s">
        <v>209</v>
      </c>
      <c r="E30" s="29" t="s">
        <v>207</v>
      </c>
      <c r="F30" s="113"/>
      <c r="G30" s="114"/>
      <c r="H30" s="24"/>
    </row>
    <row r="31" spans="2:8" ht="27.6" customHeight="1">
      <c r="B31" s="107">
        <v>18</v>
      </c>
      <c r="C31" s="108" t="s">
        <v>58</v>
      </c>
      <c r="D31" s="109" t="s">
        <v>210</v>
      </c>
      <c r="E31" s="29" t="s">
        <v>207</v>
      </c>
      <c r="F31" s="113"/>
      <c r="G31" s="114"/>
      <c r="H31" s="24"/>
    </row>
    <row r="32" spans="2:8" ht="40.5" customHeight="1">
      <c r="B32" s="107">
        <v>19</v>
      </c>
      <c r="C32" s="112" t="s">
        <v>59</v>
      </c>
      <c r="D32" s="109" t="s">
        <v>211</v>
      </c>
      <c r="E32" s="29" t="s">
        <v>207</v>
      </c>
      <c r="F32" s="113"/>
      <c r="G32" s="114"/>
      <c r="H32" s="24"/>
    </row>
    <row r="33" spans="2:8" ht="46.5" customHeight="1">
      <c r="B33" s="107">
        <v>20</v>
      </c>
      <c r="C33" s="112" t="s">
        <v>60</v>
      </c>
      <c r="D33" s="109" t="s">
        <v>212</v>
      </c>
      <c r="E33" s="29" t="s">
        <v>207</v>
      </c>
      <c r="F33" s="113"/>
      <c r="G33" s="114"/>
      <c r="H33" s="24"/>
    </row>
    <row r="34" spans="2:8" ht="43.5" customHeight="1">
      <c r="B34" s="107">
        <v>21</v>
      </c>
      <c r="C34" s="115" t="s">
        <v>62</v>
      </c>
      <c r="D34" s="109" t="s">
        <v>213</v>
      </c>
      <c r="E34" s="29" t="s">
        <v>207</v>
      </c>
      <c r="F34" s="113"/>
      <c r="G34" s="114"/>
      <c r="H34" s="24"/>
    </row>
    <row r="35" spans="2:8" ht="40.5" customHeight="1">
      <c r="B35" s="107">
        <v>22</v>
      </c>
      <c r="C35" s="116" t="s">
        <v>214</v>
      </c>
      <c r="D35" s="117" t="s">
        <v>215</v>
      </c>
      <c r="E35" s="28" t="s">
        <v>154</v>
      </c>
      <c r="F35" s="118" t="s">
        <v>216</v>
      </c>
      <c r="G35" s="119" t="s">
        <v>217</v>
      </c>
      <c r="H35" s="24"/>
    </row>
    <row r="36" spans="2:8" ht="24" customHeight="1">
      <c r="B36" s="107">
        <v>23</v>
      </c>
      <c r="C36" s="120" t="s">
        <v>64</v>
      </c>
      <c r="D36" s="121" t="s">
        <v>218</v>
      </c>
      <c r="E36" s="29" t="s">
        <v>207</v>
      </c>
      <c r="F36" s="113"/>
      <c r="G36" s="114"/>
      <c r="H36" s="24"/>
    </row>
    <row r="37" spans="2:8" ht="27.6" customHeight="1">
      <c r="B37" s="107">
        <v>24</v>
      </c>
      <c r="C37" s="120" t="s">
        <v>65</v>
      </c>
      <c r="D37" s="121" t="s">
        <v>219</v>
      </c>
      <c r="E37" s="29" t="s">
        <v>207</v>
      </c>
      <c r="F37" s="113"/>
      <c r="G37" s="114"/>
      <c r="H37" s="24"/>
    </row>
    <row r="38" spans="2:8" ht="27.6" customHeight="1">
      <c r="B38" s="107">
        <v>25</v>
      </c>
      <c r="C38" s="120" t="s">
        <v>66</v>
      </c>
      <c r="D38" s="121" t="s">
        <v>220</v>
      </c>
      <c r="E38" s="29" t="s">
        <v>207</v>
      </c>
      <c r="F38" s="113"/>
      <c r="G38" s="114"/>
      <c r="H38" s="24"/>
    </row>
    <row r="39" spans="2:8" ht="86.1" customHeight="1">
      <c r="B39" s="107">
        <v>26</v>
      </c>
      <c r="C39" s="115" t="s">
        <v>221</v>
      </c>
      <c r="D39" s="122" t="s">
        <v>222</v>
      </c>
      <c r="E39" s="122" t="s">
        <v>154</v>
      </c>
      <c r="F39" s="121"/>
      <c r="G39" s="121" t="s">
        <v>223</v>
      </c>
      <c r="H39" s="24"/>
    </row>
    <row r="40" spans="2:8" ht="65.099999999999994">
      <c r="B40" s="107">
        <v>27</v>
      </c>
      <c r="C40" s="115" t="s">
        <v>224</v>
      </c>
      <c r="D40" s="122" t="s">
        <v>225</v>
      </c>
      <c r="E40" s="119" t="s">
        <v>226</v>
      </c>
      <c r="F40" s="122" t="s">
        <v>227</v>
      </c>
      <c r="G40" s="119" t="s">
        <v>228</v>
      </c>
      <c r="H40" s="24"/>
    </row>
    <row r="41" spans="2:8" ht="71.099999999999994" customHeight="1">
      <c r="B41" s="107">
        <v>28</v>
      </c>
      <c r="C41" s="115" t="s">
        <v>229</v>
      </c>
      <c r="D41" s="122" t="s">
        <v>230</v>
      </c>
      <c r="E41" s="119" t="s">
        <v>231</v>
      </c>
      <c r="F41" s="122" t="s">
        <v>232</v>
      </c>
      <c r="G41" s="119" t="s">
        <v>233</v>
      </c>
      <c r="H41" s="24"/>
    </row>
    <row r="42" spans="2:8">
      <c r="B42" s="107"/>
      <c r="C42" s="128"/>
      <c r="D42" s="122"/>
      <c r="E42" s="119"/>
      <c r="F42" s="122"/>
      <c r="G42" s="119"/>
      <c r="H42" s="1"/>
    </row>
    <row r="43" spans="2:8">
      <c r="B43" s="107"/>
      <c r="C43" s="128"/>
      <c r="D43" s="122"/>
      <c r="E43" s="119"/>
      <c r="F43" s="122"/>
      <c r="G43" s="119"/>
    </row>
    <row r="44" spans="2:8">
      <c r="B44" s="107"/>
      <c r="C44" s="128"/>
      <c r="D44" s="122"/>
      <c r="E44" s="119"/>
      <c r="F44" s="119"/>
      <c r="G44" s="119"/>
    </row>
    <row r="45" spans="2:8">
      <c r="B45" s="107"/>
      <c r="C45" s="128"/>
      <c r="D45" s="122"/>
      <c r="E45" s="119"/>
      <c r="F45" s="119"/>
      <c r="G45" s="119"/>
    </row>
    <row r="46" spans="2:8">
      <c r="B46" s="107"/>
      <c r="C46" s="128"/>
      <c r="D46" s="122"/>
      <c r="E46" s="119"/>
      <c r="F46" s="119"/>
      <c r="G46" s="119"/>
    </row>
    <row r="47" spans="2:8" ht="312" customHeight="1">
      <c r="B47" s="107"/>
      <c r="C47" s="129"/>
      <c r="D47" s="122"/>
      <c r="E47" s="119"/>
      <c r="F47" s="203"/>
      <c r="G47" s="122"/>
    </row>
    <row r="48" spans="2:8">
      <c r="B48" s="107"/>
      <c r="C48" s="128"/>
      <c r="D48" s="122"/>
      <c r="E48" s="119"/>
      <c r="F48" s="203"/>
      <c r="G48" s="122"/>
    </row>
    <row r="49" spans="2:8">
      <c r="B49" s="107"/>
      <c r="C49" s="128"/>
      <c r="D49" s="122"/>
      <c r="E49" s="119"/>
      <c r="F49" s="203"/>
      <c r="G49" s="122"/>
    </row>
    <row r="50" spans="2:8">
      <c r="B50" s="107"/>
      <c r="C50" s="129"/>
      <c r="D50" s="122"/>
      <c r="E50" s="119"/>
      <c r="F50" s="203"/>
      <c r="G50" s="122"/>
    </row>
    <row r="51" spans="2:8">
      <c r="B51" s="107"/>
      <c r="C51" s="130"/>
      <c r="D51" s="122"/>
      <c r="E51" s="131"/>
      <c r="F51" s="118"/>
      <c r="G51" s="122"/>
      <c r="H51" s="28"/>
    </row>
    <row r="52" spans="2:8">
      <c r="B52" s="107"/>
      <c r="C52" s="132"/>
      <c r="D52" s="122"/>
      <c r="E52" s="131"/>
      <c r="F52" s="122"/>
      <c r="G52" s="122"/>
      <c r="H52" s="29"/>
    </row>
    <row r="53" spans="2:8">
      <c r="B53" s="107"/>
      <c r="C53" s="132"/>
      <c r="D53" s="122"/>
      <c r="E53" s="131"/>
      <c r="F53" s="122"/>
      <c r="G53" s="122"/>
      <c r="H53" s="29"/>
    </row>
    <row r="54" spans="2:8">
      <c r="B54" s="107"/>
      <c r="C54" s="132"/>
      <c r="D54" s="122"/>
      <c r="E54" s="131"/>
      <c r="F54" s="122"/>
      <c r="G54" s="122"/>
      <c r="H54" s="28"/>
    </row>
    <row r="55" spans="2:8">
      <c r="B55" s="107"/>
      <c r="C55" s="132"/>
      <c r="D55" s="122"/>
      <c r="E55" s="131"/>
      <c r="F55" s="122"/>
      <c r="G55" s="122"/>
      <c r="H55" s="28"/>
    </row>
    <row r="56" spans="2:8">
      <c r="B56" s="107"/>
      <c r="C56" s="132"/>
      <c r="D56" s="133"/>
      <c r="E56" s="133"/>
      <c r="F56" s="122"/>
      <c r="G56" s="131"/>
    </row>
    <row r="57" spans="2:8" ht="180" customHeight="1">
      <c r="B57" s="107"/>
      <c r="C57" s="132"/>
      <c r="D57" s="133"/>
      <c r="E57" s="133"/>
      <c r="F57" s="133"/>
      <c r="G57" s="131"/>
    </row>
    <row r="58" spans="2:8">
      <c r="B58" s="107"/>
      <c r="C58" s="132"/>
      <c r="D58" s="118"/>
      <c r="E58" s="133"/>
      <c r="F58" s="122"/>
      <c r="G58" s="119"/>
      <c r="H58" s="28"/>
    </row>
    <row r="59" spans="2:8">
      <c r="B59" s="107"/>
      <c r="C59" s="132"/>
      <c r="D59" s="118"/>
      <c r="E59" s="133"/>
      <c r="F59" s="122"/>
      <c r="G59" s="119"/>
      <c r="H59" s="28"/>
    </row>
    <row r="60" spans="2:8">
      <c r="B60" s="107"/>
      <c r="C60" s="132"/>
      <c r="D60" s="118"/>
      <c r="E60" s="133"/>
      <c r="F60" s="122"/>
      <c r="G60" s="119"/>
      <c r="H60" s="28"/>
    </row>
    <row r="61" spans="2:8">
      <c r="B61" s="107"/>
      <c r="C61" s="134"/>
      <c r="D61" s="122"/>
      <c r="E61" s="133"/>
      <c r="F61" s="122"/>
      <c r="G61" s="119"/>
    </row>
    <row r="62" spans="2:8">
      <c r="B62" s="107"/>
      <c r="C62" s="135"/>
      <c r="D62" s="118"/>
      <c r="E62" s="133"/>
      <c r="F62" s="122"/>
      <c r="G62" s="121"/>
    </row>
    <row r="63" spans="2:8">
      <c r="B63" s="123"/>
      <c r="C63" s="124"/>
      <c r="D63" s="125"/>
      <c r="E63" s="126"/>
      <c r="F63" s="125"/>
      <c r="G63" s="127"/>
    </row>
    <row r="64" spans="2:8">
      <c r="B64" s="18"/>
      <c r="C64" s="34"/>
      <c r="D64" s="26"/>
      <c r="E64" s="31"/>
      <c r="F64" s="26"/>
      <c r="G64" s="32"/>
    </row>
    <row r="65" spans="2:7">
      <c r="B65" s="18"/>
      <c r="C65" s="34"/>
      <c r="D65" s="26"/>
      <c r="E65" s="31"/>
      <c r="F65" s="26"/>
      <c r="G65" s="33"/>
    </row>
    <row r="66" spans="2:7">
      <c r="B66" s="18"/>
      <c r="C66" s="34"/>
      <c r="D66" s="26"/>
      <c r="E66" s="31"/>
      <c r="F66" s="26"/>
      <c r="G66" s="33"/>
    </row>
    <row r="67" spans="2:7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/>
</file>

<file path=customXml/itemProps2.xml><?xml version="1.0" encoding="utf-8"?>
<ds:datastoreItem xmlns:ds="http://schemas.openxmlformats.org/officeDocument/2006/customXml" ds:itemID="{6E1BDC32-896F-448F-9DE0-A2D567D26A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2025-05-19T12:08:44Z</dcterms:modified>
  <cp:category/>
  <cp:contentStatus/>
</cp:coreProperties>
</file>