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"/>
    </mc:Choice>
  </mc:AlternateContent>
  <xr:revisionPtr revIDLastSave="0" documentId="13_ncr:1_{962F71CD-2970-4018-9859-05C182289C1B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0" i="30" l="1"/>
  <c r="AH61" i="30"/>
  <c r="AH62" i="30"/>
  <c r="AH63" i="30"/>
  <c r="AH64" i="30"/>
  <c r="AH65" i="30"/>
  <c r="AH66" i="30"/>
  <c r="AH67" i="30"/>
  <c r="AH68" i="30"/>
  <c r="AH69" i="30"/>
  <c r="AH70" i="30"/>
  <c r="AH71" i="30"/>
  <c r="AH72" i="30"/>
  <c r="AH73" i="30"/>
  <c r="AH74" i="30"/>
  <c r="AH75" i="30"/>
  <c r="AH76" i="30"/>
  <c r="AH77" i="30"/>
  <c r="AH78" i="30"/>
  <c r="AH79" i="30"/>
  <c r="AH80" i="30"/>
  <c r="AH81" i="30"/>
  <c r="AH82" i="30"/>
  <c r="AH83" i="30"/>
  <c r="AH84" i="30"/>
  <c r="AH85" i="30"/>
  <c r="AH86" i="30"/>
  <c r="AH87" i="30"/>
  <c r="AH88" i="30"/>
  <c r="AH89" i="30"/>
  <c r="AH90" i="30"/>
  <c r="AH91" i="30"/>
  <c r="AH92" i="30"/>
  <c r="AH93" i="30"/>
  <c r="AH94" i="30" l="1"/>
  <c r="AH39" i="30"/>
  <c r="AH40" i="30"/>
  <c r="AH41" i="30"/>
  <c r="AH42" i="30"/>
  <c r="AH43" i="30"/>
  <c r="AH44" i="30"/>
  <c r="AH45" i="30"/>
  <c r="AH46" i="30"/>
  <c r="AH47" i="30"/>
  <c r="AH48" i="30"/>
  <c r="AH49" i="30"/>
  <c r="AH50" i="30"/>
  <c r="AH51" i="30"/>
  <c r="AH52" i="30"/>
  <c r="AH53" i="30"/>
  <c r="AH54" i="30"/>
  <c r="AH55" i="30"/>
  <c r="AH56" i="30"/>
  <c r="AH57" i="30"/>
  <c r="AH58" i="30"/>
  <c r="AH59" i="30"/>
  <c r="AH17" i="30"/>
  <c r="AH18" i="30"/>
  <c r="AH19" i="30"/>
  <c r="AH20" i="30"/>
  <c r="AH21" i="30"/>
  <c r="AH22" i="30"/>
  <c r="AH23" i="30"/>
  <c r="AH24" i="30"/>
  <c r="AH25" i="30"/>
  <c r="AH26" i="30"/>
  <c r="AH27" i="30"/>
  <c r="AH28" i="30"/>
  <c r="AH29" i="30"/>
  <c r="AH30" i="30"/>
  <c r="AH31" i="30"/>
  <c r="AH32" i="30"/>
  <c r="AH33" i="30"/>
  <c r="AH34" i="30"/>
  <c r="AH35" i="30"/>
  <c r="AH36" i="30"/>
  <c r="AH37" i="30"/>
  <c r="AH38" i="30"/>
  <c r="AC103" i="30"/>
  <c r="AH12" i="30"/>
  <c r="AH13" i="30"/>
  <c r="AH14" i="30"/>
  <c r="AH15" i="30"/>
  <c r="AH16" i="30"/>
  <c r="AH97" i="30"/>
  <c r="C111" i="30" l="1"/>
  <c r="C112" i="30" s="1"/>
  <c r="AG103" i="30"/>
  <c r="AF103" i="30"/>
  <c r="AE103" i="30"/>
  <c r="AD103" i="30"/>
  <c r="AB103" i="30"/>
  <c r="AA103" i="30"/>
  <c r="Z103" i="30"/>
  <c r="Y103" i="30"/>
  <c r="X103" i="30"/>
  <c r="W103" i="30"/>
  <c r="V103" i="30"/>
  <c r="U103" i="30"/>
  <c r="T103" i="30"/>
  <c r="S103" i="30"/>
  <c r="R103" i="30"/>
  <c r="Q103" i="30"/>
  <c r="P103" i="30"/>
  <c r="O103" i="30"/>
  <c r="N103" i="30"/>
  <c r="M103" i="30"/>
  <c r="L103" i="30"/>
  <c r="K103" i="30"/>
  <c r="J103" i="30"/>
  <c r="I103" i="30"/>
  <c r="H103" i="30"/>
  <c r="G103" i="30"/>
  <c r="F103" i="30"/>
  <c r="E103" i="30"/>
  <c r="D103" i="30"/>
  <c r="AH102" i="30"/>
  <c r="AH101" i="30"/>
  <c r="C113" i="30" s="1"/>
  <c r="AH100" i="30"/>
  <c r="C114" i="30" s="1"/>
  <c r="AH98" i="30"/>
  <c r="C123" i="30" s="1"/>
  <c r="C122" i="30"/>
  <c r="AH96" i="30"/>
  <c r="C121" i="30" s="1"/>
  <c r="D10" i="30" a="1"/>
  <c r="Y9" i="30" s="1"/>
  <c r="N25" i="28"/>
  <c r="W25" i="28"/>
  <c r="AC25" i="28"/>
  <c r="J25" i="28"/>
  <c r="AF25" i="28"/>
  <c r="D10" i="28" a="1"/>
  <c r="D10" i="28" s="1"/>
  <c r="C115" i="30" l="1"/>
  <c r="C116" i="30" s="1"/>
  <c r="J9" i="30"/>
  <c r="O9" i="30"/>
  <c r="AB9" i="30"/>
  <c r="AH103" i="30"/>
  <c r="C119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<sst xmlns="http://schemas.openxmlformats.org/spreadsheetml/2006/main" count="351" uniqueCount="256">
  <si>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</si>
  <si>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</si>
  <si>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</si>
  <si>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</si>
  <si>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</si>
  <si>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</si>
  <si>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</si>
  <si>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</si>
  <si>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</si>
  <si>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</si>
  <si>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</si>
  <si>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</si>
  <si>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</si>
  <si>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</si>
  <si>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</si>
  <si>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</si>
  <si>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</si>
  <si>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</si>
  <si>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</si>
  <si>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</si>
  <si>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</si>
  <si>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</si>
  <si>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</si>
  <si>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</si>
  <si>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</si>
  <si>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</si>
  <si>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</si>
  <si>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</si>
  <si>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</si>
  <si>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</si>
  <si>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</si>
  <si>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</si>
  <si>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</si>
  <si>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</si>
  <si>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</si>
  <si>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</si>
  <si>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</si>
  <si>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</si>
  <si>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</si>
  <si>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</si>
  <si>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</si>
  <si>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</si>
  <si>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</si>
  <si>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</si>
  <si>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</si>
  <si>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</si>
  <si>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</si>
  <si>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</si>
  <si>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</si>
  <si>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</si>
  <si>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</si>
  <si>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</si>
  <si>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</si>
  <si>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</si>
  <si>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</si>
  <si>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</si>
  <si>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</si>
  <si>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</si>
  <si>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</si>
  <si>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</si>
  <si>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</si>
  <si>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</si>
  <si>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</si>
  <si>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</si>
  <si>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</si>
  <si>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</si>
  <si>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</si>
  <si>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</si>
  <si>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</si>
  <si>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</si>
  <si>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Bayu Bagus Bagaswara</t>
  </si>
  <si>
    <t>Edy Yanto</t>
  </si>
  <si>
    <t>PO.67515</t>
  </si>
  <si>
    <t>IT Java Developer</t>
  </si>
  <si>
    <t>Dody Arya</t>
  </si>
  <si>
    <t>Bank Danamon Falatehan</t>
  </si>
  <si>
    <t>Daily IT TFC</t>
  </si>
  <si>
    <t>please drop your signature here
Edy Yanto</t>
  </si>
  <si>
    <t>please drop your signature here
Dody Arya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</si>
  <si>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</si>
  <si>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</si>
  <si>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</si>
  <si>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</si>
  <si>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</si>
  <si>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</si>
  <si>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</si>
  <si>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</si>
  <si>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</si>
  <si>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</si>
  <si>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</si>
  <si>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</si>
  <si>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</si>
  <si>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</si>
  <si>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</si>
  <si>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</si>
  <si>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</si>
  <si>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</si>
  <si>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</si>
  <si>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</si>
  <si>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</si>
  <si>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</si>
  <si>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</si>
  <si>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</si>
  <si>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</si>
  <si>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</si>
  <si>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</si>
  <si>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</si>
  <si>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</si>
  <si>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</si>
  <si>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</si>
  <si>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</si>
  <si>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</si>
  <si>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</si>
  <si>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</si>
  <si>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</si>
  <si>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</si>
  <si>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</si>
  <si>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</si>
  <si>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</si>
  <si>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</si>
  <si>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</si>
  <si>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</si>
  <si>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</si>
  <si>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</si>
  <si>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</si>
  <si>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</si>
  <si>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</si>
  <si>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</si>
  <si>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</si>
  <si>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</si>
  <si>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</si>
  <si>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</si>
  <si>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</si>
  <si>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</si>
  <si>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</si>
  <si>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</si>
  <si>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</si>
  <si>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</si>
  <si>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</si>
  <si>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</si>
  <si>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</si>
  <si>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</si>
  <si>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</si>
  <si>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</si>
  <si>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</si>
  <si>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</si>
  <si>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</si>
  <si>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</si>
  <si>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</si>
  <si>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</si>
  <si>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</si>
  <si>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</si>
  <si>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</si>
  <si>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</si>
  <si>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</si>
  <si>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</si>
  <si>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</si>
  <si>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</si>
  <si>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</si>
  <si>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</si>
  <si>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</si>
  <si>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</si>
  <si>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</si>
  <si>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</si>
  <si>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</si>
  <si>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</si>
  <si>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</si>
  <si>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</si>
  <si>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</si>
  <si>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</si>
  <si>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</si>
  <si>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</si>
  <si>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Brainstorming and analyze process of dashboard monitoring data status features</t>
  </si>
  <si>
    <t>Brainstorming and analye process of Process Asset Under Custody features</t>
  </si>
  <si>
    <t>Brainstorming and analyze process of Generate TXT file Asset Under Custody features</t>
  </si>
  <si>
    <t>Brainstorming and analyze process of Update data Asset Under Custody by type effect code Mutual Fund features</t>
  </si>
  <si>
    <t>Development code for Util Class with trimIfNotNull and setIfNullOrEmpty functions</t>
  </si>
  <si>
    <t>Brainstorm and analyze process trim request data</t>
  </si>
  <si>
    <t>Brainstorming and analyze process of get all data and filtering zero value Asset Under Custody features</t>
  </si>
  <si>
    <t>Development code trimIfNotNul and setIfNullOrEmpty functions in the Golongan Pemilik service</t>
  </si>
  <si>
    <t>Development code trimIfNotNul and setIfNullOrEmpty functions in the Exchange Rate service</t>
  </si>
  <si>
    <t>Development code trimIfNotNul and setIfNullOrEmpty functions in the Insurance Pension Fund service</t>
  </si>
  <si>
    <t>Development code trimIfNotNul and setIfNullOrEmpty functions in the Issuer Code Placement Bank service</t>
  </si>
  <si>
    <t>Development code trimIfNotNul and setIfNullOrEmpty functions in the Kode ISIN Efek service</t>
  </si>
  <si>
    <t>Development code trimIfNotNul and setIfNullOrEmpty functions in the Kode Issuer Efek service</t>
  </si>
  <si>
    <t>Development code to handle exception is ExchangeRateNotFoundException class</t>
  </si>
  <si>
    <t>Added exchange rate not found exception in the global exception handler</t>
  </si>
  <si>
    <t>Added logic to handle exchange rate not found in the AssetUnderCustody service</t>
  </si>
  <si>
    <t>Data grouping based on IDR and USD currencies during the Assets Under Custody calculation process</t>
  </si>
  <si>
    <t>Added logic to skip calculation if data source category is Fund Services</t>
  </si>
  <si>
    <t>Add logic to add up all USD data, then multiply by the exchange rate</t>
  </si>
  <si>
    <t>Create a Util Class to extract type effect code from data source LKPBU</t>
  </si>
  <si>
    <t>Add LBABK investor confirmation data column format</t>
  </si>
  <si>
    <t>Create a mapper class to map LKPBU model data to DTO classes</t>
  </si>
  <si>
    <t>Create condition checking code to determine LKPBU interest rate data</t>
  </si>
  <si>
    <t>Add errorMessages field in DataStatus model to accommodate error messages when reading data source</t>
  </si>
  <si>
    <t>Update the findAllByDataConcatAndMonthAndYear query method to retrieve Income data</t>
  </si>
  <si>
    <t>Add updateDataStatus and handleGeneralError logic functions in Income service to retrieve error message</t>
  </si>
  <si>
    <t>Update logic code to handle income data if the data is more than 1</t>
  </si>
  <si>
    <t>Updated the handleGeneralError and updateDataStatus logic functions in the LBABKDataSource service to set error messages</t>
  </si>
  <si>
    <t>Add enum values ​​for all type effects in TypeEffectEnum</t>
  </si>
  <si>
    <t>Add logic to generate txt file Asset Under Custody and save to server. Sorts data by code in ascending order</t>
  </si>
  <si>
    <t>Updated the Issuer Placement Bank enum validator logic based on golongan pemilik data</t>
  </si>
  <si>
    <t>Update logic validation alphanumeric data</t>
  </si>
  <si>
    <t>Add DataNotFoundHandleException exception and register it to global exception handler</t>
  </si>
  <si>
    <t>Create a checkAndConvert function to determine the value of the LKPBU lembar unit</t>
  </si>
  <si>
    <t>Unit testing read data source and validation data</t>
  </si>
  <si>
    <t>Unit testing approval maintenance and data change</t>
  </si>
  <si>
    <t>Unit testing upload file LBABK, LKPBU, and Income</t>
  </si>
  <si>
    <t>CRF-5094 - CSA Release 9B - LKPBU &amp; LBABK</t>
  </si>
  <si>
    <t>Unit testing upload file maintenance that is Golongan Pemilik, ISIN Code, Issuer Code, Placement Bank, Asuransi Dapen</t>
  </si>
  <si>
    <t>Configuration and deploy to the server SIT</t>
  </si>
  <si>
    <r>
      <t xml:space="preserve">SIT Support: </t>
    </r>
    <r>
      <rPr>
        <b/>
        <sz val="13"/>
        <color theme="1"/>
        <rFont val="Calibri"/>
        <family val="2"/>
        <scheme val="minor"/>
      </rPr>
      <t>Golongan Pemilik</t>
    </r>
    <r>
      <rPr>
        <sz val="13"/>
        <color theme="1"/>
        <rFont val="Calibri"/>
        <family val="2"/>
        <scheme val="minor"/>
      </rPr>
      <t xml:space="preserve"> data upload process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</si>
  <si>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Asuransi Dapen</t>
    </r>
    <r>
      <rPr>
        <sz val="13"/>
        <color theme="1"/>
        <rFont val="Calibri"/>
        <family val="2"/>
        <scheme val="minor"/>
      </rPr>
      <t xml:space="preserve"> data upload process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</si>
  <si>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ISIN code</t>
    </r>
    <r>
      <rPr>
        <sz val="13"/>
        <color theme="1"/>
        <rFont val="Calibri"/>
        <family val="2"/>
        <scheme val="minor"/>
      </rPr>
      <t xml:space="preserve"> data upload process has reached the</t>
    </r>
    <r>
      <rPr>
        <b/>
        <sz val="13"/>
        <color theme="1"/>
        <rFont val="Calibri"/>
        <family val="2"/>
        <scheme val="minor"/>
      </rPr>
      <t xml:space="preserve"> 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</si>
  <si>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>SIT Support:</t>
    </r>
    <r>
      <rPr>
        <b/>
        <sz val="13"/>
        <color theme="1"/>
        <rFont val="Calibri"/>
        <family val="2"/>
        <scheme val="minor"/>
      </rPr>
      <t xml:space="preserve"> Issuer code</t>
    </r>
    <r>
      <rPr>
        <sz val="13"/>
        <color theme="1"/>
        <rFont val="Calibri"/>
        <family val="2"/>
        <scheme val="minor"/>
      </rPr>
      <t xml:space="preserve"> data upload process has reached the</t>
    </r>
    <r>
      <rPr>
        <b/>
        <sz val="13"/>
        <color theme="1"/>
        <rFont val="Calibri"/>
        <family val="2"/>
        <scheme val="minor"/>
      </rPr>
      <t xml:space="preserve"> 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</si>
  <si>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SIT Support: Adding new </t>
    </r>
    <r>
      <rPr>
        <b/>
        <sz val="13"/>
        <color theme="1"/>
        <rFont val="Calibri"/>
        <family val="2"/>
        <scheme val="minor"/>
      </rPr>
      <t>Exchange Rate</t>
    </r>
    <r>
      <rPr>
        <sz val="13"/>
        <color theme="1"/>
        <rFont val="Calibri"/>
        <family val="2"/>
        <scheme val="minor"/>
      </rPr>
      <t xml:space="preserve"> data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</t>
    </r>
  </si>
  <si>
    <r>
      <t>SIT Support: I</t>
    </r>
    <r>
      <rPr>
        <b/>
        <sz val="13"/>
        <color theme="1"/>
        <rFont val="Calibri"/>
        <family val="2"/>
        <scheme val="minor"/>
      </rPr>
      <t>ssuer Placement Bank</t>
    </r>
    <r>
      <rPr>
        <sz val="13"/>
        <color theme="1"/>
        <rFont val="Calibri"/>
        <family val="2"/>
        <scheme val="minor"/>
      </rPr>
      <t xml:space="preserve"> data upload process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</si>
  <si>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SIT Support: The data upload process for </t>
    </r>
    <r>
      <rPr>
        <b/>
        <sz val="13"/>
        <color theme="1"/>
        <rFont val="Calibri"/>
        <family val="2"/>
        <scheme val="minor"/>
      </rPr>
      <t>Golongan Pemilik</t>
    </r>
    <r>
      <rPr>
        <sz val="13"/>
        <color theme="1"/>
        <rFont val="Calibri"/>
        <family val="2"/>
        <scheme val="minor"/>
      </rPr>
      <t xml:space="preserve"> involves a </t>
    </r>
    <r>
      <rPr>
        <b/>
        <sz val="13"/>
        <color theme="1"/>
        <rFont val="Calibri"/>
        <family val="2"/>
        <scheme val="minor"/>
      </rPr>
      <t>Negative Case</t>
    </r>
    <r>
      <rPr>
        <sz val="13"/>
        <color theme="1"/>
        <rFont val="Calibri"/>
        <family val="2"/>
        <scheme val="minor"/>
      </rPr>
      <t xml:space="preserve"> scenario related to validation for each column</t>
    </r>
  </si>
  <si>
    <r>
      <t xml:space="preserve">SIT Support: The data upload process for </t>
    </r>
    <r>
      <rPr>
        <b/>
        <sz val="13"/>
        <color theme="1"/>
        <rFont val="Calibri"/>
        <family val="2"/>
        <scheme val="minor"/>
      </rPr>
      <t>Asuransi Dapen</t>
    </r>
    <r>
      <rPr>
        <sz val="13"/>
        <color theme="1"/>
        <rFont val="Calibri"/>
        <family val="2"/>
        <scheme val="minor"/>
      </rPr>
      <t xml:space="preserve"> involves a </t>
    </r>
    <r>
      <rPr>
        <b/>
        <sz val="13"/>
        <color theme="1"/>
        <rFont val="Calibri"/>
        <family val="2"/>
        <scheme val="minor"/>
      </rPr>
      <t>Negative Case</t>
    </r>
    <r>
      <rPr>
        <sz val="13"/>
        <color theme="1"/>
        <rFont val="Calibri"/>
        <family val="2"/>
        <scheme val="minor"/>
      </rPr>
      <t xml:space="preserve"> scenario related to validation for each column</t>
    </r>
  </si>
  <si>
    <r>
      <t xml:space="preserve">SIT Support: The data upload process for </t>
    </r>
    <r>
      <rPr>
        <b/>
        <sz val="13"/>
        <color theme="1"/>
        <rFont val="Calibri"/>
        <family val="2"/>
        <scheme val="minor"/>
      </rPr>
      <t>ISIN Code</t>
    </r>
    <r>
      <rPr>
        <sz val="13"/>
        <color theme="1"/>
        <rFont val="Calibri"/>
        <family val="2"/>
        <scheme val="minor"/>
      </rPr>
      <t xml:space="preserve"> involves a </t>
    </r>
    <r>
      <rPr>
        <b/>
        <sz val="13"/>
        <color theme="1"/>
        <rFont val="Calibri"/>
        <family val="2"/>
        <scheme val="minor"/>
      </rPr>
      <t>Negative Case</t>
    </r>
    <r>
      <rPr>
        <sz val="13"/>
        <color theme="1"/>
        <rFont val="Calibri"/>
        <family val="2"/>
        <scheme val="minor"/>
      </rPr>
      <t xml:space="preserve"> scenario related to validation for each column</t>
    </r>
  </si>
  <si>
    <r>
      <t xml:space="preserve">SIT Support: The data upload process for </t>
    </r>
    <r>
      <rPr>
        <b/>
        <sz val="13"/>
        <color theme="1"/>
        <rFont val="Calibri"/>
        <family val="2"/>
        <scheme val="minor"/>
      </rPr>
      <t>Issuer Code</t>
    </r>
    <r>
      <rPr>
        <sz val="13"/>
        <color theme="1"/>
        <rFont val="Calibri"/>
        <family val="2"/>
        <scheme val="minor"/>
      </rPr>
      <t xml:space="preserve"> involves a </t>
    </r>
    <r>
      <rPr>
        <b/>
        <sz val="13"/>
        <color theme="1"/>
        <rFont val="Calibri"/>
        <family val="2"/>
        <scheme val="minor"/>
      </rPr>
      <t>Negative Case</t>
    </r>
    <r>
      <rPr>
        <sz val="13"/>
        <color theme="1"/>
        <rFont val="Calibri"/>
        <family val="2"/>
        <scheme val="minor"/>
      </rPr>
      <t xml:space="preserve"> scenario related to validation for each column</t>
    </r>
  </si>
  <si>
    <r>
      <t xml:space="preserve">SIT Support: The data upload process for </t>
    </r>
    <r>
      <rPr>
        <b/>
        <sz val="13"/>
        <color theme="1"/>
        <rFont val="Calibri"/>
        <family val="2"/>
        <scheme val="minor"/>
      </rPr>
      <t>Issuer Placement Bank</t>
    </r>
    <r>
      <rPr>
        <sz val="13"/>
        <color theme="1"/>
        <rFont val="Calibri"/>
        <family val="2"/>
        <scheme val="minor"/>
      </rPr>
      <t xml:space="preserve"> involves a </t>
    </r>
    <r>
      <rPr>
        <b/>
        <sz val="13"/>
        <color theme="1"/>
        <rFont val="Calibri"/>
        <family val="2"/>
        <scheme val="minor"/>
      </rPr>
      <t>Negative Case</t>
    </r>
    <r>
      <rPr>
        <sz val="13"/>
        <color theme="1"/>
        <rFont val="Calibri"/>
        <family val="2"/>
        <scheme val="minor"/>
      </rPr>
      <t xml:space="preserve"> scenario related to validation for each column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</si>
  <si>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Upload data source</t>
    </r>
    <r>
      <rPr>
        <sz val="13"/>
        <color theme="1"/>
        <rFont val="Calibri"/>
        <family val="2"/>
        <scheme val="minor"/>
      </rPr>
      <t xml:space="preserve"> files for LKPBU, Income, and LBABK. The</t>
    </r>
    <r>
      <rPr>
        <b/>
        <sz val="13"/>
        <color theme="1"/>
        <rFont val="Calibri"/>
        <family val="2"/>
        <scheme val="minor"/>
      </rPr>
      <t xml:space="preserve"> negative case</t>
    </r>
    <r>
      <rPr>
        <sz val="13"/>
        <color theme="1"/>
        <rFont val="Calibri"/>
        <family val="2"/>
        <scheme val="minor"/>
      </rPr>
      <t xml:space="preserve"> includes not filling in the Period or Report Type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</si>
  <si>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Download reports</t>
    </r>
    <r>
      <rPr>
        <sz val="13"/>
        <color theme="1"/>
        <rFont val="Calibri"/>
        <family val="2"/>
        <scheme val="minor"/>
      </rPr>
      <t xml:space="preserve"> for LKPBU, LBABK, and AUC in TXT file format. </t>
    </r>
    <r>
      <rPr>
        <b/>
        <sz val="13"/>
        <color theme="1"/>
        <rFont val="Calibri"/>
        <family val="2"/>
        <scheme val="minor"/>
      </rPr>
      <t>Negative cases</t>
    </r>
    <r>
      <rPr>
        <sz val="13"/>
        <color theme="1"/>
        <rFont val="Calibri"/>
        <family val="2"/>
        <scheme val="minor"/>
      </rPr>
      <t xml:space="preserve"> include not filling in the Period or Report Type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</si>
  <si>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Generate reports</t>
    </r>
    <r>
      <rPr>
        <sz val="13"/>
        <color theme="1"/>
        <rFont val="Calibri"/>
        <family val="2"/>
        <scheme val="minor"/>
      </rPr>
      <t xml:space="preserve"> for LKPBU, LBABK, and AUC in TXT file format, saved on the server. </t>
    </r>
    <r>
      <rPr>
        <b/>
        <sz val="13"/>
        <color theme="1"/>
        <rFont val="Calibri"/>
        <family val="2"/>
        <scheme val="minor"/>
      </rPr>
      <t>Negative cases</t>
    </r>
    <r>
      <rPr>
        <sz val="13"/>
        <color theme="1"/>
        <rFont val="Calibri"/>
        <family val="2"/>
        <scheme val="minor"/>
      </rPr>
      <t xml:space="preserve"> include not filling in the Period or Report Type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</si>
  <si>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Reconciliation dashboard</t>
    </r>
    <r>
      <rPr>
        <sz val="13"/>
        <color theme="1"/>
        <rFont val="Calibri"/>
        <family val="2"/>
        <scheme val="minor"/>
      </rPr>
      <t xml:space="preserve"> for </t>
    </r>
    <r>
      <rPr>
        <b/>
        <sz val="13"/>
        <color theme="1"/>
        <rFont val="Calibri"/>
        <family val="2"/>
        <scheme val="minor"/>
      </rPr>
      <t>LKPBU</t>
    </r>
    <r>
      <rPr>
        <sz val="13"/>
        <color theme="1"/>
        <rFont val="Calibri"/>
        <family val="2"/>
        <scheme val="minor"/>
      </rPr>
      <t>. The reconciliation data includes Referensi Dapen Asuransi, Referensi Golongan Pihak Lawan, and ISIN Code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</si>
  <si>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Reconciliation dashboard</t>
    </r>
    <r>
      <rPr>
        <sz val="13"/>
        <color theme="1"/>
        <rFont val="Calibri"/>
        <family val="2"/>
        <scheme val="minor"/>
      </rPr>
      <t xml:space="preserve"> for </t>
    </r>
    <r>
      <rPr>
        <b/>
        <sz val="13"/>
        <color theme="1"/>
        <rFont val="Calibri"/>
        <family val="2"/>
        <scheme val="minor"/>
      </rPr>
      <t>LBABK</t>
    </r>
    <r>
      <rPr>
        <sz val="13"/>
        <color theme="1"/>
        <rFont val="Calibri"/>
        <family val="2"/>
        <scheme val="minor"/>
      </rPr>
      <t>. The reconciliation data includes ISIN Code and Issuer Code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</si>
  <si>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Data Not Found dashboard</t>
    </r>
    <r>
      <rPr>
        <sz val="13"/>
        <color theme="1"/>
        <rFont val="Calibri"/>
        <family val="2"/>
        <scheme val="minor"/>
      </rPr>
      <t xml:space="preserve"> for LKPBU and LBABK. The missing data includes Guarantee Funds, Pension Reference, ISIN Code, and Issuer Code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</si>
  <si>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Process data</t>
    </r>
    <r>
      <rPr>
        <sz val="13"/>
        <color theme="1"/>
        <rFont val="Calibri"/>
        <family val="2"/>
        <scheme val="minor"/>
      </rPr>
      <t xml:space="preserve"> for each report: LKPBU, LBABK, and AUC, to check whether there are any outstanding reconciliations.</t>
    </r>
  </si>
  <si>
    <r>
      <t>SIT Support:</t>
    </r>
    <r>
      <rPr>
        <b/>
        <sz val="13"/>
        <color theme="1"/>
        <rFont val="Calibri"/>
        <family val="2"/>
        <scheme val="minor"/>
      </rPr>
      <t xml:space="preserve"> Read data sources</t>
    </r>
    <r>
      <rPr>
        <sz val="13"/>
        <color theme="1"/>
        <rFont val="Calibri"/>
        <family val="2"/>
        <scheme val="minor"/>
      </rPr>
      <t xml:space="preserve"> for LKPBU, LBABK, and Income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</si>
  <si>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Update amount</t>
    </r>
    <r>
      <rPr>
        <sz val="13"/>
        <color theme="1"/>
        <rFont val="Calibri"/>
        <family val="2"/>
        <scheme val="minor"/>
      </rPr>
      <t xml:space="preserve"> for Asset Under Custody data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</si>
  <si>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Dashboard monitoring</t>
    </r>
    <r>
      <rPr>
        <sz val="13"/>
        <color theme="1"/>
        <rFont val="Calibri"/>
        <family val="2"/>
        <scheme val="minor"/>
      </rPr>
      <t xml:space="preserve"> for the Read Data Source process for LKPBU, LBABK, and Income. It shows the total data counts for successful uploads, failures, and error messages</t>
    </r>
  </si>
  <si>
    <r>
      <t xml:space="preserve">SIT Support: </t>
    </r>
    <r>
      <rPr>
        <b/>
        <sz val="13"/>
        <color theme="1"/>
        <rFont val="Calibri"/>
        <family val="2"/>
        <scheme val="minor"/>
      </rPr>
      <t>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Portfolio Code</t>
    </r>
    <r>
      <rPr>
        <sz val="13"/>
        <color theme="1"/>
        <rFont val="Calibri"/>
        <family val="2"/>
        <scheme val="minor"/>
      </rPr>
      <t xml:space="preserve"> for Golongan Pemilik data, Referensi Dapen Asuransi, and Dana Jaminan</t>
    </r>
  </si>
  <si>
    <r>
      <t>SIT Support:</t>
    </r>
    <r>
      <rPr>
        <b/>
        <sz val="13"/>
        <color theme="1"/>
        <rFont val="Calibri"/>
        <family val="2"/>
        <scheme val="minor"/>
      </rPr>
      <t xml:space="preserve"> 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ISIN Code and Placement Bank data</t>
    </r>
  </si>
  <si>
    <r>
      <t>SIT Support:</t>
    </r>
    <r>
      <rPr>
        <b/>
        <sz val="13"/>
        <color theme="1"/>
        <rFont val="Calibri"/>
        <family val="2"/>
        <scheme val="minor"/>
      </rPr>
      <t xml:space="preserve"> LBABK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Issuer Code and ISIN Code data</t>
    </r>
  </si>
  <si>
    <t>Analyze and bug fixing: Portfolio Code in the Asuransi Dapen can still be submitted even if it is less than 6 characters</t>
  </si>
  <si>
    <t>Analyze and bug fixing: Portfolio Code in the Asuransi Dapen can still be submitted even if it is empty</t>
  </si>
  <si>
    <t>Analyze and bug fixing: Country column in the Ownership Category can still be submitted even if it is filled with only 1 letter</t>
  </si>
  <si>
    <t>Analyze and bug fixing: Status column in Issuer Placement Bank receives a validation for alphabetic characters only</t>
  </si>
  <si>
    <r>
      <t xml:space="preserve">UAT Support: </t>
    </r>
    <r>
      <rPr>
        <b/>
        <sz val="13"/>
        <color theme="1"/>
        <rFont val="Calibri"/>
        <family val="2"/>
        <scheme val="minor"/>
      </rPr>
      <t>Golongan Pemilik</t>
    </r>
    <r>
      <rPr>
        <sz val="13"/>
        <color theme="1"/>
        <rFont val="Calibri"/>
        <family val="2"/>
        <scheme val="minor"/>
      </rPr>
      <t xml:space="preserve"> data upload process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</si>
  <si>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Asuransi Dapen</t>
    </r>
    <r>
      <rPr>
        <sz val="13"/>
        <color theme="1"/>
        <rFont val="Calibri"/>
        <family val="2"/>
        <scheme val="minor"/>
      </rPr>
      <t xml:space="preserve"> data upload process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</si>
  <si>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ISIN code</t>
    </r>
    <r>
      <rPr>
        <sz val="13"/>
        <color theme="1"/>
        <rFont val="Calibri"/>
        <family val="2"/>
        <scheme val="minor"/>
      </rPr>
      <t xml:space="preserve"> data upload process has reached the</t>
    </r>
    <r>
      <rPr>
        <b/>
        <sz val="13"/>
        <color theme="1"/>
        <rFont val="Calibri"/>
        <family val="2"/>
        <scheme val="minor"/>
      </rPr>
      <t xml:space="preserve"> 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</si>
  <si>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>UAT Support:</t>
    </r>
    <r>
      <rPr>
        <b/>
        <sz val="13"/>
        <color theme="1"/>
        <rFont val="Calibri"/>
        <family val="2"/>
        <scheme val="minor"/>
      </rPr>
      <t xml:space="preserve"> Issuer code</t>
    </r>
    <r>
      <rPr>
        <sz val="13"/>
        <color theme="1"/>
        <rFont val="Calibri"/>
        <family val="2"/>
        <scheme val="minor"/>
      </rPr>
      <t xml:space="preserve"> data upload process has reached the</t>
    </r>
    <r>
      <rPr>
        <b/>
        <sz val="13"/>
        <color theme="1"/>
        <rFont val="Calibri"/>
        <family val="2"/>
        <scheme val="minor"/>
      </rPr>
      <t xml:space="preserve"> 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</si>
  <si>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>UAT Support: I</t>
    </r>
    <r>
      <rPr>
        <b/>
        <sz val="13"/>
        <color theme="1"/>
        <rFont val="Calibri"/>
        <family val="2"/>
        <scheme val="minor"/>
      </rPr>
      <t>ssuer Placement Bank</t>
    </r>
    <r>
      <rPr>
        <sz val="13"/>
        <color theme="1"/>
        <rFont val="Calibri"/>
        <family val="2"/>
        <scheme val="minor"/>
      </rPr>
      <t xml:space="preserve"> data upload process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Rejected. Data upload can add new data or edit existing data</t>
    </r>
  </si>
  <si>
    <r>
      <t xml:space="preserve">UAT Support: Adding new </t>
    </r>
    <r>
      <rPr>
        <b/>
        <sz val="13"/>
        <color theme="1"/>
        <rFont val="Calibri"/>
        <family val="2"/>
        <scheme val="minor"/>
      </rPr>
      <t>Exchange Rate</t>
    </r>
    <r>
      <rPr>
        <sz val="13"/>
        <color theme="1"/>
        <rFont val="Calibri"/>
        <family val="2"/>
        <scheme val="minor"/>
      </rPr>
      <t xml:space="preserve"> data has reached the </t>
    </r>
    <r>
      <rPr>
        <b/>
        <sz val="13"/>
        <color theme="1"/>
        <rFont val="Calibri"/>
        <family val="2"/>
        <scheme val="minor"/>
      </rPr>
      <t>Approval menu</t>
    </r>
    <r>
      <rPr>
        <sz val="13"/>
        <color theme="1"/>
        <rFont val="Calibri"/>
        <family val="2"/>
        <scheme val="minor"/>
      </rPr>
      <t xml:space="preserve"> with statuses Approved and Rejected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</si>
  <si>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Upload data source</t>
    </r>
    <r>
      <rPr>
        <sz val="13"/>
        <color theme="1"/>
        <rFont val="Calibri"/>
        <family val="2"/>
        <scheme val="minor"/>
      </rPr>
      <t xml:space="preserve"> files for LKPBU, Income, and LBABK</t>
    </r>
  </si>
  <si>
    <t>UAT Support: Read data sources for LKPBU, LBABK, and Income. Additionally, monitor data status to track total successes, total failures, and error messages</t>
  </si>
  <si>
    <r>
      <t>UAT Support:</t>
    </r>
    <r>
      <rPr>
        <b/>
        <sz val="13"/>
        <color theme="1"/>
        <rFont val="Calibri"/>
        <family val="2"/>
        <scheme val="minor"/>
      </rPr>
      <t xml:space="preserve"> LBABK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Issuer Code and ISIN Code data</t>
    </r>
  </si>
  <si>
    <r>
      <t>UAT Support:</t>
    </r>
    <r>
      <rPr>
        <b/>
        <sz val="13"/>
        <color theme="1"/>
        <rFont val="Calibri"/>
        <family val="2"/>
        <scheme val="minor"/>
      </rPr>
      <t xml:space="preserve"> 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ISIN Code and Placement Bank data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</si>
  <si>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Portfolio Code</t>
    </r>
    <r>
      <rPr>
        <sz val="13"/>
        <color theme="1"/>
        <rFont val="Calibri"/>
        <family val="2"/>
        <scheme val="minor"/>
      </rPr>
      <t xml:space="preserve"> for Golongan Pemilik data, Referensi Dapen Asuransi, and Dana Jaminan</t>
    </r>
  </si>
  <si>
    <t>UAT Support: Meeting with the User to review the Data Source and compare the Manual Report with the CSA Report.</t>
  </si>
  <si>
    <r>
      <t xml:space="preserve">UAT Support: </t>
    </r>
    <r>
      <rPr>
        <b/>
        <sz val="13"/>
        <color theme="1"/>
        <rFont val="Calibri"/>
        <family val="2"/>
        <scheme val="minor"/>
      </rPr>
      <t>Process data</t>
    </r>
    <r>
      <rPr>
        <sz val="13"/>
        <color theme="1"/>
        <rFont val="Calibri"/>
        <family val="2"/>
        <scheme val="minor"/>
      </rPr>
      <t xml:space="preserve"> for each report: LKPBU, LBABK, and AUC, to check whether there are any outstanding reconciliations.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</si>
  <si>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Generate reports</t>
    </r>
    <r>
      <rPr>
        <sz val="13"/>
        <color theme="1"/>
        <rFont val="Calibri"/>
        <family val="2"/>
        <scheme val="minor"/>
      </rPr>
      <t xml:space="preserve"> for LKPBU, LBABK, and AUC in TXT file format, saved on the server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</si>
  <si>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Download reports</t>
    </r>
    <r>
      <rPr>
        <sz val="13"/>
        <color theme="1"/>
        <rFont val="Calibri"/>
        <family val="2"/>
        <scheme val="minor"/>
      </rPr>
      <t xml:space="preserve"> for LKPBU, LBABK, and AUC in TXT file format</t>
    </r>
  </si>
  <si>
    <t>06-Nov-24
Bayu Bagus Bagaswara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</si>
</sst>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6" borderId="3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wrapText="1"/>
    </xf>
    <xf numFmtId="0" fontId="19" fillId="6" borderId="45" xfId="0" applyFont="1" applyFill="1" applyBorder="1" applyAlignment="1">
      <alignment vertical="top"/>
    </xf>
    <xf numFmtId="0" fontId="19" fillId="4" borderId="5" xfId="0" applyFont="1" applyFill="1" applyBorder="1" applyAlignment="1">
      <alignment vertical="center"/>
    </xf>
    <xf numFmtId="0" fontId="19" fillId="6" borderId="1" xfId="0" applyFont="1" applyFill="1" applyBorder="1" applyAlignment="1">
      <alignment horizontal="left" vertical="top" wrapText="1"/>
    </xf>
    <xf numFmtId="0" fontId="19" fillId="6" borderId="45" xfId="0" applyFont="1" applyFill="1" applyBorder="1" applyAlignment="1">
      <alignment horizontal="left" vertical="top" wrapText="1"/>
    </xf>
    <xf numFmtId="0" fontId="19" fillId="6" borderId="46" xfId="0" applyFont="1" applyFill="1" applyBorder="1" applyAlignment="1">
      <alignment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 wrapText="1"/>
    </xf>
    <xf numFmtId="0" fontId="19" fillId="6" borderId="4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6" borderId="0" xfId="0" applyFont="1" applyFill="1" applyBorder="1" applyAlignment="1">
      <alignment horizontal="center" vertical="center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7" t="s">
        <v>11</v>
      </c>
      <c r="O5" s="157"/>
      <c r="P5" s="157"/>
      <c r="Q5" s="157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6" t="s">
        <v>17</v>
      </c>
      <c r="O6" s="156"/>
      <c r="P6" s="156"/>
      <c r="Q6" s="156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7" t="s">
        <v>20</v>
      </c>
      <c r="B9" s="148" t="s">
        <v>21</v>
      </c>
      <c r="C9" s="147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8" t="s">
        <v>23</v>
      </c>
      <c r="AI9" s="90" t="s">
        <v>24</v>
      </c>
    </row>
    <row r="10" spans="1:35" ht="17" x14ac:dyDescent="0.35">
      <c r="A10" s="147"/>
      <c r="B10" s="148"/>
      <c r="C10" s="147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8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9" t="s">
        <v>38</v>
      </c>
      <c r="B22" s="150"/>
      <c r="C22" s="151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9" t="s">
        <v>39</v>
      </c>
      <c r="B23" s="150"/>
      <c r="C23" s="151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52" t="s">
        <v>40</v>
      </c>
      <c r="B24" s="153"/>
      <c r="C24" s="154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9" t="s">
        <v>41</v>
      </c>
      <c r="B25" s="150"/>
      <c r="C25" s="151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8"/>
      <c r="F27" s="158"/>
      <c r="G27" s="158"/>
      <c r="H27" s="158"/>
      <c r="I27" s="158"/>
      <c r="J27" s="158"/>
      <c r="S27" s="177" t="s">
        <v>43</v>
      </c>
      <c r="T27" s="178"/>
      <c r="U27" s="178"/>
      <c r="V27" s="178"/>
      <c r="W27" s="178"/>
      <c r="X27" s="178"/>
      <c r="Y27" s="178"/>
      <c r="Z27" s="178"/>
      <c r="AA27" s="179"/>
      <c r="AC27" s="185" t="s">
        <v>44</v>
      </c>
      <c r="AD27" s="186"/>
      <c r="AE27" s="186"/>
      <c r="AF27" s="186"/>
      <c r="AG27" s="186"/>
      <c r="AH27" s="186"/>
      <c r="AI27" s="186"/>
      <c r="AJ27" s="187"/>
    </row>
    <row r="28" spans="1:36" ht="15.65" customHeight="1" x14ac:dyDescent="0.35">
      <c r="A28" s="69"/>
      <c r="B28" s="49" t="s">
        <v>45</v>
      </c>
      <c r="E28" s="158"/>
      <c r="F28" s="158"/>
      <c r="G28" s="158"/>
      <c r="H28" s="158"/>
      <c r="I28" s="158"/>
      <c r="J28" s="158"/>
      <c r="S28" s="168" t="s">
        <v>46</v>
      </c>
      <c r="T28" s="169"/>
      <c r="U28" s="159" t="s">
        <v>47</v>
      </c>
      <c r="V28" s="160"/>
      <c r="W28" s="160"/>
      <c r="X28" s="160"/>
      <c r="Y28" s="160"/>
      <c r="Z28" s="160"/>
      <c r="AA28" s="161"/>
      <c r="AC28" s="174" t="s">
        <v>48</v>
      </c>
      <c r="AD28" s="160"/>
      <c r="AE28" s="160"/>
      <c r="AF28" s="160"/>
      <c r="AG28" s="160"/>
      <c r="AH28" s="160"/>
      <c r="AI28" s="160"/>
      <c r="AJ28" s="161"/>
    </row>
    <row r="29" spans="1:36" ht="18.649999999999999" customHeight="1" x14ac:dyDescent="0.35">
      <c r="A29" s="70"/>
      <c r="B29" s="49" t="s">
        <v>49</v>
      </c>
      <c r="E29" s="158"/>
      <c r="F29" s="158"/>
      <c r="G29" s="158"/>
      <c r="H29" s="158"/>
      <c r="I29" s="158"/>
      <c r="J29" s="158"/>
      <c r="S29" s="170"/>
      <c r="T29" s="171"/>
      <c r="U29" s="162"/>
      <c r="V29" s="163"/>
      <c r="W29" s="163"/>
      <c r="X29" s="163"/>
      <c r="Y29" s="163"/>
      <c r="Z29" s="163"/>
      <c r="AA29" s="164"/>
      <c r="AC29" s="175"/>
      <c r="AD29" s="163"/>
      <c r="AE29" s="163"/>
      <c r="AF29" s="163"/>
      <c r="AG29" s="163"/>
      <c r="AH29" s="163"/>
      <c r="AI29" s="163"/>
      <c r="AJ29" s="164"/>
    </row>
    <row r="30" spans="1:36" ht="18.649999999999999" customHeight="1" x14ac:dyDescent="0.35">
      <c r="A30" s="71"/>
      <c r="B30" s="49" t="s">
        <v>50</v>
      </c>
      <c r="E30" s="158"/>
      <c r="F30" s="158"/>
      <c r="G30" s="158"/>
      <c r="H30" s="158"/>
      <c r="I30" s="158"/>
      <c r="J30" s="158"/>
      <c r="S30" s="170"/>
      <c r="T30" s="171"/>
      <c r="U30" s="162"/>
      <c r="V30" s="163"/>
      <c r="W30" s="163"/>
      <c r="X30" s="163"/>
      <c r="Y30" s="163"/>
      <c r="Z30" s="163"/>
      <c r="AA30" s="164"/>
      <c r="AC30" s="175"/>
      <c r="AD30" s="163"/>
      <c r="AE30" s="163"/>
      <c r="AF30" s="163"/>
      <c r="AG30" s="163"/>
      <c r="AH30" s="163"/>
      <c r="AI30" s="163"/>
      <c r="AJ30" s="164"/>
    </row>
    <row r="31" spans="1:36" ht="19" customHeight="1" x14ac:dyDescent="0.35">
      <c r="S31" s="170"/>
      <c r="T31" s="171"/>
      <c r="U31" s="162"/>
      <c r="V31" s="163"/>
      <c r="W31" s="163"/>
      <c r="X31" s="163"/>
      <c r="Y31" s="163"/>
      <c r="Z31" s="163"/>
      <c r="AA31" s="164"/>
      <c r="AC31" s="175"/>
      <c r="AD31" s="163"/>
      <c r="AE31" s="163"/>
      <c r="AF31" s="163"/>
      <c r="AG31" s="163"/>
      <c r="AH31" s="163"/>
      <c r="AI31" s="163"/>
      <c r="AJ31" s="164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0"/>
      <c r="T32" s="181"/>
      <c r="U32" s="182"/>
      <c r="V32" s="183"/>
      <c r="W32" s="183"/>
      <c r="X32" s="183"/>
      <c r="Y32" s="183"/>
      <c r="Z32" s="183"/>
      <c r="AA32" s="184"/>
      <c r="AC32" s="188"/>
      <c r="AD32" s="183"/>
      <c r="AE32" s="183"/>
      <c r="AF32" s="183"/>
      <c r="AG32" s="183"/>
      <c r="AH32" s="183"/>
      <c r="AI32" s="183"/>
      <c r="AJ32" s="184"/>
    </row>
    <row r="33" spans="1:36" ht="18.649999999999999" customHeight="1" x14ac:dyDescent="0.45">
      <c r="A33" s="155" t="s">
        <v>52</v>
      </c>
      <c r="B33" s="155"/>
      <c r="C33" s="63">
        <f>COUNTIF(D24:AG24,"=8")</f>
        <v>1</v>
      </c>
      <c r="D33" s="44"/>
      <c r="E33" s="44"/>
      <c r="F33" s="44"/>
      <c r="G33" s="44"/>
      <c r="H33" s="44"/>
      <c r="S33" s="168" t="s">
        <v>53</v>
      </c>
      <c r="T33" s="169"/>
      <c r="U33" s="159" t="s">
        <v>54</v>
      </c>
      <c r="V33" s="160"/>
      <c r="W33" s="160"/>
      <c r="X33" s="160"/>
      <c r="Y33" s="160"/>
      <c r="Z33" s="160"/>
      <c r="AA33" s="161"/>
      <c r="AC33" s="174" t="s">
        <v>55</v>
      </c>
      <c r="AD33" s="160"/>
      <c r="AE33" s="160"/>
      <c r="AF33" s="160"/>
      <c r="AG33" s="160"/>
      <c r="AH33" s="160"/>
      <c r="AI33" s="160"/>
      <c r="AJ33" s="161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70"/>
      <c r="T34" s="171"/>
      <c r="U34" s="162"/>
      <c r="V34" s="163"/>
      <c r="W34" s="163"/>
      <c r="X34" s="163"/>
      <c r="Y34" s="163"/>
      <c r="Z34" s="163"/>
      <c r="AA34" s="164"/>
      <c r="AC34" s="175"/>
      <c r="AD34" s="163"/>
      <c r="AE34" s="163"/>
      <c r="AF34" s="163"/>
      <c r="AG34" s="163"/>
      <c r="AH34" s="163"/>
      <c r="AI34" s="163"/>
      <c r="AJ34" s="164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70"/>
      <c r="T35" s="171"/>
      <c r="U35" s="162"/>
      <c r="V35" s="163"/>
      <c r="W35" s="163"/>
      <c r="X35" s="163"/>
      <c r="Y35" s="163"/>
      <c r="Z35" s="163"/>
      <c r="AA35" s="164"/>
      <c r="AC35" s="175"/>
      <c r="AD35" s="163"/>
      <c r="AE35" s="163"/>
      <c r="AF35" s="163"/>
      <c r="AG35" s="163"/>
      <c r="AH35" s="163"/>
      <c r="AI35" s="163"/>
      <c r="AJ35" s="164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70"/>
      <c r="T36" s="171"/>
      <c r="U36" s="162"/>
      <c r="V36" s="163"/>
      <c r="W36" s="163"/>
      <c r="X36" s="163"/>
      <c r="Y36" s="163"/>
      <c r="Z36" s="163"/>
      <c r="AA36" s="164"/>
      <c r="AC36" s="175"/>
      <c r="AD36" s="163"/>
      <c r="AE36" s="163"/>
      <c r="AF36" s="163"/>
      <c r="AG36" s="163"/>
      <c r="AH36" s="163"/>
      <c r="AI36" s="163"/>
      <c r="AJ36" s="164"/>
    </row>
    <row r="37" spans="1:36" ht="38.15" customHeight="1" thickBot="1" x14ac:dyDescent="0.5">
      <c r="A37" s="146" t="s">
        <v>59</v>
      </c>
      <c r="B37" s="146"/>
      <c r="C37" s="63">
        <f>COUNTIF(D25:AG25,"&gt;0")</f>
        <v>20</v>
      </c>
      <c r="D37" s="44"/>
      <c r="E37" s="44"/>
      <c r="F37" s="44"/>
      <c r="G37" s="44"/>
      <c r="H37" s="44"/>
      <c r="S37" s="172"/>
      <c r="T37" s="173"/>
      <c r="U37" s="165"/>
      <c r="V37" s="166"/>
      <c r="W37" s="166"/>
      <c r="X37" s="166"/>
      <c r="Y37" s="166"/>
      <c r="Z37" s="166"/>
      <c r="AA37" s="167"/>
      <c r="AC37" s="176"/>
      <c r="AD37" s="166"/>
      <c r="AE37" s="166"/>
      <c r="AF37" s="166"/>
      <c r="AG37" s="166"/>
      <c r="AH37" s="166"/>
      <c r="AI37" s="166"/>
      <c r="AJ37" s="167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6" t="s">
        <v>62</v>
      </c>
      <c r="B41" s="146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6" t="s">
        <v>63</v>
      </c>
      <c r="B42" s="146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131"/>
  <sheetViews>
    <sheetView tabSelected="1" topLeftCell="B91" zoomScale="50" zoomScaleNormal="50" workbookViewId="0">
      <selection activeCell="AC116" sqref="AC116"/>
    </sheetView>
  </sheetViews>
  <sheetFormatPr defaultColWidth="8.7265625" defaultRowHeight="14.5" x14ac:dyDescent="0.35"/>
  <cols>
    <col min="1" max="1" width="39.08984375" style="42" customWidth="1"/>
    <col min="2" max="2" width="47.3632812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1796875" style="4" customWidth="1"/>
    <col min="13" max="33" width="7.54296875" style="4" bestFit="1" customWidth="1"/>
    <col min="34" max="34" width="7.1796875" style="4" customWidth="1"/>
    <col min="35" max="35" width="11.54296875" style="4" customWidth="1"/>
    <col min="36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45555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45584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70</v>
      </c>
      <c r="C5" s="76"/>
      <c r="D5" s="83" t="s">
        <v>8</v>
      </c>
      <c r="E5" s="78"/>
      <c r="F5" s="78"/>
      <c r="H5" s="84" t="s">
        <v>71</v>
      </c>
      <c r="I5" s="84"/>
      <c r="J5" s="78"/>
      <c r="K5" s="83" t="s">
        <v>10</v>
      </c>
      <c r="L5" s="78"/>
      <c r="M5" s="78"/>
      <c r="N5" s="157" t="s">
        <v>72</v>
      </c>
      <c r="O5" s="157"/>
      <c r="P5" s="157"/>
      <c r="Q5" s="157"/>
    </row>
    <row r="6" spans="1:35" ht="17" x14ac:dyDescent="0.4">
      <c r="A6" s="74" t="s">
        <v>12</v>
      </c>
      <c r="B6" s="82" t="s">
        <v>73</v>
      </c>
      <c r="C6" s="76"/>
      <c r="D6" s="83" t="s">
        <v>14</v>
      </c>
      <c r="E6" s="78"/>
      <c r="F6" s="78"/>
      <c r="H6" s="84" t="s">
        <v>74</v>
      </c>
      <c r="I6" s="84"/>
      <c r="J6" s="78"/>
      <c r="K6" s="86" t="s">
        <v>16</v>
      </c>
      <c r="L6" s="87"/>
      <c r="M6" s="76"/>
      <c r="N6" s="156" t="s">
        <v>75</v>
      </c>
      <c r="O6" s="156"/>
      <c r="P6" s="156"/>
      <c r="Q6" s="156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7" t="s">
        <v>20</v>
      </c>
      <c r="B9" s="148" t="s">
        <v>21</v>
      </c>
      <c r="C9" s="147" t="s">
        <v>22</v>
      </c>
      <c r="D9" s="50" t="str">
        <f t="shared" ref="D9:AG9" si="0">IFERROR(IF(D10="","",TEXT(D10,"ddd")),"")</f>
        <v>Fri</v>
      </c>
      <c r="E9" s="50" t="str">
        <f t="shared" si="0"/>
        <v>Sat</v>
      </c>
      <c r="F9" s="50" t="str">
        <f t="shared" si="0"/>
        <v>Sun</v>
      </c>
      <c r="G9" s="50" t="str">
        <f t="shared" si="0"/>
        <v>Mon</v>
      </c>
      <c r="H9" s="50" t="str">
        <f t="shared" si="0"/>
        <v>Tue</v>
      </c>
      <c r="I9" s="50" t="str">
        <f t="shared" si="0"/>
        <v>Wed</v>
      </c>
      <c r="J9" s="50" t="str">
        <f t="shared" si="0"/>
        <v>Thu</v>
      </c>
      <c r="K9" s="50" t="str">
        <f t="shared" si="0"/>
        <v>Fri</v>
      </c>
      <c r="L9" s="50" t="str">
        <f t="shared" si="0"/>
        <v>Sat</v>
      </c>
      <c r="M9" s="50" t="str">
        <f t="shared" si="0"/>
        <v>Sun</v>
      </c>
      <c r="N9" s="50" t="str">
        <f t="shared" si="0"/>
        <v>Mon</v>
      </c>
      <c r="O9" s="50" t="str">
        <f t="shared" si="0"/>
        <v>Tue</v>
      </c>
      <c r="P9" s="50" t="str">
        <f t="shared" si="0"/>
        <v>Wed</v>
      </c>
      <c r="Q9" s="50" t="str">
        <f t="shared" si="0"/>
        <v>Thu</v>
      </c>
      <c r="R9" s="57" t="str">
        <f t="shared" si="0"/>
        <v>Fri</v>
      </c>
      <c r="S9" s="50" t="str">
        <f t="shared" si="0"/>
        <v>Sat</v>
      </c>
      <c r="T9" s="50" t="str">
        <f t="shared" si="0"/>
        <v>Sun</v>
      </c>
      <c r="U9" s="50" t="str">
        <f t="shared" si="0"/>
        <v>Mon</v>
      </c>
      <c r="V9" s="50" t="str">
        <f t="shared" si="0"/>
        <v>Tue</v>
      </c>
      <c r="W9" s="50" t="str">
        <f t="shared" si="0"/>
        <v>Wed</v>
      </c>
      <c r="X9" s="50" t="str">
        <f t="shared" si="0"/>
        <v>Thu</v>
      </c>
      <c r="Y9" s="50" t="str">
        <f t="shared" si="0"/>
        <v>Fri</v>
      </c>
      <c r="Z9" s="50" t="str">
        <f t="shared" si="0"/>
        <v>Sat</v>
      </c>
      <c r="AA9" s="50" t="str">
        <f t="shared" si="0"/>
        <v>Sun</v>
      </c>
      <c r="AB9" s="50" t="str">
        <f t="shared" si="0"/>
        <v>Mon</v>
      </c>
      <c r="AC9" s="50" t="str">
        <f t="shared" si="0"/>
        <v>Tue</v>
      </c>
      <c r="AD9" s="50" t="str">
        <f t="shared" si="0"/>
        <v>Wed</v>
      </c>
      <c r="AE9" s="50" t="str">
        <f t="shared" si="0"/>
        <v>Thu</v>
      </c>
      <c r="AF9" s="50" t="str">
        <f t="shared" si="0"/>
        <v>Fri</v>
      </c>
      <c r="AG9" s="50" t="str">
        <f t="shared" si="0"/>
        <v>Sat</v>
      </c>
      <c r="AH9" s="148" t="s">
        <v>23</v>
      </c>
      <c r="AI9" s="90" t="s">
        <v>24</v>
      </c>
    </row>
    <row r="10" spans="1:35" ht="17" x14ac:dyDescent="0.35">
      <c r="A10" s="147"/>
      <c r="B10" s="148"/>
      <c r="C10" s="147"/>
      <c r="D10" s="51" cm="1">
        <f t="array" ref="D10:AG10">IFERROR(IF(OR((B3-B2+1)&gt;31,B2="",B3=""),"",_xlfn.SEQUENCE(,B3-B2+1,B2)),"")</f>
        <v>45555</v>
      </c>
      <c r="E10" s="51">
        <v>45556</v>
      </c>
      <c r="F10" s="51">
        <v>45557</v>
      </c>
      <c r="G10" s="51">
        <v>45558</v>
      </c>
      <c r="H10" s="52">
        <v>45559</v>
      </c>
      <c r="I10" s="52">
        <v>45560</v>
      </c>
      <c r="J10" s="52">
        <v>45561</v>
      </c>
      <c r="K10" s="52">
        <v>45562</v>
      </c>
      <c r="L10" s="52">
        <v>45563</v>
      </c>
      <c r="M10" s="52">
        <v>45564</v>
      </c>
      <c r="N10" s="52">
        <v>45565</v>
      </c>
      <c r="O10" s="52">
        <v>45566</v>
      </c>
      <c r="P10" s="52">
        <v>45567</v>
      </c>
      <c r="Q10" s="52">
        <v>45568</v>
      </c>
      <c r="R10" s="51">
        <v>45569</v>
      </c>
      <c r="S10" s="52">
        <v>45570</v>
      </c>
      <c r="T10" s="52">
        <v>45571</v>
      </c>
      <c r="U10" s="52">
        <v>45572</v>
      </c>
      <c r="V10" s="52">
        <v>45573</v>
      </c>
      <c r="W10" s="52">
        <v>45574</v>
      </c>
      <c r="X10" s="52">
        <v>45575</v>
      </c>
      <c r="Y10" s="52">
        <v>45576</v>
      </c>
      <c r="Z10" s="52">
        <v>45577</v>
      </c>
      <c r="AA10" s="52">
        <v>45578</v>
      </c>
      <c r="AB10" s="52">
        <v>45579</v>
      </c>
      <c r="AC10" s="52">
        <v>45580</v>
      </c>
      <c r="AD10" s="52">
        <v>45581</v>
      </c>
      <c r="AE10" s="52">
        <v>45582</v>
      </c>
      <c r="AF10" s="51">
        <v>45583</v>
      </c>
      <c r="AG10" s="51">
        <v>45584</v>
      </c>
      <c r="AH10" s="148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34" x14ac:dyDescent="0.4">
      <c r="A12" s="189" t="s">
        <v>209</v>
      </c>
      <c r="B12" s="89" t="s">
        <v>172</v>
      </c>
      <c r="C12" s="57"/>
      <c r="D12" s="57">
        <v>0.5</v>
      </c>
      <c r="E12" s="57"/>
      <c r="F12" s="57"/>
      <c r="G12" s="50">
        <v>0.5</v>
      </c>
      <c r="H12" s="57">
        <v>0.5</v>
      </c>
      <c r="I12" s="50"/>
      <c r="J12" s="50"/>
      <c r="K12" s="50"/>
      <c r="L12" s="50"/>
      <c r="M12" s="50"/>
      <c r="N12" s="50"/>
      <c r="O12" s="50"/>
      <c r="P12" s="50"/>
      <c r="Q12" s="50"/>
      <c r="R12" s="57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 t="shared" ref="AH12:AH94" si="1">SUM(D12:AG12)</f>
        <v>1.5</v>
      </c>
      <c r="AI12" s="73"/>
    </row>
    <row r="13" spans="1:35" ht="34" x14ac:dyDescent="0.4">
      <c r="A13" s="209"/>
      <c r="B13" s="89" t="s">
        <v>177</v>
      </c>
      <c r="C13" s="57"/>
      <c r="D13" s="57">
        <v>0.5</v>
      </c>
      <c r="E13" s="57"/>
      <c r="F13" s="57"/>
      <c r="G13" s="50">
        <v>0.5</v>
      </c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7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 t="shared" si="1"/>
        <v>1</v>
      </c>
      <c r="AI13" s="73"/>
    </row>
    <row r="14" spans="1:35" ht="51" x14ac:dyDescent="0.4">
      <c r="A14" s="209"/>
      <c r="B14" s="89" t="s">
        <v>178</v>
      </c>
      <c r="C14" s="57"/>
      <c r="D14" s="57">
        <v>0.5</v>
      </c>
      <c r="E14" s="57"/>
      <c r="F14" s="57"/>
      <c r="G14" s="50">
        <v>0.5</v>
      </c>
      <c r="H14" s="57">
        <v>0.5</v>
      </c>
      <c r="I14" s="50">
        <v>0.5</v>
      </c>
      <c r="J14" s="50"/>
      <c r="K14" s="50"/>
      <c r="L14" s="50"/>
      <c r="M14" s="50"/>
      <c r="N14" s="50"/>
      <c r="O14" s="50"/>
      <c r="P14" s="50"/>
      <c r="Q14" s="50"/>
      <c r="R14" s="57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 t="shared" si="1"/>
        <v>2</v>
      </c>
      <c r="AI14" s="73"/>
    </row>
    <row r="15" spans="1:35" ht="34" x14ac:dyDescent="0.4">
      <c r="A15" s="209"/>
      <c r="B15" s="143" t="s">
        <v>173</v>
      </c>
      <c r="C15" s="57"/>
      <c r="D15" s="57"/>
      <c r="E15" s="57"/>
      <c r="F15" s="57"/>
      <c r="G15" s="50"/>
      <c r="H15" s="57"/>
      <c r="I15" s="50">
        <v>1</v>
      </c>
      <c r="J15" s="50">
        <v>0.5</v>
      </c>
      <c r="K15" s="50">
        <v>0.5</v>
      </c>
      <c r="L15" s="50"/>
      <c r="M15" s="50"/>
      <c r="N15" s="50"/>
      <c r="O15" s="50"/>
      <c r="P15" s="50"/>
      <c r="Q15" s="50"/>
      <c r="R15" s="57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si="1"/>
        <v>2</v>
      </c>
      <c r="AI15" s="73"/>
    </row>
    <row r="16" spans="1:35" ht="34" x14ac:dyDescent="0.4">
      <c r="A16" s="209"/>
      <c r="B16" s="56" t="s">
        <v>174</v>
      </c>
      <c r="C16" s="57"/>
      <c r="D16" s="57"/>
      <c r="E16" s="57"/>
      <c r="F16" s="57"/>
      <c r="G16" s="50"/>
      <c r="H16" s="57"/>
      <c r="I16" s="50"/>
      <c r="J16" s="50">
        <v>0.5</v>
      </c>
      <c r="K16" s="50">
        <v>0.5</v>
      </c>
      <c r="L16" s="50"/>
      <c r="M16" s="50"/>
      <c r="N16" s="50">
        <v>0.5</v>
      </c>
      <c r="O16" s="50">
        <v>0.5</v>
      </c>
      <c r="P16" s="50"/>
      <c r="Q16" s="50"/>
      <c r="R16" s="57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2</v>
      </c>
      <c r="AI16" s="73"/>
    </row>
    <row r="17" spans="1:35" ht="51" x14ac:dyDescent="0.4">
      <c r="A17" s="209"/>
      <c r="B17" s="145" t="s">
        <v>175</v>
      </c>
      <c r="C17" s="139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>
        <v>0.5</v>
      </c>
      <c r="O17" s="50">
        <v>0.5</v>
      </c>
      <c r="P17" s="50"/>
      <c r="Q17" s="50"/>
      <c r="R17" s="57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8">
        <f t="shared" si="1"/>
        <v>1</v>
      </c>
      <c r="AI17" s="73"/>
    </row>
    <row r="18" spans="1:35" ht="34" x14ac:dyDescent="0.4">
      <c r="A18" s="209"/>
      <c r="B18" s="144" t="s">
        <v>176</v>
      </c>
      <c r="C18" s="139"/>
      <c r="D18" s="57">
        <v>1.5</v>
      </c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7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 t="shared" si="1"/>
        <v>1.5</v>
      </c>
      <c r="AI18" s="73"/>
    </row>
    <row r="19" spans="1:35" ht="51" x14ac:dyDescent="0.4">
      <c r="A19" s="209"/>
      <c r="B19" s="144" t="s">
        <v>179</v>
      </c>
      <c r="C19" s="139"/>
      <c r="D19" s="57">
        <v>1</v>
      </c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7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 t="shared" si="1"/>
        <v>1</v>
      </c>
      <c r="AI19" s="73"/>
    </row>
    <row r="20" spans="1:35" ht="51" x14ac:dyDescent="0.4">
      <c r="A20" s="209"/>
      <c r="B20" s="144" t="s">
        <v>180</v>
      </c>
      <c r="C20" s="139"/>
      <c r="D20" s="57">
        <v>1</v>
      </c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7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 t="shared" si="1"/>
        <v>1</v>
      </c>
      <c r="AI20" s="73"/>
    </row>
    <row r="21" spans="1:35" ht="51" x14ac:dyDescent="0.4">
      <c r="A21" s="209"/>
      <c r="B21" s="144" t="s">
        <v>181</v>
      </c>
      <c r="C21" s="139"/>
      <c r="D21" s="57">
        <v>1</v>
      </c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7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8">
        <f t="shared" si="1"/>
        <v>1</v>
      </c>
      <c r="AI21" s="73"/>
    </row>
    <row r="22" spans="1:35" ht="51" x14ac:dyDescent="0.4">
      <c r="A22" s="209"/>
      <c r="B22" s="144" t="s">
        <v>182</v>
      </c>
      <c r="C22" s="139"/>
      <c r="D22" s="57">
        <v>1</v>
      </c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7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 t="shared" si="1"/>
        <v>1</v>
      </c>
      <c r="AI22" s="73"/>
    </row>
    <row r="23" spans="1:35" ht="51" x14ac:dyDescent="0.4">
      <c r="A23" s="209"/>
      <c r="B23" s="144" t="s">
        <v>183</v>
      </c>
      <c r="C23" s="139"/>
      <c r="D23" s="57"/>
      <c r="E23" s="57"/>
      <c r="F23" s="57"/>
      <c r="G23" s="50">
        <v>1</v>
      </c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7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 t="shared" si="1"/>
        <v>1</v>
      </c>
      <c r="AI23" s="73"/>
    </row>
    <row r="24" spans="1:35" ht="51" x14ac:dyDescent="0.4">
      <c r="A24" s="209"/>
      <c r="B24" s="144" t="s">
        <v>184</v>
      </c>
      <c r="C24" s="139"/>
      <c r="D24" s="57"/>
      <c r="E24" s="57"/>
      <c r="F24" s="57"/>
      <c r="G24" s="50">
        <v>1</v>
      </c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7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 t="shared" si="1"/>
        <v>1</v>
      </c>
      <c r="AI24" s="73"/>
    </row>
    <row r="25" spans="1:35" ht="68" customHeight="1" x14ac:dyDescent="0.4">
      <c r="A25" s="209"/>
      <c r="B25" s="144" t="s">
        <v>185</v>
      </c>
      <c r="C25" s="139"/>
      <c r="D25" s="57"/>
      <c r="E25" s="57"/>
      <c r="F25" s="57"/>
      <c r="G25" s="50">
        <v>1.5</v>
      </c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7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8">
        <f t="shared" si="1"/>
        <v>1.5</v>
      </c>
      <c r="AI25" s="73"/>
    </row>
    <row r="26" spans="1:35" ht="51" customHeight="1" x14ac:dyDescent="0.4">
      <c r="A26" s="209"/>
      <c r="B26" s="144" t="s">
        <v>186</v>
      </c>
      <c r="C26" s="139"/>
      <c r="D26" s="57"/>
      <c r="E26" s="57"/>
      <c r="F26" s="57"/>
      <c r="G26" s="50">
        <v>0.5</v>
      </c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7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8">
        <f t="shared" si="1"/>
        <v>0.5</v>
      </c>
      <c r="AI26" s="73"/>
    </row>
    <row r="27" spans="1:35" ht="51" customHeight="1" x14ac:dyDescent="0.4">
      <c r="A27" s="209"/>
      <c r="B27" s="144" t="s">
        <v>187</v>
      </c>
      <c r="C27" s="139"/>
      <c r="D27" s="57"/>
      <c r="E27" s="57"/>
      <c r="F27" s="57"/>
      <c r="G27" s="50">
        <v>1.5</v>
      </c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7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7"/>
      <c r="AG27" s="57"/>
      <c r="AH27" s="58">
        <f t="shared" si="1"/>
        <v>1.5</v>
      </c>
      <c r="AI27" s="73"/>
    </row>
    <row r="28" spans="1:35" ht="51" x14ac:dyDescent="0.4">
      <c r="A28" s="209"/>
      <c r="B28" s="144" t="s">
        <v>188</v>
      </c>
      <c r="C28" s="139"/>
      <c r="D28" s="57"/>
      <c r="E28" s="57"/>
      <c r="F28" s="57"/>
      <c r="G28" s="50"/>
      <c r="H28" s="57">
        <v>3.5</v>
      </c>
      <c r="I28" s="50">
        <v>0.5</v>
      </c>
      <c r="J28" s="50"/>
      <c r="K28" s="50"/>
      <c r="L28" s="50"/>
      <c r="M28" s="50"/>
      <c r="N28" s="50"/>
      <c r="O28" s="50"/>
      <c r="P28" s="50"/>
      <c r="Q28" s="50"/>
      <c r="R28" s="57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8">
        <f t="shared" si="1"/>
        <v>4</v>
      </c>
      <c r="AI28" s="73"/>
    </row>
    <row r="29" spans="1:35" ht="51" customHeight="1" x14ac:dyDescent="0.4">
      <c r="A29" s="209"/>
      <c r="B29" s="144" t="s">
        <v>189</v>
      </c>
      <c r="C29" s="139"/>
      <c r="D29" s="57"/>
      <c r="E29" s="57"/>
      <c r="F29" s="57"/>
      <c r="G29" s="50"/>
      <c r="H29" s="57">
        <v>1</v>
      </c>
      <c r="I29" s="50"/>
      <c r="J29" s="50"/>
      <c r="K29" s="50"/>
      <c r="L29" s="50"/>
      <c r="M29" s="50"/>
      <c r="N29" s="50"/>
      <c r="O29" s="50"/>
      <c r="P29" s="50"/>
      <c r="Q29" s="50"/>
      <c r="R29" s="57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7"/>
      <c r="AG29" s="57"/>
      <c r="AH29" s="58">
        <f t="shared" si="1"/>
        <v>1</v>
      </c>
      <c r="AI29" s="73"/>
    </row>
    <row r="30" spans="1:35" ht="34" x14ac:dyDescent="0.4">
      <c r="A30" s="209"/>
      <c r="B30" s="144" t="s">
        <v>190</v>
      </c>
      <c r="C30" s="139"/>
      <c r="D30" s="57"/>
      <c r="E30" s="57"/>
      <c r="F30" s="57"/>
      <c r="G30" s="50"/>
      <c r="H30" s="57">
        <v>1</v>
      </c>
      <c r="I30" s="50"/>
      <c r="J30" s="50"/>
      <c r="K30" s="50"/>
      <c r="L30" s="50"/>
      <c r="M30" s="50"/>
      <c r="N30" s="50"/>
      <c r="O30" s="50"/>
      <c r="P30" s="50"/>
      <c r="Q30" s="50"/>
      <c r="R30" s="57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7"/>
      <c r="AG30" s="57"/>
      <c r="AH30" s="58">
        <f t="shared" si="1"/>
        <v>1</v>
      </c>
      <c r="AI30" s="73"/>
    </row>
    <row r="31" spans="1:35" ht="34" x14ac:dyDescent="0.4">
      <c r="A31" s="209"/>
      <c r="B31" s="144" t="s">
        <v>191</v>
      </c>
      <c r="C31" s="139"/>
      <c r="D31" s="57"/>
      <c r="E31" s="57"/>
      <c r="F31" s="57"/>
      <c r="G31" s="50"/>
      <c r="H31" s="57">
        <v>0.5</v>
      </c>
      <c r="I31" s="50"/>
      <c r="J31" s="50"/>
      <c r="K31" s="50"/>
      <c r="L31" s="50"/>
      <c r="M31" s="50"/>
      <c r="N31" s="50"/>
      <c r="O31" s="50"/>
      <c r="P31" s="50"/>
      <c r="Q31" s="50"/>
      <c r="R31" s="57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7"/>
      <c r="AG31" s="57"/>
      <c r="AH31" s="58">
        <f t="shared" si="1"/>
        <v>0.5</v>
      </c>
      <c r="AI31" s="73"/>
    </row>
    <row r="32" spans="1:35" ht="68" customHeight="1" x14ac:dyDescent="0.4">
      <c r="A32" s="209"/>
      <c r="B32" s="144" t="s">
        <v>195</v>
      </c>
      <c r="C32" s="139"/>
      <c r="D32" s="57"/>
      <c r="E32" s="57"/>
      <c r="F32" s="57"/>
      <c r="G32" s="50"/>
      <c r="H32" s="57"/>
      <c r="I32" s="50">
        <v>1.5</v>
      </c>
      <c r="J32" s="50"/>
      <c r="K32" s="50"/>
      <c r="L32" s="50"/>
      <c r="M32" s="50"/>
      <c r="N32" s="50"/>
      <c r="O32" s="50"/>
      <c r="P32" s="50"/>
      <c r="Q32" s="50"/>
      <c r="R32" s="57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7"/>
      <c r="AG32" s="57"/>
      <c r="AH32" s="58">
        <f t="shared" si="1"/>
        <v>1.5</v>
      </c>
      <c r="AI32" s="73"/>
    </row>
    <row r="33" spans="1:35" ht="68" customHeight="1" x14ac:dyDescent="0.4">
      <c r="A33" s="209"/>
      <c r="B33" s="144" t="s">
        <v>196</v>
      </c>
      <c r="C33" s="139"/>
      <c r="D33" s="57"/>
      <c r="E33" s="57"/>
      <c r="F33" s="57"/>
      <c r="G33" s="50"/>
      <c r="H33" s="57"/>
      <c r="I33" s="50">
        <v>0.5</v>
      </c>
      <c r="J33" s="50"/>
      <c r="K33" s="50"/>
      <c r="L33" s="50"/>
      <c r="M33" s="50"/>
      <c r="N33" s="50"/>
      <c r="O33" s="50"/>
      <c r="P33" s="50"/>
      <c r="Q33" s="50"/>
      <c r="R33" s="57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7"/>
      <c r="AG33" s="57"/>
      <c r="AH33" s="58">
        <f t="shared" si="1"/>
        <v>0.5</v>
      </c>
      <c r="AI33" s="73"/>
    </row>
    <row r="34" spans="1:35" ht="68" customHeight="1" x14ac:dyDescent="0.4">
      <c r="A34" s="209"/>
      <c r="B34" s="144" t="s">
        <v>197</v>
      </c>
      <c r="C34" s="139"/>
      <c r="D34" s="57"/>
      <c r="E34" s="57"/>
      <c r="F34" s="57"/>
      <c r="G34" s="50"/>
      <c r="H34" s="57"/>
      <c r="I34" s="50">
        <v>1</v>
      </c>
      <c r="J34" s="50"/>
      <c r="K34" s="50"/>
      <c r="L34" s="50"/>
      <c r="M34" s="50"/>
      <c r="N34" s="50"/>
      <c r="O34" s="50"/>
      <c r="P34" s="50"/>
      <c r="Q34" s="50"/>
      <c r="R34" s="57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7"/>
      <c r="AG34" s="57"/>
      <c r="AH34" s="58">
        <f t="shared" si="1"/>
        <v>1</v>
      </c>
      <c r="AI34" s="73"/>
    </row>
    <row r="35" spans="1:35" ht="34" x14ac:dyDescent="0.4">
      <c r="A35" s="209"/>
      <c r="B35" s="144" t="s">
        <v>198</v>
      </c>
      <c r="C35" s="139"/>
      <c r="D35" s="57"/>
      <c r="E35" s="57"/>
      <c r="F35" s="57"/>
      <c r="G35" s="50"/>
      <c r="H35" s="57"/>
      <c r="I35" s="50">
        <v>0.5</v>
      </c>
      <c r="J35" s="50"/>
      <c r="K35" s="50"/>
      <c r="L35" s="50"/>
      <c r="M35" s="50"/>
      <c r="N35" s="50"/>
      <c r="O35" s="50"/>
      <c r="P35" s="50"/>
      <c r="Q35" s="50"/>
      <c r="R35" s="57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7"/>
      <c r="AG35" s="57"/>
      <c r="AH35" s="58">
        <f t="shared" si="1"/>
        <v>0.5</v>
      </c>
      <c r="AI35" s="73"/>
    </row>
    <row r="36" spans="1:35" ht="68" x14ac:dyDescent="0.4">
      <c r="A36" s="209"/>
      <c r="B36" s="144" t="s">
        <v>199</v>
      </c>
      <c r="C36" s="139"/>
      <c r="D36" s="57"/>
      <c r="E36" s="57"/>
      <c r="F36" s="57"/>
      <c r="G36" s="50"/>
      <c r="H36" s="57"/>
      <c r="I36" s="50">
        <v>1.5</v>
      </c>
      <c r="J36" s="50"/>
      <c r="K36" s="50">
        <v>1</v>
      </c>
      <c r="L36" s="50"/>
      <c r="M36" s="50"/>
      <c r="N36" s="50"/>
      <c r="O36" s="50"/>
      <c r="P36" s="50"/>
      <c r="Q36" s="50"/>
      <c r="R36" s="57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7"/>
      <c r="AG36" s="57"/>
      <c r="AH36" s="58">
        <f t="shared" si="1"/>
        <v>2.5</v>
      </c>
      <c r="AI36" s="73"/>
    </row>
    <row r="37" spans="1:35" ht="34" x14ac:dyDescent="0.4">
      <c r="A37" s="209"/>
      <c r="B37" s="144" t="s">
        <v>200</v>
      </c>
      <c r="C37" s="139"/>
      <c r="D37" s="57"/>
      <c r="E37" s="57"/>
      <c r="F37" s="57"/>
      <c r="G37" s="50"/>
      <c r="H37" s="57"/>
      <c r="I37" s="50"/>
      <c r="J37" s="50">
        <v>0.5</v>
      </c>
      <c r="K37" s="50"/>
      <c r="L37" s="50"/>
      <c r="M37" s="50"/>
      <c r="N37" s="50"/>
      <c r="O37" s="50">
        <v>0.5</v>
      </c>
      <c r="P37" s="50"/>
      <c r="Q37" s="50"/>
      <c r="R37" s="57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7"/>
      <c r="AG37" s="57"/>
      <c r="AH37" s="58">
        <f t="shared" si="1"/>
        <v>1</v>
      </c>
      <c r="AI37" s="73"/>
    </row>
    <row r="38" spans="1:35" ht="68" customHeight="1" x14ac:dyDescent="0.4">
      <c r="A38" s="209"/>
      <c r="B38" s="144" t="s">
        <v>201</v>
      </c>
      <c r="C38" s="139"/>
      <c r="D38" s="57"/>
      <c r="E38" s="57"/>
      <c r="F38" s="57"/>
      <c r="G38" s="50"/>
      <c r="H38" s="57"/>
      <c r="I38" s="50"/>
      <c r="J38" s="50">
        <v>1</v>
      </c>
      <c r="K38" s="50">
        <v>1.5</v>
      </c>
      <c r="L38" s="50"/>
      <c r="M38" s="50"/>
      <c r="N38" s="50">
        <v>2</v>
      </c>
      <c r="O38" s="50">
        <v>1</v>
      </c>
      <c r="P38" s="50"/>
      <c r="Q38" s="50"/>
      <c r="R38" s="57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7"/>
      <c r="AG38" s="57"/>
      <c r="AH38" s="58">
        <f t="shared" si="1"/>
        <v>5.5</v>
      </c>
      <c r="AI38" s="73"/>
    </row>
    <row r="39" spans="1:35" ht="51" customHeight="1" x14ac:dyDescent="0.4">
      <c r="A39" s="209"/>
      <c r="B39" s="144" t="s">
        <v>202</v>
      </c>
      <c r="C39" s="139"/>
      <c r="D39" s="57"/>
      <c r="E39" s="57"/>
      <c r="F39" s="57"/>
      <c r="G39" s="50"/>
      <c r="H39" s="57"/>
      <c r="I39" s="50"/>
      <c r="J39" s="50">
        <v>0.5</v>
      </c>
      <c r="K39" s="50">
        <v>1</v>
      </c>
      <c r="L39" s="50"/>
      <c r="M39" s="50"/>
      <c r="N39" s="50"/>
      <c r="O39" s="50">
        <v>1</v>
      </c>
      <c r="P39" s="50"/>
      <c r="Q39" s="50"/>
      <c r="R39" s="57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7"/>
      <c r="AG39" s="57"/>
      <c r="AH39" s="58">
        <f t="shared" si="1"/>
        <v>2.5</v>
      </c>
      <c r="AI39" s="73"/>
    </row>
    <row r="40" spans="1:35" ht="34" customHeight="1" x14ac:dyDescent="0.4">
      <c r="A40" s="209"/>
      <c r="B40" s="144" t="s">
        <v>203</v>
      </c>
      <c r="C40" s="139"/>
      <c r="D40" s="57"/>
      <c r="E40" s="57"/>
      <c r="F40" s="57"/>
      <c r="G40" s="50"/>
      <c r="H40" s="57"/>
      <c r="I40" s="50"/>
      <c r="J40" s="50">
        <v>0.5</v>
      </c>
      <c r="K40" s="50">
        <v>0.5</v>
      </c>
      <c r="L40" s="50"/>
      <c r="M40" s="50"/>
      <c r="N40" s="50"/>
      <c r="O40" s="50">
        <v>0.5</v>
      </c>
      <c r="P40" s="50"/>
      <c r="Q40" s="50"/>
      <c r="R40" s="57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7"/>
      <c r="AG40" s="57"/>
      <c r="AH40" s="58">
        <f t="shared" si="1"/>
        <v>1.5</v>
      </c>
      <c r="AI40" s="73"/>
    </row>
    <row r="41" spans="1:35" ht="51" customHeight="1" x14ac:dyDescent="0.4">
      <c r="A41" s="209"/>
      <c r="B41" s="144" t="s">
        <v>204</v>
      </c>
      <c r="C41" s="139"/>
      <c r="D41" s="57"/>
      <c r="E41" s="57"/>
      <c r="F41" s="57"/>
      <c r="G41" s="50"/>
      <c r="H41" s="57"/>
      <c r="I41" s="50"/>
      <c r="J41" s="50">
        <v>1</v>
      </c>
      <c r="K41" s="50">
        <v>0.5</v>
      </c>
      <c r="L41" s="50"/>
      <c r="M41" s="50"/>
      <c r="N41" s="50"/>
      <c r="O41" s="50"/>
      <c r="P41" s="50"/>
      <c r="Q41" s="50"/>
      <c r="R41" s="57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7"/>
      <c r="AG41" s="57"/>
      <c r="AH41" s="58">
        <f t="shared" si="1"/>
        <v>1.5</v>
      </c>
      <c r="AI41" s="73"/>
    </row>
    <row r="42" spans="1:35" ht="34" x14ac:dyDescent="0.4">
      <c r="A42" s="209"/>
      <c r="B42" s="144" t="s">
        <v>192</v>
      </c>
      <c r="C42" s="139"/>
      <c r="D42" s="57"/>
      <c r="E42" s="57"/>
      <c r="F42" s="57"/>
      <c r="G42" s="50"/>
      <c r="H42" s="57"/>
      <c r="I42" s="50"/>
      <c r="J42" s="50">
        <v>1</v>
      </c>
      <c r="K42" s="50"/>
      <c r="L42" s="50"/>
      <c r="M42" s="50"/>
      <c r="N42" s="50">
        <v>1</v>
      </c>
      <c r="O42" s="50">
        <v>0.5</v>
      </c>
      <c r="P42" s="50"/>
      <c r="Q42" s="50"/>
      <c r="R42" s="57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7"/>
      <c r="AG42" s="57"/>
      <c r="AH42" s="58">
        <f t="shared" si="1"/>
        <v>2.5</v>
      </c>
      <c r="AI42" s="73"/>
    </row>
    <row r="43" spans="1:35" ht="34" x14ac:dyDescent="0.4">
      <c r="A43" s="209"/>
      <c r="B43" s="144" t="s">
        <v>193</v>
      </c>
      <c r="C43" s="139"/>
      <c r="D43" s="57"/>
      <c r="E43" s="57"/>
      <c r="F43" s="57"/>
      <c r="G43" s="50"/>
      <c r="H43" s="57"/>
      <c r="I43" s="50"/>
      <c r="J43" s="50">
        <v>0.5</v>
      </c>
      <c r="K43" s="50"/>
      <c r="L43" s="50"/>
      <c r="M43" s="50"/>
      <c r="N43" s="50">
        <v>0.5</v>
      </c>
      <c r="O43" s="50">
        <v>0.5</v>
      </c>
      <c r="P43" s="50"/>
      <c r="Q43" s="50"/>
      <c r="R43" s="57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7"/>
      <c r="AG43" s="57"/>
      <c r="AH43" s="58">
        <f t="shared" si="1"/>
        <v>1.5</v>
      </c>
      <c r="AI43" s="73"/>
    </row>
    <row r="44" spans="1:35" ht="51" customHeight="1" x14ac:dyDescent="0.4">
      <c r="A44" s="209"/>
      <c r="B44" s="144" t="s">
        <v>205</v>
      </c>
      <c r="C44" s="139"/>
      <c r="D44" s="57"/>
      <c r="E44" s="57"/>
      <c r="F44" s="57"/>
      <c r="G44" s="50"/>
      <c r="H44" s="57"/>
      <c r="I44" s="50"/>
      <c r="J44" s="50">
        <v>0.5</v>
      </c>
      <c r="K44" s="50">
        <v>0.5</v>
      </c>
      <c r="L44" s="50"/>
      <c r="M44" s="50"/>
      <c r="N44" s="50">
        <v>1</v>
      </c>
      <c r="O44" s="50">
        <v>1</v>
      </c>
      <c r="P44" s="50"/>
      <c r="Q44" s="50"/>
      <c r="R44" s="57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7"/>
      <c r="AG44" s="57"/>
      <c r="AH44" s="58">
        <f t="shared" si="1"/>
        <v>3</v>
      </c>
      <c r="AI44" s="73"/>
    </row>
    <row r="45" spans="1:35" ht="34" x14ac:dyDescent="0.4">
      <c r="A45" s="209"/>
      <c r="B45" s="144" t="s">
        <v>194</v>
      </c>
      <c r="C45" s="139"/>
      <c r="D45" s="57"/>
      <c r="E45" s="57"/>
      <c r="F45" s="57"/>
      <c r="G45" s="50"/>
      <c r="H45" s="57"/>
      <c r="I45" s="50"/>
      <c r="J45" s="50">
        <v>0.5</v>
      </c>
      <c r="K45" s="50">
        <v>1</v>
      </c>
      <c r="L45" s="50"/>
      <c r="M45" s="50"/>
      <c r="N45" s="50">
        <v>1.5</v>
      </c>
      <c r="O45" s="50">
        <v>1</v>
      </c>
      <c r="P45" s="50"/>
      <c r="Q45" s="50"/>
      <c r="R45" s="57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7"/>
      <c r="AG45" s="57"/>
      <c r="AH45" s="58">
        <f t="shared" si="1"/>
        <v>4</v>
      </c>
      <c r="AI45" s="73"/>
    </row>
    <row r="46" spans="1:35" ht="34" x14ac:dyDescent="0.4">
      <c r="A46" s="209"/>
      <c r="B46" s="144" t="s">
        <v>208</v>
      </c>
      <c r="C46" s="139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>
        <v>0.5</v>
      </c>
      <c r="Q46" s="50"/>
      <c r="R46" s="57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7"/>
      <c r="AG46" s="57"/>
      <c r="AH46" s="58">
        <f t="shared" si="1"/>
        <v>0.5</v>
      </c>
      <c r="AI46" s="73"/>
    </row>
    <row r="47" spans="1:35" ht="34" x14ac:dyDescent="0.4">
      <c r="A47" s="209"/>
      <c r="B47" s="144" t="s">
        <v>206</v>
      </c>
      <c r="C47" s="139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/>
      <c r="P47" s="50">
        <v>1</v>
      </c>
      <c r="Q47" s="50"/>
      <c r="R47" s="57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7"/>
      <c r="AG47" s="57"/>
      <c r="AH47" s="58">
        <f t="shared" si="1"/>
        <v>1</v>
      </c>
      <c r="AI47" s="73"/>
    </row>
    <row r="48" spans="1:35" ht="34" x14ac:dyDescent="0.4">
      <c r="A48" s="209"/>
      <c r="B48" s="144" t="s">
        <v>207</v>
      </c>
      <c r="C48" s="139"/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0"/>
      <c r="P48" s="50">
        <v>0.5</v>
      </c>
      <c r="Q48" s="50"/>
      <c r="R48" s="57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8">
        <f t="shared" si="1"/>
        <v>0.5</v>
      </c>
      <c r="AI48" s="73"/>
    </row>
    <row r="49" spans="1:35" ht="51" x14ac:dyDescent="0.4">
      <c r="A49" s="209"/>
      <c r="B49" s="144" t="s">
        <v>210</v>
      </c>
      <c r="C49" s="139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0"/>
      <c r="P49" s="50">
        <v>2</v>
      </c>
      <c r="Q49" s="50"/>
      <c r="R49" s="57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7"/>
      <c r="AG49" s="57"/>
      <c r="AH49" s="58">
        <f t="shared" si="1"/>
        <v>2</v>
      </c>
      <c r="AI49" s="73"/>
    </row>
    <row r="50" spans="1:35" ht="45.5" customHeight="1" x14ac:dyDescent="0.4">
      <c r="A50" s="209"/>
      <c r="B50" s="144" t="s">
        <v>211</v>
      </c>
      <c r="C50" s="139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50"/>
      <c r="P50" s="50">
        <v>0.5</v>
      </c>
      <c r="Q50" s="50">
        <v>0.5</v>
      </c>
      <c r="R50" s="57"/>
      <c r="S50" s="50"/>
      <c r="T50" s="50"/>
      <c r="U50" s="50">
        <v>0.5</v>
      </c>
      <c r="V50" s="57">
        <v>0.5</v>
      </c>
      <c r="W50" s="57"/>
      <c r="X50" s="57"/>
      <c r="Y50" s="57"/>
      <c r="Z50" s="50"/>
      <c r="AA50" s="50"/>
      <c r="AB50" s="50"/>
      <c r="AC50" s="50"/>
      <c r="AD50" s="50"/>
      <c r="AE50" s="50"/>
      <c r="AF50" s="57"/>
      <c r="AG50" s="57"/>
      <c r="AH50" s="58">
        <f t="shared" si="1"/>
        <v>2</v>
      </c>
      <c r="AI50" s="73"/>
    </row>
    <row r="51" spans="1:35" ht="68" x14ac:dyDescent="0.4">
      <c r="A51" s="209"/>
      <c r="B51" s="144" t="s">
        <v>212</v>
      </c>
      <c r="C51" s="139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0"/>
      <c r="P51" s="50">
        <v>0.5</v>
      </c>
      <c r="Q51" s="50">
        <v>1.5</v>
      </c>
      <c r="R51" s="57">
        <v>1.5</v>
      </c>
      <c r="S51" s="50"/>
      <c r="T51" s="50"/>
      <c r="U51" s="57">
        <v>0.5</v>
      </c>
      <c r="V51" s="57"/>
      <c r="W51" s="57"/>
      <c r="X51" s="57"/>
      <c r="Y51" s="57"/>
      <c r="Z51" s="50"/>
      <c r="AA51" s="50"/>
      <c r="AB51" s="50"/>
      <c r="AC51" s="50"/>
      <c r="AD51" s="50"/>
      <c r="AE51" s="50"/>
      <c r="AF51" s="57"/>
      <c r="AG51" s="57"/>
      <c r="AH51" s="58">
        <f t="shared" si="1"/>
        <v>4</v>
      </c>
      <c r="AI51" s="73"/>
    </row>
    <row r="52" spans="1:35" ht="68" x14ac:dyDescent="0.4">
      <c r="A52" s="209"/>
      <c r="B52" s="144" t="s">
        <v>213</v>
      </c>
      <c r="C52" s="139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0"/>
      <c r="P52" s="50">
        <v>0.5</v>
      </c>
      <c r="Q52" s="50">
        <v>1.5</v>
      </c>
      <c r="R52" s="57">
        <v>1.5</v>
      </c>
      <c r="S52" s="50"/>
      <c r="T52" s="50"/>
      <c r="U52" s="57"/>
      <c r="V52" s="57"/>
      <c r="W52" s="57"/>
      <c r="X52" s="57"/>
      <c r="Y52" s="57"/>
      <c r="Z52" s="50"/>
      <c r="AA52" s="50"/>
      <c r="AB52" s="50"/>
      <c r="AC52" s="50"/>
      <c r="AD52" s="50"/>
      <c r="AE52" s="50"/>
      <c r="AF52" s="57"/>
      <c r="AG52" s="57"/>
      <c r="AH52" s="58">
        <f t="shared" si="1"/>
        <v>3.5</v>
      </c>
      <c r="AI52" s="73"/>
    </row>
    <row r="53" spans="1:35" ht="68" x14ac:dyDescent="0.4">
      <c r="A53" s="209"/>
      <c r="B53" s="144" t="s">
        <v>214</v>
      </c>
      <c r="C53" s="139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50"/>
      <c r="P53" s="50">
        <v>0.5</v>
      </c>
      <c r="Q53" s="50">
        <v>0.5</v>
      </c>
      <c r="R53" s="57">
        <v>1</v>
      </c>
      <c r="S53" s="50"/>
      <c r="T53" s="50"/>
      <c r="U53" s="57">
        <v>0.5</v>
      </c>
      <c r="V53" s="57"/>
      <c r="W53" s="57"/>
      <c r="X53" s="57"/>
      <c r="Y53" s="57"/>
      <c r="Z53" s="50"/>
      <c r="AA53" s="50"/>
      <c r="AB53" s="50"/>
      <c r="AC53" s="50"/>
      <c r="AD53" s="50"/>
      <c r="AE53" s="50"/>
      <c r="AF53" s="57"/>
      <c r="AG53" s="57"/>
      <c r="AH53" s="58">
        <f t="shared" si="1"/>
        <v>2.5</v>
      </c>
      <c r="AI53" s="73"/>
    </row>
    <row r="54" spans="1:35" ht="68" x14ac:dyDescent="0.4">
      <c r="A54" s="209"/>
      <c r="B54" s="144" t="s">
        <v>215</v>
      </c>
      <c r="C54" s="139"/>
      <c r="D54" s="57"/>
      <c r="E54" s="57"/>
      <c r="F54" s="57"/>
      <c r="G54" s="50"/>
      <c r="H54" s="57"/>
      <c r="I54" s="50"/>
      <c r="J54" s="50"/>
      <c r="K54" s="50"/>
      <c r="L54" s="50"/>
      <c r="M54" s="50"/>
      <c r="N54" s="50"/>
      <c r="O54" s="50"/>
      <c r="P54" s="50"/>
      <c r="Q54" s="50">
        <v>1</v>
      </c>
      <c r="R54" s="57">
        <v>1</v>
      </c>
      <c r="S54" s="50"/>
      <c r="T54" s="50"/>
      <c r="U54" s="57"/>
      <c r="V54" s="57">
        <v>0.5</v>
      </c>
      <c r="W54" s="57"/>
      <c r="X54" s="57">
        <v>0.5</v>
      </c>
      <c r="Y54" s="57"/>
      <c r="Z54" s="50"/>
      <c r="AA54" s="50"/>
      <c r="AB54" s="50"/>
      <c r="AC54" s="50"/>
      <c r="AD54" s="50"/>
      <c r="AE54" s="50"/>
      <c r="AF54" s="57"/>
      <c r="AG54" s="57"/>
      <c r="AH54" s="58">
        <f t="shared" si="1"/>
        <v>3</v>
      </c>
      <c r="AI54" s="73"/>
    </row>
    <row r="55" spans="1:35" ht="85" x14ac:dyDescent="0.4">
      <c r="A55" s="209"/>
      <c r="B55" s="144" t="s">
        <v>217</v>
      </c>
      <c r="C55" s="139"/>
      <c r="D55" s="57"/>
      <c r="E55" s="57"/>
      <c r="F55" s="57"/>
      <c r="G55" s="50"/>
      <c r="H55" s="57"/>
      <c r="I55" s="50"/>
      <c r="J55" s="50"/>
      <c r="K55" s="50"/>
      <c r="L55" s="50"/>
      <c r="M55" s="50"/>
      <c r="N55" s="50"/>
      <c r="O55" s="50"/>
      <c r="P55" s="50"/>
      <c r="Q55" s="50">
        <v>0.5</v>
      </c>
      <c r="R55" s="57">
        <v>2</v>
      </c>
      <c r="S55" s="50"/>
      <c r="T55" s="50"/>
      <c r="U55" s="57">
        <v>0.5</v>
      </c>
      <c r="V55" s="57">
        <v>0.5</v>
      </c>
      <c r="W55" s="57">
        <v>1</v>
      </c>
      <c r="X55" s="57">
        <v>0.5</v>
      </c>
      <c r="Y55" s="57"/>
      <c r="Z55" s="50"/>
      <c r="AA55" s="50"/>
      <c r="AB55" s="50"/>
      <c r="AC55" s="50"/>
      <c r="AD55" s="50"/>
      <c r="AE55" s="50"/>
      <c r="AF55" s="57"/>
      <c r="AG55" s="57"/>
      <c r="AH55" s="58">
        <f t="shared" si="1"/>
        <v>5</v>
      </c>
      <c r="AI55" s="73"/>
    </row>
    <row r="56" spans="1:35" ht="51" x14ac:dyDescent="0.4">
      <c r="A56" s="209"/>
      <c r="B56" s="144" t="s">
        <v>216</v>
      </c>
      <c r="C56" s="139"/>
      <c r="D56" s="57"/>
      <c r="E56" s="57"/>
      <c r="F56" s="57"/>
      <c r="G56" s="50"/>
      <c r="H56" s="57"/>
      <c r="I56" s="50"/>
      <c r="J56" s="50"/>
      <c r="K56" s="50"/>
      <c r="L56" s="50"/>
      <c r="M56" s="50"/>
      <c r="N56" s="50"/>
      <c r="O56" s="50"/>
      <c r="P56" s="50"/>
      <c r="Q56" s="50">
        <v>0.5</v>
      </c>
      <c r="R56" s="57"/>
      <c r="S56" s="50"/>
      <c r="T56" s="50"/>
      <c r="U56" s="57">
        <v>0.5</v>
      </c>
      <c r="V56" s="57"/>
      <c r="W56" s="57">
        <v>0.5</v>
      </c>
      <c r="X56" s="57"/>
      <c r="Y56" s="57"/>
      <c r="Z56" s="50"/>
      <c r="AA56" s="50"/>
      <c r="AB56" s="50"/>
      <c r="AC56" s="50"/>
      <c r="AD56" s="50"/>
      <c r="AE56" s="50"/>
      <c r="AF56" s="57"/>
      <c r="AG56" s="57"/>
      <c r="AH56" s="58">
        <f t="shared" si="1"/>
        <v>1.5</v>
      </c>
      <c r="AI56" s="73"/>
    </row>
    <row r="57" spans="1:35" ht="51" x14ac:dyDescent="0.4">
      <c r="A57" s="209"/>
      <c r="B57" s="144" t="s">
        <v>218</v>
      </c>
      <c r="C57" s="139"/>
      <c r="D57" s="57"/>
      <c r="E57" s="57"/>
      <c r="F57" s="57"/>
      <c r="G57" s="50"/>
      <c r="H57" s="57"/>
      <c r="I57" s="50"/>
      <c r="J57" s="50"/>
      <c r="K57" s="50"/>
      <c r="L57" s="50"/>
      <c r="M57" s="50"/>
      <c r="N57" s="50"/>
      <c r="O57" s="50"/>
      <c r="P57" s="50"/>
      <c r="Q57" s="50"/>
      <c r="R57" s="57"/>
      <c r="S57" s="50"/>
      <c r="T57" s="50"/>
      <c r="U57" s="57"/>
      <c r="V57" s="57">
        <v>1.5</v>
      </c>
      <c r="W57" s="57">
        <v>0.5</v>
      </c>
      <c r="X57" s="57">
        <v>0.5</v>
      </c>
      <c r="Y57" s="57">
        <v>0.5</v>
      </c>
      <c r="Z57" s="50"/>
      <c r="AA57" s="50"/>
      <c r="AB57" s="50"/>
      <c r="AC57" s="50"/>
      <c r="AD57" s="50"/>
      <c r="AE57" s="50"/>
      <c r="AF57" s="57"/>
      <c r="AG57" s="57"/>
      <c r="AH57" s="58">
        <f t="shared" si="1"/>
        <v>3</v>
      </c>
      <c r="AI57" s="73"/>
    </row>
    <row r="58" spans="1:35" ht="51" x14ac:dyDescent="0.4">
      <c r="A58" s="209"/>
      <c r="B58" s="144" t="s">
        <v>219</v>
      </c>
      <c r="C58" s="139"/>
      <c r="D58" s="57"/>
      <c r="E58" s="57"/>
      <c r="F58" s="57"/>
      <c r="G58" s="50"/>
      <c r="H58" s="57"/>
      <c r="I58" s="50"/>
      <c r="J58" s="50"/>
      <c r="K58" s="50"/>
      <c r="L58" s="50"/>
      <c r="M58" s="50"/>
      <c r="N58" s="50"/>
      <c r="O58" s="50"/>
      <c r="P58" s="50"/>
      <c r="Q58" s="50"/>
      <c r="R58" s="57"/>
      <c r="S58" s="50"/>
      <c r="T58" s="50"/>
      <c r="U58" s="57">
        <v>1.5</v>
      </c>
      <c r="V58" s="57"/>
      <c r="W58" s="57">
        <v>1</v>
      </c>
      <c r="X58" s="57">
        <v>0.5</v>
      </c>
      <c r="Y58" s="57">
        <v>0.5</v>
      </c>
      <c r="Z58" s="50"/>
      <c r="AA58" s="50"/>
      <c r="AB58" s="50"/>
      <c r="AC58" s="50"/>
      <c r="AD58" s="50"/>
      <c r="AE58" s="50"/>
      <c r="AF58" s="57"/>
      <c r="AG58" s="57"/>
      <c r="AH58" s="58">
        <f t="shared" si="1"/>
        <v>3.5</v>
      </c>
      <c r="AI58" s="73"/>
    </row>
    <row r="59" spans="1:35" ht="51" x14ac:dyDescent="0.4">
      <c r="A59" s="209"/>
      <c r="B59" s="144" t="s">
        <v>220</v>
      </c>
      <c r="C59" s="139"/>
      <c r="D59" s="57"/>
      <c r="E59" s="57"/>
      <c r="F59" s="57"/>
      <c r="G59" s="50"/>
      <c r="H59" s="57"/>
      <c r="I59" s="50"/>
      <c r="J59" s="50"/>
      <c r="K59" s="50"/>
      <c r="L59" s="50"/>
      <c r="M59" s="50"/>
      <c r="N59" s="50"/>
      <c r="O59" s="50"/>
      <c r="P59" s="50"/>
      <c r="Q59" s="50"/>
      <c r="R59" s="57"/>
      <c r="S59" s="50"/>
      <c r="T59" s="50"/>
      <c r="U59" s="57">
        <v>1.5</v>
      </c>
      <c r="V59" s="57">
        <v>1.5</v>
      </c>
      <c r="W59" s="57">
        <v>0.5</v>
      </c>
      <c r="X59" s="57"/>
      <c r="Y59" s="57"/>
      <c r="Z59" s="50"/>
      <c r="AA59" s="50"/>
      <c r="AB59" s="50"/>
      <c r="AC59" s="50"/>
      <c r="AD59" s="50"/>
      <c r="AE59" s="50"/>
      <c r="AF59" s="57"/>
      <c r="AG59" s="57"/>
      <c r="AH59" s="58">
        <f t="shared" si="1"/>
        <v>3.5</v>
      </c>
      <c r="AI59" s="73"/>
    </row>
    <row r="60" spans="1:35" ht="51" x14ac:dyDescent="0.4">
      <c r="A60" s="209"/>
      <c r="B60" s="144" t="s">
        <v>221</v>
      </c>
      <c r="C60" s="139"/>
      <c r="D60" s="57"/>
      <c r="E60" s="57"/>
      <c r="F60" s="57"/>
      <c r="G60" s="50"/>
      <c r="H60" s="57"/>
      <c r="I60" s="50"/>
      <c r="J60" s="50"/>
      <c r="K60" s="50"/>
      <c r="L60" s="50"/>
      <c r="M60" s="50"/>
      <c r="N60" s="50"/>
      <c r="O60" s="50"/>
      <c r="P60" s="50"/>
      <c r="Q60" s="50"/>
      <c r="R60" s="57"/>
      <c r="S60" s="50"/>
      <c r="T60" s="50"/>
      <c r="U60" s="57"/>
      <c r="V60" s="57"/>
      <c r="W60" s="57"/>
      <c r="X60" s="57">
        <v>1</v>
      </c>
      <c r="Y60" s="57"/>
      <c r="Z60" s="50"/>
      <c r="AA60" s="50"/>
      <c r="AB60" s="50"/>
      <c r="AC60" s="50"/>
      <c r="AD60" s="50"/>
      <c r="AE60" s="50"/>
      <c r="AF60" s="57"/>
      <c r="AG60" s="57"/>
      <c r="AH60" s="58">
        <f t="shared" si="1"/>
        <v>1</v>
      </c>
      <c r="AI60" s="73"/>
    </row>
    <row r="61" spans="1:35" ht="68" x14ac:dyDescent="0.4">
      <c r="A61" s="209"/>
      <c r="B61" s="144" t="s">
        <v>222</v>
      </c>
      <c r="C61" s="139"/>
      <c r="D61" s="57"/>
      <c r="E61" s="57"/>
      <c r="F61" s="57"/>
      <c r="G61" s="50"/>
      <c r="H61" s="57"/>
      <c r="I61" s="50"/>
      <c r="J61" s="50"/>
      <c r="K61" s="50"/>
      <c r="L61" s="50"/>
      <c r="M61" s="50"/>
      <c r="N61" s="50"/>
      <c r="O61" s="50"/>
      <c r="P61" s="50"/>
      <c r="Q61" s="50"/>
      <c r="R61" s="57"/>
      <c r="S61" s="50"/>
      <c r="T61" s="50"/>
      <c r="U61" s="57"/>
      <c r="V61" s="57">
        <v>1.5</v>
      </c>
      <c r="W61" s="57">
        <v>1.5</v>
      </c>
      <c r="X61" s="57">
        <v>1</v>
      </c>
      <c r="Y61" s="57"/>
      <c r="Z61" s="50"/>
      <c r="AA61" s="50"/>
      <c r="AB61" s="50"/>
      <c r="AC61" s="50"/>
      <c r="AD61" s="50"/>
      <c r="AE61" s="50"/>
      <c r="AF61" s="57"/>
      <c r="AG61" s="57"/>
      <c r="AH61" s="58">
        <f t="shared" si="1"/>
        <v>4</v>
      </c>
      <c r="AI61" s="73"/>
    </row>
    <row r="62" spans="1:35" ht="68" x14ac:dyDescent="0.4">
      <c r="A62" s="209"/>
      <c r="B62" s="144" t="s">
        <v>223</v>
      </c>
      <c r="C62" s="139"/>
      <c r="D62" s="57"/>
      <c r="E62" s="57"/>
      <c r="F62" s="57"/>
      <c r="G62" s="50"/>
      <c r="H62" s="57"/>
      <c r="I62" s="50"/>
      <c r="J62" s="50"/>
      <c r="K62" s="50"/>
      <c r="L62" s="50"/>
      <c r="M62" s="50"/>
      <c r="N62" s="50"/>
      <c r="O62" s="50"/>
      <c r="P62" s="50"/>
      <c r="Q62" s="50"/>
      <c r="R62" s="57"/>
      <c r="S62" s="50"/>
      <c r="T62" s="50"/>
      <c r="U62" s="57"/>
      <c r="V62" s="57"/>
      <c r="W62" s="57">
        <v>2</v>
      </c>
      <c r="X62" s="57">
        <v>1.5</v>
      </c>
      <c r="Y62" s="57">
        <v>1</v>
      </c>
      <c r="Z62" s="50"/>
      <c r="AA62" s="50"/>
      <c r="AB62" s="50"/>
      <c r="AC62" s="50"/>
      <c r="AD62" s="50"/>
      <c r="AE62" s="50"/>
      <c r="AF62" s="57"/>
      <c r="AG62" s="57"/>
      <c r="AH62" s="58">
        <f t="shared" si="1"/>
        <v>4.5</v>
      </c>
      <c r="AI62" s="73"/>
    </row>
    <row r="63" spans="1:35" ht="68" x14ac:dyDescent="0.4">
      <c r="A63" s="209"/>
      <c r="B63" s="144" t="s">
        <v>224</v>
      </c>
      <c r="C63" s="139"/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50"/>
      <c r="P63" s="50"/>
      <c r="Q63" s="50"/>
      <c r="R63" s="57"/>
      <c r="S63" s="50"/>
      <c r="T63" s="50"/>
      <c r="U63" s="57"/>
      <c r="V63" s="57"/>
      <c r="W63" s="57"/>
      <c r="X63" s="57">
        <v>1.5</v>
      </c>
      <c r="Y63" s="57">
        <v>0.5</v>
      </c>
      <c r="Z63" s="50"/>
      <c r="AA63" s="50"/>
      <c r="AB63" s="50"/>
      <c r="AC63" s="50"/>
      <c r="AD63" s="50"/>
      <c r="AE63" s="50"/>
      <c r="AF63" s="57"/>
      <c r="AG63" s="57"/>
      <c r="AH63" s="58">
        <f t="shared" si="1"/>
        <v>2</v>
      </c>
      <c r="AI63" s="73"/>
    </row>
    <row r="64" spans="1:35" ht="68" x14ac:dyDescent="0.4">
      <c r="A64" s="209"/>
      <c r="B64" s="144" t="s">
        <v>225</v>
      </c>
      <c r="C64" s="139"/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50"/>
      <c r="P64" s="50"/>
      <c r="Q64" s="50"/>
      <c r="R64" s="57"/>
      <c r="S64" s="50"/>
      <c r="T64" s="50"/>
      <c r="U64" s="57"/>
      <c r="V64" s="57"/>
      <c r="W64" s="57"/>
      <c r="X64" s="57"/>
      <c r="Y64" s="57"/>
      <c r="Z64" s="50"/>
      <c r="AA64" s="50"/>
      <c r="AB64" s="50">
        <v>0.5</v>
      </c>
      <c r="AC64" s="50">
        <v>0.5</v>
      </c>
      <c r="AD64" s="50"/>
      <c r="AE64" s="50"/>
      <c r="AF64" s="57"/>
      <c r="AG64" s="57"/>
      <c r="AH64" s="58">
        <f t="shared" si="1"/>
        <v>1</v>
      </c>
      <c r="AI64" s="73"/>
    </row>
    <row r="65" spans="1:35" ht="68" x14ac:dyDescent="0.4">
      <c r="A65" s="209"/>
      <c r="B65" s="144" t="s">
        <v>226</v>
      </c>
      <c r="C65" s="139"/>
      <c r="D65" s="57"/>
      <c r="E65" s="57"/>
      <c r="F65" s="57"/>
      <c r="G65" s="50"/>
      <c r="H65" s="57"/>
      <c r="I65" s="50"/>
      <c r="J65" s="50"/>
      <c r="K65" s="50"/>
      <c r="L65" s="50"/>
      <c r="M65" s="50"/>
      <c r="N65" s="50"/>
      <c r="O65" s="50"/>
      <c r="P65" s="50"/>
      <c r="Q65" s="50"/>
      <c r="R65" s="57"/>
      <c r="S65" s="50"/>
      <c r="T65" s="50"/>
      <c r="U65" s="57"/>
      <c r="V65" s="57"/>
      <c r="W65" s="57"/>
      <c r="X65" s="57"/>
      <c r="Y65" s="57"/>
      <c r="Z65" s="50"/>
      <c r="AA65" s="50"/>
      <c r="AB65" s="50">
        <v>0.5</v>
      </c>
      <c r="AC65" s="50"/>
      <c r="AD65" s="50"/>
      <c r="AE65" s="50"/>
      <c r="AF65" s="57"/>
      <c r="AG65" s="57"/>
      <c r="AH65" s="58">
        <f t="shared" si="1"/>
        <v>0.5</v>
      </c>
      <c r="AI65" s="73"/>
    </row>
    <row r="66" spans="1:35" ht="51" x14ac:dyDescent="0.4">
      <c r="A66" s="209"/>
      <c r="B66" s="144" t="s">
        <v>227</v>
      </c>
      <c r="C66" s="139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50"/>
      <c r="P66" s="50"/>
      <c r="Q66" s="50"/>
      <c r="R66" s="57"/>
      <c r="S66" s="50"/>
      <c r="T66" s="50"/>
      <c r="U66" s="57"/>
      <c r="V66" s="57"/>
      <c r="W66" s="57"/>
      <c r="X66" s="57"/>
      <c r="Y66" s="57"/>
      <c r="Z66" s="50"/>
      <c r="AA66" s="50"/>
      <c r="AB66" s="50">
        <v>0.5</v>
      </c>
      <c r="AC66" s="50"/>
      <c r="AD66" s="50"/>
      <c r="AE66" s="50"/>
      <c r="AF66" s="57"/>
      <c r="AG66" s="57"/>
      <c r="AH66" s="58">
        <f t="shared" si="1"/>
        <v>0.5</v>
      </c>
      <c r="AI66" s="73"/>
    </row>
    <row r="67" spans="1:35" ht="68" x14ac:dyDescent="0.4">
      <c r="A67" s="209"/>
      <c r="B67" s="144" t="s">
        <v>228</v>
      </c>
      <c r="C67" s="139"/>
      <c r="D67" s="57"/>
      <c r="E67" s="57"/>
      <c r="F67" s="57"/>
      <c r="G67" s="50"/>
      <c r="H67" s="57"/>
      <c r="I67" s="50"/>
      <c r="J67" s="50"/>
      <c r="K67" s="50"/>
      <c r="L67" s="50"/>
      <c r="M67" s="50"/>
      <c r="N67" s="50"/>
      <c r="O67" s="50"/>
      <c r="P67" s="50"/>
      <c r="Q67" s="50"/>
      <c r="R67" s="57"/>
      <c r="S67" s="50"/>
      <c r="T67" s="50"/>
      <c r="U67" s="57"/>
      <c r="V67" s="57"/>
      <c r="W67" s="57"/>
      <c r="X67" s="57"/>
      <c r="Y67" s="57">
        <v>0.5</v>
      </c>
      <c r="Z67" s="50"/>
      <c r="AA67" s="50"/>
      <c r="AB67" s="50"/>
      <c r="AC67" s="50"/>
      <c r="AD67" s="50"/>
      <c r="AE67" s="50"/>
      <c r="AF67" s="57"/>
      <c r="AG67" s="57"/>
      <c r="AH67" s="58">
        <f t="shared" si="1"/>
        <v>0.5</v>
      </c>
      <c r="AI67" s="73"/>
    </row>
    <row r="68" spans="1:35" ht="51" x14ac:dyDescent="0.4">
      <c r="A68" s="209"/>
      <c r="B68" s="144" t="s">
        <v>229</v>
      </c>
      <c r="C68" s="139"/>
      <c r="D68" s="57"/>
      <c r="E68" s="57"/>
      <c r="F68" s="57"/>
      <c r="G68" s="50"/>
      <c r="H68" s="57"/>
      <c r="I68" s="50"/>
      <c r="J68" s="50"/>
      <c r="K68" s="50"/>
      <c r="L68" s="50"/>
      <c r="M68" s="50"/>
      <c r="N68" s="50"/>
      <c r="O68" s="50"/>
      <c r="P68" s="50"/>
      <c r="Q68" s="50"/>
      <c r="R68" s="57"/>
      <c r="S68" s="50"/>
      <c r="T68" s="50"/>
      <c r="U68" s="57"/>
      <c r="V68" s="57"/>
      <c r="W68" s="57"/>
      <c r="X68" s="57"/>
      <c r="Y68" s="57">
        <v>0.5</v>
      </c>
      <c r="Z68" s="50"/>
      <c r="AA68" s="50"/>
      <c r="AB68" s="50"/>
      <c r="AC68" s="50"/>
      <c r="AD68" s="50"/>
      <c r="AE68" s="50"/>
      <c r="AF68" s="57"/>
      <c r="AG68" s="57"/>
      <c r="AH68" s="58">
        <f t="shared" si="1"/>
        <v>0.5</v>
      </c>
      <c r="AI68" s="73"/>
    </row>
    <row r="69" spans="1:35" ht="34" x14ac:dyDescent="0.4">
      <c r="A69" s="209"/>
      <c r="B69" s="144" t="s">
        <v>230</v>
      </c>
      <c r="C69" s="139"/>
      <c r="D69" s="57"/>
      <c r="E69" s="57"/>
      <c r="F69" s="57"/>
      <c r="G69" s="50"/>
      <c r="H69" s="57"/>
      <c r="I69" s="50"/>
      <c r="J69" s="50"/>
      <c r="K69" s="50"/>
      <c r="L69" s="50"/>
      <c r="M69" s="50"/>
      <c r="N69" s="50"/>
      <c r="O69" s="50"/>
      <c r="P69" s="50"/>
      <c r="Q69" s="50"/>
      <c r="R69" s="57"/>
      <c r="S69" s="50"/>
      <c r="T69" s="50"/>
      <c r="U69" s="57"/>
      <c r="V69" s="57"/>
      <c r="W69" s="57"/>
      <c r="X69" s="57"/>
      <c r="Y69" s="57">
        <v>0.5</v>
      </c>
      <c r="Z69" s="50"/>
      <c r="AA69" s="50"/>
      <c r="AB69" s="50"/>
      <c r="AC69" s="50"/>
      <c r="AD69" s="50"/>
      <c r="AE69" s="50"/>
      <c r="AF69" s="57"/>
      <c r="AG69" s="57"/>
      <c r="AH69" s="58">
        <f t="shared" si="1"/>
        <v>0.5</v>
      </c>
      <c r="AI69" s="73"/>
    </row>
    <row r="70" spans="1:35" ht="34" x14ac:dyDescent="0.4">
      <c r="A70" s="209"/>
      <c r="B70" s="144" t="s">
        <v>231</v>
      </c>
      <c r="C70" s="139"/>
      <c r="D70" s="57"/>
      <c r="E70" s="57"/>
      <c r="F70" s="57"/>
      <c r="G70" s="50"/>
      <c r="H70" s="57"/>
      <c r="I70" s="50"/>
      <c r="J70" s="50"/>
      <c r="K70" s="50"/>
      <c r="L70" s="50"/>
      <c r="M70" s="50"/>
      <c r="N70" s="50"/>
      <c r="O70" s="50"/>
      <c r="P70" s="50"/>
      <c r="Q70" s="50"/>
      <c r="R70" s="57"/>
      <c r="S70" s="50"/>
      <c r="T70" s="50"/>
      <c r="U70" s="57"/>
      <c r="V70" s="57"/>
      <c r="W70" s="57"/>
      <c r="X70" s="57"/>
      <c r="Y70" s="57">
        <v>0.5</v>
      </c>
      <c r="Z70" s="50"/>
      <c r="AA70" s="50"/>
      <c r="AB70" s="50"/>
      <c r="AC70" s="50"/>
      <c r="AD70" s="50"/>
      <c r="AE70" s="50"/>
      <c r="AF70" s="57"/>
      <c r="AG70" s="57"/>
      <c r="AH70" s="58">
        <f t="shared" si="1"/>
        <v>0.5</v>
      </c>
      <c r="AI70" s="73"/>
    </row>
    <row r="71" spans="1:35" ht="85" x14ac:dyDescent="0.4">
      <c r="A71" s="209"/>
      <c r="B71" s="144" t="s">
        <v>232</v>
      </c>
      <c r="C71" s="139"/>
      <c r="D71" s="57"/>
      <c r="E71" s="57"/>
      <c r="F71" s="57"/>
      <c r="G71" s="50"/>
      <c r="H71" s="57"/>
      <c r="I71" s="50"/>
      <c r="J71" s="50"/>
      <c r="K71" s="50"/>
      <c r="L71" s="50"/>
      <c r="M71" s="50"/>
      <c r="N71" s="50"/>
      <c r="O71" s="50"/>
      <c r="P71" s="50"/>
      <c r="Q71" s="50"/>
      <c r="R71" s="57"/>
      <c r="S71" s="50"/>
      <c r="T71" s="50"/>
      <c r="U71" s="57"/>
      <c r="V71" s="57"/>
      <c r="W71" s="57"/>
      <c r="X71" s="57"/>
      <c r="Y71" s="57">
        <v>0.5</v>
      </c>
      <c r="Z71" s="50"/>
      <c r="AA71" s="50"/>
      <c r="AB71" s="50"/>
      <c r="AC71" s="50"/>
      <c r="AD71" s="50"/>
      <c r="AE71" s="50"/>
      <c r="AF71" s="57"/>
      <c r="AG71" s="57"/>
      <c r="AH71" s="58">
        <f t="shared" si="1"/>
        <v>0.5</v>
      </c>
      <c r="AI71" s="73"/>
    </row>
    <row r="72" spans="1:35" ht="51" x14ac:dyDescent="0.4">
      <c r="A72" s="209"/>
      <c r="B72" s="144" t="s">
        <v>233</v>
      </c>
      <c r="C72" s="139"/>
      <c r="D72" s="57"/>
      <c r="E72" s="57"/>
      <c r="F72" s="57"/>
      <c r="G72" s="50"/>
      <c r="H72" s="57"/>
      <c r="I72" s="50"/>
      <c r="J72" s="50"/>
      <c r="K72" s="50"/>
      <c r="L72" s="50"/>
      <c r="M72" s="50"/>
      <c r="N72" s="50"/>
      <c r="O72" s="50"/>
      <c r="P72" s="50"/>
      <c r="Q72" s="50"/>
      <c r="R72" s="57"/>
      <c r="S72" s="50"/>
      <c r="T72" s="50"/>
      <c r="U72" s="57"/>
      <c r="V72" s="57"/>
      <c r="W72" s="57"/>
      <c r="X72" s="57"/>
      <c r="Y72" s="57">
        <v>0.5</v>
      </c>
      <c r="Z72" s="50"/>
      <c r="AA72" s="50"/>
      <c r="AB72" s="50">
        <v>0.5</v>
      </c>
      <c r="AC72" s="50">
        <v>0.5</v>
      </c>
      <c r="AD72" s="50"/>
      <c r="AE72" s="50"/>
      <c r="AF72" s="57"/>
      <c r="AG72" s="57"/>
      <c r="AH72" s="58">
        <f t="shared" si="1"/>
        <v>1.5</v>
      </c>
      <c r="AI72" s="73"/>
    </row>
    <row r="73" spans="1:35" ht="51" x14ac:dyDescent="0.4">
      <c r="A73" s="209"/>
      <c r="B73" s="144" t="s">
        <v>234</v>
      </c>
      <c r="C73" s="139"/>
      <c r="D73" s="57"/>
      <c r="E73" s="57"/>
      <c r="F73" s="57"/>
      <c r="G73" s="50"/>
      <c r="H73" s="57"/>
      <c r="I73" s="50"/>
      <c r="J73" s="50"/>
      <c r="K73" s="50"/>
      <c r="L73" s="50"/>
      <c r="M73" s="50"/>
      <c r="N73" s="50"/>
      <c r="O73" s="50"/>
      <c r="P73" s="50"/>
      <c r="Q73" s="50"/>
      <c r="R73" s="57"/>
      <c r="S73" s="50"/>
      <c r="T73" s="50"/>
      <c r="U73" s="57"/>
      <c r="V73" s="57"/>
      <c r="W73" s="57"/>
      <c r="X73" s="57"/>
      <c r="Y73" s="57">
        <v>0.5</v>
      </c>
      <c r="Z73" s="50"/>
      <c r="AA73" s="50"/>
      <c r="AB73" s="50">
        <v>0.5</v>
      </c>
      <c r="AC73" s="50">
        <v>0.5</v>
      </c>
      <c r="AD73" s="50"/>
      <c r="AE73" s="50"/>
      <c r="AF73" s="57"/>
      <c r="AG73" s="57"/>
      <c r="AH73" s="58">
        <f t="shared" si="1"/>
        <v>1.5</v>
      </c>
      <c r="AI73" s="73"/>
    </row>
    <row r="74" spans="1:35" ht="51" x14ac:dyDescent="0.4">
      <c r="A74" s="209"/>
      <c r="B74" s="144" t="s">
        <v>235</v>
      </c>
      <c r="C74" s="139"/>
      <c r="D74" s="57"/>
      <c r="E74" s="57"/>
      <c r="F74" s="57"/>
      <c r="G74" s="50"/>
      <c r="H74" s="57"/>
      <c r="I74" s="50"/>
      <c r="J74" s="50"/>
      <c r="K74" s="50"/>
      <c r="L74" s="50"/>
      <c r="M74" s="50"/>
      <c r="N74" s="50"/>
      <c r="O74" s="50"/>
      <c r="P74" s="50"/>
      <c r="Q74" s="50"/>
      <c r="R74" s="57"/>
      <c r="S74" s="50"/>
      <c r="T74" s="50"/>
      <c r="U74" s="57"/>
      <c r="V74" s="57"/>
      <c r="W74" s="57"/>
      <c r="X74" s="57"/>
      <c r="Y74" s="57"/>
      <c r="Z74" s="50"/>
      <c r="AA74" s="50"/>
      <c r="AB74" s="50">
        <v>0.5</v>
      </c>
      <c r="AC74" s="50">
        <v>0.5</v>
      </c>
      <c r="AD74" s="50"/>
      <c r="AE74" s="50"/>
      <c r="AF74" s="57"/>
      <c r="AG74" s="57"/>
      <c r="AH74" s="58">
        <f t="shared" si="1"/>
        <v>1</v>
      </c>
      <c r="AI74" s="73"/>
    </row>
    <row r="75" spans="1:35" ht="51" x14ac:dyDescent="0.4">
      <c r="A75" s="209"/>
      <c r="B75" s="144" t="s">
        <v>236</v>
      </c>
      <c r="C75" s="139"/>
      <c r="D75" s="57"/>
      <c r="E75" s="57"/>
      <c r="F75" s="57"/>
      <c r="G75" s="50"/>
      <c r="H75" s="57"/>
      <c r="I75" s="50"/>
      <c r="J75" s="50"/>
      <c r="K75" s="50"/>
      <c r="L75" s="50"/>
      <c r="M75" s="50"/>
      <c r="N75" s="50"/>
      <c r="O75" s="50"/>
      <c r="P75" s="50">
        <v>1</v>
      </c>
      <c r="Q75" s="50"/>
      <c r="R75" s="57"/>
      <c r="S75" s="50"/>
      <c r="T75" s="50"/>
      <c r="U75" s="57"/>
      <c r="V75" s="57"/>
      <c r="W75" s="57"/>
      <c r="X75" s="57"/>
      <c r="Y75" s="57"/>
      <c r="Z75" s="50"/>
      <c r="AA75" s="50"/>
      <c r="AB75" s="50"/>
      <c r="AC75" s="50"/>
      <c r="AD75" s="50"/>
      <c r="AE75" s="50"/>
      <c r="AF75" s="57"/>
      <c r="AG75" s="57"/>
      <c r="AH75" s="58">
        <f t="shared" si="1"/>
        <v>1</v>
      </c>
      <c r="AI75" s="73"/>
    </row>
    <row r="76" spans="1:35" ht="51" x14ac:dyDescent="0.4">
      <c r="A76" s="209"/>
      <c r="B76" s="144" t="s">
        <v>237</v>
      </c>
      <c r="C76" s="139"/>
      <c r="D76" s="57"/>
      <c r="E76" s="57"/>
      <c r="F76" s="57"/>
      <c r="G76" s="50"/>
      <c r="H76" s="57"/>
      <c r="I76" s="50"/>
      <c r="J76" s="50"/>
      <c r="K76" s="50"/>
      <c r="L76" s="50"/>
      <c r="M76" s="50"/>
      <c r="N76" s="50"/>
      <c r="O76" s="50"/>
      <c r="P76" s="50"/>
      <c r="Q76" s="50">
        <v>1</v>
      </c>
      <c r="R76" s="57"/>
      <c r="S76" s="50"/>
      <c r="T76" s="50"/>
      <c r="U76" s="57"/>
      <c r="V76" s="57"/>
      <c r="W76" s="57"/>
      <c r="X76" s="57"/>
      <c r="Y76" s="57"/>
      <c r="Z76" s="50"/>
      <c r="AA76" s="50"/>
      <c r="AB76" s="50"/>
      <c r="AC76" s="50"/>
      <c r="AD76" s="50"/>
      <c r="AE76" s="50"/>
      <c r="AF76" s="57"/>
      <c r="AG76" s="57"/>
      <c r="AH76" s="58">
        <f t="shared" si="1"/>
        <v>1</v>
      </c>
      <c r="AI76" s="73"/>
    </row>
    <row r="77" spans="1:35" ht="51" x14ac:dyDescent="0.4">
      <c r="A77" s="209"/>
      <c r="B77" s="144" t="s">
        <v>238</v>
      </c>
      <c r="C77" s="139"/>
      <c r="D77" s="57"/>
      <c r="E77" s="57"/>
      <c r="F77" s="57"/>
      <c r="G77" s="50"/>
      <c r="H77" s="57"/>
      <c r="I77" s="50"/>
      <c r="J77" s="50"/>
      <c r="K77" s="50"/>
      <c r="L77" s="50"/>
      <c r="M77" s="50"/>
      <c r="N77" s="50"/>
      <c r="O77" s="50"/>
      <c r="P77" s="50"/>
      <c r="Q77" s="50"/>
      <c r="R77" s="57"/>
      <c r="S77" s="50"/>
      <c r="T77" s="50"/>
      <c r="U77" s="57">
        <v>1.5</v>
      </c>
      <c r="V77" s="57"/>
      <c r="W77" s="57"/>
      <c r="X77" s="57"/>
      <c r="Y77" s="57"/>
      <c r="Z77" s="50"/>
      <c r="AA77" s="50"/>
      <c r="AB77" s="50"/>
      <c r="AC77" s="50"/>
      <c r="AD77" s="50"/>
      <c r="AE77" s="50"/>
      <c r="AF77" s="57"/>
      <c r="AG77" s="57"/>
      <c r="AH77" s="58">
        <f t="shared" si="1"/>
        <v>1.5</v>
      </c>
      <c r="AI77" s="73"/>
    </row>
    <row r="78" spans="1:35" ht="51" x14ac:dyDescent="0.4">
      <c r="A78" s="209"/>
      <c r="B78" s="144" t="s">
        <v>239</v>
      </c>
      <c r="C78" s="139"/>
      <c r="D78" s="57"/>
      <c r="E78" s="57"/>
      <c r="F78" s="57"/>
      <c r="G78" s="50"/>
      <c r="H78" s="57"/>
      <c r="I78" s="50"/>
      <c r="J78" s="50"/>
      <c r="K78" s="50"/>
      <c r="L78" s="50"/>
      <c r="M78" s="50"/>
      <c r="N78" s="50"/>
      <c r="O78" s="50"/>
      <c r="P78" s="50"/>
      <c r="Q78" s="50"/>
      <c r="R78" s="57"/>
      <c r="S78" s="50"/>
      <c r="T78" s="50"/>
      <c r="U78" s="57"/>
      <c r="V78" s="57">
        <v>1</v>
      </c>
      <c r="W78" s="57"/>
      <c r="X78" s="57"/>
      <c r="Y78" s="57"/>
      <c r="Z78" s="50"/>
      <c r="AA78" s="50"/>
      <c r="AB78" s="50"/>
      <c r="AC78" s="50"/>
      <c r="AD78" s="50"/>
      <c r="AE78" s="50"/>
      <c r="AF78" s="57"/>
      <c r="AG78" s="57"/>
      <c r="AH78" s="58">
        <f t="shared" si="1"/>
        <v>1</v>
      </c>
      <c r="AI78" s="73"/>
    </row>
    <row r="79" spans="1:35" ht="68" x14ac:dyDescent="0.4">
      <c r="A79" s="209"/>
      <c r="B79" s="144" t="s">
        <v>240</v>
      </c>
      <c r="C79" s="139"/>
      <c r="D79" s="57"/>
      <c r="E79" s="57"/>
      <c r="F79" s="57"/>
      <c r="G79" s="50"/>
      <c r="H79" s="57"/>
      <c r="I79" s="50"/>
      <c r="J79" s="50"/>
      <c r="K79" s="50"/>
      <c r="L79" s="50"/>
      <c r="M79" s="50"/>
      <c r="N79" s="50"/>
      <c r="O79" s="50"/>
      <c r="P79" s="50"/>
      <c r="Q79" s="50"/>
      <c r="R79" s="57"/>
      <c r="S79" s="50"/>
      <c r="T79" s="50"/>
      <c r="U79" s="57"/>
      <c r="V79" s="57"/>
      <c r="W79" s="57"/>
      <c r="X79" s="57"/>
      <c r="Y79" s="57">
        <v>0.2</v>
      </c>
      <c r="Z79" s="50"/>
      <c r="AA79" s="50"/>
      <c r="AB79" s="50">
        <v>0.2</v>
      </c>
      <c r="AC79" s="50"/>
      <c r="AD79" s="50"/>
      <c r="AE79" s="50"/>
      <c r="AF79" s="57"/>
      <c r="AG79" s="57"/>
      <c r="AH79" s="58">
        <f t="shared" si="1"/>
        <v>0.4</v>
      </c>
      <c r="AI79" s="73"/>
    </row>
    <row r="80" spans="1:35" ht="68" x14ac:dyDescent="0.4">
      <c r="A80" s="209"/>
      <c r="B80" s="144" t="s">
        <v>241</v>
      </c>
      <c r="C80" s="139"/>
      <c r="D80" s="57"/>
      <c r="E80" s="57"/>
      <c r="F80" s="57"/>
      <c r="G80" s="50"/>
      <c r="H80" s="57"/>
      <c r="I80" s="50"/>
      <c r="J80" s="50"/>
      <c r="K80" s="50"/>
      <c r="L80" s="50"/>
      <c r="M80" s="50"/>
      <c r="N80" s="50"/>
      <c r="O80" s="50"/>
      <c r="P80" s="50"/>
      <c r="Q80" s="50"/>
      <c r="R80" s="57"/>
      <c r="S80" s="50"/>
      <c r="T80" s="50"/>
      <c r="U80" s="57"/>
      <c r="V80" s="57"/>
      <c r="W80" s="57"/>
      <c r="X80" s="57"/>
      <c r="Y80" s="57">
        <v>0.2</v>
      </c>
      <c r="Z80" s="50"/>
      <c r="AA80" s="50"/>
      <c r="AB80" s="50">
        <v>0.2</v>
      </c>
      <c r="AC80" s="50"/>
      <c r="AD80" s="50"/>
      <c r="AE80" s="50"/>
      <c r="AF80" s="57"/>
      <c r="AG80" s="57"/>
      <c r="AH80" s="58">
        <f t="shared" si="1"/>
        <v>0.4</v>
      </c>
      <c r="AI80" s="73"/>
    </row>
    <row r="81" spans="1:35" ht="68" x14ac:dyDescent="0.4">
      <c r="A81" s="209"/>
      <c r="B81" s="144" t="s">
        <v>242</v>
      </c>
      <c r="C81" s="139"/>
      <c r="D81" s="57"/>
      <c r="E81" s="57"/>
      <c r="F81" s="57"/>
      <c r="G81" s="50"/>
      <c r="H81" s="57"/>
      <c r="I81" s="50"/>
      <c r="J81" s="50"/>
      <c r="K81" s="50"/>
      <c r="L81" s="50"/>
      <c r="M81" s="50"/>
      <c r="N81" s="50"/>
      <c r="O81" s="50"/>
      <c r="P81" s="50"/>
      <c r="Q81" s="50"/>
      <c r="R81" s="57"/>
      <c r="S81" s="50"/>
      <c r="T81" s="50"/>
      <c r="U81" s="57"/>
      <c r="V81" s="57"/>
      <c r="W81" s="57"/>
      <c r="X81" s="57"/>
      <c r="Y81" s="57">
        <v>0.2</v>
      </c>
      <c r="Z81" s="50"/>
      <c r="AA81" s="50"/>
      <c r="AB81" s="50">
        <v>0.2</v>
      </c>
      <c r="AC81" s="50"/>
      <c r="AD81" s="50"/>
      <c r="AE81" s="50"/>
      <c r="AF81" s="57"/>
      <c r="AG81" s="57"/>
      <c r="AH81" s="58">
        <f t="shared" si="1"/>
        <v>0.4</v>
      </c>
      <c r="AI81" s="73"/>
    </row>
    <row r="82" spans="1:35" ht="68" x14ac:dyDescent="0.4">
      <c r="A82" s="209"/>
      <c r="B82" s="144" t="s">
        <v>243</v>
      </c>
      <c r="C82" s="139"/>
      <c r="D82" s="57"/>
      <c r="E82" s="57"/>
      <c r="F82" s="57"/>
      <c r="G82" s="50"/>
      <c r="H82" s="57"/>
      <c r="I82" s="50"/>
      <c r="J82" s="50"/>
      <c r="K82" s="50"/>
      <c r="L82" s="50"/>
      <c r="M82" s="50"/>
      <c r="N82" s="50"/>
      <c r="O82" s="50"/>
      <c r="P82" s="50"/>
      <c r="Q82" s="50"/>
      <c r="R82" s="57"/>
      <c r="S82" s="50"/>
      <c r="T82" s="50"/>
      <c r="U82" s="57"/>
      <c r="V82" s="57"/>
      <c r="W82" s="57"/>
      <c r="X82" s="57"/>
      <c r="Y82" s="57">
        <v>0.2</v>
      </c>
      <c r="Z82" s="50"/>
      <c r="AA82" s="50"/>
      <c r="AB82" s="50">
        <v>0.2</v>
      </c>
      <c r="AC82" s="50"/>
      <c r="AD82" s="50"/>
      <c r="AE82" s="50"/>
      <c r="AF82" s="57"/>
      <c r="AG82" s="57"/>
      <c r="AH82" s="58">
        <f t="shared" si="1"/>
        <v>0.4</v>
      </c>
      <c r="AI82" s="73"/>
    </row>
    <row r="83" spans="1:35" ht="85" x14ac:dyDescent="0.4">
      <c r="A83" s="209"/>
      <c r="B83" s="144" t="s">
        <v>244</v>
      </c>
      <c r="C83" s="139"/>
      <c r="D83" s="57"/>
      <c r="E83" s="57"/>
      <c r="F83" s="57"/>
      <c r="G83" s="50"/>
      <c r="H83" s="57"/>
      <c r="I83" s="50"/>
      <c r="J83" s="50"/>
      <c r="K83" s="50"/>
      <c r="L83" s="50"/>
      <c r="M83" s="50"/>
      <c r="N83" s="50"/>
      <c r="O83" s="50"/>
      <c r="P83" s="50"/>
      <c r="Q83" s="50"/>
      <c r="R83" s="57"/>
      <c r="S83" s="50"/>
      <c r="T83" s="50"/>
      <c r="U83" s="57"/>
      <c r="V83" s="57"/>
      <c r="W83" s="57"/>
      <c r="X83" s="57"/>
      <c r="Y83" s="57">
        <v>0.2</v>
      </c>
      <c r="Z83" s="50"/>
      <c r="AA83" s="50"/>
      <c r="AB83" s="50">
        <v>0.2</v>
      </c>
      <c r="AC83" s="50"/>
      <c r="AD83" s="50"/>
      <c r="AE83" s="50"/>
      <c r="AF83" s="57"/>
      <c r="AG83" s="57"/>
      <c r="AH83" s="58">
        <f t="shared" si="1"/>
        <v>0.4</v>
      </c>
      <c r="AI83" s="73"/>
    </row>
    <row r="84" spans="1:35" ht="51" x14ac:dyDescent="0.4">
      <c r="A84" s="209"/>
      <c r="B84" s="144" t="s">
        <v>245</v>
      </c>
      <c r="C84" s="139"/>
      <c r="D84" s="57"/>
      <c r="E84" s="57"/>
      <c r="F84" s="57"/>
      <c r="G84" s="50"/>
      <c r="H84" s="57"/>
      <c r="I84" s="50"/>
      <c r="J84" s="50"/>
      <c r="K84" s="50"/>
      <c r="L84" s="50"/>
      <c r="M84" s="50"/>
      <c r="N84" s="50"/>
      <c r="O84" s="50"/>
      <c r="P84" s="50"/>
      <c r="Q84" s="50"/>
      <c r="R84" s="57"/>
      <c r="S84" s="50"/>
      <c r="T84" s="50"/>
      <c r="U84" s="57"/>
      <c r="V84" s="57"/>
      <c r="W84" s="57"/>
      <c r="X84" s="57"/>
      <c r="Y84" s="57"/>
      <c r="Z84" s="50"/>
      <c r="AA84" s="50"/>
      <c r="AB84" s="50"/>
      <c r="AC84" s="50"/>
      <c r="AD84" s="50"/>
      <c r="AE84" s="50">
        <v>0.5</v>
      </c>
      <c r="AF84" s="57"/>
      <c r="AG84" s="57"/>
      <c r="AH84" s="58">
        <f t="shared" si="1"/>
        <v>0.5</v>
      </c>
      <c r="AI84" s="73"/>
    </row>
    <row r="85" spans="1:35" ht="34" x14ac:dyDescent="0.4">
      <c r="A85" s="209"/>
      <c r="B85" s="144" t="s">
        <v>246</v>
      </c>
      <c r="C85" s="139"/>
      <c r="D85" s="57"/>
      <c r="E85" s="57"/>
      <c r="F85" s="57"/>
      <c r="G85" s="50"/>
      <c r="H85" s="57"/>
      <c r="I85" s="50"/>
      <c r="J85" s="50"/>
      <c r="K85" s="50"/>
      <c r="L85" s="50"/>
      <c r="M85" s="50"/>
      <c r="N85" s="50"/>
      <c r="O85" s="50"/>
      <c r="P85" s="50"/>
      <c r="Q85" s="50"/>
      <c r="R85" s="57"/>
      <c r="S85" s="50"/>
      <c r="T85" s="50"/>
      <c r="U85" s="57"/>
      <c r="V85" s="57"/>
      <c r="W85" s="57"/>
      <c r="X85" s="57"/>
      <c r="Y85" s="57"/>
      <c r="Z85" s="50"/>
      <c r="AA85" s="50"/>
      <c r="AB85" s="50">
        <v>0.5</v>
      </c>
      <c r="AC85" s="50">
        <v>0.5</v>
      </c>
      <c r="AD85" s="50">
        <v>0.5</v>
      </c>
      <c r="AE85" s="50"/>
      <c r="AF85" s="57"/>
      <c r="AG85" s="57"/>
      <c r="AH85" s="58">
        <f t="shared" si="1"/>
        <v>1.5</v>
      </c>
      <c r="AI85" s="73"/>
    </row>
    <row r="86" spans="1:35" ht="68" x14ac:dyDescent="0.4">
      <c r="A86" s="209"/>
      <c r="B86" s="144" t="s">
        <v>247</v>
      </c>
      <c r="C86" s="139"/>
      <c r="D86" s="57"/>
      <c r="E86" s="57"/>
      <c r="F86" s="57"/>
      <c r="G86" s="50"/>
      <c r="H86" s="57"/>
      <c r="I86" s="50"/>
      <c r="J86" s="50"/>
      <c r="K86" s="50"/>
      <c r="L86" s="50"/>
      <c r="M86" s="50"/>
      <c r="N86" s="50"/>
      <c r="O86" s="50"/>
      <c r="P86" s="50"/>
      <c r="Q86" s="50"/>
      <c r="R86" s="57"/>
      <c r="S86" s="50"/>
      <c r="T86" s="50"/>
      <c r="U86" s="57"/>
      <c r="V86" s="57"/>
      <c r="W86" s="57"/>
      <c r="X86" s="57"/>
      <c r="Y86" s="57"/>
      <c r="Z86" s="50"/>
      <c r="AA86" s="50"/>
      <c r="AB86" s="50">
        <v>0.5</v>
      </c>
      <c r="AC86" s="50">
        <v>1</v>
      </c>
      <c r="AD86" s="50">
        <v>1</v>
      </c>
      <c r="AE86" s="50"/>
      <c r="AF86" s="57"/>
      <c r="AG86" s="57"/>
      <c r="AH86" s="58">
        <f t="shared" si="1"/>
        <v>2.5</v>
      </c>
      <c r="AI86" s="73"/>
    </row>
    <row r="87" spans="1:35" ht="51" x14ac:dyDescent="0.4">
      <c r="A87" s="209"/>
      <c r="B87" s="144" t="s">
        <v>250</v>
      </c>
      <c r="C87" s="139"/>
      <c r="D87" s="57"/>
      <c r="E87" s="57"/>
      <c r="F87" s="57"/>
      <c r="G87" s="50"/>
      <c r="H87" s="57"/>
      <c r="I87" s="50"/>
      <c r="J87" s="50"/>
      <c r="K87" s="50"/>
      <c r="L87" s="50"/>
      <c r="M87" s="50"/>
      <c r="N87" s="50"/>
      <c r="O87" s="50"/>
      <c r="P87" s="50"/>
      <c r="Q87" s="50"/>
      <c r="R87" s="57"/>
      <c r="S87" s="50"/>
      <c r="T87" s="50"/>
      <c r="U87" s="57"/>
      <c r="V87" s="57"/>
      <c r="W87" s="57"/>
      <c r="X87" s="57"/>
      <c r="Y87" s="57"/>
      <c r="Z87" s="50"/>
      <c r="AA87" s="50"/>
      <c r="AB87" s="50"/>
      <c r="AC87" s="50">
        <v>1.5</v>
      </c>
      <c r="AD87" s="50">
        <v>1</v>
      </c>
      <c r="AE87" s="50">
        <v>1</v>
      </c>
      <c r="AF87" s="57">
        <v>1</v>
      </c>
      <c r="AG87" s="57"/>
      <c r="AH87" s="58">
        <f t="shared" si="1"/>
        <v>4.5</v>
      </c>
      <c r="AI87" s="73"/>
    </row>
    <row r="88" spans="1:35" ht="51" x14ac:dyDescent="0.4">
      <c r="A88" s="209"/>
      <c r="B88" s="144" t="s">
        <v>249</v>
      </c>
      <c r="C88" s="139"/>
      <c r="D88" s="57"/>
      <c r="E88" s="57"/>
      <c r="F88" s="57"/>
      <c r="G88" s="50"/>
      <c r="H88" s="57"/>
      <c r="I88" s="50"/>
      <c r="J88" s="50"/>
      <c r="K88" s="50"/>
      <c r="L88" s="50"/>
      <c r="M88" s="50"/>
      <c r="N88" s="50"/>
      <c r="O88" s="50"/>
      <c r="P88" s="50"/>
      <c r="Q88" s="50"/>
      <c r="R88" s="57"/>
      <c r="S88" s="50"/>
      <c r="T88" s="50"/>
      <c r="U88" s="57"/>
      <c r="V88" s="57"/>
      <c r="W88" s="57"/>
      <c r="X88" s="57"/>
      <c r="Y88" s="57"/>
      <c r="Z88" s="50"/>
      <c r="AA88" s="50"/>
      <c r="AB88" s="50"/>
      <c r="AC88" s="50">
        <v>0.5</v>
      </c>
      <c r="AD88" s="50">
        <v>2</v>
      </c>
      <c r="AE88" s="50">
        <v>1</v>
      </c>
      <c r="AF88" s="57">
        <v>1.5</v>
      </c>
      <c r="AG88" s="57"/>
      <c r="AH88" s="58">
        <f t="shared" si="1"/>
        <v>5</v>
      </c>
      <c r="AI88" s="73"/>
    </row>
    <row r="89" spans="1:35" ht="51" x14ac:dyDescent="0.4">
      <c r="A89" s="209"/>
      <c r="B89" s="144" t="s">
        <v>248</v>
      </c>
      <c r="C89" s="139"/>
      <c r="D89" s="57"/>
      <c r="E89" s="57"/>
      <c r="F89" s="57"/>
      <c r="G89" s="50"/>
      <c r="H89" s="57"/>
      <c r="I89" s="50"/>
      <c r="J89" s="50"/>
      <c r="K89" s="50"/>
      <c r="L89" s="50"/>
      <c r="M89" s="50"/>
      <c r="N89" s="50"/>
      <c r="O89" s="50"/>
      <c r="P89" s="50"/>
      <c r="Q89" s="50"/>
      <c r="R89" s="57"/>
      <c r="S89" s="50"/>
      <c r="T89" s="50"/>
      <c r="U89" s="57"/>
      <c r="V89" s="57"/>
      <c r="W89" s="57"/>
      <c r="X89" s="57"/>
      <c r="Y89" s="57"/>
      <c r="Z89" s="50"/>
      <c r="AA89" s="50"/>
      <c r="AB89" s="50"/>
      <c r="AC89" s="50"/>
      <c r="AD89" s="50">
        <v>0.5</v>
      </c>
      <c r="AE89" s="50">
        <v>1.5</v>
      </c>
      <c r="AF89" s="57">
        <v>1.5</v>
      </c>
      <c r="AG89" s="57"/>
      <c r="AH89" s="58">
        <f t="shared" si="1"/>
        <v>3.5</v>
      </c>
      <c r="AI89" s="73"/>
    </row>
    <row r="90" spans="1:35" ht="51" x14ac:dyDescent="0.4">
      <c r="A90" s="209"/>
      <c r="B90" s="144" t="s">
        <v>252</v>
      </c>
      <c r="C90" s="139"/>
      <c r="D90" s="57"/>
      <c r="E90" s="57"/>
      <c r="F90" s="57"/>
      <c r="G90" s="50"/>
      <c r="H90" s="57"/>
      <c r="I90" s="50"/>
      <c r="J90" s="50"/>
      <c r="K90" s="50"/>
      <c r="L90" s="50"/>
      <c r="M90" s="50"/>
      <c r="N90" s="50"/>
      <c r="O90" s="50"/>
      <c r="P90" s="50"/>
      <c r="Q90" s="50"/>
      <c r="R90" s="57"/>
      <c r="S90" s="50"/>
      <c r="T90" s="50"/>
      <c r="U90" s="57"/>
      <c r="V90" s="57"/>
      <c r="W90" s="57"/>
      <c r="X90" s="57"/>
      <c r="Y90" s="57"/>
      <c r="Z90" s="50"/>
      <c r="AA90" s="50"/>
      <c r="AB90" s="50"/>
      <c r="AC90" s="50">
        <v>0.5</v>
      </c>
      <c r="AD90" s="50">
        <v>1</v>
      </c>
      <c r="AE90" s="50">
        <v>1</v>
      </c>
      <c r="AF90" s="57">
        <v>1</v>
      </c>
      <c r="AG90" s="57"/>
      <c r="AH90" s="58">
        <f t="shared" si="1"/>
        <v>3.5</v>
      </c>
      <c r="AI90" s="73"/>
    </row>
    <row r="91" spans="1:35" ht="51" x14ac:dyDescent="0.4">
      <c r="A91" s="209"/>
      <c r="B91" s="144" t="s">
        <v>253</v>
      </c>
      <c r="C91" s="139"/>
      <c r="D91" s="57"/>
      <c r="E91" s="57"/>
      <c r="F91" s="57"/>
      <c r="G91" s="50"/>
      <c r="H91" s="57"/>
      <c r="I91" s="50"/>
      <c r="J91" s="50"/>
      <c r="K91" s="50"/>
      <c r="L91" s="50"/>
      <c r="M91" s="50"/>
      <c r="N91" s="50"/>
      <c r="O91" s="50"/>
      <c r="P91" s="50"/>
      <c r="Q91" s="50"/>
      <c r="R91" s="57"/>
      <c r="S91" s="50"/>
      <c r="T91" s="50"/>
      <c r="U91" s="57"/>
      <c r="V91" s="57"/>
      <c r="W91" s="57"/>
      <c r="X91" s="57"/>
      <c r="Y91" s="57"/>
      <c r="Z91" s="50"/>
      <c r="AA91" s="50"/>
      <c r="AB91" s="50"/>
      <c r="AC91" s="50"/>
      <c r="AD91" s="50"/>
      <c r="AE91" s="50">
        <v>0.5</v>
      </c>
      <c r="AF91" s="57">
        <v>0.5</v>
      </c>
      <c r="AG91" s="57"/>
      <c r="AH91" s="58">
        <f t="shared" si="1"/>
        <v>1</v>
      </c>
      <c r="AI91" s="73"/>
    </row>
    <row r="92" spans="1:35" ht="34" x14ac:dyDescent="0.4">
      <c r="A92" s="209"/>
      <c r="B92" s="144" t="s">
        <v>254</v>
      </c>
      <c r="C92" s="139"/>
      <c r="D92" s="57"/>
      <c r="E92" s="57"/>
      <c r="F92" s="57"/>
      <c r="G92" s="50"/>
      <c r="H92" s="57"/>
      <c r="I92" s="50"/>
      <c r="J92" s="50"/>
      <c r="K92" s="50"/>
      <c r="L92" s="50"/>
      <c r="M92" s="50"/>
      <c r="N92" s="50"/>
      <c r="O92" s="50"/>
      <c r="P92" s="50"/>
      <c r="Q92" s="50"/>
      <c r="R92" s="57"/>
      <c r="S92" s="50"/>
      <c r="T92" s="50"/>
      <c r="U92" s="57"/>
      <c r="V92" s="57"/>
      <c r="W92" s="57"/>
      <c r="X92" s="57"/>
      <c r="Y92" s="57"/>
      <c r="Z92" s="50"/>
      <c r="AA92" s="50"/>
      <c r="AB92" s="50"/>
      <c r="AC92" s="50"/>
      <c r="AD92" s="50"/>
      <c r="AE92" s="50">
        <v>0.5</v>
      </c>
      <c r="AF92" s="57">
        <v>0.5</v>
      </c>
      <c r="AG92" s="57"/>
      <c r="AH92" s="58">
        <f t="shared" si="1"/>
        <v>1</v>
      </c>
      <c r="AI92" s="73"/>
    </row>
    <row r="93" spans="1:35" ht="51" x14ac:dyDescent="0.4">
      <c r="A93" s="190"/>
      <c r="B93" s="144" t="s">
        <v>251</v>
      </c>
      <c r="C93" s="139"/>
      <c r="D93" s="57"/>
      <c r="E93" s="57"/>
      <c r="F93" s="57"/>
      <c r="G93" s="50"/>
      <c r="H93" s="57"/>
      <c r="I93" s="50"/>
      <c r="J93" s="50"/>
      <c r="K93" s="50"/>
      <c r="L93" s="50"/>
      <c r="M93" s="50"/>
      <c r="N93" s="50"/>
      <c r="O93" s="50"/>
      <c r="P93" s="50"/>
      <c r="Q93" s="50"/>
      <c r="R93" s="57"/>
      <c r="S93" s="50"/>
      <c r="T93" s="50"/>
      <c r="U93" s="57"/>
      <c r="V93" s="57"/>
      <c r="W93" s="57"/>
      <c r="X93" s="57"/>
      <c r="Y93" s="57"/>
      <c r="Z93" s="50"/>
      <c r="AA93" s="50"/>
      <c r="AB93" s="50">
        <v>2</v>
      </c>
      <c r="AC93" s="50">
        <v>1</v>
      </c>
      <c r="AD93" s="50">
        <v>1</v>
      </c>
      <c r="AE93" s="50">
        <v>1</v>
      </c>
      <c r="AF93" s="57">
        <v>1</v>
      </c>
      <c r="AG93" s="57"/>
      <c r="AH93" s="58">
        <f t="shared" si="1"/>
        <v>6</v>
      </c>
      <c r="AI93" s="73"/>
    </row>
    <row r="94" spans="1:35" ht="17" x14ac:dyDescent="0.4">
      <c r="A94" s="141"/>
      <c r="B94" s="144"/>
      <c r="C94" s="139"/>
      <c r="D94" s="57"/>
      <c r="E94" s="57"/>
      <c r="F94" s="57"/>
      <c r="G94" s="50"/>
      <c r="H94" s="57"/>
      <c r="I94" s="50"/>
      <c r="J94" s="50"/>
      <c r="K94" s="50"/>
      <c r="L94" s="50"/>
      <c r="M94" s="50"/>
      <c r="N94" s="50"/>
      <c r="O94" s="50"/>
      <c r="P94" s="50"/>
      <c r="Q94" s="50"/>
      <c r="R94" s="57"/>
      <c r="S94" s="50"/>
      <c r="T94" s="50"/>
      <c r="U94" s="57"/>
      <c r="V94" s="57"/>
      <c r="W94" s="57"/>
      <c r="X94" s="57"/>
      <c r="Y94" s="57"/>
      <c r="Z94" s="50"/>
      <c r="AA94" s="50"/>
      <c r="AB94" s="50"/>
      <c r="AC94" s="50"/>
      <c r="AD94" s="50"/>
      <c r="AE94" s="50"/>
      <c r="AF94" s="57"/>
      <c r="AG94" s="57"/>
      <c r="AH94" s="58">
        <f t="shared" si="1"/>
        <v>0</v>
      </c>
      <c r="AI94" s="73"/>
    </row>
    <row r="95" spans="1:35" ht="17" x14ac:dyDescent="0.4">
      <c r="A95" s="142" t="s">
        <v>31</v>
      </c>
      <c r="B95" s="140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5"/>
      <c r="AI95" s="73"/>
    </row>
    <row r="96" spans="1:35" ht="17" x14ac:dyDescent="0.4">
      <c r="A96" s="67"/>
      <c r="B96" s="56" t="s">
        <v>76</v>
      </c>
      <c r="C96" s="57" t="s">
        <v>34</v>
      </c>
      <c r="D96" s="57">
        <v>1</v>
      </c>
      <c r="E96" s="57"/>
      <c r="F96" s="57"/>
      <c r="G96" s="50">
        <v>1</v>
      </c>
      <c r="H96" s="57">
        <v>1</v>
      </c>
      <c r="I96" s="50">
        <v>1</v>
      </c>
      <c r="J96" s="50">
        <v>1</v>
      </c>
      <c r="K96" s="50">
        <v>1</v>
      </c>
      <c r="L96" s="50"/>
      <c r="M96" s="50"/>
      <c r="N96" s="50">
        <v>1</v>
      </c>
      <c r="O96" s="50">
        <v>1</v>
      </c>
      <c r="P96" s="50">
        <v>1</v>
      </c>
      <c r="Q96" s="50">
        <v>1</v>
      </c>
      <c r="R96" s="57">
        <v>1</v>
      </c>
      <c r="S96" s="50"/>
      <c r="T96" s="50"/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/>
      <c r="AA96" s="50"/>
      <c r="AB96" s="50">
        <v>1</v>
      </c>
      <c r="AC96" s="50">
        <v>1</v>
      </c>
      <c r="AD96" s="50">
        <v>1</v>
      </c>
      <c r="AE96" s="50">
        <v>1</v>
      </c>
      <c r="AF96" s="57">
        <v>1</v>
      </c>
      <c r="AG96" s="57"/>
      <c r="AH96" s="58">
        <f>SUM(D96:AG96)</f>
        <v>21</v>
      </c>
      <c r="AI96" s="73"/>
    </row>
    <row r="97" spans="1:35" ht="17" x14ac:dyDescent="0.4">
      <c r="A97" s="67"/>
      <c r="B97" s="56"/>
      <c r="C97" s="57" t="s">
        <v>36</v>
      </c>
      <c r="D97" s="57"/>
      <c r="E97" s="57"/>
      <c r="F97" s="57"/>
      <c r="G97" s="50"/>
      <c r="H97" s="57"/>
      <c r="I97" s="50"/>
      <c r="J97" s="50"/>
      <c r="K97" s="50"/>
      <c r="L97" s="50"/>
      <c r="M97" s="50"/>
      <c r="N97" s="50"/>
      <c r="O97" s="50"/>
      <c r="P97" s="50"/>
      <c r="Q97" s="50"/>
      <c r="R97" s="57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7"/>
      <c r="AG97" s="57"/>
      <c r="AH97" s="58">
        <f>SUM(D97:AG97)</f>
        <v>0</v>
      </c>
      <c r="AI97" s="73"/>
    </row>
    <row r="98" spans="1:35" ht="17" x14ac:dyDescent="0.4">
      <c r="A98" s="67"/>
      <c r="B98" s="56"/>
      <c r="C98" s="57" t="s">
        <v>37</v>
      </c>
      <c r="D98" s="57"/>
      <c r="E98" s="57"/>
      <c r="F98" s="57"/>
      <c r="G98" s="50"/>
      <c r="H98" s="57"/>
      <c r="I98" s="50"/>
      <c r="J98" s="50"/>
      <c r="K98" s="50"/>
      <c r="L98" s="50"/>
      <c r="M98" s="50"/>
      <c r="N98" s="50"/>
      <c r="O98" s="50"/>
      <c r="P98" s="50"/>
      <c r="Q98" s="50"/>
      <c r="R98" s="57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7"/>
      <c r="AG98" s="57"/>
      <c r="AH98" s="58">
        <f>SUM(D98:AG98)</f>
        <v>0</v>
      </c>
      <c r="AI98" s="73"/>
    </row>
    <row r="99" spans="1:35" ht="13.5" customHeight="1" x14ac:dyDescent="0.4">
      <c r="A99" s="68"/>
      <c r="B99" s="60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2"/>
      <c r="AH99" s="62"/>
      <c r="AI99" s="73"/>
    </row>
    <row r="100" spans="1:35" ht="17" x14ac:dyDescent="0.4">
      <c r="A100" s="149" t="s">
        <v>38</v>
      </c>
      <c r="B100" s="150"/>
      <c r="C100" s="151"/>
      <c r="D100" s="57"/>
      <c r="E100" s="57"/>
      <c r="F100" s="57"/>
      <c r="G100" s="50"/>
      <c r="H100" s="57"/>
      <c r="I100" s="50"/>
      <c r="J100" s="50"/>
      <c r="K100" s="50"/>
      <c r="L100" s="50"/>
      <c r="M100" s="50"/>
      <c r="N100" s="50"/>
      <c r="O100" s="50"/>
      <c r="P100" s="50"/>
      <c r="Q100" s="50"/>
      <c r="R100" s="57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7"/>
      <c r="AG100" s="57"/>
      <c r="AH100" s="58">
        <f>SUM(D100:AG100)</f>
        <v>0</v>
      </c>
      <c r="AI100" s="73"/>
    </row>
    <row r="101" spans="1:35" ht="17" x14ac:dyDescent="0.4">
      <c r="A101" s="149" t="s">
        <v>39</v>
      </c>
      <c r="B101" s="150"/>
      <c r="C101" s="151"/>
      <c r="D101" s="57"/>
      <c r="E101" s="57"/>
      <c r="F101" s="57"/>
      <c r="G101" s="50"/>
      <c r="H101" s="57"/>
      <c r="I101" s="50"/>
      <c r="J101" s="50"/>
      <c r="K101" s="50"/>
      <c r="L101" s="50"/>
      <c r="M101" s="50"/>
      <c r="N101" s="50"/>
      <c r="O101" s="50"/>
      <c r="P101" s="50"/>
      <c r="Q101" s="50"/>
      <c r="R101" s="57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7"/>
      <c r="AG101" s="57"/>
      <c r="AH101" s="58">
        <f>SUM(D101:AG101)</f>
        <v>0</v>
      </c>
      <c r="AI101" s="73"/>
    </row>
    <row r="102" spans="1:35" ht="17" x14ac:dyDescent="0.4">
      <c r="A102" s="152" t="s">
        <v>40</v>
      </c>
      <c r="B102" s="153"/>
      <c r="C102" s="154"/>
      <c r="D102" s="57"/>
      <c r="E102" s="57"/>
      <c r="F102" s="57"/>
      <c r="G102" s="50"/>
      <c r="H102" s="57"/>
      <c r="I102" s="50"/>
      <c r="J102" s="50"/>
      <c r="K102" s="50"/>
      <c r="L102" s="50"/>
      <c r="M102" s="50"/>
      <c r="N102" s="50"/>
      <c r="O102" s="50"/>
      <c r="P102" s="50"/>
      <c r="Q102" s="50"/>
      <c r="R102" s="57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7"/>
      <c r="AG102" s="57"/>
      <c r="AH102" s="58">
        <f>SUM(D102:AG102)</f>
        <v>0</v>
      </c>
      <c r="AI102" s="73"/>
    </row>
    <row r="103" spans="1:35" ht="17" x14ac:dyDescent="0.4">
      <c r="A103" s="149" t="s">
        <v>41</v>
      </c>
      <c r="B103" s="150"/>
      <c r="C103" s="151"/>
      <c r="D103" s="57">
        <f t="shared" ref="D103:AC103" si="2">SUM(D11:D98)</f>
        <v>8</v>
      </c>
      <c r="E103" s="57">
        <f t="shared" si="2"/>
        <v>0</v>
      </c>
      <c r="F103" s="57">
        <f t="shared" si="2"/>
        <v>0</v>
      </c>
      <c r="G103" s="57">
        <f t="shared" si="2"/>
        <v>8</v>
      </c>
      <c r="H103" s="57">
        <f t="shared" si="2"/>
        <v>8</v>
      </c>
      <c r="I103" s="50">
        <f t="shared" si="2"/>
        <v>8</v>
      </c>
      <c r="J103" s="50">
        <f t="shared" si="2"/>
        <v>8</v>
      </c>
      <c r="K103" s="50">
        <f t="shared" si="2"/>
        <v>8</v>
      </c>
      <c r="L103" s="50">
        <f t="shared" si="2"/>
        <v>0</v>
      </c>
      <c r="M103" s="50">
        <f t="shared" si="2"/>
        <v>0</v>
      </c>
      <c r="N103" s="50">
        <f t="shared" si="2"/>
        <v>8</v>
      </c>
      <c r="O103" s="50">
        <f t="shared" si="2"/>
        <v>8</v>
      </c>
      <c r="P103" s="50">
        <f t="shared" si="2"/>
        <v>8</v>
      </c>
      <c r="Q103" s="50">
        <f t="shared" si="2"/>
        <v>8</v>
      </c>
      <c r="R103" s="57">
        <f t="shared" si="2"/>
        <v>8</v>
      </c>
      <c r="S103" s="50">
        <f t="shared" si="2"/>
        <v>0</v>
      </c>
      <c r="T103" s="50">
        <f t="shared" si="2"/>
        <v>0</v>
      </c>
      <c r="U103" s="50">
        <f t="shared" si="2"/>
        <v>8</v>
      </c>
      <c r="V103" s="50">
        <f t="shared" si="2"/>
        <v>8</v>
      </c>
      <c r="W103" s="50">
        <f t="shared" si="2"/>
        <v>8</v>
      </c>
      <c r="X103" s="50">
        <f t="shared" si="2"/>
        <v>8</v>
      </c>
      <c r="Y103" s="50">
        <f t="shared" si="2"/>
        <v>8</v>
      </c>
      <c r="Z103" s="50">
        <f t="shared" si="2"/>
        <v>0</v>
      </c>
      <c r="AA103" s="50">
        <f t="shared" si="2"/>
        <v>0</v>
      </c>
      <c r="AB103" s="50">
        <f t="shared" si="2"/>
        <v>8</v>
      </c>
      <c r="AC103" s="50">
        <f t="shared" si="2"/>
        <v>8</v>
      </c>
      <c r="AD103" s="50">
        <f>SUM(AD11:AD98)</f>
        <v>8</v>
      </c>
      <c r="AE103" s="50">
        <f>SUM(AE11:AE98)</f>
        <v>8</v>
      </c>
      <c r="AF103" s="57">
        <f>SUM(AF11:AF98)</f>
        <v>8</v>
      </c>
      <c r="AG103" s="57">
        <f>SUM(AG11:AG98)</f>
        <v>0</v>
      </c>
      <c r="AH103" s="58">
        <f>SUM(D103:AG103)</f>
        <v>168</v>
      </c>
      <c r="AI103" s="73"/>
    </row>
    <row r="104" spans="1:35" ht="15" thickBot="1" x14ac:dyDescent="0.4"/>
    <row r="105" spans="1:35" s="93" customFormat="1" ht="18" customHeight="1" x14ac:dyDescent="0.35">
      <c r="A105" s="91"/>
      <c r="B105" s="92" t="s">
        <v>42</v>
      </c>
      <c r="D105" s="4"/>
      <c r="E105" s="158"/>
      <c r="F105" s="158"/>
      <c r="G105" s="158"/>
      <c r="H105" s="158"/>
      <c r="I105" s="158"/>
      <c r="J105" s="158"/>
      <c r="S105" s="205" t="s">
        <v>43</v>
      </c>
      <c r="T105" s="206"/>
      <c r="U105" s="206"/>
      <c r="V105" s="206"/>
      <c r="W105" s="206"/>
      <c r="X105" s="206"/>
      <c r="Y105" s="206"/>
      <c r="Z105" s="206"/>
      <c r="AA105" s="207"/>
      <c r="AC105" s="191" t="s">
        <v>44</v>
      </c>
      <c r="AD105" s="192"/>
      <c r="AE105" s="192"/>
      <c r="AF105" s="192"/>
      <c r="AG105" s="192"/>
      <c r="AH105" s="192"/>
      <c r="AI105" s="193"/>
    </row>
    <row r="106" spans="1:35" ht="15.5" x14ac:dyDescent="0.35">
      <c r="A106" s="69"/>
      <c r="B106" s="49" t="s">
        <v>45</v>
      </c>
      <c r="E106" s="158"/>
      <c r="F106" s="158"/>
      <c r="G106" s="158"/>
      <c r="H106" s="158"/>
      <c r="I106" s="158"/>
      <c r="J106" s="158"/>
      <c r="S106" s="194" t="s">
        <v>46</v>
      </c>
      <c r="T106" s="195"/>
      <c r="U106" s="196" t="s">
        <v>77</v>
      </c>
      <c r="V106" s="196"/>
      <c r="W106" s="196"/>
      <c r="X106" s="196"/>
      <c r="Y106" s="196"/>
      <c r="Z106" s="196"/>
      <c r="AA106" s="197"/>
      <c r="AC106" s="174" t="s">
        <v>48</v>
      </c>
      <c r="AD106" s="160"/>
      <c r="AE106" s="160"/>
      <c r="AF106" s="160"/>
      <c r="AG106" s="160"/>
      <c r="AH106" s="160"/>
      <c r="AI106" s="161"/>
    </row>
    <row r="107" spans="1:35" ht="18.649999999999999" customHeight="1" x14ac:dyDescent="0.35">
      <c r="A107" s="70"/>
      <c r="B107" s="49" t="s">
        <v>49</v>
      </c>
      <c r="E107" s="158"/>
      <c r="F107" s="158"/>
      <c r="G107" s="158"/>
      <c r="H107" s="158"/>
      <c r="I107" s="158"/>
      <c r="J107" s="158"/>
      <c r="S107" s="194"/>
      <c r="T107" s="195"/>
      <c r="U107" s="196"/>
      <c r="V107" s="196"/>
      <c r="W107" s="196"/>
      <c r="X107" s="196"/>
      <c r="Y107" s="196"/>
      <c r="Z107" s="196"/>
      <c r="AA107" s="197"/>
      <c r="AC107" s="175"/>
      <c r="AD107" s="163"/>
      <c r="AE107" s="163"/>
      <c r="AF107" s="163"/>
      <c r="AG107" s="163"/>
      <c r="AH107" s="163"/>
      <c r="AI107" s="164"/>
    </row>
    <row r="108" spans="1:35" ht="18.649999999999999" customHeight="1" x14ac:dyDescent="0.35">
      <c r="A108" s="71"/>
      <c r="B108" s="49" t="s">
        <v>50</v>
      </c>
      <c r="E108" s="158"/>
      <c r="F108" s="158"/>
      <c r="G108" s="158"/>
      <c r="H108" s="158"/>
      <c r="I108" s="158"/>
      <c r="J108" s="158"/>
      <c r="S108" s="194"/>
      <c r="T108" s="195"/>
      <c r="U108" s="196"/>
      <c r="V108" s="196"/>
      <c r="W108" s="196"/>
      <c r="X108" s="196"/>
      <c r="Y108" s="196"/>
      <c r="Z108" s="196"/>
      <c r="AA108" s="197"/>
      <c r="AC108" s="175"/>
      <c r="AD108" s="163"/>
      <c r="AE108" s="163"/>
      <c r="AF108" s="163"/>
      <c r="AG108" s="163"/>
      <c r="AH108" s="163"/>
      <c r="AI108" s="164"/>
    </row>
    <row r="109" spans="1:35" ht="19" customHeight="1" x14ac:dyDescent="0.35">
      <c r="S109" s="194"/>
      <c r="T109" s="195"/>
      <c r="U109" s="196"/>
      <c r="V109" s="196"/>
      <c r="W109" s="196"/>
      <c r="X109" s="196"/>
      <c r="Y109" s="196"/>
      <c r="Z109" s="196"/>
      <c r="AA109" s="197"/>
      <c r="AC109" s="175"/>
      <c r="AD109" s="163"/>
      <c r="AE109" s="163"/>
      <c r="AF109" s="163"/>
      <c r="AG109" s="163"/>
      <c r="AH109" s="163"/>
      <c r="AI109" s="164"/>
    </row>
    <row r="110" spans="1:35" ht="18.5" x14ac:dyDescent="0.45">
      <c r="A110" s="72" t="s">
        <v>51</v>
      </c>
      <c r="B110" s="46"/>
      <c r="C110" s="63"/>
      <c r="D110" s="44"/>
      <c r="E110" s="44"/>
      <c r="F110" s="44"/>
      <c r="G110" s="44"/>
      <c r="H110" s="44"/>
      <c r="S110" s="194"/>
      <c r="T110" s="195"/>
      <c r="U110" s="196"/>
      <c r="V110" s="196"/>
      <c r="W110" s="196"/>
      <c r="X110" s="196"/>
      <c r="Y110" s="196"/>
      <c r="Z110" s="196"/>
      <c r="AA110" s="197"/>
      <c r="AC110" s="198"/>
      <c r="AD110" s="199"/>
      <c r="AE110" s="199"/>
      <c r="AF110" s="199"/>
      <c r="AG110" s="199"/>
      <c r="AH110" s="199"/>
      <c r="AI110" s="200"/>
    </row>
    <row r="111" spans="1:35" ht="18.5" x14ac:dyDescent="0.45">
      <c r="A111" s="155" t="s">
        <v>52</v>
      </c>
      <c r="B111" s="155"/>
      <c r="C111" s="63">
        <f>COUNTIF(D102:AG102,"=8")</f>
        <v>0</v>
      </c>
      <c r="D111" s="44"/>
      <c r="E111" s="44"/>
      <c r="F111" s="44"/>
      <c r="G111" s="44"/>
      <c r="H111" s="44"/>
      <c r="S111" s="194" t="s">
        <v>53</v>
      </c>
      <c r="T111" s="195"/>
      <c r="U111" s="196" t="s">
        <v>78</v>
      </c>
      <c r="V111" s="196"/>
      <c r="W111" s="196"/>
      <c r="X111" s="196"/>
      <c r="Y111" s="196"/>
      <c r="Z111" s="196"/>
      <c r="AA111" s="197"/>
      <c r="AC111" s="175" t="s">
        <v>255</v>
      </c>
      <c r="AD111" s="163"/>
      <c r="AE111" s="163"/>
      <c r="AF111" s="163"/>
      <c r="AG111" s="163"/>
      <c r="AH111" s="163"/>
      <c r="AI111" s="164"/>
    </row>
    <row r="112" spans="1:35" ht="18.5" x14ac:dyDescent="0.45">
      <c r="A112" s="63" t="s">
        <v>56</v>
      </c>
      <c r="B112" s="47"/>
      <c r="C112" s="64">
        <f>NETWORKDAYS(B2,B3)-C111</f>
        <v>21</v>
      </c>
      <c r="D112" s="44"/>
      <c r="E112" s="44"/>
      <c r="F112" s="44"/>
      <c r="G112" s="44"/>
      <c r="H112" s="44"/>
      <c r="S112" s="194"/>
      <c r="T112" s="195"/>
      <c r="U112" s="196"/>
      <c r="V112" s="196"/>
      <c r="W112" s="196"/>
      <c r="X112" s="196"/>
      <c r="Y112" s="196"/>
      <c r="Z112" s="196"/>
      <c r="AA112" s="197"/>
      <c r="AC112" s="175"/>
      <c r="AD112" s="163"/>
      <c r="AE112" s="163"/>
      <c r="AF112" s="163"/>
      <c r="AG112" s="163"/>
      <c r="AH112" s="163"/>
      <c r="AI112" s="164"/>
    </row>
    <row r="113" spans="1:35" ht="18.5" x14ac:dyDescent="0.45">
      <c r="A113" s="63" t="s">
        <v>57</v>
      </c>
      <c r="B113" s="47"/>
      <c r="C113" s="63">
        <f>AH101/8</f>
        <v>0</v>
      </c>
      <c r="D113" s="44"/>
      <c r="E113" s="44"/>
      <c r="F113" s="44"/>
      <c r="G113" s="44"/>
      <c r="H113" s="44"/>
      <c r="S113" s="194"/>
      <c r="T113" s="195"/>
      <c r="U113" s="196"/>
      <c r="V113" s="196"/>
      <c r="W113" s="196"/>
      <c r="X113" s="196"/>
      <c r="Y113" s="196"/>
      <c r="Z113" s="196"/>
      <c r="AA113" s="197"/>
      <c r="AC113" s="175"/>
      <c r="AD113" s="163"/>
      <c r="AE113" s="163"/>
      <c r="AF113" s="163"/>
      <c r="AG113" s="163"/>
      <c r="AH113" s="163"/>
      <c r="AI113" s="164"/>
    </row>
    <row r="114" spans="1:35" ht="18.5" x14ac:dyDescent="0.45">
      <c r="A114" s="63" t="s">
        <v>58</v>
      </c>
      <c r="B114" s="47"/>
      <c r="C114" s="63">
        <f>AH100/8</f>
        <v>0</v>
      </c>
      <c r="D114" s="44"/>
      <c r="E114" s="44"/>
      <c r="F114" s="44"/>
      <c r="G114" s="44"/>
      <c r="H114" s="44"/>
      <c r="S114" s="194"/>
      <c r="T114" s="195"/>
      <c r="U114" s="196"/>
      <c r="V114" s="196"/>
      <c r="W114" s="196"/>
      <c r="X114" s="196"/>
      <c r="Y114" s="196"/>
      <c r="Z114" s="196"/>
      <c r="AA114" s="197"/>
      <c r="AC114" s="175"/>
      <c r="AD114" s="163"/>
      <c r="AE114" s="163"/>
      <c r="AF114" s="163"/>
      <c r="AG114" s="163"/>
      <c r="AH114" s="163"/>
      <c r="AI114" s="164"/>
    </row>
    <row r="115" spans="1:35" ht="19" thickBot="1" x14ac:dyDescent="0.5">
      <c r="A115" s="146" t="s">
        <v>59</v>
      </c>
      <c r="B115" s="146"/>
      <c r="C115" s="63">
        <f>COUNTIF(D103:AG103,"&gt;0")</f>
        <v>21</v>
      </c>
      <c r="D115" s="44"/>
      <c r="E115" s="44"/>
      <c r="F115" s="44"/>
      <c r="G115" s="44"/>
      <c r="H115" s="44"/>
      <c r="S115" s="201"/>
      <c r="T115" s="202"/>
      <c r="U115" s="203"/>
      <c r="V115" s="203"/>
      <c r="W115" s="203"/>
      <c r="X115" s="203"/>
      <c r="Y115" s="203"/>
      <c r="Z115" s="203"/>
      <c r="AA115" s="204"/>
      <c r="AC115" s="176"/>
      <c r="AD115" s="166"/>
      <c r="AE115" s="166"/>
      <c r="AF115" s="166"/>
      <c r="AG115" s="166"/>
      <c r="AH115" s="166"/>
      <c r="AI115" s="167"/>
    </row>
    <row r="116" spans="1:35" ht="18.5" x14ac:dyDescent="0.45">
      <c r="A116" s="63" t="s">
        <v>60</v>
      </c>
      <c r="B116" s="47"/>
      <c r="C116" s="65">
        <f>C115/(C115+C113+C114)</f>
        <v>1</v>
      </c>
      <c r="D116" s="44"/>
      <c r="E116" s="44"/>
      <c r="F116" s="44"/>
      <c r="G116" s="44"/>
      <c r="H116" s="44"/>
    </row>
    <row r="117" spans="1:35" ht="18.5" x14ac:dyDescent="0.45">
      <c r="A117" s="63"/>
      <c r="B117" s="47"/>
      <c r="C117" s="63"/>
      <c r="D117" s="44"/>
      <c r="E117" s="44"/>
      <c r="F117" s="44"/>
      <c r="G117" s="44"/>
      <c r="H117" s="44"/>
    </row>
    <row r="118" spans="1:35" ht="18.5" x14ac:dyDescent="0.45">
      <c r="A118" s="72" t="s">
        <v>61</v>
      </c>
      <c r="B118" s="46"/>
      <c r="C118" s="63"/>
      <c r="D118" s="44"/>
      <c r="E118" s="44"/>
      <c r="F118" s="44"/>
      <c r="G118" s="44"/>
      <c r="H118" s="44"/>
    </row>
    <row r="119" spans="1:35" ht="35.5" customHeight="1" x14ac:dyDescent="0.45">
      <c r="A119" s="146" t="s">
        <v>62</v>
      </c>
      <c r="B119" s="146"/>
      <c r="C119" s="63">
        <f>AH103</f>
        <v>168</v>
      </c>
      <c r="D119" s="44"/>
      <c r="E119" s="44"/>
      <c r="F119" s="44"/>
      <c r="G119" s="44"/>
      <c r="H119" s="44"/>
    </row>
    <row r="120" spans="1:35" ht="38.15" customHeight="1" x14ac:dyDescent="0.45">
      <c r="A120" s="146" t="s">
        <v>63</v>
      </c>
      <c r="B120" s="146"/>
      <c r="C120" s="63">
        <v>39</v>
      </c>
      <c r="D120" s="44"/>
      <c r="E120" s="44"/>
      <c r="F120" s="44"/>
      <c r="G120" s="44"/>
      <c r="H120" s="44"/>
    </row>
    <row r="121" spans="1:35" ht="18.5" x14ac:dyDescent="0.45">
      <c r="A121" s="63" t="s">
        <v>64</v>
      </c>
      <c r="B121" s="48"/>
      <c r="C121" s="63">
        <f>SUMIFS($AH$12:$AH$98, $C$12:$C$98, "Morning")</f>
        <v>21</v>
      </c>
      <c r="D121" s="44"/>
      <c r="E121" s="44"/>
      <c r="F121" s="44"/>
      <c r="G121" s="44"/>
      <c r="H121" s="44"/>
    </row>
    <row r="122" spans="1:35" ht="18.5" x14ac:dyDescent="0.45">
      <c r="A122" s="63" t="s">
        <v>65</v>
      </c>
      <c r="B122" s="48"/>
      <c r="C122" s="63">
        <f>SUMIFS($AH$12:$AH$98, $C$12:$C$98, "Afternoon")</f>
        <v>0</v>
      </c>
      <c r="D122" s="44"/>
      <c r="E122" s="44"/>
      <c r="F122" s="44"/>
      <c r="G122" s="44"/>
      <c r="H122" s="44"/>
      <c r="I122" s="44"/>
      <c r="J122" s="44"/>
    </row>
    <row r="123" spans="1:35" ht="18.5" x14ac:dyDescent="0.45">
      <c r="A123" s="63" t="s">
        <v>66</v>
      </c>
      <c r="B123" s="48"/>
      <c r="C123" s="63">
        <f>SUMIFS($AH$12:$AH$98, $C$12:$C$98, "Night")</f>
        <v>0</v>
      </c>
      <c r="D123" s="44"/>
      <c r="E123" s="44"/>
      <c r="F123" s="44"/>
      <c r="G123" s="44"/>
      <c r="H123" s="44"/>
      <c r="I123" s="44"/>
      <c r="J123" s="44"/>
    </row>
    <row r="124" spans="1:35" ht="18.5" x14ac:dyDescent="0.45">
      <c r="A124" s="63"/>
      <c r="B124" s="47"/>
      <c r="C124" s="63"/>
      <c r="D124" s="44"/>
      <c r="E124" s="44"/>
      <c r="F124" s="44"/>
      <c r="G124" s="44"/>
      <c r="H124" s="44"/>
      <c r="I124" s="44"/>
      <c r="J124" s="44"/>
    </row>
    <row r="125" spans="1:35" ht="18.5" x14ac:dyDescent="0.45">
      <c r="A125" s="72" t="s">
        <v>67</v>
      </c>
      <c r="B125" s="46"/>
      <c r="C125" s="63"/>
      <c r="D125" s="44"/>
      <c r="E125" s="44"/>
      <c r="F125" s="44"/>
      <c r="G125" s="44"/>
      <c r="H125" s="44"/>
      <c r="I125" s="44"/>
      <c r="J125" s="44"/>
    </row>
    <row r="126" spans="1:35" ht="18.5" x14ac:dyDescent="0.45">
      <c r="A126" s="63" t="s">
        <v>68</v>
      </c>
      <c r="B126" s="47"/>
      <c r="C126" s="63"/>
      <c r="D126" s="44"/>
      <c r="E126" s="44"/>
      <c r="F126" s="44"/>
      <c r="G126" s="44"/>
      <c r="H126" s="44"/>
      <c r="I126" s="44"/>
      <c r="J126" s="44"/>
    </row>
    <row r="127" spans="1:35" ht="18.5" x14ac:dyDescent="0.45">
      <c r="A127" s="63" t="s">
        <v>69</v>
      </c>
      <c r="B127" s="47"/>
      <c r="C127" s="63"/>
      <c r="D127" s="44"/>
      <c r="E127" s="44"/>
      <c r="F127" s="44"/>
      <c r="G127" s="44"/>
      <c r="H127" s="44"/>
      <c r="I127" s="44"/>
      <c r="J127" s="44"/>
    </row>
    <row r="128" spans="1:35" ht="18.5" x14ac:dyDescent="0.45">
      <c r="A128" s="63"/>
      <c r="B128" s="47"/>
      <c r="C128" s="63"/>
      <c r="D128" s="44"/>
      <c r="E128" s="44"/>
      <c r="F128" s="44"/>
      <c r="G128" s="44"/>
      <c r="H128" s="44"/>
      <c r="I128" s="44"/>
      <c r="J128" s="44"/>
    </row>
    <row r="130" ht="155.5" customHeight="1" x14ac:dyDescent="0.35"/>
    <row r="131" ht="169" customHeight="1" x14ac:dyDescent="0.35"/>
  </sheetData>
  <mergeCells count="24">
    <mergeCell ref="A119:B119"/>
    <mergeCell ref="A120:B120"/>
    <mergeCell ref="AC105:AI105"/>
    <mergeCell ref="S106:T110"/>
    <mergeCell ref="U106:AA110"/>
    <mergeCell ref="AC106:AI110"/>
    <mergeCell ref="A111:B111"/>
    <mergeCell ref="S111:T115"/>
    <mergeCell ref="U111:AA115"/>
    <mergeCell ref="AC111:AI115"/>
    <mergeCell ref="A115:B115"/>
    <mergeCell ref="S105:AA105"/>
    <mergeCell ref="A100:C100"/>
    <mergeCell ref="A101:C101"/>
    <mergeCell ref="A102:C102"/>
    <mergeCell ref="A103:C103"/>
    <mergeCell ref="E105:J108"/>
    <mergeCell ref="AH9:AH10"/>
    <mergeCell ref="N5:Q5"/>
    <mergeCell ref="N6:Q6"/>
    <mergeCell ref="A9:A10"/>
    <mergeCell ref="B9:B10"/>
    <mergeCell ref="C9:C10"/>
    <mergeCell ref="A12:A93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98 D99:AF99 D100:AG103">
    <cfRule type="expression" dxfId="3" priority="36">
      <formula>D$102=8</formula>
    </cfRule>
  </conditionalFormatting>
  <conditionalFormatting sqref="D100:AG103 D9:AG98 D99:AF99">
    <cfRule type="expression" dxfId="2" priority="35">
      <formula>OR(D$9="Sat",D$9="Sun")</formula>
    </cfRule>
  </conditionalFormatting>
  <conditionalFormatting sqref="D103:AG103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79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80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81</v>
      </c>
      <c r="D7" s="36"/>
      <c r="E7" s="11" t="s">
        <v>82</v>
      </c>
      <c r="F7" s="11"/>
      <c r="G7" s="12"/>
    </row>
    <row r="8" spans="1:26" ht="30" customHeight="1" x14ac:dyDescent="0.35">
      <c r="C8" s="10"/>
      <c r="D8" s="37"/>
      <c r="E8" s="11" t="s">
        <v>83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84</v>
      </c>
      <c r="C10" s="95" t="s">
        <v>85</v>
      </c>
      <c r="D10" s="95" t="s">
        <v>86</v>
      </c>
      <c r="E10" s="101" t="s">
        <v>87</v>
      </c>
      <c r="F10" s="95" t="s">
        <v>88</v>
      </c>
      <c r="G10" s="13" t="s">
        <v>89</v>
      </c>
    </row>
    <row r="11" spans="1:26" ht="22" customHeight="1" x14ac:dyDescent="0.35">
      <c r="B11" s="38" t="s">
        <v>90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91</v>
      </c>
      <c r="E12" s="16" t="s">
        <v>92</v>
      </c>
      <c r="F12" s="15" t="s">
        <v>93</v>
      </c>
      <c r="G12" s="17" t="s">
        <v>94</v>
      </c>
    </row>
    <row r="13" spans="1:26" ht="26" x14ac:dyDescent="0.35">
      <c r="B13" s="14">
        <v>2</v>
      </c>
      <c r="C13" s="22" t="s">
        <v>6</v>
      </c>
      <c r="D13" s="21" t="s">
        <v>95</v>
      </c>
      <c r="E13" s="16" t="s">
        <v>92</v>
      </c>
      <c r="F13" s="15" t="s">
        <v>96</v>
      </c>
      <c r="G13" s="19" t="s">
        <v>97</v>
      </c>
      <c r="H13" s="3"/>
    </row>
    <row r="14" spans="1:26" ht="26" x14ac:dyDescent="0.35">
      <c r="B14" s="14">
        <v>3</v>
      </c>
      <c r="C14" s="22" t="s">
        <v>98</v>
      </c>
      <c r="D14" s="21" t="s">
        <v>99</v>
      </c>
      <c r="E14" s="16" t="s">
        <v>92</v>
      </c>
      <c r="F14" s="15" t="s">
        <v>100</v>
      </c>
      <c r="G14" s="19" t="s">
        <v>101</v>
      </c>
      <c r="H14" s="23"/>
    </row>
    <row r="15" spans="1:26" ht="26" x14ac:dyDescent="0.35">
      <c r="B15" s="14">
        <v>4</v>
      </c>
      <c r="C15" s="22" t="s">
        <v>18</v>
      </c>
      <c r="D15" s="21" t="s">
        <v>102</v>
      </c>
      <c r="E15" s="16" t="s">
        <v>92</v>
      </c>
      <c r="F15" s="15" t="s">
        <v>103</v>
      </c>
      <c r="G15" s="19" t="s">
        <v>104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105</v>
      </c>
      <c r="E16" s="16" t="s">
        <v>92</v>
      </c>
      <c r="F16" s="15" t="s">
        <v>106</v>
      </c>
      <c r="G16" s="19" t="s">
        <v>107</v>
      </c>
      <c r="H16" s="23"/>
    </row>
    <row r="17" spans="2:8" ht="39" x14ac:dyDescent="0.35">
      <c r="B17" s="14">
        <v>6</v>
      </c>
      <c r="C17" s="22" t="s">
        <v>14</v>
      </c>
      <c r="D17" s="21" t="s">
        <v>108</v>
      </c>
      <c r="E17" s="16" t="s">
        <v>92</v>
      </c>
      <c r="F17" s="15" t="s">
        <v>109</v>
      </c>
      <c r="G17" s="19" t="s">
        <v>110</v>
      </c>
      <c r="H17" s="23"/>
    </row>
    <row r="18" spans="2:8" ht="26" x14ac:dyDescent="0.35">
      <c r="B18" s="14">
        <v>7</v>
      </c>
      <c r="C18" s="138" t="s">
        <v>111</v>
      </c>
      <c r="D18" s="21" t="s">
        <v>112</v>
      </c>
      <c r="E18" s="16" t="s">
        <v>92</v>
      </c>
      <c r="F18" s="15" t="s">
        <v>113</v>
      </c>
      <c r="G18" s="19" t="s">
        <v>114</v>
      </c>
      <c r="H18" s="23"/>
    </row>
    <row r="19" spans="2:8" ht="52" x14ac:dyDescent="0.35">
      <c r="B19" s="14">
        <v>8</v>
      </c>
      <c r="C19" s="40" t="s">
        <v>115</v>
      </c>
      <c r="D19" s="21" t="s">
        <v>116</v>
      </c>
      <c r="E19" s="19" t="s">
        <v>92</v>
      </c>
      <c r="F19" s="21" t="s">
        <v>117</v>
      </c>
      <c r="G19" s="21" t="s">
        <v>118</v>
      </c>
      <c r="H19" s="24"/>
    </row>
    <row r="20" spans="2:8" ht="27.65" customHeight="1" x14ac:dyDescent="0.35">
      <c r="B20" s="38" t="s">
        <v>119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120</v>
      </c>
      <c r="D21" s="21" t="s">
        <v>121</v>
      </c>
      <c r="E21" s="20" t="s">
        <v>92</v>
      </c>
      <c r="F21" s="21" t="s">
        <v>122</v>
      </c>
      <c r="G21" s="19" t="s">
        <v>123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124</v>
      </c>
      <c r="E22" s="19" t="s">
        <v>92</v>
      </c>
      <c r="F22" s="21" t="s">
        <v>125</v>
      </c>
      <c r="G22" s="25" t="s">
        <v>126</v>
      </c>
      <c r="H22" s="24"/>
    </row>
    <row r="23" spans="2:8" ht="52" x14ac:dyDescent="0.35">
      <c r="B23" s="18">
        <v>11</v>
      </c>
      <c r="C23" s="39" t="s">
        <v>127</v>
      </c>
      <c r="D23" s="26" t="s">
        <v>128</v>
      </c>
      <c r="E23" s="19" t="s">
        <v>92</v>
      </c>
      <c r="F23" s="21" t="s">
        <v>129</v>
      </c>
      <c r="G23" s="19" t="s">
        <v>130</v>
      </c>
      <c r="H23" s="1"/>
    </row>
    <row r="24" spans="2:8" ht="91" x14ac:dyDescent="0.35">
      <c r="B24" s="14">
        <v>12</v>
      </c>
      <c r="C24" s="39" t="s">
        <v>131</v>
      </c>
      <c r="D24" s="21" t="s">
        <v>132</v>
      </c>
      <c r="E24" s="19" t="s">
        <v>133</v>
      </c>
      <c r="F24" s="21" t="s">
        <v>134</v>
      </c>
      <c r="G24" s="19" t="s">
        <v>135</v>
      </c>
      <c r="H24" s="24"/>
    </row>
    <row r="25" spans="2:8" ht="104" x14ac:dyDescent="0.35">
      <c r="B25" s="18">
        <v>13</v>
      </c>
      <c r="C25" s="41" t="s">
        <v>136</v>
      </c>
      <c r="D25" s="26" t="s">
        <v>137</v>
      </c>
      <c r="E25" s="19" t="s">
        <v>133</v>
      </c>
      <c r="F25" s="21" t="s">
        <v>138</v>
      </c>
      <c r="G25" s="19" t="s">
        <v>139</v>
      </c>
      <c r="H25" s="1"/>
    </row>
    <row r="26" spans="2:8" ht="52" x14ac:dyDescent="0.35">
      <c r="B26" s="14">
        <v>14</v>
      </c>
      <c r="C26" s="103" t="s">
        <v>140</v>
      </c>
      <c r="D26" s="27" t="s">
        <v>141</v>
      </c>
      <c r="E26" s="30" t="s">
        <v>133</v>
      </c>
      <c r="F26" s="27"/>
      <c r="G26" s="30" t="s">
        <v>142</v>
      </c>
      <c r="H26" s="1"/>
    </row>
    <row r="27" spans="2:8" ht="27.65" customHeight="1" x14ac:dyDescent="0.35">
      <c r="B27" s="104" t="s">
        <v>143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144</v>
      </c>
      <c r="E28" s="29" t="s">
        <v>145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146</v>
      </c>
      <c r="E29" s="29" t="s">
        <v>145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147</v>
      </c>
      <c r="E30" s="29" t="s">
        <v>145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148</v>
      </c>
      <c r="E31" s="29" t="s">
        <v>145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149</v>
      </c>
      <c r="E32" s="29" t="s">
        <v>145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150</v>
      </c>
      <c r="E33" s="29" t="s">
        <v>145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151</v>
      </c>
      <c r="E34" s="29" t="s">
        <v>145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152</v>
      </c>
      <c r="D35" s="117" t="s">
        <v>153</v>
      </c>
      <c r="E35" s="28" t="s">
        <v>92</v>
      </c>
      <c r="F35" s="118" t="s">
        <v>154</v>
      </c>
      <c r="G35" s="119" t="s">
        <v>155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156</v>
      </c>
      <c r="E36" s="29" t="s">
        <v>145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157</v>
      </c>
      <c r="E37" s="29" t="s">
        <v>145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158</v>
      </c>
      <c r="E38" s="29" t="s">
        <v>145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159</v>
      </c>
      <c r="D39" s="122" t="s">
        <v>160</v>
      </c>
      <c r="E39" s="122" t="s">
        <v>92</v>
      </c>
      <c r="F39" s="121"/>
      <c r="G39" s="121" t="s">
        <v>161</v>
      </c>
      <c r="H39" s="24"/>
    </row>
    <row r="40" spans="2:8" ht="65" x14ac:dyDescent="0.35">
      <c r="B40" s="107">
        <v>27</v>
      </c>
      <c r="C40" s="115" t="s">
        <v>162</v>
      </c>
      <c r="D40" s="122" t="s">
        <v>163</v>
      </c>
      <c r="E40" s="119" t="s">
        <v>164</v>
      </c>
      <c r="F40" s="122" t="s">
        <v>165</v>
      </c>
      <c r="G40" s="119" t="s">
        <v>166</v>
      </c>
      <c r="H40" s="24"/>
    </row>
    <row r="41" spans="2:8" ht="71.150000000000006" customHeight="1" x14ac:dyDescent="0.35">
      <c r="B41" s="107">
        <v>28</v>
      </c>
      <c r="C41" s="115" t="s">
        <v>167</v>
      </c>
      <c r="D41" s="122" t="s">
        <v>168</v>
      </c>
      <c r="E41" s="119" t="s">
        <v>169</v>
      </c>
      <c r="F41" s="122" t="s">
        <v>170</v>
      </c>
      <c r="G41" s="119" t="s">
        <v>171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8"/>
      <c r="G47" s="122"/>
    </row>
    <row r="48" spans="2:8" x14ac:dyDescent="0.35">
      <c r="B48" s="107"/>
      <c r="C48" s="128"/>
      <c r="D48" s="122"/>
      <c r="E48" s="119"/>
      <c r="F48" s="208"/>
      <c r="G48" s="122"/>
    </row>
    <row r="49" spans="2:8" x14ac:dyDescent="0.35">
      <c r="B49" s="107"/>
      <c r="C49" s="128"/>
      <c r="D49" s="122"/>
      <c r="E49" s="119"/>
      <c r="F49" s="208"/>
      <c r="G49" s="122"/>
    </row>
    <row r="50" spans="2:8" x14ac:dyDescent="0.35">
      <c r="B50" s="107"/>
      <c r="C50" s="129"/>
      <c r="D50" s="122"/>
      <c r="E50" s="119"/>
      <c r="F50" s="208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2024-11-05T23:05:19Z</dcterms:modified>
  <cp:category/>
  <cp:contentStatus/>
</cp:coreProperties>
</file>