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"/>
    </mc:Choice>
  </mc:AlternateContent>
  <xr:revisionPtr revIDLastSave="413" documentId="13_ncr:1_{415E537A-6E25-4668-B89C-749B2694CC9F}" xr6:coauthVersionLast="47" xr6:coauthVersionMax="47" xr10:uidLastSave="{0AEF39E0-593E-4EBE-9465-AF79D85C00E8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28" i="30" l="1"/>
  <c r="AH129" i="30"/>
  <c r="AH130" i="30"/>
  <c r="AH131" i="30"/>
  <c r="AH132" i="30"/>
  <c r="AH133" i="30"/>
  <c r="AH134" i="30"/>
  <c r="AH135" i="30"/>
  <c r="AH136" i="30"/>
  <c r="AH137" i="30"/>
  <c r="AH138" i="30"/>
  <c r="AH139" i="30"/>
  <c r="AH140" i="30"/>
  <c r="AH141" i="30"/>
  <c r="AH142" i="30"/>
  <c r="AH157" i="30"/>
  <c r="AH143" i="30"/>
  <c r="AH144" i="30"/>
  <c r="AH145" i="30"/>
  <c r="AH146" i="30"/>
  <c r="AH147" i="30"/>
  <c r="AH148" i="30"/>
  <c r="AH149" i="30"/>
  <c r="AH150" i="30"/>
  <c r="AH151" i="30"/>
  <c r="AH152" i="30"/>
  <c r="AH153" i="30"/>
  <c r="AH154" i="30"/>
  <c r="AH155" i="30"/>
  <c r="AH156" i="30"/>
  <c r="AH158" i="30"/>
  <c r="AH159" i="30"/>
  <c r="AH160" i="30"/>
  <c r="AH161" i="30"/>
  <c r="AH77" i="30"/>
  <c r="AH78" i="30"/>
  <c r="AH79" i="30"/>
  <c r="AH80" i="30"/>
  <c r="AH81" i="30"/>
  <c r="AH82" i="30"/>
  <c r="AH83" i="30"/>
  <c r="AH84" i="30"/>
  <c r="AH85" i="30"/>
  <c r="AH86" i="30"/>
  <c r="AH87" i="30"/>
  <c r="AH88" i="30"/>
  <c r="AH89" i="30"/>
  <c r="AH90" i="30"/>
  <c r="AH91" i="30"/>
  <c r="AH92" i="30"/>
  <c r="AH93" i="30"/>
  <c r="AH94" i="30"/>
  <c r="AH95" i="30"/>
  <c r="AH96" i="30"/>
  <c r="AH97" i="30"/>
  <c r="AH98" i="30"/>
  <c r="AH99" i="30"/>
  <c r="AH100" i="30"/>
  <c r="AH101" i="30"/>
  <c r="AH102" i="30"/>
  <c r="AH103" i="30"/>
  <c r="AH104" i="30"/>
  <c r="AH105" i="30"/>
  <c r="AH106" i="30"/>
  <c r="AH107" i="30"/>
  <c r="AH108" i="30"/>
  <c r="AH109" i="30"/>
  <c r="AH110" i="30"/>
  <c r="AH69" i="30"/>
  <c r="AH70" i="30"/>
  <c r="AH71" i="30"/>
  <c r="AH72" i="30"/>
  <c r="AH73" i="30"/>
  <c r="AH74" i="30"/>
  <c r="AH75" i="30"/>
  <c r="AH76" i="30"/>
  <c r="AH111" i="30"/>
  <c r="AH112" i="30"/>
  <c r="AH113" i="30"/>
  <c r="AH114" i="30"/>
  <c r="AH115" i="30"/>
  <c r="AH116" i="30"/>
  <c r="AH117" i="30"/>
  <c r="AH118" i="30"/>
  <c r="AH119" i="30"/>
  <c r="AH120" i="30"/>
  <c r="AH121" i="30"/>
  <c r="AH122" i="30"/>
  <c r="AH123" i="30"/>
  <c r="AH124" i="30"/>
  <c r="AH125" i="30"/>
  <c r="AH126" i="30"/>
  <c r="AH127" i="30"/>
  <c r="AH40" i="30"/>
  <c r="AH41" i="30"/>
  <c r="AH42" i="30"/>
  <c r="AH43" i="30"/>
  <c r="AH44" i="30"/>
  <c r="AH45" i="30"/>
  <c r="AH46" i="30"/>
  <c r="AH47" i="30"/>
  <c r="AH48" i="30"/>
  <c r="AH49" i="30"/>
  <c r="AH50" i="30"/>
  <c r="AH51" i="30"/>
  <c r="AH52" i="30"/>
  <c r="AH53" i="30"/>
  <c r="AH54" i="30"/>
  <c r="AH55" i="30"/>
  <c r="AH56" i="30"/>
  <c r="AH57" i="30"/>
  <c r="AH58" i="30"/>
  <c r="AH59" i="30"/>
  <c r="AH60" i="30"/>
  <c r="AH61" i="30"/>
  <c r="AH62" i="30"/>
  <c r="AH63" i="30"/>
  <c r="AH64" i="30"/>
  <c r="AH65" i="30"/>
  <c r="AH66" i="30"/>
  <c r="AH67" i="30"/>
  <c r="AH68" i="30"/>
  <c r="AH17" i="30"/>
  <c r="AH18" i="30"/>
  <c r="AH19" i="30"/>
  <c r="AH20" i="30"/>
  <c r="AH21" i="30"/>
  <c r="AH22" i="30"/>
  <c r="AH23" i="30"/>
  <c r="AH24" i="30"/>
  <c r="AH25" i="30"/>
  <c r="AH26" i="30"/>
  <c r="AH27" i="30"/>
  <c r="AH28" i="30"/>
  <c r="AH29" i="30"/>
  <c r="AH30" i="30"/>
  <c r="AH31" i="30"/>
  <c r="AH32" i="30"/>
  <c r="AH33" i="30"/>
  <c r="AH34" i="30"/>
  <c r="AH35" i="30"/>
  <c r="AH36" i="30"/>
  <c r="AH37" i="30"/>
  <c r="AH38" i="30"/>
  <c r="AH39" i="30"/>
  <c r="AC170" i="30"/>
  <c r="AH12" i="30"/>
  <c r="AH13" i="30"/>
  <c r="AH14" i="30"/>
  <c r="AH15" i="30"/>
  <c r="AH16" i="30"/>
  <c r="AH164" i="30"/>
  <c r="C178" i="30" l="1"/>
  <c r="C179" i="30" s="1"/>
  <c r="AG170" i="30"/>
  <c r="AF170" i="30"/>
  <c r="AE170" i="30"/>
  <c r="AD170" i="30"/>
  <c r="AB170" i="30"/>
  <c r="AA170" i="30"/>
  <c r="Z170" i="30"/>
  <c r="Y170" i="30"/>
  <c r="X170" i="30"/>
  <c r="W170" i="30"/>
  <c r="V170" i="30"/>
  <c r="U170" i="30"/>
  <c r="T170" i="30"/>
  <c r="S170" i="30"/>
  <c r="R170" i="30"/>
  <c r="Q170" i="30"/>
  <c r="P170" i="30"/>
  <c r="O170" i="30"/>
  <c r="N170" i="30"/>
  <c r="M170" i="30"/>
  <c r="L170" i="30"/>
  <c r="K170" i="30"/>
  <c r="J170" i="30"/>
  <c r="I170" i="30"/>
  <c r="H170" i="30"/>
  <c r="G170" i="30"/>
  <c r="F170" i="30"/>
  <c r="E170" i="30"/>
  <c r="D170" i="30"/>
  <c r="AH169" i="30"/>
  <c r="AH168" i="30"/>
  <c r="C180" i="30" s="1"/>
  <c r="AH167" i="30"/>
  <c r="C181" i="30" s="1"/>
  <c r="AH165" i="30"/>
  <c r="C190" i="30" s="1"/>
  <c r="C189" i="30"/>
  <c r="AH163" i="30"/>
  <c r="C188" i="30" s="1"/>
  <c r="D10" i="30" a="1"/>
  <c r="Y9" i="30" s="1"/>
  <c r="N25" i="28"/>
  <c r="W25" i="28"/>
  <c r="AC25" i="28"/>
  <c r="J25" i="28"/>
  <c r="AF25" i="28"/>
  <c r="D10" i="28" a="1"/>
  <c r="D10" i="28" s="1"/>
  <c r="C182" i="30" l="1"/>
  <c r="C183" i="30" s="1"/>
  <c r="J9" i="30"/>
  <c r="O9" i="30"/>
  <c r="AB9" i="30"/>
  <c r="AH170" i="30"/>
  <c r="C186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<sst xmlns="http://schemas.openxmlformats.org/spreadsheetml/2006/main" count="325" uniqueCount="225">
  <si>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</si>
  <si>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</si>
  <si>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</si>
  <si>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</si>
  <si>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</si>
  <si>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</si>
  <si>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</si>
  <si>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</si>
  <si>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</si>
  <si>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</si>
  <si>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</si>
  <si>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</si>
  <si>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</si>
  <si>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</si>
  <si>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</si>
  <si>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</si>
  <si>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</si>
  <si>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</si>
  <si>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</si>
  <si>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</si>
  <si>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</si>
  <si>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</si>
  <si>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</si>
  <si>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</si>
  <si>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</si>
  <si>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</si>
  <si>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</si>
  <si>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</si>
  <si>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</si>
  <si>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</si>
  <si>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</si>
  <si>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</si>
  <si>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</si>
  <si>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</si>
  <si>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</si>
  <si>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</si>
  <si>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</si>
  <si>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</si>
  <si>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</si>
  <si>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</si>
  <si>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</si>
  <si>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</si>
  <si>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</si>
  <si>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</si>
  <si>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</si>
  <si>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</si>
  <si>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</si>
  <si>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</si>
  <si>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</si>
  <si>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</si>
  <si>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</si>
  <si>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</si>
  <si>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</si>
  <si>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</si>
  <si>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</si>
  <si>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</si>
  <si>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</si>
  <si>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</si>
  <si>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</si>
  <si>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</si>
  <si>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</si>
  <si>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</si>
  <si>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</si>
  <si>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</si>
  <si>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</si>
  <si>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</si>
  <si>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</si>
  <si>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</si>
  <si>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</si>
  <si>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</si>
  <si>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Bayu Bagus Bagaswara</t>
  </si>
  <si>
    <t>Edy Yanto</t>
  </si>
  <si>
    <t>PO.67515</t>
  </si>
  <si>
    <t>IT Java Developer</t>
  </si>
  <si>
    <t>Dody Arya</t>
  </si>
  <si>
    <t>Bank Danamon Falatehan</t>
  </si>
  <si>
    <t>CRF-5094 CSA Release 9B - LKPBU &amp; LBABK</t>
  </si>
  <si>
    <t>Daily IT TFC</t>
  </si>
  <si>
    <t>please drop your signature here
Edy Yanto</t>
  </si>
  <si>
    <t>please drop your signature here
Dody Arya</t>
  </si>
  <si>
    <t>04-Nov-24
Bayu Bagus Bagaswara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</si>
  <si>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</si>
  <si>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</si>
  <si>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</si>
  <si>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</si>
  <si>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</si>
  <si>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</si>
  <si>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</si>
  <si>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</si>
  <si>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</si>
  <si>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</si>
  <si>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</si>
  <si>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</si>
  <si>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</si>
  <si>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</si>
  <si>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</si>
  <si>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</si>
  <si>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</si>
  <si>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</si>
  <si>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</si>
  <si>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</si>
  <si>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</si>
  <si>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</si>
  <si>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</si>
  <si>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</si>
  <si>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</si>
  <si>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</si>
  <si>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</si>
  <si>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</si>
  <si>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</si>
  <si>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</si>
  <si>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</si>
  <si>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</si>
  <si>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</si>
  <si>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</si>
  <si>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</si>
  <si>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</si>
  <si>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</si>
  <si>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</si>
  <si>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</si>
  <si>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</si>
  <si>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</si>
  <si>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</si>
  <si>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</si>
  <si>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</si>
  <si>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</si>
  <si>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</si>
  <si>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</si>
  <si>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</si>
  <si>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</si>
  <si>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</si>
  <si>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</si>
  <si>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</si>
  <si>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</si>
  <si>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</si>
  <si>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</si>
  <si>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</si>
  <si>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</si>
  <si>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</si>
  <si>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</si>
  <si>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</si>
  <si>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</si>
  <si>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</si>
  <si>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</si>
  <si>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</si>
  <si>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</si>
  <si>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</si>
  <si>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</si>
  <si>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</si>
  <si>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</si>
  <si>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</si>
  <si>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</si>
  <si>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</si>
  <si>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</si>
  <si>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</si>
  <si>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</si>
  <si>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</si>
  <si>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</si>
  <si>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</si>
  <si>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</si>
  <si>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</si>
  <si>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</si>
  <si>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</si>
  <si>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</si>
  <si>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</si>
  <si>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</si>
  <si>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</si>
  <si>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</si>
  <si>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</si>
  <si>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</si>
  <si>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</si>
  <si>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</si>
  <si>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</si>
  <si>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</si>
  <si>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Brainstorming and analyze process of dashboard monitoring data status features</t>
  </si>
  <si>
    <t>Brainstorming and analye process of Process Asset Under Custody features</t>
  </si>
  <si>
    <t>Brainstorming and analyze process of Generate TXT file Asset Under Custody features</t>
  </si>
  <si>
    <t>Brainstorming and analyze process of Update data Asset Under Custody by type effect code Mutual Fund features</t>
  </si>
  <si>
    <t>Development Code</t>
  </si>
  <si>
    <t>Development code for Util Class with trimIfNotNull and setIfNullOrEmpty functions</t>
  </si>
  <si>
    <t>Brainstorm and analyze process trim request data</t>
  </si>
  <si>
    <t>Brainstorming and analyze process of get all data and filtering zero value Asset Under Custody features</t>
  </si>
  <si>
    <t>Development code trimIfNotNul and setIfNullOrEmpty functions in the Golongan Pemilik service</t>
  </si>
  <si>
    <t>Development code trimIfNotNul and setIfNullOrEmpty functions in the Exchange Rate service</t>
  </si>
  <si>
    <t>Development code trimIfNotNul and setIfNullOrEmpty functions in the Insurance Pension Fund service</t>
  </si>
  <si>
    <t>Development code trimIfNotNul and setIfNullOrEmpty functions in the Issuer Code Placement Bank service</t>
  </si>
  <si>
    <t>Development code trimIfNotNul and setIfNullOrEmpty functions in the Kode ISIN Efek service</t>
  </si>
  <si>
    <t>Development code trimIfNotNul and setIfNullOrEmpty functions in the Kode Issuer Efek service</t>
  </si>
  <si>
    <t>Development code to handle exception is ExchangeRateNotFoundException class</t>
  </si>
  <si>
    <t>Added exchange rate not found exception in the global exception handler</t>
  </si>
  <si>
    <t>Added logic to handle exchange rate not found in the AssetUnderCustody service</t>
  </si>
  <si>
    <t>Data grouping based on IDR and USD currencies during the Assets Under Custody calculation process</t>
  </si>
  <si>
    <t>Added logic to skip calculation if data source category is Fund Services</t>
  </si>
  <si>
    <t>Add logic to add up all USD data, then multiply by the exchange rate</t>
  </si>
  <si>
    <t>Create a Util Class to extract type effect code from data source LKPBU</t>
  </si>
  <si>
    <t>Add LBABK investor confirmation data column format</t>
  </si>
  <si>
    <t>Create a mapper class to map LKPBU model data to DTO classes</t>
  </si>
  <si>
    <t>Create condition checking code to determine LKPBU interest rate data</t>
  </si>
  <si>
    <t>Add errorMessages field in DataStatus model to accommodate error messages when reading data source</t>
  </si>
  <si>
    <t>Update the findAllByDataConcatAndMonthAndYear query method to retrieve Income data</t>
  </si>
  <si>
    <t>Add updateDataStatus and handleGeneralError logic functions in Income service to retrieve error message</t>
  </si>
  <si>
    <t>Update logic code to handle income data if the data is more than 1</t>
  </si>
  <si>
    <t>Updated the handleGeneralError and updateDataStatus logic functions in the LBABKDataSource service to set error messages</t>
  </si>
  <si>
    <t>Add enum values ​​for all type effects in TypeEffectEnum</t>
  </si>
  <si>
    <t>Add logic to generate txt file Asset Under Custody and save to server. Sorts data by code in ascending order</t>
  </si>
  <si>
    <t>Updated the Issuer Placement Bank enum validator logic based on golongan pemilik data</t>
  </si>
  <si>
    <t>Update logic validation alphanumeric data</t>
  </si>
  <si>
    <t>Add DataNotFoundHandleException exception and register it to global exception handler</t>
  </si>
  <si>
    <t>Create a checkAndConvert function to determine the value of the LKPBU lembar unit</t>
  </si>
  <si>
    <t>Unit Testing</t>
  </si>
  <si>
    <t>SIT</t>
  </si>
  <si>
    <t>Unit testing read data source and validation data</t>
  </si>
  <si>
    <t>Unit testing approval maintenance and data change</t>
  </si>
  <si>
    <t>Unit testing upload file LBABK, LKPBU, and Income</t>
  </si>
  <si>
    <t>Unit testing upload file maintenance</t>
  </si>
  <si>
    <t>Config and deploy to the server SIT</t>
  </si>
  <si>
    <t>Analyze and bug fixing portfolio code less than 6 characters and alphanumeric in the Asuransi Dapen</t>
  </si>
  <si>
    <t>Analyze and bug fixing portfolio code must not be blank in the Asuransi Dapen</t>
  </si>
  <si>
    <t>Support SIT upload data maintenance Asuransi Dapen and approval feature</t>
  </si>
  <si>
    <t>Support SIT upload data maintenance Golongan Pemilik and approval feature</t>
  </si>
  <si>
    <t>Support SIT upload data maintenance Kode ISIN Efek and approval feature</t>
  </si>
  <si>
    <t>Support SIT upload data maintenance Kode Issuer Efek and approval feature</t>
  </si>
  <si>
    <t>Support SIT upload data maintenance Issuer Placement Bank feature</t>
  </si>
  <si>
    <t>Support SIT maintenance Closing Rate feature</t>
  </si>
  <si>
    <t>Analyze and bug fixing country can not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</si>
</sst>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6" borderId="45" xfId="0" applyFont="1" applyFill="1" applyBorder="1" applyAlignment="1">
      <alignment wrapText="1"/>
    </xf>
    <xf numFmtId="0" fontId="19" fillId="6" borderId="2" xfId="0" applyFont="1" applyFill="1" applyBorder="1" applyAlignment="1">
      <alignment vertical="top"/>
    </xf>
    <xf numFmtId="0" fontId="19" fillId="6" borderId="3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wrapText="1"/>
    </xf>
    <xf numFmtId="0" fontId="19" fillId="6" borderId="45" xfId="0" applyFont="1" applyFill="1" applyBorder="1" applyAlignment="1">
      <alignment vertical="top"/>
    </xf>
    <xf numFmtId="0" fontId="19" fillId="6" borderId="4" xfId="0" applyFont="1" applyFill="1" applyBorder="1" applyAlignment="1">
      <alignment vertical="top"/>
    </xf>
    <xf numFmtId="0" fontId="19" fillId="6" borderId="36" xfId="0" applyFont="1" applyFill="1" applyBorder="1" applyAlignment="1">
      <alignment vertical="top"/>
    </xf>
    <xf numFmtId="0" fontId="19" fillId="6" borderId="34" xfId="0" applyFont="1" applyFill="1" applyBorder="1" applyAlignment="1">
      <alignment vertical="top"/>
    </xf>
    <xf numFmtId="0" fontId="19" fillId="4" borderId="5" xfId="0" applyFont="1" applyFill="1" applyBorder="1" applyAlignment="1">
      <alignment vertical="center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19" fillId="15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center"/>
    </xf>
    <xf numFmtId="0" fontId="19" fillId="15" borderId="45" xfId="0" applyFont="1" applyFill="1" applyBorder="1" applyAlignment="1">
      <alignment vertical="top"/>
    </xf>
    <xf numFmtId="0" fontId="19" fillId="15" borderId="45" xfId="0" applyFont="1" applyFill="1" applyBorder="1" applyAlignment="1">
      <alignment wrapText="1"/>
    </xf>
    <xf numFmtId="0" fontId="19" fillId="15" borderId="3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right" vertical="center"/>
    </xf>
    <xf numFmtId="0" fontId="19" fillId="15" borderId="1" xfId="0" applyFont="1" applyFill="1" applyBorder="1" applyAlignment="1">
      <alignment horizontal="center"/>
    </xf>
    <xf numFmtId="0" fontId="0" fillId="15" borderId="0" xfId="0" applyFill="1"/>
    <xf numFmtId="0" fontId="19" fillId="6" borderId="45" xfId="0" applyFont="1" applyFill="1" applyBorder="1" applyAlignment="1">
      <alignment horizontal="left" vertical="top" wrapText="1"/>
    </xf>
    <xf numFmtId="0" fontId="19" fillId="6" borderId="46" xfId="0" applyFont="1" applyFill="1" applyBorder="1" applyAlignment="1">
      <alignment horizontal="left" vertical="top" wrapText="1"/>
    </xf>
    <xf numFmtId="0" fontId="19" fillId="6" borderId="47" xfId="0" applyFont="1" applyFill="1" applyBorder="1" applyAlignment="1">
      <alignment horizontal="left" vertical="top" wrapText="1"/>
    </xf>
    <xf numFmtId="0" fontId="19" fillId="15" borderId="45" xfId="0" applyFont="1" applyFill="1" applyBorder="1" applyAlignment="1">
      <alignment horizontal="left" vertical="top" wrapText="1"/>
    </xf>
    <xf numFmtId="0" fontId="19" fillId="6" borderId="48" xfId="0" applyFont="1" applyFill="1" applyBorder="1" applyAlignment="1">
      <alignment vertical="top"/>
    </xf>
    <xf numFmtId="0" fontId="19" fillId="6" borderId="37" xfId="0" applyFont="1" applyFill="1" applyBorder="1" applyAlignment="1">
      <alignment horizontal="center" vertical="center"/>
    </xf>
    <xf numFmtId="0" fontId="19" fillId="6" borderId="39" xfId="0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9" t="s">
        <v>11</v>
      </c>
      <c r="O5" s="159"/>
      <c r="P5" s="159"/>
      <c r="Q5" s="159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8" t="s">
        <v>17</v>
      </c>
      <c r="O6" s="158"/>
      <c r="P6" s="158"/>
      <c r="Q6" s="158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9" t="s">
        <v>20</v>
      </c>
      <c r="B9" s="150" t="s">
        <v>21</v>
      </c>
      <c r="C9" s="149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50" t="s">
        <v>23</v>
      </c>
      <c r="AI9" s="90" t="s">
        <v>24</v>
      </c>
    </row>
    <row r="10" spans="1:35" ht="17" x14ac:dyDescent="0.35">
      <c r="A10" s="149"/>
      <c r="B10" s="150"/>
      <c r="C10" s="149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5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51" t="s">
        <v>38</v>
      </c>
      <c r="B22" s="152"/>
      <c r="C22" s="153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51" t="s">
        <v>39</v>
      </c>
      <c r="B23" s="152"/>
      <c r="C23" s="153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54" t="s">
        <v>40</v>
      </c>
      <c r="B24" s="155"/>
      <c r="C24" s="156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51" t="s">
        <v>41</v>
      </c>
      <c r="B25" s="152"/>
      <c r="C25" s="153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60"/>
      <c r="F27" s="160"/>
      <c r="G27" s="160"/>
      <c r="H27" s="160"/>
      <c r="I27" s="160"/>
      <c r="J27" s="160"/>
      <c r="S27" s="179" t="s">
        <v>43</v>
      </c>
      <c r="T27" s="180"/>
      <c r="U27" s="180"/>
      <c r="V27" s="180"/>
      <c r="W27" s="180"/>
      <c r="X27" s="180"/>
      <c r="Y27" s="180"/>
      <c r="Z27" s="180"/>
      <c r="AA27" s="181"/>
      <c r="AC27" s="187" t="s">
        <v>44</v>
      </c>
      <c r="AD27" s="188"/>
      <c r="AE27" s="188"/>
      <c r="AF27" s="188"/>
      <c r="AG27" s="188"/>
      <c r="AH27" s="188"/>
      <c r="AI27" s="188"/>
      <c r="AJ27" s="189"/>
    </row>
    <row r="28" spans="1:36" ht="15.65" customHeight="1" x14ac:dyDescent="0.35">
      <c r="A28" s="69"/>
      <c r="B28" s="49" t="s">
        <v>45</v>
      </c>
      <c r="E28" s="160"/>
      <c r="F28" s="160"/>
      <c r="G28" s="160"/>
      <c r="H28" s="160"/>
      <c r="I28" s="160"/>
      <c r="J28" s="160"/>
      <c r="S28" s="170" t="s">
        <v>46</v>
      </c>
      <c r="T28" s="171"/>
      <c r="U28" s="161" t="s">
        <v>47</v>
      </c>
      <c r="V28" s="162"/>
      <c r="W28" s="162"/>
      <c r="X28" s="162"/>
      <c r="Y28" s="162"/>
      <c r="Z28" s="162"/>
      <c r="AA28" s="163"/>
      <c r="AC28" s="176" t="s">
        <v>48</v>
      </c>
      <c r="AD28" s="162"/>
      <c r="AE28" s="162"/>
      <c r="AF28" s="162"/>
      <c r="AG28" s="162"/>
      <c r="AH28" s="162"/>
      <c r="AI28" s="162"/>
      <c r="AJ28" s="163"/>
    </row>
    <row r="29" spans="1:36" ht="18.649999999999999" customHeight="1" x14ac:dyDescent="0.35">
      <c r="A29" s="70"/>
      <c r="B29" s="49" t="s">
        <v>49</v>
      </c>
      <c r="E29" s="160"/>
      <c r="F29" s="160"/>
      <c r="G29" s="160"/>
      <c r="H29" s="160"/>
      <c r="I29" s="160"/>
      <c r="J29" s="160"/>
      <c r="S29" s="172"/>
      <c r="T29" s="173"/>
      <c r="U29" s="164"/>
      <c r="V29" s="165"/>
      <c r="W29" s="165"/>
      <c r="X29" s="165"/>
      <c r="Y29" s="165"/>
      <c r="Z29" s="165"/>
      <c r="AA29" s="166"/>
      <c r="AC29" s="177"/>
      <c r="AD29" s="165"/>
      <c r="AE29" s="165"/>
      <c r="AF29" s="165"/>
      <c r="AG29" s="165"/>
      <c r="AH29" s="165"/>
      <c r="AI29" s="165"/>
      <c r="AJ29" s="166"/>
    </row>
    <row r="30" spans="1:36" ht="18.649999999999999" customHeight="1" x14ac:dyDescent="0.35">
      <c r="A30" s="71"/>
      <c r="B30" s="49" t="s">
        <v>50</v>
      </c>
      <c r="E30" s="160"/>
      <c r="F30" s="160"/>
      <c r="G30" s="160"/>
      <c r="H30" s="160"/>
      <c r="I30" s="160"/>
      <c r="J30" s="160"/>
      <c r="S30" s="172"/>
      <c r="T30" s="173"/>
      <c r="U30" s="164"/>
      <c r="V30" s="165"/>
      <c r="W30" s="165"/>
      <c r="X30" s="165"/>
      <c r="Y30" s="165"/>
      <c r="Z30" s="165"/>
      <c r="AA30" s="166"/>
      <c r="AC30" s="177"/>
      <c r="AD30" s="165"/>
      <c r="AE30" s="165"/>
      <c r="AF30" s="165"/>
      <c r="AG30" s="165"/>
      <c r="AH30" s="165"/>
      <c r="AI30" s="165"/>
      <c r="AJ30" s="166"/>
    </row>
    <row r="31" spans="1:36" ht="19" customHeight="1" x14ac:dyDescent="0.35">
      <c r="S31" s="172"/>
      <c r="T31" s="173"/>
      <c r="U31" s="164"/>
      <c r="V31" s="165"/>
      <c r="W31" s="165"/>
      <c r="X31" s="165"/>
      <c r="Y31" s="165"/>
      <c r="Z31" s="165"/>
      <c r="AA31" s="166"/>
      <c r="AC31" s="177"/>
      <c r="AD31" s="165"/>
      <c r="AE31" s="165"/>
      <c r="AF31" s="165"/>
      <c r="AG31" s="165"/>
      <c r="AH31" s="165"/>
      <c r="AI31" s="165"/>
      <c r="AJ31" s="166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2"/>
      <c r="T32" s="183"/>
      <c r="U32" s="184"/>
      <c r="V32" s="185"/>
      <c r="W32" s="185"/>
      <c r="X32" s="185"/>
      <c r="Y32" s="185"/>
      <c r="Z32" s="185"/>
      <c r="AA32" s="186"/>
      <c r="AC32" s="190"/>
      <c r="AD32" s="185"/>
      <c r="AE32" s="185"/>
      <c r="AF32" s="185"/>
      <c r="AG32" s="185"/>
      <c r="AH32" s="185"/>
      <c r="AI32" s="185"/>
      <c r="AJ32" s="186"/>
    </row>
    <row r="33" spans="1:36" ht="18.649999999999999" customHeight="1" x14ac:dyDescent="0.45">
      <c r="A33" s="157" t="s">
        <v>52</v>
      </c>
      <c r="B33" s="157"/>
      <c r="C33" s="63">
        <f>COUNTIF(D24:AG24,"=8")</f>
        <v>1</v>
      </c>
      <c r="D33" s="44"/>
      <c r="E33" s="44"/>
      <c r="F33" s="44"/>
      <c r="G33" s="44"/>
      <c r="H33" s="44"/>
      <c r="S33" s="170" t="s">
        <v>53</v>
      </c>
      <c r="T33" s="171"/>
      <c r="U33" s="161" t="s">
        <v>54</v>
      </c>
      <c r="V33" s="162"/>
      <c r="W33" s="162"/>
      <c r="X33" s="162"/>
      <c r="Y33" s="162"/>
      <c r="Z33" s="162"/>
      <c r="AA33" s="163"/>
      <c r="AC33" s="176" t="s">
        <v>55</v>
      </c>
      <c r="AD33" s="162"/>
      <c r="AE33" s="162"/>
      <c r="AF33" s="162"/>
      <c r="AG33" s="162"/>
      <c r="AH33" s="162"/>
      <c r="AI33" s="162"/>
      <c r="AJ33" s="163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72"/>
      <c r="T34" s="173"/>
      <c r="U34" s="164"/>
      <c r="V34" s="165"/>
      <c r="W34" s="165"/>
      <c r="X34" s="165"/>
      <c r="Y34" s="165"/>
      <c r="Z34" s="165"/>
      <c r="AA34" s="166"/>
      <c r="AC34" s="177"/>
      <c r="AD34" s="165"/>
      <c r="AE34" s="165"/>
      <c r="AF34" s="165"/>
      <c r="AG34" s="165"/>
      <c r="AH34" s="165"/>
      <c r="AI34" s="165"/>
      <c r="AJ34" s="166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72"/>
      <c r="T35" s="173"/>
      <c r="U35" s="164"/>
      <c r="V35" s="165"/>
      <c r="W35" s="165"/>
      <c r="X35" s="165"/>
      <c r="Y35" s="165"/>
      <c r="Z35" s="165"/>
      <c r="AA35" s="166"/>
      <c r="AC35" s="177"/>
      <c r="AD35" s="165"/>
      <c r="AE35" s="165"/>
      <c r="AF35" s="165"/>
      <c r="AG35" s="165"/>
      <c r="AH35" s="165"/>
      <c r="AI35" s="165"/>
      <c r="AJ35" s="166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72"/>
      <c r="T36" s="173"/>
      <c r="U36" s="164"/>
      <c r="V36" s="165"/>
      <c r="W36" s="165"/>
      <c r="X36" s="165"/>
      <c r="Y36" s="165"/>
      <c r="Z36" s="165"/>
      <c r="AA36" s="166"/>
      <c r="AC36" s="177"/>
      <c r="AD36" s="165"/>
      <c r="AE36" s="165"/>
      <c r="AF36" s="165"/>
      <c r="AG36" s="165"/>
      <c r="AH36" s="165"/>
      <c r="AI36" s="165"/>
      <c r="AJ36" s="166"/>
    </row>
    <row r="37" spans="1:36" ht="38.15" customHeight="1" thickBot="1" x14ac:dyDescent="0.5">
      <c r="A37" s="148" t="s">
        <v>59</v>
      </c>
      <c r="B37" s="148"/>
      <c r="C37" s="63">
        <f>COUNTIF(D25:AG25,"&gt;0")</f>
        <v>20</v>
      </c>
      <c r="D37" s="44"/>
      <c r="E37" s="44"/>
      <c r="F37" s="44"/>
      <c r="G37" s="44"/>
      <c r="H37" s="44"/>
      <c r="S37" s="174"/>
      <c r="T37" s="175"/>
      <c r="U37" s="167"/>
      <c r="V37" s="168"/>
      <c r="W37" s="168"/>
      <c r="X37" s="168"/>
      <c r="Y37" s="168"/>
      <c r="Z37" s="168"/>
      <c r="AA37" s="169"/>
      <c r="AC37" s="178"/>
      <c r="AD37" s="168"/>
      <c r="AE37" s="168"/>
      <c r="AF37" s="168"/>
      <c r="AG37" s="168"/>
      <c r="AH37" s="168"/>
      <c r="AI37" s="168"/>
      <c r="AJ37" s="169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8" t="s">
        <v>62</v>
      </c>
      <c r="B41" s="148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8" t="s">
        <v>63</v>
      </c>
      <c r="B42" s="148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198"/>
  <sheetViews>
    <sheetView tabSelected="1" topLeftCell="A58" zoomScale="58" zoomScaleNormal="58" workbookViewId="0">
      <selection activeCell="B65" sqref="B65"/>
    </sheetView>
  </sheetViews>
  <sheetFormatPr defaultColWidth="8.7265625" defaultRowHeight="14.5" x14ac:dyDescent="0.35"/>
  <cols>
    <col min="1" max="1" width="46.1796875" style="42" customWidth="1"/>
    <col min="2" max="2" width="37.179687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9" width="7.54296875" style="4" customWidth="1"/>
    <col min="10" max="10" width="7.81640625" style="4" bestFit="1" customWidth="1"/>
    <col min="11" max="11" width="8" style="4" customWidth="1"/>
    <col min="12" max="12" width="8.1796875" style="4" customWidth="1"/>
    <col min="13" max="33" width="7.54296875" style="4" bestFit="1" customWidth="1"/>
    <col min="34" max="34" width="7.1796875" style="4" customWidth="1"/>
    <col min="35" max="35" width="11.54296875" style="4" customWidth="1"/>
    <col min="36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45555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45584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70</v>
      </c>
      <c r="C5" s="76"/>
      <c r="D5" s="83" t="s">
        <v>8</v>
      </c>
      <c r="E5" s="78"/>
      <c r="F5" s="78"/>
      <c r="H5" s="84" t="s">
        <v>71</v>
      </c>
      <c r="I5" s="84"/>
      <c r="J5" s="78"/>
      <c r="K5" s="83" t="s">
        <v>10</v>
      </c>
      <c r="L5" s="78"/>
      <c r="M5" s="78"/>
      <c r="N5" s="159" t="s">
        <v>72</v>
      </c>
      <c r="O5" s="159"/>
      <c r="P5" s="159"/>
      <c r="Q5" s="159"/>
    </row>
    <row r="6" spans="1:35" ht="17" x14ac:dyDescent="0.4">
      <c r="A6" s="74" t="s">
        <v>12</v>
      </c>
      <c r="B6" s="82" t="s">
        <v>73</v>
      </c>
      <c r="C6" s="76"/>
      <c r="D6" s="83" t="s">
        <v>14</v>
      </c>
      <c r="E6" s="78"/>
      <c r="F6" s="78"/>
      <c r="H6" s="84" t="s">
        <v>74</v>
      </c>
      <c r="I6" s="84"/>
      <c r="J6" s="78"/>
      <c r="K6" s="86" t="s">
        <v>16</v>
      </c>
      <c r="L6" s="87"/>
      <c r="M6" s="76"/>
      <c r="N6" s="158" t="s">
        <v>75</v>
      </c>
      <c r="O6" s="158"/>
      <c r="P6" s="158"/>
      <c r="Q6" s="158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9" t="s">
        <v>20</v>
      </c>
      <c r="B9" s="150" t="s">
        <v>21</v>
      </c>
      <c r="C9" s="149" t="s">
        <v>22</v>
      </c>
      <c r="D9" s="50" t="str">
        <f t="shared" ref="D9:AG9" si="0">IFERROR(IF(D10="","",TEXT(D10,"ddd")),"")</f>
        <v>Fri</v>
      </c>
      <c r="E9" s="50" t="str">
        <f t="shared" si="0"/>
        <v>Sat</v>
      </c>
      <c r="F9" s="50" t="str">
        <f t="shared" si="0"/>
        <v>Sun</v>
      </c>
      <c r="G9" s="50" t="str">
        <f t="shared" si="0"/>
        <v>Mon</v>
      </c>
      <c r="H9" s="50" t="str">
        <f t="shared" si="0"/>
        <v>Tue</v>
      </c>
      <c r="I9" s="50" t="str">
        <f t="shared" si="0"/>
        <v>Wed</v>
      </c>
      <c r="J9" s="50" t="str">
        <f t="shared" si="0"/>
        <v>Thu</v>
      </c>
      <c r="K9" s="50" t="str">
        <f t="shared" si="0"/>
        <v>Fri</v>
      </c>
      <c r="L9" s="50" t="str">
        <f t="shared" si="0"/>
        <v>Sat</v>
      </c>
      <c r="M9" s="50" t="str">
        <f t="shared" si="0"/>
        <v>Sun</v>
      </c>
      <c r="N9" s="50" t="str">
        <f t="shared" si="0"/>
        <v>Mon</v>
      </c>
      <c r="O9" s="50" t="str">
        <f t="shared" si="0"/>
        <v>Tue</v>
      </c>
      <c r="P9" s="50" t="str">
        <f t="shared" si="0"/>
        <v>Wed</v>
      </c>
      <c r="Q9" s="50" t="str">
        <f t="shared" si="0"/>
        <v>Thu</v>
      </c>
      <c r="R9" s="50" t="str">
        <f t="shared" si="0"/>
        <v>Fri</v>
      </c>
      <c r="S9" s="50" t="str">
        <f t="shared" si="0"/>
        <v>Sat</v>
      </c>
      <c r="T9" s="50" t="str">
        <f t="shared" si="0"/>
        <v>Sun</v>
      </c>
      <c r="U9" s="50" t="str">
        <f t="shared" si="0"/>
        <v>Mon</v>
      </c>
      <c r="V9" s="50" t="str">
        <f t="shared" si="0"/>
        <v>Tue</v>
      </c>
      <c r="W9" s="50" t="str">
        <f t="shared" si="0"/>
        <v>Wed</v>
      </c>
      <c r="X9" s="50" t="str">
        <f t="shared" si="0"/>
        <v>Thu</v>
      </c>
      <c r="Y9" s="50" t="str">
        <f t="shared" si="0"/>
        <v>Fri</v>
      </c>
      <c r="Z9" s="50" t="str">
        <f t="shared" si="0"/>
        <v>Sat</v>
      </c>
      <c r="AA9" s="50" t="str">
        <f t="shared" si="0"/>
        <v>Sun</v>
      </c>
      <c r="AB9" s="50" t="str">
        <f t="shared" si="0"/>
        <v>Mon</v>
      </c>
      <c r="AC9" s="50" t="str">
        <f t="shared" si="0"/>
        <v>Tue</v>
      </c>
      <c r="AD9" s="50" t="str">
        <f t="shared" si="0"/>
        <v>Wed</v>
      </c>
      <c r="AE9" s="50" t="str">
        <f t="shared" si="0"/>
        <v>Thu</v>
      </c>
      <c r="AF9" s="50" t="str">
        <f t="shared" si="0"/>
        <v>Fri</v>
      </c>
      <c r="AG9" s="50" t="str">
        <f t="shared" si="0"/>
        <v>Sat</v>
      </c>
      <c r="AH9" s="150" t="s">
        <v>23</v>
      </c>
      <c r="AI9" s="90" t="s">
        <v>24</v>
      </c>
    </row>
    <row r="10" spans="1:35" ht="17" x14ac:dyDescent="0.35">
      <c r="A10" s="149"/>
      <c r="B10" s="150"/>
      <c r="C10" s="149"/>
      <c r="D10" s="51" cm="1">
        <f t="array" ref="D10:AG10">IFERROR(IF(OR((B3-B2+1)&gt;31,B2="",B3=""),"",_xlfn.SEQUENCE(,B3-B2+1,B2)),"")</f>
        <v>45555</v>
      </c>
      <c r="E10" s="51">
        <v>45556</v>
      </c>
      <c r="F10" s="51">
        <v>45557</v>
      </c>
      <c r="G10" s="51">
        <v>45558</v>
      </c>
      <c r="H10" s="52">
        <v>45559</v>
      </c>
      <c r="I10" s="52">
        <v>45560</v>
      </c>
      <c r="J10" s="52">
        <v>45561</v>
      </c>
      <c r="K10" s="52">
        <v>45562</v>
      </c>
      <c r="L10" s="52">
        <v>45563</v>
      </c>
      <c r="M10" s="52">
        <v>45564</v>
      </c>
      <c r="N10" s="52">
        <v>45565</v>
      </c>
      <c r="O10" s="52">
        <v>45566</v>
      </c>
      <c r="P10" s="52">
        <v>45567</v>
      </c>
      <c r="Q10" s="52">
        <v>45568</v>
      </c>
      <c r="R10" s="52">
        <v>45569</v>
      </c>
      <c r="S10" s="52">
        <v>45570</v>
      </c>
      <c r="T10" s="52">
        <v>45571</v>
      </c>
      <c r="U10" s="52">
        <v>45572</v>
      </c>
      <c r="V10" s="52">
        <v>45573</v>
      </c>
      <c r="W10" s="52">
        <v>45574</v>
      </c>
      <c r="X10" s="52">
        <v>45575</v>
      </c>
      <c r="Y10" s="52">
        <v>45576</v>
      </c>
      <c r="Z10" s="52">
        <v>45577</v>
      </c>
      <c r="AA10" s="52">
        <v>45578</v>
      </c>
      <c r="AB10" s="52">
        <v>45579</v>
      </c>
      <c r="AC10" s="52">
        <v>45580</v>
      </c>
      <c r="AD10" s="52">
        <v>45581</v>
      </c>
      <c r="AE10" s="52">
        <v>45582</v>
      </c>
      <c r="AF10" s="51">
        <v>45583</v>
      </c>
      <c r="AG10" s="51">
        <v>45584</v>
      </c>
      <c r="AH10" s="15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51" x14ac:dyDescent="0.4">
      <c r="A12" s="88" t="s">
        <v>76</v>
      </c>
      <c r="B12" s="89" t="s">
        <v>174</v>
      </c>
      <c r="C12" s="57"/>
      <c r="D12" s="57">
        <v>0.5</v>
      </c>
      <c r="E12" s="57"/>
      <c r="F12" s="57"/>
      <c r="G12" s="50">
        <v>0.5</v>
      </c>
      <c r="H12" s="57">
        <v>0.5</v>
      </c>
      <c r="I12" s="50"/>
      <c r="J12" s="50"/>
      <c r="K12" s="50"/>
      <c r="L12" s="50"/>
      <c r="M12" s="50"/>
      <c r="N12" s="50"/>
      <c r="O12" s="211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8">
        <f t="shared" ref="AH12:AH75" si="1">SUM(D12:AG12)</f>
        <v>1.5</v>
      </c>
      <c r="AI12" s="73"/>
    </row>
    <row r="13" spans="1:35" ht="34" x14ac:dyDescent="0.4">
      <c r="A13" s="88" t="s">
        <v>76</v>
      </c>
      <c r="B13" s="89" t="s">
        <v>180</v>
      </c>
      <c r="C13" s="57"/>
      <c r="D13" s="57">
        <v>0.5</v>
      </c>
      <c r="E13" s="57"/>
      <c r="F13" s="57"/>
      <c r="G13" s="50">
        <v>0.5</v>
      </c>
      <c r="H13" s="57"/>
      <c r="I13" s="50"/>
      <c r="J13" s="50"/>
      <c r="K13" s="50"/>
      <c r="L13" s="50"/>
      <c r="M13" s="50"/>
      <c r="N13" s="50"/>
      <c r="O13" s="211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 t="shared" si="1"/>
        <v>1</v>
      </c>
      <c r="AI13" s="73"/>
    </row>
    <row r="14" spans="1:35" ht="51" x14ac:dyDescent="0.4">
      <c r="A14" s="88" t="s">
        <v>76</v>
      </c>
      <c r="B14" s="89" t="s">
        <v>181</v>
      </c>
      <c r="C14" s="57"/>
      <c r="D14" s="57">
        <v>0.5</v>
      </c>
      <c r="E14" s="57"/>
      <c r="F14" s="57"/>
      <c r="G14" s="50">
        <v>0.5</v>
      </c>
      <c r="H14" s="57">
        <v>0.5</v>
      </c>
      <c r="I14" s="50">
        <v>0.5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 t="shared" si="1"/>
        <v>2</v>
      </c>
      <c r="AI14" s="73"/>
    </row>
    <row r="15" spans="1:35" ht="51" x14ac:dyDescent="0.4">
      <c r="A15" s="88" t="s">
        <v>76</v>
      </c>
      <c r="B15" s="210" t="s">
        <v>175</v>
      </c>
      <c r="C15" s="57"/>
      <c r="D15" s="57"/>
      <c r="E15" s="57"/>
      <c r="F15" s="57"/>
      <c r="G15" s="50"/>
      <c r="H15" s="57"/>
      <c r="I15" s="50">
        <v>1</v>
      </c>
      <c r="J15" s="50">
        <v>0.5</v>
      </c>
      <c r="K15" s="50">
        <v>0.5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 t="shared" si="1"/>
        <v>2</v>
      </c>
      <c r="AI15" s="73"/>
    </row>
    <row r="16" spans="1:35" ht="51" x14ac:dyDescent="0.4">
      <c r="A16" s="144" t="s">
        <v>76</v>
      </c>
      <c r="B16" s="81" t="s">
        <v>176</v>
      </c>
      <c r="C16" s="57"/>
      <c r="D16" s="57"/>
      <c r="E16" s="57"/>
      <c r="F16" s="57"/>
      <c r="G16" s="50"/>
      <c r="H16" s="57"/>
      <c r="I16" s="50"/>
      <c r="J16" s="50">
        <v>0.5</v>
      </c>
      <c r="K16" s="50">
        <v>0.5</v>
      </c>
      <c r="L16" s="50"/>
      <c r="M16" s="50"/>
      <c r="N16" s="50">
        <v>0.5</v>
      </c>
      <c r="O16" s="50">
        <v>0.5</v>
      </c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>
        <f t="shared" si="1"/>
        <v>2</v>
      </c>
      <c r="AI16" s="73"/>
    </row>
    <row r="17" spans="1:35" ht="68" x14ac:dyDescent="0.4">
      <c r="A17" s="143" t="s">
        <v>76</v>
      </c>
      <c r="B17" s="139" t="s">
        <v>177</v>
      </c>
      <c r="C17" s="141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>
        <v>0.5</v>
      </c>
      <c r="O17" s="50">
        <v>0.5</v>
      </c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7"/>
      <c r="AG17" s="57"/>
      <c r="AH17" s="58">
        <f t="shared" si="1"/>
        <v>1</v>
      </c>
      <c r="AI17" s="73"/>
    </row>
    <row r="18" spans="1:35" s="217" customFormat="1" ht="17" x14ac:dyDescent="0.4">
      <c r="A18" s="212" t="s">
        <v>178</v>
      </c>
      <c r="B18" s="213"/>
      <c r="C18" s="214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15">
        <f t="shared" si="1"/>
        <v>0</v>
      </c>
      <c r="AI18" s="216"/>
    </row>
    <row r="19" spans="1:35" ht="51" x14ac:dyDescent="0.4">
      <c r="A19" s="143"/>
      <c r="B19" s="218" t="s">
        <v>179</v>
      </c>
      <c r="C19" s="141"/>
      <c r="D19" s="57">
        <v>1.5</v>
      </c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211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 t="shared" si="1"/>
        <v>1.5</v>
      </c>
      <c r="AI19" s="73"/>
    </row>
    <row r="20" spans="1:35" ht="51" x14ac:dyDescent="0.4">
      <c r="A20" s="143"/>
      <c r="B20" s="218" t="s">
        <v>182</v>
      </c>
      <c r="C20" s="141"/>
      <c r="D20" s="57">
        <v>1</v>
      </c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211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 t="shared" si="1"/>
        <v>1</v>
      </c>
      <c r="AI20" s="73"/>
    </row>
    <row r="21" spans="1:35" ht="51" x14ac:dyDescent="0.4">
      <c r="A21" s="143"/>
      <c r="B21" s="218" t="s">
        <v>183</v>
      </c>
      <c r="C21" s="141"/>
      <c r="D21" s="57">
        <v>1</v>
      </c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211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7"/>
      <c r="AG21" s="57"/>
      <c r="AH21" s="58">
        <f t="shared" si="1"/>
        <v>1</v>
      </c>
      <c r="AI21" s="73"/>
    </row>
    <row r="22" spans="1:35" ht="51" x14ac:dyDescent="0.4">
      <c r="A22" s="143"/>
      <c r="B22" s="218" t="s">
        <v>184</v>
      </c>
      <c r="C22" s="141"/>
      <c r="D22" s="57">
        <v>1</v>
      </c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211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 t="shared" si="1"/>
        <v>1</v>
      </c>
      <c r="AI22" s="73"/>
    </row>
    <row r="23" spans="1:35" ht="51" x14ac:dyDescent="0.4">
      <c r="A23" s="143"/>
      <c r="B23" s="218" t="s">
        <v>185</v>
      </c>
      <c r="C23" s="141"/>
      <c r="D23" s="57">
        <v>1</v>
      </c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211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 t="shared" si="1"/>
        <v>1</v>
      </c>
      <c r="AI23" s="73"/>
    </row>
    <row r="24" spans="1:35" ht="51" x14ac:dyDescent="0.4">
      <c r="A24" s="143"/>
      <c r="B24" s="218" t="s">
        <v>186</v>
      </c>
      <c r="C24" s="141"/>
      <c r="D24" s="57"/>
      <c r="E24" s="57"/>
      <c r="F24" s="57"/>
      <c r="G24" s="50">
        <v>1</v>
      </c>
      <c r="H24" s="57"/>
      <c r="I24" s="50"/>
      <c r="J24" s="50"/>
      <c r="K24" s="50"/>
      <c r="L24" s="50"/>
      <c r="M24" s="50"/>
      <c r="N24" s="50"/>
      <c r="O24" s="211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 t="shared" si="1"/>
        <v>1</v>
      </c>
      <c r="AI24" s="73"/>
    </row>
    <row r="25" spans="1:35" ht="51" x14ac:dyDescent="0.4">
      <c r="A25" s="143"/>
      <c r="B25" s="218" t="s">
        <v>187</v>
      </c>
      <c r="C25" s="141"/>
      <c r="D25" s="57"/>
      <c r="E25" s="57"/>
      <c r="F25" s="57"/>
      <c r="G25" s="50">
        <v>1</v>
      </c>
      <c r="H25" s="57"/>
      <c r="I25" s="50"/>
      <c r="J25" s="50"/>
      <c r="K25" s="50"/>
      <c r="L25" s="50"/>
      <c r="M25" s="50"/>
      <c r="N25" s="50"/>
      <c r="O25" s="211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/>
      <c r="AG25" s="57"/>
      <c r="AH25" s="58">
        <f t="shared" si="1"/>
        <v>1</v>
      </c>
      <c r="AI25" s="73"/>
    </row>
    <row r="26" spans="1:35" ht="68" x14ac:dyDescent="0.4">
      <c r="A26" s="143"/>
      <c r="B26" s="218" t="s">
        <v>188</v>
      </c>
      <c r="C26" s="141"/>
      <c r="D26" s="57"/>
      <c r="E26" s="57"/>
      <c r="F26" s="57"/>
      <c r="G26" s="50">
        <v>1.5</v>
      </c>
      <c r="H26" s="57"/>
      <c r="I26" s="50"/>
      <c r="J26" s="50"/>
      <c r="K26" s="50"/>
      <c r="L26" s="50"/>
      <c r="M26" s="50"/>
      <c r="N26" s="50"/>
      <c r="O26" s="211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7"/>
      <c r="AG26" s="57"/>
      <c r="AH26" s="58">
        <f t="shared" si="1"/>
        <v>1.5</v>
      </c>
      <c r="AI26" s="73"/>
    </row>
    <row r="27" spans="1:35" ht="51" x14ac:dyDescent="0.4">
      <c r="A27" s="143"/>
      <c r="B27" s="218" t="s">
        <v>189</v>
      </c>
      <c r="C27" s="141"/>
      <c r="D27" s="57"/>
      <c r="E27" s="57"/>
      <c r="F27" s="57"/>
      <c r="G27" s="50">
        <v>0.5</v>
      </c>
      <c r="H27" s="57"/>
      <c r="I27" s="50"/>
      <c r="J27" s="50"/>
      <c r="K27" s="50"/>
      <c r="L27" s="50"/>
      <c r="M27" s="50"/>
      <c r="N27" s="50"/>
      <c r="O27" s="211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7"/>
      <c r="AG27" s="57"/>
      <c r="AH27" s="58">
        <f t="shared" si="1"/>
        <v>0.5</v>
      </c>
      <c r="AI27" s="73"/>
    </row>
    <row r="28" spans="1:35" ht="51" x14ac:dyDescent="0.4">
      <c r="A28" s="143"/>
      <c r="B28" s="218" t="s">
        <v>190</v>
      </c>
      <c r="C28" s="141"/>
      <c r="D28" s="57"/>
      <c r="E28" s="57"/>
      <c r="F28" s="57"/>
      <c r="G28" s="50">
        <v>1.5</v>
      </c>
      <c r="H28" s="57"/>
      <c r="I28" s="50"/>
      <c r="J28" s="50"/>
      <c r="K28" s="50"/>
      <c r="L28" s="50"/>
      <c r="M28" s="50"/>
      <c r="N28" s="50"/>
      <c r="O28" s="211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7"/>
      <c r="AG28" s="57"/>
      <c r="AH28" s="58">
        <f t="shared" si="1"/>
        <v>1.5</v>
      </c>
      <c r="AI28" s="73"/>
    </row>
    <row r="29" spans="1:35" ht="51" x14ac:dyDescent="0.4">
      <c r="A29" s="143"/>
      <c r="B29" s="218" t="s">
        <v>191</v>
      </c>
      <c r="C29" s="141"/>
      <c r="D29" s="57"/>
      <c r="E29" s="57"/>
      <c r="F29" s="57"/>
      <c r="G29" s="50"/>
      <c r="H29" s="57">
        <v>3.5</v>
      </c>
      <c r="I29" s="50">
        <v>0.5</v>
      </c>
      <c r="J29" s="50"/>
      <c r="K29" s="50"/>
      <c r="L29" s="50"/>
      <c r="M29" s="50"/>
      <c r="N29" s="50"/>
      <c r="O29" s="211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7"/>
      <c r="AG29" s="57"/>
      <c r="AH29" s="58">
        <f t="shared" si="1"/>
        <v>4</v>
      </c>
      <c r="AI29" s="73"/>
    </row>
    <row r="30" spans="1:35" ht="51" x14ac:dyDescent="0.4">
      <c r="A30" s="143"/>
      <c r="B30" s="218" t="s">
        <v>192</v>
      </c>
      <c r="C30" s="141"/>
      <c r="D30" s="57"/>
      <c r="E30" s="57"/>
      <c r="F30" s="57"/>
      <c r="G30" s="50"/>
      <c r="H30" s="57">
        <v>1</v>
      </c>
      <c r="I30" s="50"/>
      <c r="J30" s="50"/>
      <c r="K30" s="50"/>
      <c r="L30" s="50"/>
      <c r="M30" s="50"/>
      <c r="N30" s="50"/>
      <c r="O30" s="211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7"/>
      <c r="AG30" s="57"/>
      <c r="AH30" s="58">
        <f t="shared" si="1"/>
        <v>1</v>
      </c>
      <c r="AI30" s="73"/>
    </row>
    <row r="31" spans="1:35" ht="34" x14ac:dyDescent="0.4">
      <c r="A31" s="143"/>
      <c r="B31" s="218" t="s">
        <v>193</v>
      </c>
      <c r="C31" s="141"/>
      <c r="D31" s="57"/>
      <c r="E31" s="57"/>
      <c r="F31" s="57"/>
      <c r="G31" s="50"/>
      <c r="H31" s="57">
        <v>1</v>
      </c>
      <c r="I31" s="50"/>
      <c r="J31" s="50"/>
      <c r="K31" s="50"/>
      <c r="L31" s="50"/>
      <c r="M31" s="50"/>
      <c r="N31" s="50"/>
      <c r="O31" s="211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7"/>
      <c r="AG31" s="57"/>
      <c r="AH31" s="58">
        <f t="shared" si="1"/>
        <v>1</v>
      </c>
      <c r="AI31" s="73"/>
    </row>
    <row r="32" spans="1:35" ht="34" x14ac:dyDescent="0.4">
      <c r="A32" s="143"/>
      <c r="B32" s="218" t="s">
        <v>194</v>
      </c>
      <c r="C32" s="141"/>
      <c r="D32" s="57"/>
      <c r="E32" s="57"/>
      <c r="F32" s="57"/>
      <c r="G32" s="50"/>
      <c r="H32" s="57">
        <v>0.5</v>
      </c>
      <c r="I32" s="50"/>
      <c r="J32" s="50"/>
      <c r="K32" s="50"/>
      <c r="L32" s="50"/>
      <c r="M32" s="50"/>
      <c r="N32" s="50"/>
      <c r="O32" s="211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7"/>
      <c r="AG32" s="57"/>
      <c r="AH32" s="58">
        <f t="shared" si="1"/>
        <v>0.5</v>
      </c>
      <c r="AI32" s="73"/>
    </row>
    <row r="33" spans="1:35" ht="68" x14ac:dyDescent="0.4">
      <c r="A33" s="143"/>
      <c r="B33" s="218" t="s">
        <v>198</v>
      </c>
      <c r="C33" s="141"/>
      <c r="D33" s="57"/>
      <c r="E33" s="57"/>
      <c r="F33" s="57"/>
      <c r="G33" s="50"/>
      <c r="H33" s="57"/>
      <c r="I33" s="50">
        <v>1.5</v>
      </c>
      <c r="J33" s="50"/>
      <c r="K33" s="50"/>
      <c r="L33" s="50"/>
      <c r="M33" s="50"/>
      <c r="N33" s="50"/>
      <c r="O33" s="211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7"/>
      <c r="AG33" s="57"/>
      <c r="AH33" s="58">
        <f t="shared" si="1"/>
        <v>1.5</v>
      </c>
      <c r="AI33" s="73"/>
    </row>
    <row r="34" spans="1:35" ht="68" x14ac:dyDescent="0.4">
      <c r="A34" s="143"/>
      <c r="B34" s="218" t="s">
        <v>199</v>
      </c>
      <c r="C34" s="141"/>
      <c r="D34" s="57"/>
      <c r="E34" s="57"/>
      <c r="F34" s="57"/>
      <c r="G34" s="50"/>
      <c r="H34" s="57"/>
      <c r="I34" s="50">
        <v>0.5</v>
      </c>
      <c r="J34" s="50"/>
      <c r="K34" s="50"/>
      <c r="L34" s="50"/>
      <c r="M34" s="50"/>
      <c r="N34" s="50"/>
      <c r="O34" s="211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7"/>
      <c r="AG34" s="57"/>
      <c r="AH34" s="58">
        <f t="shared" si="1"/>
        <v>0.5</v>
      </c>
      <c r="AI34" s="73"/>
    </row>
    <row r="35" spans="1:35" ht="68" x14ac:dyDescent="0.4">
      <c r="A35" s="143"/>
      <c r="B35" s="218" t="s">
        <v>200</v>
      </c>
      <c r="C35" s="141"/>
      <c r="D35" s="57"/>
      <c r="E35" s="57"/>
      <c r="F35" s="57"/>
      <c r="G35" s="50"/>
      <c r="H35" s="57"/>
      <c r="I35" s="50">
        <v>1</v>
      </c>
      <c r="J35" s="50"/>
      <c r="K35" s="50"/>
      <c r="L35" s="50"/>
      <c r="M35" s="50"/>
      <c r="N35" s="50"/>
      <c r="O35" s="211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7"/>
      <c r="AG35" s="57"/>
      <c r="AH35" s="58">
        <f t="shared" si="1"/>
        <v>1</v>
      </c>
      <c r="AI35" s="73"/>
    </row>
    <row r="36" spans="1:35" ht="34" x14ac:dyDescent="0.4">
      <c r="A36" s="143"/>
      <c r="B36" s="218" t="s">
        <v>201</v>
      </c>
      <c r="C36" s="141"/>
      <c r="D36" s="57"/>
      <c r="E36" s="57"/>
      <c r="F36" s="57"/>
      <c r="G36" s="50"/>
      <c r="H36" s="57"/>
      <c r="I36" s="50">
        <v>0.5</v>
      </c>
      <c r="J36" s="50"/>
      <c r="K36" s="50"/>
      <c r="L36" s="50"/>
      <c r="M36" s="50"/>
      <c r="N36" s="50"/>
      <c r="O36" s="211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7"/>
      <c r="AG36" s="57"/>
      <c r="AH36" s="58">
        <f t="shared" si="1"/>
        <v>0.5</v>
      </c>
      <c r="AI36" s="73"/>
    </row>
    <row r="37" spans="1:35" ht="68" x14ac:dyDescent="0.4">
      <c r="A37" s="143"/>
      <c r="B37" s="218" t="s">
        <v>202</v>
      </c>
      <c r="C37" s="141"/>
      <c r="D37" s="57"/>
      <c r="E37" s="57"/>
      <c r="F37" s="57"/>
      <c r="G37" s="50"/>
      <c r="H37" s="57"/>
      <c r="I37" s="50">
        <v>1.5</v>
      </c>
      <c r="J37" s="50"/>
      <c r="K37" s="50">
        <v>1</v>
      </c>
      <c r="L37" s="50"/>
      <c r="M37" s="50"/>
      <c r="N37" s="50"/>
      <c r="O37" s="211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7"/>
      <c r="AG37" s="57"/>
      <c r="AH37" s="58">
        <f t="shared" si="1"/>
        <v>2.5</v>
      </c>
      <c r="AI37" s="73"/>
    </row>
    <row r="38" spans="1:35" ht="34" x14ac:dyDescent="0.4">
      <c r="A38" s="143"/>
      <c r="B38" s="218" t="s">
        <v>203</v>
      </c>
      <c r="C38" s="141"/>
      <c r="D38" s="57"/>
      <c r="E38" s="57"/>
      <c r="F38" s="57"/>
      <c r="G38" s="50"/>
      <c r="H38" s="57"/>
      <c r="I38" s="50"/>
      <c r="J38" s="50">
        <v>0.5</v>
      </c>
      <c r="K38" s="50"/>
      <c r="L38" s="50"/>
      <c r="M38" s="50"/>
      <c r="N38" s="50"/>
      <c r="O38" s="211">
        <v>0.5</v>
      </c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7"/>
      <c r="AG38" s="57"/>
      <c r="AH38" s="58">
        <f t="shared" si="1"/>
        <v>1</v>
      </c>
      <c r="AI38" s="73"/>
    </row>
    <row r="39" spans="1:35" ht="68" x14ac:dyDescent="0.4">
      <c r="A39" s="143"/>
      <c r="B39" s="218" t="s">
        <v>204</v>
      </c>
      <c r="C39" s="141"/>
      <c r="D39" s="57"/>
      <c r="E39" s="57"/>
      <c r="F39" s="57"/>
      <c r="G39" s="50"/>
      <c r="H39" s="57"/>
      <c r="I39" s="50"/>
      <c r="J39" s="50">
        <v>1</v>
      </c>
      <c r="K39" s="50">
        <v>1.5</v>
      </c>
      <c r="L39" s="50"/>
      <c r="M39" s="50"/>
      <c r="N39" s="50">
        <v>2</v>
      </c>
      <c r="O39" s="211">
        <v>1</v>
      </c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7"/>
      <c r="AG39" s="57"/>
      <c r="AH39" s="58">
        <f t="shared" si="1"/>
        <v>5.5</v>
      </c>
      <c r="AI39" s="73"/>
    </row>
    <row r="40" spans="1:35" ht="51" x14ac:dyDescent="0.4">
      <c r="A40" s="143"/>
      <c r="B40" s="218" t="s">
        <v>205</v>
      </c>
      <c r="C40" s="141"/>
      <c r="D40" s="57"/>
      <c r="E40" s="57"/>
      <c r="F40" s="57"/>
      <c r="G40" s="50"/>
      <c r="H40" s="57"/>
      <c r="I40" s="50"/>
      <c r="J40" s="50">
        <v>0.5</v>
      </c>
      <c r="K40" s="50">
        <v>1</v>
      </c>
      <c r="L40" s="50"/>
      <c r="M40" s="50"/>
      <c r="N40" s="50"/>
      <c r="O40" s="211">
        <v>1</v>
      </c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7"/>
      <c r="AG40" s="57"/>
      <c r="AH40" s="58">
        <f t="shared" si="1"/>
        <v>2.5</v>
      </c>
      <c r="AI40" s="73"/>
    </row>
    <row r="41" spans="1:35" ht="34" x14ac:dyDescent="0.4">
      <c r="A41" s="143"/>
      <c r="B41" s="218" t="s">
        <v>206</v>
      </c>
      <c r="C41" s="141"/>
      <c r="D41" s="57"/>
      <c r="E41" s="57"/>
      <c r="F41" s="57"/>
      <c r="G41" s="50"/>
      <c r="H41" s="57"/>
      <c r="I41" s="50"/>
      <c r="J41" s="50">
        <v>0.5</v>
      </c>
      <c r="K41" s="50">
        <v>0.5</v>
      </c>
      <c r="L41" s="50"/>
      <c r="M41" s="50"/>
      <c r="N41" s="50"/>
      <c r="O41" s="211">
        <v>0.5</v>
      </c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7"/>
      <c r="AG41" s="57"/>
      <c r="AH41" s="58">
        <f t="shared" si="1"/>
        <v>1.5</v>
      </c>
      <c r="AI41" s="73"/>
    </row>
    <row r="42" spans="1:35" ht="51" x14ac:dyDescent="0.4">
      <c r="A42" s="143"/>
      <c r="B42" s="218" t="s">
        <v>207</v>
      </c>
      <c r="C42" s="141"/>
      <c r="D42" s="57"/>
      <c r="E42" s="57"/>
      <c r="F42" s="57"/>
      <c r="G42" s="50"/>
      <c r="H42" s="57"/>
      <c r="I42" s="50"/>
      <c r="J42" s="50">
        <v>1</v>
      </c>
      <c r="K42" s="50">
        <v>0.5</v>
      </c>
      <c r="L42" s="50"/>
      <c r="M42" s="50"/>
      <c r="N42" s="50"/>
      <c r="O42" s="2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7"/>
      <c r="AG42" s="57"/>
      <c r="AH42" s="58">
        <f t="shared" si="1"/>
        <v>1.5</v>
      </c>
      <c r="AI42" s="73"/>
    </row>
    <row r="43" spans="1:35" ht="34" x14ac:dyDescent="0.4">
      <c r="A43" s="143"/>
      <c r="B43" s="218" t="s">
        <v>195</v>
      </c>
      <c r="C43" s="141"/>
      <c r="D43" s="57"/>
      <c r="E43" s="57"/>
      <c r="F43" s="57"/>
      <c r="G43" s="50"/>
      <c r="H43" s="57"/>
      <c r="I43" s="50"/>
      <c r="J43" s="50">
        <v>1</v>
      </c>
      <c r="K43" s="50"/>
      <c r="L43" s="50"/>
      <c r="M43" s="50"/>
      <c r="N43" s="50">
        <v>1</v>
      </c>
      <c r="O43" s="211">
        <v>0.5</v>
      </c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7"/>
      <c r="AG43" s="57"/>
      <c r="AH43" s="58">
        <f t="shared" si="1"/>
        <v>2.5</v>
      </c>
      <c r="AI43" s="73"/>
    </row>
    <row r="44" spans="1:35" ht="34" x14ac:dyDescent="0.4">
      <c r="A44" s="143"/>
      <c r="B44" s="218" t="s">
        <v>196</v>
      </c>
      <c r="C44" s="141"/>
      <c r="D44" s="57"/>
      <c r="E44" s="57"/>
      <c r="F44" s="57"/>
      <c r="G44" s="50"/>
      <c r="H44" s="57"/>
      <c r="I44" s="50"/>
      <c r="J44" s="50">
        <v>0.5</v>
      </c>
      <c r="K44" s="50"/>
      <c r="L44" s="50"/>
      <c r="M44" s="50"/>
      <c r="N44" s="50">
        <v>0.5</v>
      </c>
      <c r="O44" s="211">
        <v>0.5</v>
      </c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7"/>
      <c r="AG44" s="57"/>
      <c r="AH44" s="58">
        <f t="shared" si="1"/>
        <v>1.5</v>
      </c>
      <c r="AI44" s="73"/>
    </row>
    <row r="45" spans="1:35" ht="51" x14ac:dyDescent="0.4">
      <c r="A45" s="143"/>
      <c r="B45" s="218" t="s">
        <v>208</v>
      </c>
      <c r="C45" s="141"/>
      <c r="D45" s="57"/>
      <c r="E45" s="57"/>
      <c r="F45" s="57"/>
      <c r="G45" s="50"/>
      <c r="H45" s="57"/>
      <c r="I45" s="50"/>
      <c r="J45" s="50">
        <v>0.5</v>
      </c>
      <c r="K45" s="50">
        <v>0.5</v>
      </c>
      <c r="L45" s="50"/>
      <c r="M45" s="50"/>
      <c r="N45" s="50">
        <v>1</v>
      </c>
      <c r="O45" s="211">
        <v>1</v>
      </c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7"/>
      <c r="AG45" s="57"/>
      <c r="AH45" s="58">
        <f t="shared" si="1"/>
        <v>3</v>
      </c>
      <c r="AI45" s="73"/>
    </row>
    <row r="46" spans="1:35" ht="34" x14ac:dyDescent="0.4">
      <c r="A46" s="143"/>
      <c r="B46" s="218" t="s">
        <v>197</v>
      </c>
      <c r="C46" s="141"/>
      <c r="D46" s="57"/>
      <c r="E46" s="57"/>
      <c r="F46" s="57"/>
      <c r="G46" s="50"/>
      <c r="H46" s="57"/>
      <c r="I46" s="50"/>
      <c r="J46" s="50">
        <v>0.5</v>
      </c>
      <c r="K46" s="50">
        <v>1</v>
      </c>
      <c r="L46" s="50"/>
      <c r="M46" s="50"/>
      <c r="N46" s="50">
        <v>1.5</v>
      </c>
      <c r="O46" s="211">
        <v>1</v>
      </c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7"/>
      <c r="AG46" s="57"/>
      <c r="AH46" s="58">
        <f t="shared" si="1"/>
        <v>4</v>
      </c>
      <c r="AI46" s="73"/>
    </row>
    <row r="47" spans="1:35" s="217" customFormat="1" ht="17" x14ac:dyDescent="0.4">
      <c r="A47" s="212" t="s">
        <v>209</v>
      </c>
      <c r="B47" s="221"/>
      <c r="C47" s="214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15">
        <f t="shared" si="1"/>
        <v>0</v>
      </c>
      <c r="AI47" s="216"/>
    </row>
    <row r="48" spans="1:35" ht="34" x14ac:dyDescent="0.4">
      <c r="A48" s="143"/>
      <c r="B48" s="218" t="s">
        <v>213</v>
      </c>
      <c r="C48" s="141"/>
      <c r="D48" s="57"/>
      <c r="E48" s="57"/>
      <c r="F48" s="57"/>
      <c r="G48" s="50"/>
      <c r="H48" s="57"/>
      <c r="I48" s="50"/>
      <c r="J48" s="50"/>
      <c r="K48" s="50"/>
      <c r="L48" s="50"/>
      <c r="M48" s="50"/>
      <c r="N48" s="50"/>
      <c r="O48" s="211"/>
      <c r="P48" s="50">
        <v>0.5</v>
      </c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7"/>
      <c r="AG48" s="57"/>
      <c r="AH48" s="58">
        <f t="shared" si="1"/>
        <v>0.5</v>
      </c>
      <c r="AI48" s="73"/>
    </row>
    <row r="49" spans="1:35" ht="34" x14ac:dyDescent="0.4">
      <c r="A49" s="143"/>
      <c r="B49" s="218" t="s">
        <v>211</v>
      </c>
      <c r="C49" s="141"/>
      <c r="D49" s="57"/>
      <c r="E49" s="57"/>
      <c r="F49" s="57"/>
      <c r="G49" s="50"/>
      <c r="H49" s="57"/>
      <c r="I49" s="50"/>
      <c r="J49" s="50"/>
      <c r="K49" s="50"/>
      <c r="L49" s="50"/>
      <c r="M49" s="50"/>
      <c r="N49" s="50"/>
      <c r="O49" s="211"/>
      <c r="P49" s="50">
        <v>1</v>
      </c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7"/>
      <c r="AG49" s="57"/>
      <c r="AH49" s="58">
        <f t="shared" si="1"/>
        <v>1</v>
      </c>
      <c r="AI49" s="73"/>
    </row>
    <row r="50" spans="1:35" ht="34" x14ac:dyDescent="0.4">
      <c r="A50" s="143"/>
      <c r="B50" s="218" t="s">
        <v>212</v>
      </c>
      <c r="C50" s="141"/>
      <c r="D50" s="57"/>
      <c r="E50" s="57"/>
      <c r="F50" s="57"/>
      <c r="G50" s="50"/>
      <c r="H50" s="57"/>
      <c r="I50" s="50"/>
      <c r="J50" s="50"/>
      <c r="K50" s="50"/>
      <c r="L50" s="50"/>
      <c r="M50" s="50"/>
      <c r="N50" s="50"/>
      <c r="O50" s="211"/>
      <c r="P50" s="50">
        <v>0.5</v>
      </c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7"/>
      <c r="AG50" s="57"/>
      <c r="AH50" s="58">
        <f t="shared" si="1"/>
        <v>0.5</v>
      </c>
      <c r="AI50" s="73"/>
    </row>
    <row r="51" spans="1:35" ht="17" x14ac:dyDescent="0.4">
      <c r="A51" s="143"/>
      <c r="B51" s="218" t="s">
        <v>214</v>
      </c>
      <c r="C51" s="141"/>
      <c r="D51" s="57"/>
      <c r="E51" s="57"/>
      <c r="F51" s="57"/>
      <c r="G51" s="50"/>
      <c r="H51" s="57"/>
      <c r="I51" s="50"/>
      <c r="J51" s="50"/>
      <c r="K51" s="50"/>
      <c r="L51" s="50"/>
      <c r="M51" s="50"/>
      <c r="N51" s="50"/>
      <c r="O51" s="211"/>
      <c r="P51" s="50">
        <v>2</v>
      </c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7"/>
      <c r="AG51" s="57"/>
      <c r="AH51" s="58">
        <f t="shared" si="1"/>
        <v>2</v>
      </c>
      <c r="AI51" s="73"/>
    </row>
    <row r="52" spans="1:35" ht="17" x14ac:dyDescent="0.4">
      <c r="A52" s="143"/>
      <c r="B52" s="218"/>
      <c r="C52" s="141"/>
      <c r="D52" s="57"/>
      <c r="E52" s="57"/>
      <c r="F52" s="57"/>
      <c r="G52" s="50"/>
      <c r="H52" s="57"/>
      <c r="I52" s="50"/>
      <c r="J52" s="50"/>
      <c r="K52" s="50"/>
      <c r="L52" s="50"/>
      <c r="M52" s="50"/>
      <c r="N52" s="50"/>
      <c r="O52" s="2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7"/>
      <c r="AG52" s="57"/>
      <c r="AH52" s="58">
        <f t="shared" si="1"/>
        <v>0</v>
      </c>
      <c r="AI52" s="73"/>
    </row>
    <row r="53" spans="1:35" ht="17" x14ac:dyDescent="0.4">
      <c r="A53" s="143"/>
      <c r="B53" s="218"/>
      <c r="C53" s="141"/>
      <c r="D53" s="57"/>
      <c r="E53" s="57"/>
      <c r="F53" s="57"/>
      <c r="G53" s="50"/>
      <c r="H53" s="57"/>
      <c r="I53" s="50"/>
      <c r="J53" s="50"/>
      <c r="K53" s="50"/>
      <c r="L53" s="50"/>
      <c r="M53" s="50"/>
      <c r="N53" s="50"/>
      <c r="O53" s="2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7"/>
      <c r="AG53" s="57"/>
      <c r="AH53" s="58">
        <f t="shared" si="1"/>
        <v>0</v>
      </c>
      <c r="AI53" s="73"/>
    </row>
    <row r="54" spans="1:35" s="217" customFormat="1" ht="17" x14ac:dyDescent="0.4">
      <c r="A54" s="212" t="s">
        <v>210</v>
      </c>
      <c r="B54" s="221"/>
      <c r="C54" s="214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15">
        <f t="shared" si="1"/>
        <v>0</v>
      </c>
      <c r="AI54" s="216"/>
    </row>
    <row r="55" spans="1:35" ht="17" x14ac:dyDescent="0.4">
      <c r="A55" s="143"/>
      <c r="B55" s="218" t="s">
        <v>215</v>
      </c>
      <c r="C55" s="141"/>
      <c r="D55" s="57"/>
      <c r="E55" s="57"/>
      <c r="F55" s="57"/>
      <c r="G55" s="50"/>
      <c r="H55" s="57"/>
      <c r="I55" s="50"/>
      <c r="J55" s="50"/>
      <c r="K55" s="50"/>
      <c r="L55" s="50"/>
      <c r="M55" s="50"/>
      <c r="N55" s="50"/>
      <c r="O55" s="211"/>
      <c r="P55" s="50">
        <v>1</v>
      </c>
      <c r="Q55" s="50">
        <v>1</v>
      </c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7"/>
      <c r="AG55" s="57"/>
      <c r="AH55" s="58">
        <f t="shared" si="1"/>
        <v>2</v>
      </c>
      <c r="AI55" s="73"/>
    </row>
    <row r="56" spans="1:35" ht="51" x14ac:dyDescent="0.4">
      <c r="A56" s="143"/>
      <c r="B56" s="218" t="s">
        <v>219</v>
      </c>
      <c r="C56" s="141"/>
      <c r="D56" s="57"/>
      <c r="E56" s="57"/>
      <c r="F56" s="57"/>
      <c r="G56" s="50"/>
      <c r="H56" s="57"/>
      <c r="I56" s="50"/>
      <c r="J56" s="50"/>
      <c r="K56" s="50"/>
      <c r="L56" s="50"/>
      <c r="M56" s="50"/>
      <c r="N56" s="50"/>
      <c r="O56" s="211"/>
      <c r="P56" s="50">
        <v>1</v>
      </c>
      <c r="Q56" s="50">
        <v>2</v>
      </c>
      <c r="R56" s="50">
        <v>1</v>
      </c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7"/>
      <c r="AG56" s="57"/>
      <c r="AH56" s="58">
        <f t="shared" si="1"/>
        <v>4</v>
      </c>
      <c r="AI56" s="73"/>
    </row>
    <row r="57" spans="1:35" ht="51" x14ac:dyDescent="0.4">
      <c r="A57" s="143"/>
      <c r="B57" s="218" t="s">
        <v>218</v>
      </c>
      <c r="C57" s="141"/>
      <c r="D57" s="57"/>
      <c r="E57" s="57"/>
      <c r="F57" s="57"/>
      <c r="G57" s="50"/>
      <c r="H57" s="57"/>
      <c r="I57" s="50"/>
      <c r="J57" s="50"/>
      <c r="K57" s="50"/>
      <c r="L57" s="50"/>
      <c r="M57" s="50"/>
      <c r="N57" s="50"/>
      <c r="O57" s="211"/>
      <c r="P57" s="50">
        <v>1</v>
      </c>
      <c r="Q57" s="50">
        <v>2</v>
      </c>
      <c r="R57" s="50">
        <v>1</v>
      </c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7"/>
      <c r="AG57" s="57"/>
      <c r="AH57" s="58">
        <f t="shared" si="1"/>
        <v>4</v>
      </c>
      <c r="AI57" s="73"/>
    </row>
    <row r="58" spans="1:35" ht="51" x14ac:dyDescent="0.4">
      <c r="A58" s="143"/>
      <c r="B58" s="218" t="s">
        <v>220</v>
      </c>
      <c r="C58" s="141"/>
      <c r="D58" s="57"/>
      <c r="E58" s="57"/>
      <c r="F58" s="57"/>
      <c r="G58" s="50"/>
      <c r="H58" s="57"/>
      <c r="I58" s="50"/>
      <c r="J58" s="50"/>
      <c r="K58" s="50"/>
      <c r="L58" s="50"/>
      <c r="M58" s="50"/>
      <c r="N58" s="50"/>
      <c r="O58" s="211"/>
      <c r="P58" s="50"/>
      <c r="Q58" s="50"/>
      <c r="R58" s="50">
        <v>1</v>
      </c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7"/>
      <c r="AG58" s="57"/>
      <c r="AH58" s="58">
        <f t="shared" si="1"/>
        <v>1</v>
      </c>
      <c r="AI58" s="73"/>
    </row>
    <row r="59" spans="1:35" ht="51" x14ac:dyDescent="0.4">
      <c r="A59" s="143"/>
      <c r="B59" s="218" t="s">
        <v>221</v>
      </c>
      <c r="C59" s="141"/>
      <c r="D59" s="57"/>
      <c r="E59" s="57"/>
      <c r="F59" s="57"/>
      <c r="G59" s="50"/>
      <c r="H59" s="57"/>
      <c r="I59" s="50"/>
      <c r="J59" s="50"/>
      <c r="K59" s="50"/>
      <c r="L59" s="50"/>
      <c r="M59" s="50"/>
      <c r="N59" s="50"/>
      <c r="O59" s="2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7"/>
      <c r="AG59" s="57"/>
      <c r="AH59" s="58">
        <f t="shared" si="1"/>
        <v>0</v>
      </c>
      <c r="AI59" s="73"/>
    </row>
    <row r="60" spans="1:35" ht="51" x14ac:dyDescent="0.4">
      <c r="A60" s="143"/>
      <c r="B60" s="218" t="s">
        <v>222</v>
      </c>
      <c r="C60" s="141"/>
      <c r="D60" s="57"/>
      <c r="E60" s="57"/>
      <c r="F60" s="57"/>
      <c r="G60" s="50"/>
      <c r="H60" s="57"/>
      <c r="I60" s="50"/>
      <c r="J60" s="50"/>
      <c r="K60" s="50"/>
      <c r="L60" s="50"/>
      <c r="M60" s="50"/>
      <c r="N60" s="50"/>
      <c r="O60" s="211"/>
      <c r="P60" s="50"/>
      <c r="Q60" s="50"/>
      <c r="R60" s="50">
        <v>2</v>
      </c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7"/>
      <c r="AG60" s="57"/>
      <c r="AH60" s="58">
        <f t="shared" si="1"/>
        <v>2</v>
      </c>
      <c r="AI60" s="73"/>
    </row>
    <row r="61" spans="1:35" ht="34" x14ac:dyDescent="0.4">
      <c r="A61" s="143"/>
      <c r="B61" s="218" t="s">
        <v>223</v>
      </c>
      <c r="C61" s="141"/>
      <c r="D61" s="57"/>
      <c r="E61" s="57"/>
      <c r="F61" s="57"/>
      <c r="G61" s="50"/>
      <c r="H61" s="57"/>
      <c r="I61" s="50"/>
      <c r="J61" s="50"/>
      <c r="K61" s="50"/>
      <c r="L61" s="50"/>
      <c r="M61" s="50"/>
      <c r="N61" s="50"/>
      <c r="O61" s="2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7"/>
      <c r="AG61" s="57"/>
      <c r="AH61" s="58">
        <f t="shared" si="1"/>
        <v>0</v>
      </c>
      <c r="AI61" s="73"/>
    </row>
    <row r="62" spans="1:35" ht="51" x14ac:dyDescent="0.4">
      <c r="A62" s="143"/>
      <c r="B62" s="218" t="s">
        <v>216</v>
      </c>
      <c r="C62" s="141"/>
      <c r="D62" s="57"/>
      <c r="E62" s="57"/>
      <c r="F62" s="57"/>
      <c r="G62" s="50"/>
      <c r="H62" s="57"/>
      <c r="I62" s="50"/>
      <c r="J62" s="50"/>
      <c r="K62" s="50"/>
      <c r="L62" s="50"/>
      <c r="M62" s="50"/>
      <c r="N62" s="50"/>
      <c r="O62" s="211"/>
      <c r="P62" s="50"/>
      <c r="Q62" s="50">
        <v>2</v>
      </c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7"/>
      <c r="AG62" s="57"/>
      <c r="AH62" s="58">
        <f t="shared" si="1"/>
        <v>2</v>
      </c>
      <c r="AI62" s="73"/>
    </row>
    <row r="63" spans="1:35" ht="51" x14ac:dyDescent="0.4">
      <c r="A63" s="143"/>
      <c r="B63" s="218" t="s">
        <v>217</v>
      </c>
      <c r="C63" s="141"/>
      <c r="D63" s="57"/>
      <c r="E63" s="57"/>
      <c r="F63" s="57"/>
      <c r="G63" s="50"/>
      <c r="H63" s="57"/>
      <c r="I63" s="50"/>
      <c r="J63" s="50"/>
      <c r="K63" s="50"/>
      <c r="L63" s="50"/>
      <c r="M63" s="50"/>
      <c r="N63" s="50"/>
      <c r="O63" s="211"/>
      <c r="P63" s="50"/>
      <c r="Q63" s="50"/>
      <c r="R63" s="50">
        <v>2</v>
      </c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7"/>
      <c r="AG63" s="57"/>
      <c r="AH63" s="58">
        <f t="shared" si="1"/>
        <v>2</v>
      </c>
      <c r="AI63" s="73"/>
    </row>
    <row r="64" spans="1:35" ht="34" x14ac:dyDescent="0.4">
      <c r="A64" s="143"/>
      <c r="B64" s="218" t="s">
        <v>224</v>
      </c>
      <c r="C64" s="141"/>
      <c r="D64" s="57"/>
      <c r="E64" s="57"/>
      <c r="F64" s="57"/>
      <c r="G64" s="50"/>
      <c r="H64" s="57"/>
      <c r="I64" s="50"/>
      <c r="J64" s="50"/>
      <c r="K64" s="50"/>
      <c r="L64" s="50"/>
      <c r="M64" s="50"/>
      <c r="N64" s="50"/>
      <c r="O64" s="2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7"/>
      <c r="AG64" s="57"/>
      <c r="AH64" s="58">
        <f t="shared" si="1"/>
        <v>0</v>
      </c>
      <c r="AI64" s="73"/>
    </row>
    <row r="65" spans="1:35" ht="17" x14ac:dyDescent="0.4">
      <c r="A65" s="143"/>
      <c r="B65" s="218"/>
      <c r="C65" s="141"/>
      <c r="D65" s="57"/>
      <c r="E65" s="57"/>
      <c r="F65" s="57"/>
      <c r="G65" s="50"/>
      <c r="H65" s="57"/>
      <c r="I65" s="50"/>
      <c r="J65" s="50"/>
      <c r="K65" s="50"/>
      <c r="L65" s="50"/>
      <c r="M65" s="50"/>
      <c r="N65" s="50"/>
      <c r="O65" s="2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7"/>
      <c r="AG65" s="57"/>
      <c r="AH65" s="58">
        <f t="shared" si="1"/>
        <v>0</v>
      </c>
      <c r="AI65" s="73"/>
    </row>
    <row r="66" spans="1:35" ht="17" x14ac:dyDescent="0.4">
      <c r="A66" s="143"/>
      <c r="B66" s="220"/>
      <c r="C66" s="223"/>
      <c r="D66" s="57"/>
      <c r="E66" s="57"/>
      <c r="F66" s="57"/>
      <c r="G66" s="50"/>
      <c r="H66" s="57"/>
      <c r="I66" s="50"/>
      <c r="J66" s="50"/>
      <c r="K66" s="50"/>
      <c r="L66" s="50"/>
      <c r="M66" s="50"/>
      <c r="N66" s="50"/>
      <c r="O66" s="2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7"/>
      <c r="AG66" s="57"/>
      <c r="AH66" s="58">
        <f t="shared" si="1"/>
        <v>0</v>
      </c>
      <c r="AI66" s="73"/>
    </row>
    <row r="67" spans="1:35" ht="17" x14ac:dyDescent="0.4">
      <c r="A67" s="222"/>
      <c r="B67" s="225"/>
      <c r="C67" s="57"/>
      <c r="D67" s="57"/>
      <c r="E67" s="57"/>
      <c r="F67" s="57"/>
      <c r="G67" s="50"/>
      <c r="H67" s="57"/>
      <c r="I67" s="50"/>
      <c r="J67" s="50"/>
      <c r="K67" s="50"/>
      <c r="L67" s="50"/>
      <c r="M67" s="50"/>
      <c r="N67" s="50"/>
      <c r="O67" s="2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7"/>
      <c r="AG67" s="57"/>
      <c r="AH67" s="58">
        <f t="shared" si="1"/>
        <v>0</v>
      </c>
      <c r="AI67" s="73"/>
    </row>
    <row r="68" spans="1:35" ht="17" x14ac:dyDescent="0.4">
      <c r="A68" s="222"/>
      <c r="B68" s="225"/>
      <c r="C68" s="57"/>
      <c r="D68" s="57"/>
      <c r="E68" s="57"/>
      <c r="F68" s="57"/>
      <c r="G68" s="50"/>
      <c r="H68" s="57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7"/>
      <c r="AG68" s="57"/>
      <c r="AH68" s="58">
        <f t="shared" si="1"/>
        <v>0</v>
      </c>
      <c r="AI68" s="73"/>
    </row>
    <row r="69" spans="1:35" ht="17" x14ac:dyDescent="0.4">
      <c r="A69" s="143"/>
      <c r="B69" s="219"/>
      <c r="C69" s="224"/>
      <c r="D69" s="57"/>
      <c r="E69" s="57"/>
      <c r="F69" s="57"/>
      <c r="G69" s="50"/>
      <c r="H69" s="57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7"/>
      <c r="AG69" s="57"/>
      <c r="AH69" s="58">
        <f t="shared" si="1"/>
        <v>0</v>
      </c>
      <c r="AI69" s="73"/>
    </row>
    <row r="70" spans="1:35" ht="17" x14ac:dyDescent="0.4">
      <c r="A70" s="143"/>
      <c r="B70" s="218"/>
      <c r="C70" s="141"/>
      <c r="D70" s="57"/>
      <c r="E70" s="57"/>
      <c r="F70" s="57"/>
      <c r="G70" s="50"/>
      <c r="H70" s="57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7"/>
      <c r="AG70" s="57"/>
      <c r="AH70" s="58">
        <f t="shared" si="1"/>
        <v>0</v>
      </c>
      <c r="AI70" s="73"/>
    </row>
    <row r="71" spans="1:35" ht="17" x14ac:dyDescent="0.4">
      <c r="A71" s="143"/>
      <c r="B71" s="218"/>
      <c r="C71" s="141"/>
      <c r="D71" s="57"/>
      <c r="E71" s="57"/>
      <c r="F71" s="57"/>
      <c r="G71" s="50"/>
      <c r="H71" s="57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7"/>
      <c r="AG71" s="57"/>
      <c r="AH71" s="58">
        <f t="shared" si="1"/>
        <v>0</v>
      </c>
      <c r="AI71" s="73"/>
    </row>
    <row r="72" spans="1:35" ht="17" x14ac:dyDescent="0.4">
      <c r="A72" s="143"/>
      <c r="B72" s="218"/>
      <c r="C72" s="141"/>
      <c r="D72" s="57"/>
      <c r="E72" s="57"/>
      <c r="F72" s="57"/>
      <c r="G72" s="50"/>
      <c r="H72" s="57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7"/>
      <c r="AG72" s="57"/>
      <c r="AH72" s="58">
        <f t="shared" si="1"/>
        <v>0</v>
      </c>
      <c r="AI72" s="73"/>
    </row>
    <row r="73" spans="1:35" ht="17" x14ac:dyDescent="0.4">
      <c r="A73" s="143"/>
      <c r="B73" s="218"/>
      <c r="C73" s="141"/>
      <c r="D73" s="57"/>
      <c r="E73" s="57"/>
      <c r="F73" s="57"/>
      <c r="G73" s="50"/>
      <c r="H73" s="57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7"/>
      <c r="AG73" s="57"/>
      <c r="AH73" s="58">
        <f t="shared" si="1"/>
        <v>0</v>
      </c>
      <c r="AI73" s="73"/>
    </row>
    <row r="74" spans="1:35" ht="17" x14ac:dyDescent="0.4">
      <c r="A74" s="143"/>
      <c r="B74" s="218"/>
      <c r="C74" s="141"/>
      <c r="D74" s="57"/>
      <c r="E74" s="57"/>
      <c r="F74" s="57"/>
      <c r="G74" s="50"/>
      <c r="H74" s="57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7"/>
      <c r="AG74" s="57"/>
      <c r="AH74" s="58">
        <f t="shared" si="1"/>
        <v>0</v>
      </c>
      <c r="AI74" s="73"/>
    </row>
    <row r="75" spans="1:35" ht="17" x14ac:dyDescent="0.4">
      <c r="A75" s="143"/>
      <c r="B75" s="218"/>
      <c r="C75" s="141"/>
      <c r="D75" s="57"/>
      <c r="E75" s="57"/>
      <c r="F75" s="57"/>
      <c r="G75" s="50"/>
      <c r="H75" s="57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7"/>
      <c r="AG75" s="57"/>
      <c r="AH75" s="58">
        <f t="shared" si="1"/>
        <v>0</v>
      </c>
      <c r="AI75" s="73"/>
    </row>
    <row r="76" spans="1:35" ht="17" x14ac:dyDescent="0.4">
      <c r="A76" s="143"/>
      <c r="B76" s="218"/>
      <c r="C76" s="141"/>
      <c r="D76" s="57"/>
      <c r="E76" s="57"/>
      <c r="F76" s="57"/>
      <c r="G76" s="50"/>
      <c r="H76" s="57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7"/>
      <c r="AG76" s="57"/>
      <c r="AH76" s="58">
        <f t="shared" ref="AH76:AH139" si="2">SUM(D76:AG76)</f>
        <v>0</v>
      </c>
      <c r="AI76" s="73"/>
    </row>
    <row r="77" spans="1:35" ht="17" x14ac:dyDescent="0.4">
      <c r="A77" s="143"/>
      <c r="B77" s="218"/>
      <c r="C77" s="141"/>
      <c r="D77" s="57"/>
      <c r="E77" s="57"/>
      <c r="F77" s="57"/>
      <c r="G77" s="50"/>
      <c r="H77" s="57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7"/>
      <c r="AG77" s="57"/>
      <c r="AH77" s="58">
        <f t="shared" si="2"/>
        <v>0</v>
      </c>
      <c r="AI77" s="73"/>
    </row>
    <row r="78" spans="1:35" ht="17" x14ac:dyDescent="0.4">
      <c r="A78" s="143"/>
      <c r="B78" s="218"/>
      <c r="C78" s="141"/>
      <c r="D78" s="57"/>
      <c r="E78" s="57"/>
      <c r="F78" s="57"/>
      <c r="G78" s="50"/>
      <c r="H78" s="57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7"/>
      <c r="AG78" s="57"/>
      <c r="AH78" s="58">
        <f t="shared" si="2"/>
        <v>0</v>
      </c>
      <c r="AI78" s="73"/>
    </row>
    <row r="79" spans="1:35" ht="17" x14ac:dyDescent="0.4">
      <c r="A79" s="143"/>
      <c r="B79" s="218"/>
      <c r="C79" s="141"/>
      <c r="D79" s="57"/>
      <c r="E79" s="57"/>
      <c r="F79" s="57"/>
      <c r="G79" s="50"/>
      <c r="H79" s="57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7"/>
      <c r="AG79" s="57"/>
      <c r="AH79" s="58">
        <f t="shared" si="2"/>
        <v>0</v>
      </c>
      <c r="AI79" s="73"/>
    </row>
    <row r="80" spans="1:35" ht="17" x14ac:dyDescent="0.4">
      <c r="A80" s="143"/>
      <c r="B80" s="218"/>
      <c r="C80" s="141"/>
      <c r="D80" s="57"/>
      <c r="E80" s="57"/>
      <c r="F80" s="57"/>
      <c r="G80" s="50"/>
      <c r="H80" s="57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7"/>
      <c r="AG80" s="57"/>
      <c r="AH80" s="58">
        <f t="shared" si="2"/>
        <v>0</v>
      </c>
      <c r="AI80" s="73"/>
    </row>
    <row r="81" spans="1:35" ht="17" x14ac:dyDescent="0.4">
      <c r="A81" s="143"/>
      <c r="B81" s="218"/>
      <c r="C81" s="141"/>
      <c r="D81" s="57"/>
      <c r="E81" s="57"/>
      <c r="F81" s="57"/>
      <c r="G81" s="50"/>
      <c r="H81" s="57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7"/>
      <c r="AG81" s="57"/>
      <c r="AH81" s="58">
        <f t="shared" si="2"/>
        <v>0</v>
      </c>
      <c r="AI81" s="73"/>
    </row>
    <row r="82" spans="1:35" ht="17" x14ac:dyDescent="0.4">
      <c r="A82" s="143"/>
      <c r="B82" s="218"/>
      <c r="C82" s="141"/>
      <c r="D82" s="57"/>
      <c r="E82" s="57"/>
      <c r="F82" s="57"/>
      <c r="G82" s="50"/>
      <c r="H82" s="57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7"/>
      <c r="AG82" s="57"/>
      <c r="AH82" s="58">
        <f t="shared" si="2"/>
        <v>0</v>
      </c>
      <c r="AI82" s="73"/>
    </row>
    <row r="83" spans="1:35" ht="17" x14ac:dyDescent="0.4">
      <c r="A83" s="143"/>
      <c r="B83" s="218"/>
      <c r="C83" s="141"/>
      <c r="D83" s="57"/>
      <c r="E83" s="57"/>
      <c r="F83" s="57"/>
      <c r="G83" s="50"/>
      <c r="H83" s="57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7"/>
      <c r="AG83" s="57"/>
      <c r="AH83" s="58">
        <f t="shared" si="2"/>
        <v>0</v>
      </c>
      <c r="AI83" s="73"/>
    </row>
    <row r="84" spans="1:35" ht="17" x14ac:dyDescent="0.4">
      <c r="A84" s="143"/>
      <c r="B84" s="218"/>
      <c r="C84" s="141"/>
      <c r="D84" s="57"/>
      <c r="E84" s="57"/>
      <c r="F84" s="57"/>
      <c r="G84" s="50"/>
      <c r="H84" s="57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7"/>
      <c r="AG84" s="57"/>
      <c r="AH84" s="58">
        <f t="shared" si="2"/>
        <v>0</v>
      </c>
      <c r="AI84" s="73"/>
    </row>
    <row r="85" spans="1:35" ht="17" x14ac:dyDescent="0.4">
      <c r="A85" s="143"/>
      <c r="B85" s="218"/>
      <c r="C85" s="141"/>
      <c r="D85" s="57"/>
      <c r="E85" s="57"/>
      <c r="F85" s="57"/>
      <c r="G85" s="50"/>
      <c r="H85" s="57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7"/>
      <c r="AG85" s="57"/>
      <c r="AH85" s="58">
        <f t="shared" si="2"/>
        <v>0</v>
      </c>
      <c r="AI85" s="73"/>
    </row>
    <row r="86" spans="1:35" ht="17" x14ac:dyDescent="0.4">
      <c r="A86" s="143"/>
      <c r="B86" s="218"/>
      <c r="C86" s="141"/>
      <c r="D86" s="57"/>
      <c r="E86" s="57"/>
      <c r="F86" s="57"/>
      <c r="G86" s="50"/>
      <c r="H86" s="57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7"/>
      <c r="AG86" s="57"/>
      <c r="AH86" s="58">
        <f t="shared" si="2"/>
        <v>0</v>
      </c>
      <c r="AI86" s="73"/>
    </row>
    <row r="87" spans="1:35" ht="17" x14ac:dyDescent="0.4">
      <c r="A87" s="143"/>
      <c r="B87" s="218"/>
      <c r="C87" s="141"/>
      <c r="D87" s="57"/>
      <c r="E87" s="57"/>
      <c r="F87" s="57"/>
      <c r="G87" s="50"/>
      <c r="H87" s="57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7"/>
      <c r="AG87" s="57"/>
      <c r="AH87" s="58">
        <f t="shared" si="2"/>
        <v>0</v>
      </c>
      <c r="AI87" s="73"/>
    </row>
    <row r="88" spans="1:35" ht="17" x14ac:dyDescent="0.4">
      <c r="A88" s="143"/>
      <c r="B88" s="218"/>
      <c r="C88" s="141"/>
      <c r="D88" s="57"/>
      <c r="E88" s="57"/>
      <c r="F88" s="57"/>
      <c r="G88" s="50"/>
      <c r="H88" s="57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7"/>
      <c r="AG88" s="57"/>
      <c r="AH88" s="58">
        <f t="shared" si="2"/>
        <v>0</v>
      </c>
      <c r="AI88" s="73"/>
    </row>
    <row r="89" spans="1:35" ht="17" x14ac:dyDescent="0.4">
      <c r="A89" s="143"/>
      <c r="B89" s="218"/>
      <c r="C89" s="141"/>
      <c r="D89" s="57"/>
      <c r="E89" s="57"/>
      <c r="F89" s="57"/>
      <c r="G89" s="50"/>
      <c r="H89" s="57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7"/>
      <c r="AG89" s="57"/>
      <c r="AH89" s="58">
        <f t="shared" si="2"/>
        <v>0</v>
      </c>
      <c r="AI89" s="73"/>
    </row>
    <row r="90" spans="1:35" ht="17" x14ac:dyDescent="0.4">
      <c r="A90" s="143"/>
      <c r="B90" s="218"/>
      <c r="C90" s="141"/>
      <c r="D90" s="57"/>
      <c r="E90" s="57"/>
      <c r="F90" s="57"/>
      <c r="G90" s="50"/>
      <c r="H90" s="57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7"/>
      <c r="AG90" s="57"/>
      <c r="AH90" s="58">
        <f t="shared" si="2"/>
        <v>0</v>
      </c>
      <c r="AI90" s="73"/>
    </row>
    <row r="91" spans="1:35" ht="17" x14ac:dyDescent="0.4">
      <c r="A91" s="143"/>
      <c r="B91" s="218"/>
      <c r="C91" s="141"/>
      <c r="D91" s="57"/>
      <c r="E91" s="57"/>
      <c r="F91" s="57"/>
      <c r="G91" s="50"/>
      <c r="H91" s="57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7"/>
      <c r="AG91" s="57"/>
      <c r="AH91" s="58">
        <f t="shared" si="2"/>
        <v>0</v>
      </c>
      <c r="AI91" s="73"/>
    </row>
    <row r="92" spans="1:35" ht="17" x14ac:dyDescent="0.4">
      <c r="A92" s="143"/>
      <c r="B92" s="218"/>
      <c r="C92" s="141"/>
      <c r="D92" s="57"/>
      <c r="E92" s="57"/>
      <c r="F92" s="57"/>
      <c r="G92" s="50"/>
      <c r="H92" s="57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7"/>
      <c r="AG92" s="57"/>
      <c r="AH92" s="58">
        <f t="shared" si="2"/>
        <v>0</v>
      </c>
      <c r="AI92" s="73"/>
    </row>
    <row r="93" spans="1:35" ht="17" x14ac:dyDescent="0.4">
      <c r="A93" s="143"/>
      <c r="B93" s="218"/>
      <c r="C93" s="141"/>
      <c r="D93" s="57"/>
      <c r="E93" s="57"/>
      <c r="F93" s="57"/>
      <c r="G93" s="50"/>
      <c r="H93" s="57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7"/>
      <c r="AG93" s="57"/>
      <c r="AH93" s="58">
        <f t="shared" si="2"/>
        <v>0</v>
      </c>
      <c r="AI93" s="73"/>
    </row>
    <row r="94" spans="1:35" ht="17" x14ac:dyDescent="0.4">
      <c r="A94" s="143"/>
      <c r="B94" s="218"/>
      <c r="C94" s="141"/>
      <c r="D94" s="57"/>
      <c r="E94" s="57"/>
      <c r="F94" s="57"/>
      <c r="G94" s="50"/>
      <c r="H94" s="57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7"/>
      <c r="AG94" s="57"/>
      <c r="AH94" s="58">
        <f t="shared" si="2"/>
        <v>0</v>
      </c>
      <c r="AI94" s="73"/>
    </row>
    <row r="95" spans="1:35" ht="17" x14ac:dyDescent="0.4">
      <c r="A95" s="143"/>
      <c r="B95" s="218"/>
      <c r="C95" s="141"/>
      <c r="D95" s="57"/>
      <c r="E95" s="57"/>
      <c r="F95" s="57"/>
      <c r="G95" s="50"/>
      <c r="H95" s="57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7"/>
      <c r="AG95" s="57"/>
      <c r="AH95" s="58">
        <f t="shared" si="2"/>
        <v>0</v>
      </c>
      <c r="AI95" s="73"/>
    </row>
    <row r="96" spans="1:35" ht="17" x14ac:dyDescent="0.4">
      <c r="A96" s="143"/>
      <c r="B96" s="218"/>
      <c r="C96" s="141"/>
      <c r="D96" s="57"/>
      <c r="E96" s="57"/>
      <c r="F96" s="57"/>
      <c r="G96" s="50"/>
      <c r="H96" s="57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7"/>
      <c r="AG96" s="57"/>
      <c r="AH96" s="58">
        <f t="shared" si="2"/>
        <v>0</v>
      </c>
      <c r="AI96" s="73"/>
    </row>
    <row r="97" spans="1:35" ht="17" x14ac:dyDescent="0.4">
      <c r="A97" s="143"/>
      <c r="B97" s="218"/>
      <c r="C97" s="141"/>
      <c r="D97" s="57"/>
      <c r="E97" s="57"/>
      <c r="F97" s="57"/>
      <c r="G97" s="50"/>
      <c r="H97" s="57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7"/>
      <c r="AG97" s="57"/>
      <c r="AH97" s="58">
        <f t="shared" si="2"/>
        <v>0</v>
      </c>
      <c r="AI97" s="73"/>
    </row>
    <row r="98" spans="1:35" ht="17" x14ac:dyDescent="0.4">
      <c r="A98" s="143"/>
      <c r="B98" s="218"/>
      <c r="C98" s="141"/>
      <c r="D98" s="57"/>
      <c r="E98" s="57"/>
      <c r="F98" s="57"/>
      <c r="G98" s="50"/>
      <c r="H98" s="57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7"/>
      <c r="AG98" s="57"/>
      <c r="AH98" s="58">
        <f t="shared" si="2"/>
        <v>0</v>
      </c>
      <c r="AI98" s="73"/>
    </row>
    <row r="99" spans="1:35" ht="17" x14ac:dyDescent="0.4">
      <c r="A99" s="143"/>
      <c r="B99" s="218"/>
      <c r="C99" s="141"/>
      <c r="D99" s="57"/>
      <c r="E99" s="57"/>
      <c r="F99" s="57"/>
      <c r="G99" s="50"/>
      <c r="H99" s="57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7"/>
      <c r="AG99" s="57"/>
      <c r="AH99" s="58">
        <f t="shared" si="2"/>
        <v>0</v>
      </c>
      <c r="AI99" s="73"/>
    </row>
    <row r="100" spans="1:35" ht="17" x14ac:dyDescent="0.4">
      <c r="A100" s="143"/>
      <c r="B100" s="218"/>
      <c r="C100" s="141"/>
      <c r="D100" s="57"/>
      <c r="E100" s="57"/>
      <c r="F100" s="57"/>
      <c r="G100" s="50"/>
      <c r="H100" s="57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7"/>
      <c r="AG100" s="57"/>
      <c r="AH100" s="58">
        <f t="shared" si="2"/>
        <v>0</v>
      </c>
      <c r="AI100" s="73"/>
    </row>
    <row r="101" spans="1:35" ht="17" x14ac:dyDescent="0.4">
      <c r="A101" s="143"/>
      <c r="B101" s="218"/>
      <c r="C101" s="141"/>
      <c r="D101" s="57"/>
      <c r="E101" s="57"/>
      <c r="F101" s="57"/>
      <c r="G101" s="50"/>
      <c r="H101" s="57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7"/>
      <c r="AG101" s="57"/>
      <c r="AH101" s="58">
        <f t="shared" si="2"/>
        <v>0</v>
      </c>
      <c r="AI101" s="73"/>
    </row>
    <row r="102" spans="1:35" ht="17" x14ac:dyDescent="0.4">
      <c r="A102" s="143"/>
      <c r="B102" s="218"/>
      <c r="C102" s="141"/>
      <c r="D102" s="57"/>
      <c r="E102" s="57"/>
      <c r="F102" s="57"/>
      <c r="G102" s="50"/>
      <c r="H102" s="57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7"/>
      <c r="AG102" s="57"/>
      <c r="AH102" s="58">
        <f t="shared" si="2"/>
        <v>0</v>
      </c>
      <c r="AI102" s="73"/>
    </row>
    <row r="103" spans="1:35" ht="17" x14ac:dyDescent="0.4">
      <c r="A103" s="143"/>
      <c r="B103" s="218"/>
      <c r="C103" s="141"/>
      <c r="D103" s="57"/>
      <c r="E103" s="57"/>
      <c r="F103" s="57"/>
      <c r="G103" s="50"/>
      <c r="H103" s="57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7"/>
      <c r="AG103" s="57"/>
      <c r="AH103" s="58">
        <f t="shared" si="2"/>
        <v>0</v>
      </c>
      <c r="AI103" s="73"/>
    </row>
    <row r="104" spans="1:35" ht="17" x14ac:dyDescent="0.4">
      <c r="A104" s="143"/>
      <c r="B104" s="218"/>
      <c r="C104" s="141"/>
      <c r="D104" s="57"/>
      <c r="E104" s="57"/>
      <c r="F104" s="57"/>
      <c r="G104" s="50"/>
      <c r="H104" s="57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7"/>
      <c r="AG104" s="57"/>
      <c r="AH104" s="58">
        <f t="shared" si="2"/>
        <v>0</v>
      </c>
      <c r="AI104" s="73"/>
    </row>
    <row r="105" spans="1:35" ht="17" x14ac:dyDescent="0.4">
      <c r="A105" s="143"/>
      <c r="B105" s="218"/>
      <c r="C105" s="141"/>
      <c r="D105" s="57"/>
      <c r="E105" s="57"/>
      <c r="F105" s="57"/>
      <c r="G105" s="50"/>
      <c r="H105" s="57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7"/>
      <c r="AG105" s="57"/>
      <c r="AH105" s="58">
        <f t="shared" si="2"/>
        <v>0</v>
      </c>
      <c r="AI105" s="73"/>
    </row>
    <row r="106" spans="1:35" ht="17" x14ac:dyDescent="0.4">
      <c r="A106" s="143"/>
      <c r="B106" s="218"/>
      <c r="C106" s="141"/>
      <c r="D106" s="57"/>
      <c r="E106" s="57"/>
      <c r="F106" s="57"/>
      <c r="G106" s="50"/>
      <c r="H106" s="57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7"/>
      <c r="AG106" s="57"/>
      <c r="AH106" s="58">
        <f t="shared" si="2"/>
        <v>0</v>
      </c>
      <c r="AI106" s="73"/>
    </row>
    <row r="107" spans="1:35" ht="17" x14ac:dyDescent="0.4">
      <c r="A107" s="143"/>
      <c r="B107" s="218"/>
      <c r="C107" s="141"/>
      <c r="D107" s="57"/>
      <c r="E107" s="57"/>
      <c r="F107" s="57"/>
      <c r="G107" s="50"/>
      <c r="H107" s="57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7"/>
      <c r="AG107" s="57"/>
      <c r="AH107" s="58">
        <f t="shared" si="2"/>
        <v>0</v>
      </c>
      <c r="AI107" s="73"/>
    </row>
    <row r="108" spans="1:35" ht="17" x14ac:dyDescent="0.4">
      <c r="A108" s="143"/>
      <c r="B108" s="218"/>
      <c r="C108" s="141"/>
      <c r="D108" s="57"/>
      <c r="E108" s="57"/>
      <c r="F108" s="57"/>
      <c r="G108" s="50"/>
      <c r="H108" s="57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7"/>
      <c r="AG108" s="57"/>
      <c r="AH108" s="58">
        <f t="shared" si="2"/>
        <v>0</v>
      </c>
      <c r="AI108" s="73"/>
    </row>
    <row r="109" spans="1:35" ht="17" x14ac:dyDescent="0.4">
      <c r="A109" s="143"/>
      <c r="B109" s="218"/>
      <c r="C109" s="141"/>
      <c r="D109" s="57"/>
      <c r="E109" s="57"/>
      <c r="F109" s="57"/>
      <c r="G109" s="50"/>
      <c r="H109" s="57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7"/>
      <c r="AG109" s="57"/>
      <c r="AH109" s="58">
        <f t="shared" si="2"/>
        <v>0</v>
      </c>
      <c r="AI109" s="73"/>
    </row>
    <row r="110" spans="1:35" ht="17" x14ac:dyDescent="0.4">
      <c r="A110" s="143"/>
      <c r="B110" s="218"/>
      <c r="C110" s="141"/>
      <c r="D110" s="57"/>
      <c r="E110" s="57"/>
      <c r="F110" s="57"/>
      <c r="G110" s="50"/>
      <c r="H110" s="57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7"/>
      <c r="AG110" s="57"/>
      <c r="AH110" s="58">
        <f t="shared" si="2"/>
        <v>0</v>
      </c>
      <c r="AI110" s="73"/>
    </row>
    <row r="111" spans="1:35" ht="17" x14ac:dyDescent="0.4">
      <c r="A111" s="143"/>
      <c r="B111" s="218"/>
      <c r="C111" s="141"/>
      <c r="D111" s="57"/>
      <c r="E111" s="57"/>
      <c r="F111" s="57"/>
      <c r="G111" s="50"/>
      <c r="H111" s="57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7"/>
      <c r="AG111" s="57"/>
      <c r="AH111" s="58">
        <f t="shared" si="2"/>
        <v>0</v>
      </c>
      <c r="AI111" s="73"/>
    </row>
    <row r="112" spans="1:35" ht="17" x14ac:dyDescent="0.4">
      <c r="A112" s="143"/>
      <c r="B112" s="218"/>
      <c r="C112" s="141"/>
      <c r="D112" s="57"/>
      <c r="E112" s="57"/>
      <c r="F112" s="57"/>
      <c r="G112" s="50"/>
      <c r="H112" s="57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7"/>
      <c r="AG112" s="57"/>
      <c r="AH112" s="58">
        <f t="shared" si="2"/>
        <v>0</v>
      </c>
      <c r="AI112" s="73"/>
    </row>
    <row r="113" spans="1:35" ht="17" x14ac:dyDescent="0.4">
      <c r="A113" s="143"/>
      <c r="B113" s="218"/>
      <c r="C113" s="141"/>
      <c r="D113" s="57"/>
      <c r="E113" s="57"/>
      <c r="F113" s="57"/>
      <c r="G113" s="50"/>
      <c r="H113" s="57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7"/>
      <c r="AG113" s="57"/>
      <c r="AH113" s="58">
        <f t="shared" si="2"/>
        <v>0</v>
      </c>
      <c r="AI113" s="73"/>
    </row>
    <row r="114" spans="1:35" ht="17" x14ac:dyDescent="0.4">
      <c r="A114" s="143"/>
      <c r="B114" s="218"/>
      <c r="C114" s="141"/>
      <c r="D114" s="57"/>
      <c r="E114" s="57"/>
      <c r="F114" s="57"/>
      <c r="G114" s="50"/>
      <c r="H114" s="57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7"/>
      <c r="AG114" s="57"/>
      <c r="AH114" s="58">
        <f t="shared" si="2"/>
        <v>0</v>
      </c>
      <c r="AI114" s="73"/>
    </row>
    <row r="115" spans="1:35" ht="17" x14ac:dyDescent="0.4">
      <c r="A115" s="143"/>
      <c r="B115" s="218"/>
      <c r="C115" s="141"/>
      <c r="D115" s="57"/>
      <c r="E115" s="57"/>
      <c r="F115" s="57"/>
      <c r="G115" s="50"/>
      <c r="H115" s="57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7"/>
      <c r="AG115" s="57"/>
      <c r="AH115" s="58">
        <f t="shared" si="2"/>
        <v>0</v>
      </c>
      <c r="AI115" s="73"/>
    </row>
    <row r="116" spans="1:35" ht="17" x14ac:dyDescent="0.4">
      <c r="A116" s="143"/>
      <c r="B116" s="218"/>
      <c r="C116" s="141"/>
      <c r="D116" s="57"/>
      <c r="E116" s="57"/>
      <c r="F116" s="57"/>
      <c r="G116" s="50"/>
      <c r="H116" s="57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7"/>
      <c r="AG116" s="57"/>
      <c r="AH116" s="58">
        <f t="shared" si="2"/>
        <v>0</v>
      </c>
      <c r="AI116" s="73"/>
    </row>
    <row r="117" spans="1:35" ht="17" x14ac:dyDescent="0.4">
      <c r="A117" s="143"/>
      <c r="B117" s="218"/>
      <c r="C117" s="141"/>
      <c r="D117" s="57"/>
      <c r="E117" s="57"/>
      <c r="F117" s="57"/>
      <c r="G117" s="50"/>
      <c r="H117" s="57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7"/>
      <c r="AG117" s="57"/>
      <c r="AH117" s="58">
        <f t="shared" si="2"/>
        <v>0</v>
      </c>
      <c r="AI117" s="73"/>
    </row>
    <row r="118" spans="1:35" ht="17" x14ac:dyDescent="0.4">
      <c r="A118" s="143"/>
      <c r="B118" s="218"/>
      <c r="C118" s="141"/>
      <c r="D118" s="57"/>
      <c r="E118" s="57"/>
      <c r="F118" s="57"/>
      <c r="G118" s="50"/>
      <c r="H118" s="57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7"/>
      <c r="AG118" s="57"/>
      <c r="AH118" s="58">
        <f t="shared" si="2"/>
        <v>0</v>
      </c>
      <c r="AI118" s="73"/>
    </row>
    <row r="119" spans="1:35" ht="17" x14ac:dyDescent="0.4">
      <c r="A119" s="143"/>
      <c r="B119" s="218"/>
      <c r="C119" s="141"/>
      <c r="D119" s="57"/>
      <c r="E119" s="57"/>
      <c r="F119" s="57"/>
      <c r="G119" s="50"/>
      <c r="H119" s="57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7"/>
      <c r="AG119" s="57"/>
      <c r="AH119" s="58">
        <f t="shared" si="2"/>
        <v>0</v>
      </c>
      <c r="AI119" s="73"/>
    </row>
    <row r="120" spans="1:35" ht="17" x14ac:dyDescent="0.4">
      <c r="A120" s="143"/>
      <c r="B120" s="218"/>
      <c r="C120" s="141"/>
      <c r="D120" s="57"/>
      <c r="E120" s="57"/>
      <c r="F120" s="57"/>
      <c r="G120" s="50"/>
      <c r="H120" s="57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7"/>
      <c r="AG120" s="57"/>
      <c r="AH120" s="58">
        <f t="shared" si="2"/>
        <v>0</v>
      </c>
      <c r="AI120" s="73"/>
    </row>
    <row r="121" spans="1:35" ht="17" x14ac:dyDescent="0.4">
      <c r="A121" s="143"/>
      <c r="B121" s="218"/>
      <c r="C121" s="141"/>
      <c r="D121" s="57"/>
      <c r="E121" s="57"/>
      <c r="F121" s="57"/>
      <c r="G121" s="50"/>
      <c r="H121" s="57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7"/>
      <c r="AG121" s="57"/>
      <c r="AH121" s="58">
        <f t="shared" si="2"/>
        <v>0</v>
      </c>
      <c r="AI121" s="73"/>
    </row>
    <row r="122" spans="1:35" ht="17" x14ac:dyDescent="0.4">
      <c r="A122" s="143"/>
      <c r="B122" s="218"/>
      <c r="C122" s="141"/>
      <c r="D122" s="57"/>
      <c r="E122" s="57"/>
      <c r="F122" s="57"/>
      <c r="G122" s="50"/>
      <c r="H122" s="57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7"/>
      <c r="AG122" s="57"/>
      <c r="AH122" s="58">
        <f t="shared" si="2"/>
        <v>0</v>
      </c>
      <c r="AI122" s="73"/>
    </row>
    <row r="123" spans="1:35" ht="17" x14ac:dyDescent="0.4">
      <c r="A123" s="143"/>
      <c r="B123" s="218"/>
      <c r="C123" s="141"/>
      <c r="D123" s="57"/>
      <c r="E123" s="57"/>
      <c r="F123" s="57"/>
      <c r="G123" s="50"/>
      <c r="H123" s="57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7"/>
      <c r="AG123" s="57"/>
      <c r="AH123" s="58">
        <f t="shared" si="2"/>
        <v>0</v>
      </c>
      <c r="AI123" s="73"/>
    </row>
    <row r="124" spans="1:35" ht="17" x14ac:dyDescent="0.4">
      <c r="A124" s="145"/>
      <c r="B124" s="219"/>
      <c r="C124" s="141"/>
      <c r="D124" s="57"/>
      <c r="E124" s="57"/>
      <c r="F124" s="57"/>
      <c r="G124" s="50"/>
      <c r="H124" s="57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7"/>
      <c r="AG124" s="57"/>
      <c r="AH124" s="58">
        <f t="shared" si="2"/>
        <v>0</v>
      </c>
      <c r="AI124" s="73"/>
    </row>
    <row r="125" spans="1:35" ht="17" x14ac:dyDescent="0.4">
      <c r="A125" s="140"/>
      <c r="B125" s="218"/>
      <c r="C125" s="141"/>
      <c r="D125" s="57"/>
      <c r="E125" s="57"/>
      <c r="F125" s="57"/>
      <c r="G125" s="50"/>
      <c r="H125" s="57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7"/>
      <c r="AG125" s="57"/>
      <c r="AH125" s="58">
        <f t="shared" si="2"/>
        <v>0</v>
      </c>
      <c r="AI125" s="73"/>
    </row>
    <row r="126" spans="1:35" ht="17" x14ac:dyDescent="0.4">
      <c r="A126" s="140"/>
      <c r="B126" s="218"/>
      <c r="C126" s="141"/>
      <c r="D126" s="57"/>
      <c r="E126" s="57"/>
      <c r="F126" s="57"/>
      <c r="G126" s="50"/>
      <c r="H126" s="57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7"/>
      <c r="AG126" s="57"/>
      <c r="AH126" s="58">
        <f t="shared" si="2"/>
        <v>0</v>
      </c>
      <c r="AI126" s="73"/>
    </row>
    <row r="127" spans="1:35" ht="17" x14ac:dyDescent="0.4">
      <c r="A127" s="146"/>
      <c r="B127" s="220"/>
      <c r="C127" s="141"/>
      <c r="D127" s="57"/>
      <c r="E127" s="57"/>
      <c r="F127" s="57"/>
      <c r="G127" s="50"/>
      <c r="H127" s="57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7"/>
      <c r="AG127" s="57"/>
      <c r="AH127" s="58">
        <f t="shared" si="2"/>
        <v>0</v>
      </c>
      <c r="AI127" s="73"/>
    </row>
    <row r="128" spans="1:35" ht="17" x14ac:dyDescent="0.4">
      <c r="A128" s="143"/>
      <c r="B128" s="218"/>
      <c r="C128" s="141"/>
      <c r="D128" s="57"/>
      <c r="E128" s="57"/>
      <c r="F128" s="57"/>
      <c r="G128" s="50"/>
      <c r="H128" s="57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7"/>
      <c r="AG128" s="57"/>
      <c r="AH128" s="58">
        <f t="shared" si="2"/>
        <v>0</v>
      </c>
      <c r="AI128" s="73"/>
    </row>
    <row r="129" spans="1:35" ht="17" x14ac:dyDescent="0.4">
      <c r="A129" s="143"/>
      <c r="B129" s="218"/>
      <c r="C129" s="141"/>
      <c r="D129" s="57"/>
      <c r="E129" s="57"/>
      <c r="F129" s="57"/>
      <c r="G129" s="50"/>
      <c r="H129" s="57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7"/>
      <c r="AG129" s="57"/>
      <c r="AH129" s="58">
        <f t="shared" si="2"/>
        <v>0</v>
      </c>
      <c r="AI129" s="73"/>
    </row>
    <row r="130" spans="1:35" ht="17" x14ac:dyDescent="0.4">
      <c r="A130" s="143"/>
      <c r="B130" s="218"/>
      <c r="C130" s="141"/>
      <c r="D130" s="57"/>
      <c r="E130" s="57"/>
      <c r="F130" s="57"/>
      <c r="G130" s="50"/>
      <c r="H130" s="57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7"/>
      <c r="AG130" s="57"/>
      <c r="AH130" s="58">
        <f t="shared" si="2"/>
        <v>0</v>
      </c>
      <c r="AI130" s="73"/>
    </row>
    <row r="131" spans="1:35" ht="17" x14ac:dyDescent="0.4">
      <c r="A131" s="143"/>
      <c r="B131" s="218"/>
      <c r="C131" s="141"/>
      <c r="D131" s="57"/>
      <c r="E131" s="57"/>
      <c r="F131" s="57"/>
      <c r="G131" s="50"/>
      <c r="H131" s="57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7"/>
      <c r="AG131" s="57"/>
      <c r="AH131" s="58">
        <f t="shared" si="2"/>
        <v>0</v>
      </c>
      <c r="AI131" s="73"/>
    </row>
    <row r="132" spans="1:35" ht="17" x14ac:dyDescent="0.4">
      <c r="A132" s="143"/>
      <c r="B132" s="218"/>
      <c r="C132" s="141"/>
      <c r="D132" s="57"/>
      <c r="E132" s="57"/>
      <c r="F132" s="57"/>
      <c r="G132" s="50"/>
      <c r="H132" s="57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7"/>
      <c r="AG132" s="57"/>
      <c r="AH132" s="58">
        <f t="shared" si="2"/>
        <v>0</v>
      </c>
      <c r="AI132" s="73"/>
    </row>
    <row r="133" spans="1:35" ht="17" x14ac:dyDescent="0.4">
      <c r="A133" s="143"/>
      <c r="B133" s="218"/>
      <c r="C133" s="141"/>
      <c r="D133" s="57"/>
      <c r="E133" s="57"/>
      <c r="F133" s="57"/>
      <c r="G133" s="50"/>
      <c r="H133" s="57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7"/>
      <c r="AG133" s="57"/>
      <c r="AH133" s="58">
        <f t="shared" si="2"/>
        <v>0</v>
      </c>
      <c r="AI133" s="73"/>
    </row>
    <row r="134" spans="1:35" ht="17" x14ac:dyDescent="0.4">
      <c r="A134" s="143"/>
      <c r="B134" s="218"/>
      <c r="C134" s="141"/>
      <c r="D134" s="57"/>
      <c r="E134" s="57"/>
      <c r="F134" s="57"/>
      <c r="G134" s="50"/>
      <c r="H134" s="57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7"/>
      <c r="AG134" s="57"/>
      <c r="AH134" s="58">
        <f t="shared" si="2"/>
        <v>0</v>
      </c>
      <c r="AI134" s="73"/>
    </row>
    <row r="135" spans="1:35" ht="17" x14ac:dyDescent="0.4">
      <c r="A135" s="143"/>
      <c r="B135" s="218"/>
      <c r="C135" s="141"/>
      <c r="D135" s="57"/>
      <c r="E135" s="57"/>
      <c r="F135" s="57"/>
      <c r="G135" s="50"/>
      <c r="H135" s="57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7"/>
      <c r="AG135" s="57"/>
      <c r="AH135" s="58">
        <f t="shared" si="2"/>
        <v>0</v>
      </c>
      <c r="AI135" s="73"/>
    </row>
    <row r="136" spans="1:35" ht="17" x14ac:dyDescent="0.4">
      <c r="A136" s="143"/>
      <c r="B136" s="218"/>
      <c r="C136" s="141"/>
      <c r="D136" s="57"/>
      <c r="E136" s="57"/>
      <c r="F136" s="57"/>
      <c r="G136" s="50"/>
      <c r="H136" s="57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7"/>
      <c r="AG136" s="57"/>
      <c r="AH136" s="58">
        <f t="shared" si="2"/>
        <v>0</v>
      </c>
      <c r="AI136" s="73"/>
    </row>
    <row r="137" spans="1:35" ht="17" x14ac:dyDescent="0.4">
      <c r="A137" s="143"/>
      <c r="B137" s="218"/>
      <c r="C137" s="141"/>
      <c r="D137" s="57"/>
      <c r="E137" s="57"/>
      <c r="F137" s="57"/>
      <c r="G137" s="50"/>
      <c r="H137" s="57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7"/>
      <c r="AG137" s="57"/>
      <c r="AH137" s="58">
        <f t="shared" si="2"/>
        <v>0</v>
      </c>
      <c r="AI137" s="73"/>
    </row>
    <row r="138" spans="1:35" ht="17" x14ac:dyDescent="0.4">
      <c r="A138" s="143"/>
      <c r="B138" s="218"/>
      <c r="C138" s="141"/>
      <c r="D138" s="57"/>
      <c r="E138" s="57"/>
      <c r="F138" s="57"/>
      <c r="G138" s="50"/>
      <c r="H138" s="57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7"/>
      <c r="AG138" s="57"/>
      <c r="AH138" s="58">
        <f t="shared" si="2"/>
        <v>0</v>
      </c>
      <c r="AI138" s="73"/>
    </row>
    <row r="139" spans="1:35" ht="17" x14ac:dyDescent="0.4">
      <c r="A139" s="143"/>
      <c r="B139" s="218"/>
      <c r="C139" s="141"/>
      <c r="D139" s="57"/>
      <c r="E139" s="57"/>
      <c r="F139" s="57"/>
      <c r="G139" s="50"/>
      <c r="H139" s="57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7"/>
      <c r="AG139" s="57"/>
      <c r="AH139" s="58">
        <f t="shared" si="2"/>
        <v>0</v>
      </c>
      <c r="AI139" s="73"/>
    </row>
    <row r="140" spans="1:35" ht="17" x14ac:dyDescent="0.4">
      <c r="A140" s="143"/>
      <c r="B140" s="139"/>
      <c r="C140" s="141"/>
      <c r="D140" s="57"/>
      <c r="E140" s="57"/>
      <c r="F140" s="57"/>
      <c r="G140" s="50"/>
      <c r="H140" s="57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7"/>
      <c r="AG140" s="57"/>
      <c r="AH140" s="58">
        <f t="shared" ref="AH140:AH161" si="3">SUM(D140:AG140)</f>
        <v>0</v>
      </c>
      <c r="AI140" s="73"/>
    </row>
    <row r="141" spans="1:35" ht="17" x14ac:dyDescent="0.4">
      <c r="A141" s="143"/>
      <c r="B141" s="139"/>
      <c r="C141" s="141"/>
      <c r="D141" s="57"/>
      <c r="E141" s="57"/>
      <c r="F141" s="57"/>
      <c r="G141" s="50"/>
      <c r="H141" s="57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7"/>
      <c r="AG141" s="57"/>
      <c r="AH141" s="58">
        <f t="shared" si="3"/>
        <v>0</v>
      </c>
      <c r="AI141" s="73"/>
    </row>
    <row r="142" spans="1:35" ht="17" x14ac:dyDescent="0.4">
      <c r="A142" s="143"/>
      <c r="B142" s="139"/>
      <c r="C142" s="141"/>
      <c r="D142" s="57"/>
      <c r="E142" s="57"/>
      <c r="F142" s="57"/>
      <c r="G142" s="50"/>
      <c r="H142" s="57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7"/>
      <c r="AG142" s="57"/>
      <c r="AH142" s="58">
        <f t="shared" si="3"/>
        <v>0</v>
      </c>
      <c r="AI142" s="73"/>
    </row>
    <row r="143" spans="1:35" ht="17" x14ac:dyDescent="0.4">
      <c r="A143" s="143"/>
      <c r="B143" s="139"/>
      <c r="C143" s="141"/>
      <c r="D143" s="57"/>
      <c r="E143" s="57"/>
      <c r="F143" s="57"/>
      <c r="G143" s="50"/>
      <c r="H143" s="57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7"/>
      <c r="AG143" s="57"/>
      <c r="AH143" s="58">
        <f t="shared" si="3"/>
        <v>0</v>
      </c>
      <c r="AI143" s="73"/>
    </row>
    <row r="144" spans="1:35" ht="17" x14ac:dyDescent="0.4">
      <c r="A144" s="143"/>
      <c r="B144" s="139"/>
      <c r="C144" s="141"/>
      <c r="D144" s="57"/>
      <c r="E144" s="57"/>
      <c r="F144" s="57"/>
      <c r="G144" s="50"/>
      <c r="H144" s="57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7"/>
      <c r="AG144" s="57"/>
      <c r="AH144" s="58">
        <f t="shared" si="3"/>
        <v>0</v>
      </c>
      <c r="AI144" s="73"/>
    </row>
    <row r="145" spans="1:35" ht="17" x14ac:dyDescent="0.4">
      <c r="A145" s="143"/>
      <c r="B145" s="139"/>
      <c r="C145" s="141"/>
      <c r="D145" s="57"/>
      <c r="E145" s="57"/>
      <c r="F145" s="57"/>
      <c r="G145" s="50"/>
      <c r="H145" s="57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7"/>
      <c r="AG145" s="57"/>
      <c r="AH145" s="58">
        <f t="shared" si="3"/>
        <v>0</v>
      </c>
      <c r="AI145" s="73"/>
    </row>
    <row r="146" spans="1:35" ht="17" x14ac:dyDescent="0.4">
      <c r="A146" s="143"/>
      <c r="B146" s="139"/>
      <c r="C146" s="141"/>
      <c r="D146" s="57"/>
      <c r="E146" s="57"/>
      <c r="F146" s="57"/>
      <c r="G146" s="50"/>
      <c r="H146" s="57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7"/>
      <c r="AG146" s="57"/>
      <c r="AH146" s="58">
        <f t="shared" si="3"/>
        <v>0</v>
      </c>
      <c r="AI146" s="73"/>
    </row>
    <row r="147" spans="1:35" ht="17" x14ac:dyDescent="0.4">
      <c r="A147" s="143"/>
      <c r="B147" s="139"/>
      <c r="C147" s="141"/>
      <c r="D147" s="57"/>
      <c r="E147" s="57"/>
      <c r="F147" s="57"/>
      <c r="G147" s="50"/>
      <c r="H147" s="57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7"/>
      <c r="AG147" s="57"/>
      <c r="AH147" s="58">
        <f t="shared" si="3"/>
        <v>0</v>
      </c>
      <c r="AI147" s="73"/>
    </row>
    <row r="148" spans="1:35" ht="17" x14ac:dyDescent="0.4">
      <c r="A148" s="143"/>
      <c r="B148" s="139"/>
      <c r="C148" s="141"/>
      <c r="D148" s="57"/>
      <c r="E148" s="57"/>
      <c r="F148" s="57"/>
      <c r="G148" s="50"/>
      <c r="H148" s="57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7"/>
      <c r="AG148" s="57"/>
      <c r="AH148" s="58">
        <f t="shared" si="3"/>
        <v>0</v>
      </c>
      <c r="AI148" s="73"/>
    </row>
    <row r="149" spans="1:35" ht="17" x14ac:dyDescent="0.4">
      <c r="A149" s="143"/>
      <c r="B149" s="139"/>
      <c r="C149" s="141"/>
      <c r="D149" s="57"/>
      <c r="E149" s="57"/>
      <c r="F149" s="57"/>
      <c r="G149" s="50"/>
      <c r="H149" s="57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7"/>
      <c r="AG149" s="57"/>
      <c r="AH149" s="58">
        <f t="shared" si="3"/>
        <v>0</v>
      </c>
      <c r="AI149" s="73"/>
    </row>
    <row r="150" spans="1:35" ht="17" x14ac:dyDescent="0.4">
      <c r="A150" s="143"/>
      <c r="B150" s="139"/>
      <c r="C150" s="141"/>
      <c r="D150" s="57"/>
      <c r="E150" s="57"/>
      <c r="F150" s="57"/>
      <c r="G150" s="50"/>
      <c r="H150" s="57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7"/>
      <c r="AG150" s="57"/>
      <c r="AH150" s="58">
        <f t="shared" si="3"/>
        <v>0</v>
      </c>
      <c r="AI150" s="73"/>
    </row>
    <row r="151" spans="1:35" ht="17" x14ac:dyDescent="0.4">
      <c r="A151" s="143"/>
      <c r="B151" s="139"/>
      <c r="C151" s="141"/>
      <c r="D151" s="57"/>
      <c r="E151" s="57"/>
      <c r="F151" s="57"/>
      <c r="G151" s="50"/>
      <c r="H151" s="57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7"/>
      <c r="AG151" s="57"/>
      <c r="AH151" s="58">
        <f t="shared" si="3"/>
        <v>0</v>
      </c>
      <c r="AI151" s="73"/>
    </row>
    <row r="152" spans="1:35" ht="17" x14ac:dyDescent="0.4">
      <c r="A152" s="143"/>
      <c r="B152" s="139"/>
      <c r="C152" s="141"/>
      <c r="D152" s="57"/>
      <c r="E152" s="57"/>
      <c r="F152" s="57"/>
      <c r="G152" s="50"/>
      <c r="H152" s="57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7"/>
      <c r="AG152" s="57"/>
      <c r="AH152" s="58">
        <f t="shared" si="3"/>
        <v>0</v>
      </c>
      <c r="AI152" s="73"/>
    </row>
    <row r="153" spans="1:35" ht="17" x14ac:dyDescent="0.4">
      <c r="A153" s="143"/>
      <c r="B153" s="139"/>
      <c r="C153" s="141"/>
      <c r="D153" s="57"/>
      <c r="E153" s="57"/>
      <c r="F153" s="57"/>
      <c r="G153" s="50"/>
      <c r="H153" s="57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7"/>
      <c r="AG153" s="57"/>
      <c r="AH153" s="58">
        <f t="shared" si="3"/>
        <v>0</v>
      </c>
      <c r="AI153" s="73"/>
    </row>
    <row r="154" spans="1:35" ht="17" x14ac:dyDescent="0.4">
      <c r="A154" s="143"/>
      <c r="B154" s="139"/>
      <c r="C154" s="141"/>
      <c r="D154" s="57"/>
      <c r="E154" s="57"/>
      <c r="F154" s="57"/>
      <c r="G154" s="50"/>
      <c r="H154" s="57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7"/>
      <c r="AG154" s="57"/>
      <c r="AH154" s="58">
        <f t="shared" si="3"/>
        <v>0</v>
      </c>
      <c r="AI154" s="73"/>
    </row>
    <row r="155" spans="1:35" ht="17" x14ac:dyDescent="0.4">
      <c r="A155" s="143"/>
      <c r="B155" s="139"/>
      <c r="C155" s="141"/>
      <c r="D155" s="57"/>
      <c r="E155" s="57"/>
      <c r="F155" s="57"/>
      <c r="G155" s="50"/>
      <c r="H155" s="57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7"/>
      <c r="AG155" s="57"/>
      <c r="AH155" s="58">
        <f t="shared" si="3"/>
        <v>0</v>
      </c>
      <c r="AI155" s="73"/>
    </row>
    <row r="156" spans="1:35" ht="17" x14ac:dyDescent="0.4">
      <c r="A156" s="143"/>
      <c r="B156" s="139"/>
      <c r="C156" s="141"/>
      <c r="D156" s="57"/>
      <c r="E156" s="57"/>
      <c r="F156" s="57"/>
      <c r="G156" s="50"/>
      <c r="H156" s="57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7"/>
      <c r="AG156" s="57"/>
      <c r="AH156" s="58">
        <f t="shared" si="3"/>
        <v>0</v>
      </c>
      <c r="AI156" s="73"/>
    </row>
    <row r="157" spans="1:35" ht="17" x14ac:dyDescent="0.4">
      <c r="A157" s="143"/>
      <c r="B157" s="139"/>
      <c r="C157" s="141"/>
      <c r="D157" s="57"/>
      <c r="E157" s="57"/>
      <c r="F157" s="57"/>
      <c r="G157" s="50"/>
      <c r="H157" s="57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7"/>
      <c r="AG157" s="57"/>
      <c r="AH157" s="58">
        <f>SUM(D157:AG157)</f>
        <v>0</v>
      </c>
      <c r="AI157" s="73"/>
    </row>
    <row r="158" spans="1:35" ht="17" x14ac:dyDescent="0.4">
      <c r="A158" s="143"/>
      <c r="B158" s="139"/>
      <c r="C158" s="141"/>
      <c r="D158" s="57"/>
      <c r="E158" s="57"/>
      <c r="F158" s="57"/>
      <c r="G158" s="50"/>
      <c r="H158" s="57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7"/>
      <c r="AG158" s="57"/>
      <c r="AH158" s="58">
        <f t="shared" si="3"/>
        <v>0</v>
      </c>
      <c r="AI158" s="73"/>
    </row>
    <row r="159" spans="1:35" ht="17" x14ac:dyDescent="0.4">
      <c r="A159" s="143"/>
      <c r="B159" s="139"/>
      <c r="C159" s="141"/>
      <c r="D159" s="57"/>
      <c r="E159" s="57"/>
      <c r="F159" s="57"/>
      <c r="G159" s="50"/>
      <c r="H159" s="57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7"/>
      <c r="AG159" s="57"/>
      <c r="AH159" s="58">
        <f t="shared" si="3"/>
        <v>0</v>
      </c>
      <c r="AI159" s="73"/>
    </row>
    <row r="160" spans="1:35" ht="17" x14ac:dyDescent="0.4">
      <c r="A160" s="143"/>
      <c r="B160" s="139"/>
      <c r="C160" s="141"/>
      <c r="D160" s="57"/>
      <c r="E160" s="57"/>
      <c r="F160" s="57"/>
      <c r="G160" s="50"/>
      <c r="H160" s="57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7"/>
      <c r="AG160" s="57"/>
      <c r="AH160" s="58">
        <f t="shared" si="3"/>
        <v>0</v>
      </c>
      <c r="AI160" s="73"/>
    </row>
    <row r="161" spans="1:35" ht="17" x14ac:dyDescent="0.4">
      <c r="A161" s="143"/>
      <c r="B161" s="139"/>
      <c r="C161" s="141"/>
      <c r="D161" s="57"/>
      <c r="E161" s="57"/>
      <c r="F161" s="57"/>
      <c r="G161" s="50"/>
      <c r="H161" s="57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7"/>
      <c r="AG161" s="57"/>
      <c r="AH161" s="58">
        <f t="shared" si="3"/>
        <v>0</v>
      </c>
      <c r="AI161" s="73"/>
    </row>
    <row r="162" spans="1:35" ht="17" x14ac:dyDescent="0.4">
      <c r="A162" s="147" t="s">
        <v>31</v>
      </c>
      <c r="B162" s="142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5"/>
      <c r="AI162" s="73"/>
    </row>
    <row r="163" spans="1:35" ht="17" x14ac:dyDescent="0.4">
      <c r="A163" s="67"/>
      <c r="B163" s="56" t="s">
        <v>77</v>
      </c>
      <c r="C163" s="57" t="s">
        <v>34</v>
      </c>
      <c r="D163" s="57">
        <v>1</v>
      </c>
      <c r="E163" s="57"/>
      <c r="F163" s="57"/>
      <c r="G163" s="50">
        <v>1</v>
      </c>
      <c r="H163" s="57">
        <v>1</v>
      </c>
      <c r="I163" s="50">
        <v>1</v>
      </c>
      <c r="J163" s="50">
        <v>1</v>
      </c>
      <c r="K163" s="50">
        <v>1</v>
      </c>
      <c r="L163" s="50"/>
      <c r="M163" s="50"/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/>
      <c r="T163" s="50"/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/>
      <c r="AA163" s="50"/>
      <c r="AB163" s="50">
        <v>1</v>
      </c>
      <c r="AC163" s="50">
        <v>1</v>
      </c>
      <c r="AD163" s="50">
        <v>1</v>
      </c>
      <c r="AE163" s="50">
        <v>1</v>
      </c>
      <c r="AF163" s="57">
        <v>1</v>
      </c>
      <c r="AG163" s="57"/>
      <c r="AH163" s="58">
        <f>SUM(D163:AG163)</f>
        <v>21</v>
      </c>
      <c r="AI163" s="73"/>
    </row>
    <row r="164" spans="1:35" ht="17" x14ac:dyDescent="0.4">
      <c r="A164" s="67"/>
      <c r="B164" s="56"/>
      <c r="C164" s="57" t="s">
        <v>36</v>
      </c>
      <c r="D164" s="57"/>
      <c r="E164" s="57"/>
      <c r="F164" s="57"/>
      <c r="G164" s="50"/>
      <c r="H164" s="57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7"/>
      <c r="AG164" s="57"/>
      <c r="AH164" s="58">
        <f>SUM(D164:AG164)</f>
        <v>0</v>
      </c>
      <c r="AI164" s="73"/>
    </row>
    <row r="165" spans="1:35" ht="17" x14ac:dyDescent="0.4">
      <c r="A165" s="67"/>
      <c r="B165" s="56"/>
      <c r="C165" s="57" t="s">
        <v>37</v>
      </c>
      <c r="D165" s="57"/>
      <c r="E165" s="57"/>
      <c r="F165" s="57"/>
      <c r="G165" s="50"/>
      <c r="H165" s="57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7"/>
      <c r="AG165" s="57"/>
      <c r="AH165" s="58">
        <f>SUM(D165:AG165)</f>
        <v>0</v>
      </c>
      <c r="AI165" s="73"/>
    </row>
    <row r="166" spans="1:35" ht="13.5" customHeight="1" x14ac:dyDescent="0.4">
      <c r="A166" s="68"/>
      <c r="B166" s="60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2"/>
      <c r="AH166" s="62"/>
      <c r="AI166" s="73"/>
    </row>
    <row r="167" spans="1:35" ht="17" x14ac:dyDescent="0.4">
      <c r="A167" s="151" t="s">
        <v>38</v>
      </c>
      <c r="B167" s="152"/>
      <c r="C167" s="153"/>
      <c r="D167" s="57"/>
      <c r="E167" s="57"/>
      <c r="F167" s="57"/>
      <c r="G167" s="50"/>
      <c r="H167" s="57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7"/>
      <c r="AG167" s="57"/>
      <c r="AH167" s="58">
        <f>SUM(D167:AG167)</f>
        <v>0</v>
      </c>
      <c r="AI167" s="73"/>
    </row>
    <row r="168" spans="1:35" ht="17" x14ac:dyDescent="0.4">
      <c r="A168" s="151" t="s">
        <v>39</v>
      </c>
      <c r="B168" s="152"/>
      <c r="C168" s="153"/>
      <c r="D168" s="57"/>
      <c r="E168" s="57"/>
      <c r="F168" s="57"/>
      <c r="G168" s="50"/>
      <c r="H168" s="57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7"/>
      <c r="AG168" s="57"/>
      <c r="AH168" s="58">
        <f>SUM(D168:AG168)</f>
        <v>0</v>
      </c>
      <c r="AI168" s="73"/>
    </row>
    <row r="169" spans="1:35" ht="17" x14ac:dyDescent="0.4">
      <c r="A169" s="154" t="s">
        <v>40</v>
      </c>
      <c r="B169" s="155"/>
      <c r="C169" s="156"/>
      <c r="D169" s="57"/>
      <c r="E169" s="57"/>
      <c r="F169" s="57"/>
      <c r="G169" s="50"/>
      <c r="H169" s="57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7"/>
      <c r="AG169" s="57"/>
      <c r="AH169" s="58">
        <f>SUM(D169:AG169)</f>
        <v>0</v>
      </c>
      <c r="AI169" s="73"/>
    </row>
    <row r="170" spans="1:35" ht="17" x14ac:dyDescent="0.4">
      <c r="A170" s="151" t="s">
        <v>41</v>
      </c>
      <c r="B170" s="152"/>
      <c r="C170" s="153"/>
      <c r="D170" s="57">
        <f t="shared" ref="D170:AC170" si="4">SUM(D11:D165)</f>
        <v>8</v>
      </c>
      <c r="E170" s="57">
        <f t="shared" si="4"/>
        <v>0</v>
      </c>
      <c r="F170" s="57">
        <f t="shared" si="4"/>
        <v>0</v>
      </c>
      <c r="G170" s="57">
        <f t="shared" si="4"/>
        <v>8</v>
      </c>
      <c r="H170" s="57">
        <f t="shared" si="4"/>
        <v>8</v>
      </c>
      <c r="I170" s="50">
        <f t="shared" si="4"/>
        <v>8</v>
      </c>
      <c r="J170" s="50">
        <f t="shared" si="4"/>
        <v>8</v>
      </c>
      <c r="K170" s="50">
        <f t="shared" si="4"/>
        <v>8</v>
      </c>
      <c r="L170" s="50">
        <f t="shared" si="4"/>
        <v>0</v>
      </c>
      <c r="M170" s="50">
        <f t="shared" si="4"/>
        <v>0</v>
      </c>
      <c r="N170" s="50">
        <f t="shared" si="4"/>
        <v>8</v>
      </c>
      <c r="O170" s="50">
        <f t="shared" si="4"/>
        <v>8</v>
      </c>
      <c r="P170" s="50">
        <f t="shared" si="4"/>
        <v>8</v>
      </c>
      <c r="Q170" s="50">
        <f t="shared" si="4"/>
        <v>8</v>
      </c>
      <c r="R170" s="50">
        <f t="shared" si="4"/>
        <v>8</v>
      </c>
      <c r="S170" s="50">
        <f t="shared" si="4"/>
        <v>0</v>
      </c>
      <c r="T170" s="50">
        <f t="shared" si="4"/>
        <v>0</v>
      </c>
      <c r="U170" s="50">
        <f t="shared" si="4"/>
        <v>1</v>
      </c>
      <c r="V170" s="50">
        <f t="shared" si="4"/>
        <v>1</v>
      </c>
      <c r="W170" s="50">
        <f t="shared" si="4"/>
        <v>1</v>
      </c>
      <c r="X170" s="50">
        <f t="shared" si="4"/>
        <v>1</v>
      </c>
      <c r="Y170" s="50">
        <f t="shared" si="4"/>
        <v>1</v>
      </c>
      <c r="Z170" s="50">
        <f t="shared" si="4"/>
        <v>0</v>
      </c>
      <c r="AA170" s="50">
        <f t="shared" si="4"/>
        <v>0</v>
      </c>
      <c r="AB170" s="50">
        <f t="shared" si="4"/>
        <v>1</v>
      </c>
      <c r="AC170" s="50">
        <f t="shared" si="4"/>
        <v>1</v>
      </c>
      <c r="AD170" s="50">
        <f>SUM(AD11:AD165)</f>
        <v>1</v>
      </c>
      <c r="AE170" s="50">
        <f>SUM(AE11:AE165)</f>
        <v>1</v>
      </c>
      <c r="AF170" s="57">
        <f>SUM(AF11:AF165)</f>
        <v>1</v>
      </c>
      <c r="AG170" s="57">
        <f>SUM(AG11:AG165)</f>
        <v>0</v>
      </c>
      <c r="AH170" s="58">
        <f>SUM(D170:AG170)</f>
        <v>98</v>
      </c>
      <c r="AI170" s="73"/>
    </row>
    <row r="171" spans="1:35" ht="15" thickBot="1" x14ac:dyDescent="0.4"/>
    <row r="172" spans="1:35" s="93" customFormat="1" ht="18" customHeight="1" x14ac:dyDescent="0.35">
      <c r="A172" s="91"/>
      <c r="B172" s="92" t="s">
        <v>42</v>
      </c>
      <c r="D172" s="4"/>
      <c r="E172" s="160"/>
      <c r="F172" s="160"/>
      <c r="G172" s="160"/>
      <c r="H172" s="160"/>
      <c r="I172" s="160"/>
      <c r="J172" s="160"/>
      <c r="S172" s="205" t="s">
        <v>43</v>
      </c>
      <c r="T172" s="206"/>
      <c r="U172" s="206"/>
      <c r="V172" s="206"/>
      <c r="W172" s="206"/>
      <c r="X172" s="206"/>
      <c r="Y172" s="206"/>
      <c r="Z172" s="206"/>
      <c r="AA172" s="207"/>
      <c r="AC172" s="191" t="s">
        <v>44</v>
      </c>
      <c r="AD172" s="192"/>
      <c r="AE172" s="192"/>
      <c r="AF172" s="192"/>
      <c r="AG172" s="192"/>
      <c r="AH172" s="192"/>
      <c r="AI172" s="193"/>
    </row>
    <row r="173" spans="1:35" ht="15.5" x14ac:dyDescent="0.35">
      <c r="A173" s="69"/>
      <c r="B173" s="49" t="s">
        <v>45</v>
      </c>
      <c r="E173" s="160"/>
      <c r="F173" s="160"/>
      <c r="G173" s="160"/>
      <c r="H173" s="160"/>
      <c r="I173" s="160"/>
      <c r="J173" s="160"/>
      <c r="S173" s="194" t="s">
        <v>46</v>
      </c>
      <c r="T173" s="195"/>
      <c r="U173" s="196" t="s">
        <v>78</v>
      </c>
      <c r="V173" s="196"/>
      <c r="W173" s="196"/>
      <c r="X173" s="196"/>
      <c r="Y173" s="196"/>
      <c r="Z173" s="196"/>
      <c r="AA173" s="197"/>
      <c r="AC173" s="176" t="s">
        <v>48</v>
      </c>
      <c r="AD173" s="162"/>
      <c r="AE173" s="162"/>
      <c r="AF173" s="162"/>
      <c r="AG173" s="162"/>
      <c r="AH173" s="162"/>
      <c r="AI173" s="163"/>
    </row>
    <row r="174" spans="1:35" ht="18.649999999999999" customHeight="1" x14ac:dyDescent="0.35">
      <c r="A174" s="70"/>
      <c r="B174" s="49" t="s">
        <v>49</v>
      </c>
      <c r="E174" s="160"/>
      <c r="F174" s="160"/>
      <c r="G174" s="160"/>
      <c r="H174" s="160"/>
      <c r="I174" s="160"/>
      <c r="J174" s="160"/>
      <c r="S174" s="194"/>
      <c r="T174" s="195"/>
      <c r="U174" s="196"/>
      <c r="V174" s="196"/>
      <c r="W174" s="196"/>
      <c r="X174" s="196"/>
      <c r="Y174" s="196"/>
      <c r="Z174" s="196"/>
      <c r="AA174" s="197"/>
      <c r="AC174" s="177"/>
      <c r="AD174" s="165"/>
      <c r="AE174" s="165"/>
      <c r="AF174" s="165"/>
      <c r="AG174" s="165"/>
      <c r="AH174" s="165"/>
      <c r="AI174" s="166"/>
    </row>
    <row r="175" spans="1:35" ht="18.649999999999999" customHeight="1" x14ac:dyDescent="0.35">
      <c r="A175" s="71"/>
      <c r="B175" s="49" t="s">
        <v>50</v>
      </c>
      <c r="E175" s="160"/>
      <c r="F175" s="160"/>
      <c r="G175" s="160"/>
      <c r="H175" s="160"/>
      <c r="I175" s="160"/>
      <c r="J175" s="160"/>
      <c r="S175" s="194"/>
      <c r="T175" s="195"/>
      <c r="U175" s="196"/>
      <c r="V175" s="196"/>
      <c r="W175" s="196"/>
      <c r="X175" s="196"/>
      <c r="Y175" s="196"/>
      <c r="Z175" s="196"/>
      <c r="AA175" s="197"/>
      <c r="AC175" s="177"/>
      <c r="AD175" s="165"/>
      <c r="AE175" s="165"/>
      <c r="AF175" s="165"/>
      <c r="AG175" s="165"/>
      <c r="AH175" s="165"/>
      <c r="AI175" s="166"/>
    </row>
    <row r="176" spans="1:35" ht="19" customHeight="1" x14ac:dyDescent="0.35">
      <c r="S176" s="194"/>
      <c r="T176" s="195"/>
      <c r="U176" s="196"/>
      <c r="V176" s="196"/>
      <c r="W176" s="196"/>
      <c r="X176" s="196"/>
      <c r="Y176" s="196"/>
      <c r="Z176" s="196"/>
      <c r="AA176" s="197"/>
      <c r="AC176" s="177"/>
      <c r="AD176" s="165"/>
      <c r="AE176" s="165"/>
      <c r="AF176" s="165"/>
      <c r="AG176" s="165"/>
      <c r="AH176" s="165"/>
      <c r="AI176" s="166"/>
    </row>
    <row r="177" spans="1:35" ht="18.5" x14ac:dyDescent="0.45">
      <c r="A177" s="72" t="s">
        <v>51</v>
      </c>
      <c r="B177" s="46"/>
      <c r="C177" s="63"/>
      <c r="D177" s="44"/>
      <c r="E177" s="44"/>
      <c r="F177" s="44"/>
      <c r="G177" s="44"/>
      <c r="H177" s="44"/>
      <c r="S177" s="194"/>
      <c r="T177" s="195"/>
      <c r="U177" s="196"/>
      <c r="V177" s="196"/>
      <c r="W177" s="196"/>
      <c r="X177" s="196"/>
      <c r="Y177" s="196"/>
      <c r="Z177" s="196"/>
      <c r="AA177" s="197"/>
      <c r="AC177" s="198"/>
      <c r="AD177" s="199"/>
      <c r="AE177" s="199"/>
      <c r="AF177" s="199"/>
      <c r="AG177" s="199"/>
      <c r="AH177" s="199"/>
      <c r="AI177" s="200"/>
    </row>
    <row r="178" spans="1:35" ht="18.5" x14ac:dyDescent="0.45">
      <c r="A178" s="157" t="s">
        <v>52</v>
      </c>
      <c r="B178" s="157"/>
      <c r="C178" s="63">
        <f>COUNTIF(D169:AG169,"=8")</f>
        <v>0</v>
      </c>
      <c r="D178" s="44"/>
      <c r="E178" s="44"/>
      <c r="F178" s="44"/>
      <c r="G178" s="44"/>
      <c r="H178" s="44"/>
      <c r="S178" s="194" t="s">
        <v>53</v>
      </c>
      <c r="T178" s="195"/>
      <c r="U178" s="196" t="s">
        <v>79</v>
      </c>
      <c r="V178" s="196"/>
      <c r="W178" s="196"/>
      <c r="X178" s="196"/>
      <c r="Y178" s="196"/>
      <c r="Z178" s="196"/>
      <c r="AA178" s="197"/>
      <c r="AC178" s="177" t="s">
        <v>80</v>
      </c>
      <c r="AD178" s="165"/>
      <c r="AE178" s="165"/>
      <c r="AF178" s="165"/>
      <c r="AG178" s="165"/>
      <c r="AH178" s="165"/>
      <c r="AI178" s="166"/>
    </row>
    <row r="179" spans="1:35" ht="18.5" x14ac:dyDescent="0.45">
      <c r="A179" s="63" t="s">
        <v>56</v>
      </c>
      <c r="B179" s="47"/>
      <c r="C179" s="64">
        <f>NETWORKDAYS(B2,B3)-C178</f>
        <v>21</v>
      </c>
      <c r="D179" s="44"/>
      <c r="E179" s="44"/>
      <c r="F179" s="44"/>
      <c r="G179" s="44"/>
      <c r="H179" s="44"/>
      <c r="S179" s="194"/>
      <c r="T179" s="195"/>
      <c r="U179" s="196"/>
      <c r="V179" s="196"/>
      <c r="W179" s="196"/>
      <c r="X179" s="196"/>
      <c r="Y179" s="196"/>
      <c r="Z179" s="196"/>
      <c r="AA179" s="197"/>
      <c r="AC179" s="177"/>
      <c r="AD179" s="165"/>
      <c r="AE179" s="165"/>
      <c r="AF179" s="165"/>
      <c r="AG179" s="165"/>
      <c r="AH179" s="165"/>
      <c r="AI179" s="166"/>
    </row>
    <row r="180" spans="1:35" ht="18.5" x14ac:dyDescent="0.45">
      <c r="A180" s="63" t="s">
        <v>57</v>
      </c>
      <c r="B180" s="47"/>
      <c r="C180" s="63">
        <f>AH168/8</f>
        <v>0</v>
      </c>
      <c r="D180" s="44"/>
      <c r="E180" s="44"/>
      <c r="F180" s="44"/>
      <c r="G180" s="44"/>
      <c r="H180" s="44"/>
      <c r="S180" s="194"/>
      <c r="T180" s="195"/>
      <c r="U180" s="196"/>
      <c r="V180" s="196"/>
      <c r="W180" s="196"/>
      <c r="X180" s="196"/>
      <c r="Y180" s="196"/>
      <c r="Z180" s="196"/>
      <c r="AA180" s="197"/>
      <c r="AC180" s="177"/>
      <c r="AD180" s="165"/>
      <c r="AE180" s="165"/>
      <c r="AF180" s="165"/>
      <c r="AG180" s="165"/>
      <c r="AH180" s="165"/>
      <c r="AI180" s="166"/>
    </row>
    <row r="181" spans="1:35" ht="18.5" x14ac:dyDescent="0.45">
      <c r="A181" s="63" t="s">
        <v>58</v>
      </c>
      <c r="B181" s="47"/>
      <c r="C181" s="63">
        <f>AH167/8</f>
        <v>0</v>
      </c>
      <c r="D181" s="44"/>
      <c r="E181" s="44"/>
      <c r="F181" s="44"/>
      <c r="G181" s="44"/>
      <c r="H181" s="44"/>
      <c r="S181" s="194"/>
      <c r="T181" s="195"/>
      <c r="U181" s="196"/>
      <c r="V181" s="196"/>
      <c r="W181" s="196"/>
      <c r="X181" s="196"/>
      <c r="Y181" s="196"/>
      <c r="Z181" s="196"/>
      <c r="AA181" s="197"/>
      <c r="AC181" s="177"/>
      <c r="AD181" s="165"/>
      <c r="AE181" s="165"/>
      <c r="AF181" s="165"/>
      <c r="AG181" s="165"/>
      <c r="AH181" s="165"/>
      <c r="AI181" s="166"/>
    </row>
    <row r="182" spans="1:35" ht="19" thickBot="1" x14ac:dyDescent="0.5">
      <c r="A182" s="148" t="s">
        <v>59</v>
      </c>
      <c r="B182" s="148"/>
      <c r="C182" s="63">
        <f>COUNTIF(D170:AG170,"&gt;0")</f>
        <v>21</v>
      </c>
      <c r="D182" s="44"/>
      <c r="E182" s="44"/>
      <c r="F182" s="44"/>
      <c r="G182" s="44"/>
      <c r="H182" s="44"/>
      <c r="S182" s="201"/>
      <c r="T182" s="202"/>
      <c r="U182" s="203"/>
      <c r="V182" s="203"/>
      <c r="W182" s="203"/>
      <c r="X182" s="203"/>
      <c r="Y182" s="203"/>
      <c r="Z182" s="203"/>
      <c r="AA182" s="204"/>
      <c r="AC182" s="178"/>
      <c r="AD182" s="168"/>
      <c r="AE182" s="168"/>
      <c r="AF182" s="168"/>
      <c r="AG182" s="168"/>
      <c r="AH182" s="168"/>
      <c r="AI182" s="169"/>
    </row>
    <row r="183" spans="1:35" ht="18.5" x14ac:dyDescent="0.45">
      <c r="A183" s="63" t="s">
        <v>60</v>
      </c>
      <c r="B183" s="47"/>
      <c r="C183" s="65">
        <f>C182/(C182+C180+C181)</f>
        <v>1</v>
      </c>
      <c r="D183" s="44"/>
      <c r="E183" s="44"/>
      <c r="F183" s="44"/>
      <c r="G183" s="44"/>
      <c r="H183" s="44"/>
    </row>
    <row r="184" spans="1:35" ht="18.5" x14ac:dyDescent="0.45">
      <c r="A184" s="63"/>
      <c r="B184" s="47"/>
      <c r="C184" s="63"/>
      <c r="D184" s="44"/>
      <c r="E184" s="44"/>
      <c r="F184" s="44"/>
      <c r="G184" s="44"/>
      <c r="H184" s="44"/>
    </row>
    <row r="185" spans="1:35" ht="18.5" x14ac:dyDescent="0.45">
      <c r="A185" s="72" t="s">
        <v>61</v>
      </c>
      <c r="B185" s="46"/>
      <c r="C185" s="63"/>
      <c r="D185" s="44"/>
      <c r="E185" s="44"/>
      <c r="F185" s="44"/>
      <c r="G185" s="44"/>
      <c r="H185" s="44"/>
    </row>
    <row r="186" spans="1:35" ht="35.5" customHeight="1" x14ac:dyDescent="0.45">
      <c r="A186" s="148" t="s">
        <v>62</v>
      </c>
      <c r="B186" s="148"/>
      <c r="C186" s="63">
        <f>AH170</f>
        <v>98</v>
      </c>
      <c r="D186" s="44"/>
      <c r="E186" s="44"/>
      <c r="F186" s="44"/>
      <c r="G186" s="44"/>
      <c r="H186" s="44"/>
    </row>
    <row r="187" spans="1:35" ht="38.15" customHeight="1" x14ac:dyDescent="0.45">
      <c r="A187" s="148" t="s">
        <v>63</v>
      </c>
      <c r="B187" s="148"/>
      <c r="C187" s="63">
        <v>39</v>
      </c>
      <c r="D187" s="44"/>
      <c r="E187" s="44"/>
      <c r="F187" s="44"/>
      <c r="G187" s="44"/>
      <c r="H187" s="44"/>
    </row>
    <row r="188" spans="1:35" ht="18.5" x14ac:dyDescent="0.45">
      <c r="A188" s="63" t="s">
        <v>64</v>
      </c>
      <c r="B188" s="48"/>
      <c r="C188" s="63">
        <f>SUMIFS($AH$12:$AH$165, $C$12:$C$165, "Morning")</f>
        <v>21</v>
      </c>
      <c r="D188" s="44"/>
      <c r="E188" s="44"/>
      <c r="F188" s="44"/>
      <c r="G188" s="44"/>
      <c r="H188" s="44"/>
    </row>
    <row r="189" spans="1:35" ht="18.5" x14ac:dyDescent="0.45">
      <c r="A189" s="63" t="s">
        <v>65</v>
      </c>
      <c r="B189" s="48"/>
      <c r="C189" s="63">
        <f>SUMIFS($AH$12:$AH$165, $C$12:$C$165, "Afternoon")</f>
        <v>0</v>
      </c>
      <c r="D189" s="44"/>
      <c r="E189" s="44"/>
      <c r="F189" s="44"/>
      <c r="G189" s="44"/>
      <c r="H189" s="44"/>
      <c r="I189" s="44"/>
      <c r="J189" s="44"/>
    </row>
    <row r="190" spans="1:35" ht="18.5" x14ac:dyDescent="0.45">
      <c r="A190" s="63" t="s">
        <v>66</v>
      </c>
      <c r="B190" s="48"/>
      <c r="C190" s="63">
        <f>SUMIFS($AH$12:$AH$165, $C$12:$C$165, "Night")</f>
        <v>0</v>
      </c>
      <c r="D190" s="44"/>
      <c r="E190" s="44"/>
      <c r="F190" s="44"/>
      <c r="G190" s="44"/>
      <c r="H190" s="44"/>
      <c r="I190" s="44"/>
      <c r="J190" s="44"/>
    </row>
    <row r="191" spans="1:35" ht="18.5" x14ac:dyDescent="0.45">
      <c r="A191" s="63"/>
      <c r="B191" s="47"/>
      <c r="C191" s="63"/>
      <c r="D191" s="44"/>
      <c r="E191" s="44"/>
      <c r="F191" s="44"/>
      <c r="G191" s="44"/>
      <c r="H191" s="44"/>
      <c r="I191" s="44"/>
      <c r="J191" s="44"/>
    </row>
    <row r="192" spans="1:35" ht="18.5" x14ac:dyDescent="0.45">
      <c r="A192" s="72" t="s">
        <v>67</v>
      </c>
      <c r="B192" s="46"/>
      <c r="C192" s="63"/>
      <c r="D192" s="44"/>
      <c r="E192" s="44"/>
      <c r="F192" s="44"/>
      <c r="G192" s="44"/>
      <c r="H192" s="44"/>
      <c r="I192" s="44"/>
      <c r="J192" s="44"/>
    </row>
    <row r="193" spans="1:10" ht="18.5" x14ac:dyDescent="0.45">
      <c r="A193" s="63" t="s">
        <v>68</v>
      </c>
      <c r="B193" s="47"/>
      <c r="C193" s="63"/>
      <c r="D193" s="44"/>
      <c r="E193" s="44"/>
      <c r="F193" s="44"/>
      <c r="G193" s="44"/>
      <c r="H193" s="44"/>
      <c r="I193" s="44"/>
      <c r="J193" s="44"/>
    </row>
    <row r="194" spans="1:10" ht="18.5" x14ac:dyDescent="0.45">
      <c r="A194" s="63" t="s">
        <v>69</v>
      </c>
      <c r="B194" s="47"/>
      <c r="C194" s="63"/>
      <c r="D194" s="44"/>
      <c r="E194" s="44"/>
      <c r="F194" s="44"/>
      <c r="G194" s="44"/>
      <c r="H194" s="44"/>
      <c r="I194" s="44"/>
      <c r="J194" s="44"/>
    </row>
    <row r="195" spans="1:10" ht="18.5" x14ac:dyDescent="0.45">
      <c r="A195" s="63"/>
      <c r="B195" s="47"/>
      <c r="C195" s="63"/>
      <c r="D195" s="44"/>
      <c r="E195" s="44"/>
      <c r="F195" s="44"/>
      <c r="G195" s="44"/>
      <c r="H195" s="44"/>
      <c r="I195" s="44"/>
      <c r="J195" s="44"/>
    </row>
    <row r="197" spans="1:10" ht="155.5" customHeight="1" x14ac:dyDescent="0.35"/>
    <row r="198" spans="1:10" ht="169" customHeight="1" x14ac:dyDescent="0.35"/>
  </sheetData>
  <mergeCells count="23">
    <mergeCell ref="A186:B186"/>
    <mergeCell ref="A187:B187"/>
    <mergeCell ref="AC172:AI172"/>
    <mergeCell ref="S173:T177"/>
    <mergeCell ref="U173:AA177"/>
    <mergeCell ref="AC173:AI177"/>
    <mergeCell ref="A178:B178"/>
    <mergeCell ref="S178:T182"/>
    <mergeCell ref="U178:AA182"/>
    <mergeCell ref="AC178:AI182"/>
    <mergeCell ref="A182:B182"/>
    <mergeCell ref="S172:AA172"/>
    <mergeCell ref="A167:C167"/>
    <mergeCell ref="A168:C168"/>
    <mergeCell ref="A169:C169"/>
    <mergeCell ref="A170:C170"/>
    <mergeCell ref="E172:J175"/>
    <mergeCell ref="AH9:AH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G165 D166:AF166 D167:AG170">
    <cfRule type="expression" dxfId="3" priority="36">
      <formula>D$169=8</formula>
    </cfRule>
  </conditionalFormatting>
  <conditionalFormatting sqref="D167:AG170 D9:AG165 D166:AF166">
    <cfRule type="expression" dxfId="2" priority="35">
      <formula>OR(D$9="Sat",D$9="Sun")</formula>
    </cfRule>
  </conditionalFormatting>
  <conditionalFormatting sqref="D170:AG170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81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82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83</v>
      </c>
      <c r="D7" s="36"/>
      <c r="E7" s="11" t="s">
        <v>84</v>
      </c>
      <c r="F7" s="11"/>
      <c r="G7" s="12"/>
    </row>
    <row r="8" spans="1:26" ht="30" customHeight="1" x14ac:dyDescent="0.35">
      <c r="C8" s="10"/>
      <c r="D8" s="37"/>
      <c r="E8" s="11" t="s">
        <v>85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86</v>
      </c>
      <c r="C10" s="95" t="s">
        <v>87</v>
      </c>
      <c r="D10" s="95" t="s">
        <v>88</v>
      </c>
      <c r="E10" s="101" t="s">
        <v>89</v>
      </c>
      <c r="F10" s="95" t="s">
        <v>90</v>
      </c>
      <c r="G10" s="13" t="s">
        <v>91</v>
      </c>
    </row>
    <row r="11" spans="1:26" ht="22" customHeight="1" x14ac:dyDescent="0.35">
      <c r="B11" s="38" t="s">
        <v>92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93</v>
      </c>
      <c r="E12" s="16" t="s">
        <v>94</v>
      </c>
      <c r="F12" s="15" t="s">
        <v>95</v>
      </c>
      <c r="G12" s="17" t="s">
        <v>96</v>
      </c>
    </row>
    <row r="13" spans="1:26" ht="26" x14ac:dyDescent="0.35">
      <c r="B13" s="14">
        <v>2</v>
      </c>
      <c r="C13" s="22" t="s">
        <v>6</v>
      </c>
      <c r="D13" s="21" t="s">
        <v>97</v>
      </c>
      <c r="E13" s="16" t="s">
        <v>94</v>
      </c>
      <c r="F13" s="15" t="s">
        <v>98</v>
      </c>
      <c r="G13" s="19" t="s">
        <v>99</v>
      </c>
      <c r="H13" s="3"/>
    </row>
    <row r="14" spans="1:26" ht="26" x14ac:dyDescent="0.35">
      <c r="B14" s="14">
        <v>3</v>
      </c>
      <c r="C14" s="22" t="s">
        <v>100</v>
      </c>
      <c r="D14" s="21" t="s">
        <v>101</v>
      </c>
      <c r="E14" s="16" t="s">
        <v>94</v>
      </c>
      <c r="F14" s="15" t="s">
        <v>102</v>
      </c>
      <c r="G14" s="19" t="s">
        <v>103</v>
      </c>
      <c r="H14" s="23"/>
    </row>
    <row r="15" spans="1:26" ht="26" x14ac:dyDescent="0.35">
      <c r="B15" s="14">
        <v>4</v>
      </c>
      <c r="C15" s="22" t="s">
        <v>18</v>
      </c>
      <c r="D15" s="21" t="s">
        <v>104</v>
      </c>
      <c r="E15" s="16" t="s">
        <v>94</v>
      </c>
      <c r="F15" s="15" t="s">
        <v>105</v>
      </c>
      <c r="G15" s="19" t="s">
        <v>106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107</v>
      </c>
      <c r="E16" s="16" t="s">
        <v>94</v>
      </c>
      <c r="F16" s="15" t="s">
        <v>108</v>
      </c>
      <c r="G16" s="19" t="s">
        <v>109</v>
      </c>
      <c r="H16" s="23"/>
    </row>
    <row r="17" spans="2:8" ht="39" x14ac:dyDescent="0.35">
      <c r="B17" s="14">
        <v>6</v>
      </c>
      <c r="C17" s="22" t="s">
        <v>14</v>
      </c>
      <c r="D17" s="21" t="s">
        <v>110</v>
      </c>
      <c r="E17" s="16" t="s">
        <v>94</v>
      </c>
      <c r="F17" s="15" t="s">
        <v>111</v>
      </c>
      <c r="G17" s="19" t="s">
        <v>112</v>
      </c>
      <c r="H17" s="23"/>
    </row>
    <row r="18" spans="2:8" ht="26" x14ac:dyDescent="0.35">
      <c r="B18" s="14">
        <v>7</v>
      </c>
      <c r="C18" s="138" t="s">
        <v>113</v>
      </c>
      <c r="D18" s="21" t="s">
        <v>114</v>
      </c>
      <c r="E18" s="16" t="s">
        <v>94</v>
      </c>
      <c r="F18" s="15" t="s">
        <v>115</v>
      </c>
      <c r="G18" s="19" t="s">
        <v>116</v>
      </c>
      <c r="H18" s="23"/>
    </row>
    <row r="19" spans="2:8" ht="52" x14ac:dyDescent="0.35">
      <c r="B19" s="14">
        <v>8</v>
      </c>
      <c r="C19" s="40" t="s">
        <v>117</v>
      </c>
      <c r="D19" s="21" t="s">
        <v>118</v>
      </c>
      <c r="E19" s="19" t="s">
        <v>94</v>
      </c>
      <c r="F19" s="21" t="s">
        <v>119</v>
      </c>
      <c r="G19" s="21" t="s">
        <v>120</v>
      </c>
      <c r="H19" s="24"/>
    </row>
    <row r="20" spans="2:8" ht="27.65" customHeight="1" x14ac:dyDescent="0.35">
      <c r="B20" s="38" t="s">
        <v>121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122</v>
      </c>
      <c r="D21" s="21" t="s">
        <v>123</v>
      </c>
      <c r="E21" s="20" t="s">
        <v>94</v>
      </c>
      <c r="F21" s="21" t="s">
        <v>124</v>
      </c>
      <c r="G21" s="19" t="s">
        <v>125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126</v>
      </c>
      <c r="E22" s="19" t="s">
        <v>94</v>
      </c>
      <c r="F22" s="21" t="s">
        <v>127</v>
      </c>
      <c r="G22" s="25" t="s">
        <v>128</v>
      </c>
      <c r="H22" s="24"/>
    </row>
    <row r="23" spans="2:8" ht="52" x14ac:dyDescent="0.35">
      <c r="B23" s="18">
        <v>11</v>
      </c>
      <c r="C23" s="39" t="s">
        <v>129</v>
      </c>
      <c r="D23" s="26" t="s">
        <v>130</v>
      </c>
      <c r="E23" s="19" t="s">
        <v>94</v>
      </c>
      <c r="F23" s="21" t="s">
        <v>131</v>
      </c>
      <c r="G23" s="19" t="s">
        <v>132</v>
      </c>
      <c r="H23" s="1"/>
    </row>
    <row r="24" spans="2:8" ht="91" x14ac:dyDescent="0.35">
      <c r="B24" s="14">
        <v>12</v>
      </c>
      <c r="C24" s="39" t="s">
        <v>133</v>
      </c>
      <c r="D24" s="21" t="s">
        <v>134</v>
      </c>
      <c r="E24" s="19" t="s">
        <v>135</v>
      </c>
      <c r="F24" s="21" t="s">
        <v>136</v>
      </c>
      <c r="G24" s="19" t="s">
        <v>137</v>
      </c>
      <c r="H24" s="24"/>
    </row>
    <row r="25" spans="2:8" ht="104" x14ac:dyDescent="0.35">
      <c r="B25" s="18">
        <v>13</v>
      </c>
      <c r="C25" s="41" t="s">
        <v>138</v>
      </c>
      <c r="D25" s="26" t="s">
        <v>139</v>
      </c>
      <c r="E25" s="19" t="s">
        <v>135</v>
      </c>
      <c r="F25" s="21" t="s">
        <v>140</v>
      </c>
      <c r="G25" s="19" t="s">
        <v>141</v>
      </c>
      <c r="H25" s="1"/>
    </row>
    <row r="26" spans="2:8" ht="52" x14ac:dyDescent="0.35">
      <c r="B26" s="14">
        <v>14</v>
      </c>
      <c r="C26" s="103" t="s">
        <v>142</v>
      </c>
      <c r="D26" s="27" t="s">
        <v>143</v>
      </c>
      <c r="E26" s="30" t="s">
        <v>135</v>
      </c>
      <c r="F26" s="27"/>
      <c r="G26" s="30" t="s">
        <v>144</v>
      </c>
      <c r="H26" s="1"/>
    </row>
    <row r="27" spans="2:8" ht="27.65" customHeight="1" x14ac:dyDescent="0.35">
      <c r="B27" s="104" t="s">
        <v>145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146</v>
      </c>
      <c r="E28" s="29" t="s">
        <v>147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148</v>
      </c>
      <c r="E29" s="29" t="s">
        <v>147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149</v>
      </c>
      <c r="E30" s="29" t="s">
        <v>147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150</v>
      </c>
      <c r="E31" s="29" t="s">
        <v>147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151</v>
      </c>
      <c r="E32" s="29" t="s">
        <v>147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152</v>
      </c>
      <c r="E33" s="29" t="s">
        <v>147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153</v>
      </c>
      <c r="E34" s="29" t="s">
        <v>147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154</v>
      </c>
      <c r="D35" s="117" t="s">
        <v>155</v>
      </c>
      <c r="E35" s="28" t="s">
        <v>94</v>
      </c>
      <c r="F35" s="118" t="s">
        <v>156</v>
      </c>
      <c r="G35" s="119" t="s">
        <v>157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158</v>
      </c>
      <c r="E36" s="29" t="s">
        <v>147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159</v>
      </c>
      <c r="E37" s="29" t="s">
        <v>147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160</v>
      </c>
      <c r="E38" s="29" t="s">
        <v>147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161</v>
      </c>
      <c r="D39" s="122" t="s">
        <v>162</v>
      </c>
      <c r="E39" s="122" t="s">
        <v>94</v>
      </c>
      <c r="F39" s="121"/>
      <c r="G39" s="121" t="s">
        <v>163</v>
      </c>
      <c r="H39" s="24"/>
    </row>
    <row r="40" spans="2:8" ht="65" x14ac:dyDescent="0.35">
      <c r="B40" s="107">
        <v>27</v>
      </c>
      <c r="C40" s="115" t="s">
        <v>164</v>
      </c>
      <c r="D40" s="122" t="s">
        <v>165</v>
      </c>
      <c r="E40" s="119" t="s">
        <v>166</v>
      </c>
      <c r="F40" s="122" t="s">
        <v>167</v>
      </c>
      <c r="G40" s="119" t="s">
        <v>168</v>
      </c>
      <c r="H40" s="24"/>
    </row>
    <row r="41" spans="2:8" ht="71.150000000000006" customHeight="1" x14ac:dyDescent="0.35">
      <c r="B41" s="107">
        <v>28</v>
      </c>
      <c r="C41" s="115" t="s">
        <v>169</v>
      </c>
      <c r="D41" s="122" t="s">
        <v>170</v>
      </c>
      <c r="E41" s="119" t="s">
        <v>171</v>
      </c>
      <c r="F41" s="122" t="s">
        <v>172</v>
      </c>
      <c r="G41" s="119" t="s">
        <v>173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8"/>
      <c r="G47" s="122"/>
    </row>
    <row r="48" spans="2:8" x14ac:dyDescent="0.35">
      <c r="B48" s="107"/>
      <c r="C48" s="128"/>
      <c r="D48" s="122"/>
      <c r="E48" s="119"/>
      <c r="F48" s="208"/>
      <c r="G48" s="122"/>
    </row>
    <row r="49" spans="2:8" x14ac:dyDescent="0.35">
      <c r="B49" s="107"/>
      <c r="C49" s="128"/>
      <c r="D49" s="122"/>
      <c r="E49" s="119"/>
      <c r="F49" s="208"/>
      <c r="G49" s="122"/>
    </row>
    <row r="50" spans="2:8" x14ac:dyDescent="0.35">
      <c r="B50" s="107"/>
      <c r="C50" s="129"/>
      <c r="D50" s="122"/>
      <c r="E50" s="119"/>
      <c r="F50" s="208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2024-11-05T08:10:54Z</dcterms:modified>
  <cp:category/>
  <cp:contentStatus/>
</cp:coreProperties>
</file>