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00028684\Downloads\"/>
    </mc:Choice>
  </mc:AlternateContent>
  <xr:revisionPtr revIDLastSave="0" documentId="13_ncr:1_{415E537A-6E25-4668-B89C-749B2694CC9F}" xr6:coauthVersionLast="47" xr6:coauthVersionMax="47" xr10:uidLastSave="{00000000-0000-0000-0000-000000000000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6" i="30" l="1"/>
  <c r="AH13" i="30"/>
  <c r="AH14" i="30"/>
  <c r="AH15" i="30"/>
  <c r="AH16" i="30"/>
  <c r="AH17" i="30"/>
  <c r="AH20" i="30"/>
  <c r="C34" i="30" l="1"/>
  <c r="C35" i="30" s="1"/>
  <c r="AG26" i="30"/>
  <c r="AF26" i="30"/>
  <c r="AE26" i="30"/>
  <c r="AD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H24" i="30"/>
  <c r="C36" i="30" s="1"/>
  <c r="AH23" i="30"/>
  <c r="C37" i="30" s="1"/>
  <c r="AH21" i="30"/>
  <c r="C46" i="30" s="1"/>
  <c r="C45" i="30"/>
  <c r="AH19" i="30"/>
  <c r="C44" i="30" s="1"/>
  <c r="AH12" i="30"/>
  <c r="D10" i="30" a="1"/>
  <c r="Y9" i="30" s="1"/>
  <c r="N25" i="28"/>
  <c r="W25" i="28"/>
  <c r="AC25" i="28"/>
  <c r="J25" i="28"/>
  <c r="AF25" i="28"/>
  <c r="D10" i="28" a="1"/>
  <c r="D10" i="28" s="1"/>
  <c r="C38" i="30" l="1"/>
  <c r="C39" i="30" s="1"/>
  <c r="J9" i="30"/>
  <c r="O9" i="30"/>
  <c r="AB9" i="30"/>
  <c r="AH26" i="30"/>
  <c r="C42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<sst xmlns="http://schemas.openxmlformats.org/spreadsheetml/2006/main" count="278" uniqueCount="179">
  <si>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</si>
  <si>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</si>
  <si>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</si>
  <si>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</si>
  <si>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</si>
  <si>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</si>
  <si>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</si>
  <si>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</si>
  <si>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</si>
  <si>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</si>
  <si>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</si>
  <si>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</si>
  <si>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</si>
  <si>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</si>
  <si>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</si>
  <si>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</si>
  <si>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</si>
  <si>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</si>
  <si>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</si>
  <si>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</si>
  <si>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</si>
  <si>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</si>
  <si>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</si>
  <si>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</si>
  <si>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</si>
  <si>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</si>
  <si>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</si>
  <si>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</si>
  <si>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</si>
  <si>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</si>
  <si>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</si>
  <si>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</si>
  <si>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</si>
  <si>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</si>
  <si>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</si>
  <si>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</si>
  <si>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</si>
  <si>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</si>
  <si>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</si>
  <si>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</si>
  <si>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</si>
  <si>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</si>
  <si>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</si>
  <si>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</si>
  <si>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</si>
  <si>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</si>
  <si>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</si>
  <si>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</si>
  <si>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</si>
  <si>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</si>
  <si>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</si>
  <si>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</si>
  <si>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</si>
  <si>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</si>
  <si>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</si>
  <si>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</si>
  <si>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</si>
  <si>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</si>
  <si>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</si>
  <si>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</si>
  <si>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</si>
  <si>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</si>
  <si>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</si>
  <si>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</si>
  <si>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</si>
  <si>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</si>
  <si>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</si>
  <si>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</si>
  <si>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</si>
  <si>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</si>
  <si>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</si>
  <si>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</si>
  <si>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</si>
  <si>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</si>
  <si>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</si>
  <si>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</si>
  <si>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</si>
  <si>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</si>
  <si>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</si>
  <si>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</si>
  <si>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</si>
  <si>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</si>
  <si>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</si>
  <si>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</si>
  <si>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</si>
  <si>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</si>
  <si>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</si>
  <si>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</si>
  <si>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</si>
  <si>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</si>
  <si>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</si>
  <si>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</si>
  <si>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</si>
  <si>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</si>
  <si>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</si>
  <si>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</si>
  <si>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</si>
  <si>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</si>
  <si>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</si>
  <si>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</si>
  <si>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</si>
  <si>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</si>
  <si>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</si>
  <si>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</si>
  <si>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</si>
  <si>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</si>
  <si>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</si>
  <si>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</si>
  <si>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</si>
  <si>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</si>
  <si>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</si>
  <si>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</si>
  <si>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</si>
  <si>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</si>
  <si>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</si>
  <si>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</si>
  <si>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</si>
  <si>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</si>
  <si>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</si>
  <si>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</si>
  <si>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</si>
  <si>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</si>
  <si>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</si>
  <si>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</si>
  <si>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</si>
  <si>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</si>
  <si>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</si>
  <si>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</si>
  <si>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</si>
  <si>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</si>
  <si>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</si>
  <si>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</si>
  <si>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</si>
  <si>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</si>
  <si>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</si>
  <si>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</si>
  <si>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</si>
  <si>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</si>
  <si>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</si>
  <si>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</si>
  <si>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</si>
  <si>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</si>
  <si>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</si>
  <si>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</si>
  <si>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</si>
  <si>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</si>
  <si>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</si>
  <si>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</si>
  <si>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</si>
  <si>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</si>
  <si>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</si>
  <si>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</si>
  <si>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</si>
  <si>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</si>
  <si>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</si>
  <si>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</si>
  <si>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</si>
  <si>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</si>
  <si>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</si>
  <si>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</si>
  <si>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</si>
  <si>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</si>
  <si>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</si>
  <si>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</si>
  <si>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Edy Yanto</t>
  </si>
  <si>
    <t>Dody Arya</t>
  </si>
  <si>
    <t>Bank Danamon Falatehan</t>
  </si>
  <si>
    <t>PO.67515</t>
  </si>
  <si>
    <t>Daily IT TFC</t>
  </si>
  <si>
    <t>IT-2024-000038-01</t>
  </si>
  <si>
    <t>please drop your signature here
Edy Yanto</t>
  </si>
  <si>
    <t>please drop your signature here
Dody Arya</t>
  </si>
  <si>
    <t>Support SIT Release 9B : Maintenance features, upload data, validation data</t>
  </si>
  <si>
    <t>IT Java Developer</t>
  </si>
  <si>
    <t>Brainstorm with the development team: terkait dashboard monitoring data status, dan filtering data Asset Under Custody</t>
  </si>
  <si>
    <t>Development Release 9B:  added util class for trim data, added error handling for some maintenance features, set filename for each report txt file, added Assets Under Custody data filtering</t>
  </si>
  <si>
    <t>Unit Testing Release 9B : Maintenance feature, upload file data source, generate txt file, and download report LKPBU, LBABK, and Asset Under Custody</t>
  </si>
  <si>
    <t>Support UAT Release 9B: Maintenance features, upload data source, reconciliation, generate report</t>
  </si>
  <si>
    <t>04-Nov-24
Bayu Bagus Bagaswara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</si>
</sst>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I54"/>
  <sheetViews>
    <sheetView tabSelected="1" topLeftCell="A7" zoomScale="58" zoomScaleNormal="58" workbookViewId="0">
      <selection activeCell="G42" sqref="G4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81640625" style="4" bestFit="1" customWidth="1"/>
    <col min="8" max="9" width="7.54296875" style="4" customWidth="1"/>
    <col min="10" max="10" width="7.81640625" style="4" bestFit="1" customWidth="1"/>
    <col min="11" max="11" width="8" style="4" customWidth="1"/>
    <col min="12" max="12" width="8.08984375" style="4" customWidth="1"/>
    <col min="13" max="33" width="7.54296875" style="4" bestFit="1" customWidth="1"/>
    <col min="34" max="34" width="7.1796875" style="4" customWidth="1"/>
    <col min="35" max="35" width="11.54296875" style="4" customWidth="1"/>
    <col min="36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45555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45584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164</v>
      </c>
      <c r="I5" s="84"/>
      <c r="J5" s="78"/>
      <c r="K5" s="83" t="s">
        <v>10</v>
      </c>
      <c r="L5" s="78"/>
      <c r="M5" s="78"/>
      <c r="N5" s="142" t="s">
        <v>167</v>
      </c>
      <c r="O5" s="142"/>
      <c r="P5" s="142"/>
      <c r="Q5" s="142"/>
    </row>
    <row r="6" spans="1:35" ht="17" x14ac:dyDescent="0.4">
      <c r="A6" s="74" t="s">
        <v>12</v>
      </c>
      <c r="B6" s="82" t="s">
        <v>173</v>
      </c>
      <c r="C6" s="76"/>
      <c r="D6" s="83" t="s">
        <v>14</v>
      </c>
      <c r="E6" s="78"/>
      <c r="F6" s="78"/>
      <c r="H6" s="84" t="s">
        <v>165</v>
      </c>
      <c r="I6" s="84"/>
      <c r="J6" s="78"/>
      <c r="K6" s="86" t="s">
        <v>16</v>
      </c>
      <c r="L6" s="87"/>
      <c r="M6" s="76"/>
      <c r="N6" s="141" t="s">
        <v>166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Fri</v>
      </c>
      <c r="E9" s="50" t="str">
        <f t="shared" si="0"/>
        <v>Sat</v>
      </c>
      <c r="F9" s="50" t="str">
        <f t="shared" si="0"/>
        <v>Sun</v>
      </c>
      <c r="G9" s="50" t="str">
        <f t="shared" si="0"/>
        <v>Mon</v>
      </c>
      <c r="H9" s="50" t="str">
        <f t="shared" si="0"/>
        <v>Tue</v>
      </c>
      <c r="I9" s="50" t="str">
        <f t="shared" si="0"/>
        <v>Wed</v>
      </c>
      <c r="J9" s="50" t="str">
        <f t="shared" si="0"/>
        <v>Thu</v>
      </c>
      <c r="K9" s="50" t="str">
        <f t="shared" si="0"/>
        <v>Fri</v>
      </c>
      <c r="L9" s="50" t="str">
        <f t="shared" si="0"/>
        <v>Sat</v>
      </c>
      <c r="M9" s="50" t="str">
        <f t="shared" si="0"/>
        <v>Sun</v>
      </c>
      <c r="N9" s="50" t="str">
        <f t="shared" si="0"/>
        <v>Mon</v>
      </c>
      <c r="O9" s="50" t="str">
        <f t="shared" si="0"/>
        <v>Tue</v>
      </c>
      <c r="P9" s="50" t="str">
        <f t="shared" si="0"/>
        <v>Wed</v>
      </c>
      <c r="Q9" s="50" t="str">
        <f t="shared" si="0"/>
        <v>Thu</v>
      </c>
      <c r="R9" s="50" t="str">
        <f t="shared" si="0"/>
        <v>Fri</v>
      </c>
      <c r="S9" s="50" t="str">
        <f t="shared" si="0"/>
        <v>Sat</v>
      </c>
      <c r="T9" s="50" t="str">
        <f t="shared" si="0"/>
        <v>Sun</v>
      </c>
      <c r="U9" s="50" t="str">
        <f t="shared" si="0"/>
        <v>Mon</v>
      </c>
      <c r="V9" s="50" t="str">
        <f t="shared" si="0"/>
        <v>Tue</v>
      </c>
      <c r="W9" s="50" t="str">
        <f t="shared" si="0"/>
        <v>Wed</v>
      </c>
      <c r="X9" s="50" t="str">
        <f t="shared" si="0"/>
        <v>Thu</v>
      </c>
      <c r="Y9" s="50" t="str">
        <f t="shared" si="0"/>
        <v>Fri</v>
      </c>
      <c r="Z9" s="50" t="str">
        <f t="shared" si="0"/>
        <v>Sat</v>
      </c>
      <c r="AA9" s="50" t="str">
        <f t="shared" si="0"/>
        <v>Sun</v>
      </c>
      <c r="AB9" s="50" t="str">
        <f t="shared" si="0"/>
        <v>Mon</v>
      </c>
      <c r="AC9" s="50" t="str">
        <f t="shared" si="0"/>
        <v>Tue</v>
      </c>
      <c r="AD9" s="50" t="str">
        <f t="shared" si="0"/>
        <v>Wed</v>
      </c>
      <c r="AE9" s="50" t="str">
        <f t="shared" si="0"/>
        <v>Thu</v>
      </c>
      <c r="AF9" s="50" t="str">
        <f t="shared" si="0"/>
        <v>Fri</v>
      </c>
      <c r="AG9" s="50" t="str">
        <f t="shared" si="0"/>
        <v>Sat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45555</v>
      </c>
      <c r="E10" s="51">
        <v>45556</v>
      </c>
      <c r="F10" s="51">
        <v>45557</v>
      </c>
      <c r="G10" s="51">
        <v>45558</v>
      </c>
      <c r="H10" s="52">
        <v>45559</v>
      </c>
      <c r="I10" s="52">
        <v>45560</v>
      </c>
      <c r="J10" s="52">
        <v>45561</v>
      </c>
      <c r="K10" s="52">
        <v>45562</v>
      </c>
      <c r="L10" s="52">
        <v>45563</v>
      </c>
      <c r="M10" s="52">
        <v>45564</v>
      </c>
      <c r="N10" s="52">
        <v>45565</v>
      </c>
      <c r="O10" s="52">
        <v>45566</v>
      </c>
      <c r="P10" s="52">
        <v>45567</v>
      </c>
      <c r="Q10" s="52">
        <v>45568</v>
      </c>
      <c r="R10" s="52">
        <v>45569</v>
      </c>
      <c r="S10" s="52">
        <v>45570</v>
      </c>
      <c r="T10" s="52">
        <v>45571</v>
      </c>
      <c r="U10" s="52">
        <v>45572</v>
      </c>
      <c r="V10" s="52">
        <v>45573</v>
      </c>
      <c r="W10" s="52">
        <v>45574</v>
      </c>
      <c r="X10" s="52">
        <v>45575</v>
      </c>
      <c r="Y10" s="52">
        <v>45576</v>
      </c>
      <c r="Z10" s="52">
        <v>45577</v>
      </c>
      <c r="AA10" s="52">
        <v>45578</v>
      </c>
      <c r="AB10" s="52">
        <v>45579</v>
      </c>
      <c r="AC10" s="52">
        <v>45580</v>
      </c>
      <c r="AD10" s="52">
        <v>45581</v>
      </c>
      <c r="AE10" s="52">
        <v>45582</v>
      </c>
      <c r="AF10" s="51">
        <v>45583</v>
      </c>
      <c r="AG10" s="51">
        <v>45584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/>
      <c r="B12" s="89" t="s">
        <v>168</v>
      </c>
      <c r="C12" s="57"/>
      <c r="D12" s="57">
        <v>1</v>
      </c>
      <c r="E12" s="57"/>
      <c r="F12" s="57"/>
      <c r="G12" s="50">
        <v>1</v>
      </c>
      <c r="H12" s="57">
        <v>1</v>
      </c>
      <c r="I12" s="50">
        <v>1</v>
      </c>
      <c r="J12" s="50">
        <v>1</v>
      </c>
      <c r="K12" s="50">
        <v>1</v>
      </c>
      <c r="L12" s="50"/>
      <c r="M12" s="50"/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/>
      <c r="T12" s="50"/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/>
      <c r="AA12" s="50"/>
      <c r="AB12" s="50">
        <v>1</v>
      </c>
      <c r="AC12" s="50">
        <v>1</v>
      </c>
      <c r="AD12" s="50">
        <v>1</v>
      </c>
      <c r="AE12" s="50">
        <v>1</v>
      </c>
      <c r="AF12" s="57">
        <v>1</v>
      </c>
      <c r="AG12" s="57"/>
      <c r="AH12" s="58">
        <f>SUM(D12:AG12)</f>
        <v>21</v>
      </c>
      <c r="AI12" s="73"/>
    </row>
    <row r="13" spans="1:35" ht="85" x14ac:dyDescent="0.4">
      <c r="A13" s="88" t="s">
        <v>169</v>
      </c>
      <c r="B13" s="89" t="s">
        <v>174</v>
      </c>
      <c r="C13" s="57"/>
      <c r="D13" s="57">
        <v>1</v>
      </c>
      <c r="E13" s="57"/>
      <c r="F13" s="57"/>
      <c r="G13" s="50">
        <v>1</v>
      </c>
      <c r="H13" s="57">
        <v>1</v>
      </c>
      <c r="I13" s="50">
        <v>1</v>
      </c>
      <c r="J13" s="50">
        <v>1</v>
      </c>
      <c r="K13" s="50">
        <v>1</v>
      </c>
      <c r="L13" s="50"/>
      <c r="M13" s="50"/>
      <c r="N13" s="50">
        <v>1</v>
      </c>
      <c r="O13" s="50">
        <v>1</v>
      </c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8">
        <f t="shared" ref="AH13:AH17" si="1">SUM(D13:AG13)</f>
        <v>8</v>
      </c>
      <c r="AI13" s="73"/>
    </row>
    <row r="14" spans="1:35" ht="119" x14ac:dyDescent="0.4">
      <c r="A14" s="88" t="s">
        <v>169</v>
      </c>
      <c r="B14" s="89" t="s">
        <v>175</v>
      </c>
      <c r="C14" s="57"/>
      <c r="D14" s="57">
        <v>6</v>
      </c>
      <c r="E14" s="57"/>
      <c r="F14" s="57"/>
      <c r="G14" s="50">
        <v>6</v>
      </c>
      <c r="H14" s="57">
        <v>6</v>
      </c>
      <c r="I14" s="50">
        <v>6</v>
      </c>
      <c r="J14" s="50">
        <v>5</v>
      </c>
      <c r="K14" s="50">
        <v>5</v>
      </c>
      <c r="L14" s="50"/>
      <c r="M14" s="50"/>
      <c r="N14" s="50">
        <v>3</v>
      </c>
      <c r="O14" s="50">
        <v>3</v>
      </c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8">
        <f t="shared" si="1"/>
        <v>40</v>
      </c>
      <c r="AI14" s="73"/>
    </row>
    <row r="15" spans="1:35" ht="85" x14ac:dyDescent="0.4">
      <c r="A15" s="88" t="s">
        <v>169</v>
      </c>
      <c r="B15" s="89" t="s">
        <v>176</v>
      </c>
      <c r="C15" s="57"/>
      <c r="D15" s="57"/>
      <c r="E15" s="57"/>
      <c r="F15" s="57"/>
      <c r="G15" s="50"/>
      <c r="H15" s="57"/>
      <c r="I15" s="50"/>
      <c r="J15" s="50">
        <v>1</v>
      </c>
      <c r="K15" s="50">
        <v>1</v>
      </c>
      <c r="L15" s="50"/>
      <c r="M15" s="50"/>
      <c r="N15" s="50">
        <v>3</v>
      </c>
      <c r="O15" s="50">
        <v>3</v>
      </c>
      <c r="P15" s="50">
        <v>3</v>
      </c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>
        <f t="shared" si="1"/>
        <v>11</v>
      </c>
      <c r="AI15" s="73"/>
    </row>
    <row r="16" spans="1:35" ht="51" x14ac:dyDescent="0.4">
      <c r="A16" s="88" t="s">
        <v>169</v>
      </c>
      <c r="B16" s="56" t="s">
        <v>172</v>
      </c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>
        <v>4</v>
      </c>
      <c r="Q16" s="50">
        <v>7</v>
      </c>
      <c r="R16" s="50">
        <v>7</v>
      </c>
      <c r="S16" s="50"/>
      <c r="T16" s="50"/>
      <c r="U16" s="50">
        <v>7</v>
      </c>
      <c r="V16" s="50">
        <v>7</v>
      </c>
      <c r="W16" s="50">
        <v>7</v>
      </c>
      <c r="X16" s="50">
        <v>7</v>
      </c>
      <c r="Y16" s="50">
        <v>4</v>
      </c>
      <c r="Z16" s="50"/>
      <c r="AA16" s="50"/>
      <c r="AB16" s="50">
        <v>4</v>
      </c>
      <c r="AC16" s="50">
        <v>4</v>
      </c>
      <c r="AD16" s="50"/>
      <c r="AE16" s="50"/>
      <c r="AF16" s="57"/>
      <c r="AG16" s="57"/>
      <c r="AH16" s="58">
        <f t="shared" si="1"/>
        <v>58</v>
      </c>
      <c r="AI16" s="73"/>
    </row>
    <row r="17" spans="1:35" ht="68" x14ac:dyDescent="0.4">
      <c r="A17" s="88" t="s">
        <v>169</v>
      </c>
      <c r="B17" s="81" t="s">
        <v>177</v>
      </c>
      <c r="C17" s="57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>
        <v>3</v>
      </c>
      <c r="Z17" s="50"/>
      <c r="AA17" s="50"/>
      <c r="AB17" s="50">
        <v>3</v>
      </c>
      <c r="AC17" s="50">
        <v>3</v>
      </c>
      <c r="AD17" s="50">
        <v>7</v>
      </c>
      <c r="AE17" s="50">
        <v>7</v>
      </c>
      <c r="AF17" s="57">
        <v>7</v>
      </c>
      <c r="AG17" s="57"/>
      <c r="AH17" s="58">
        <f t="shared" si="1"/>
        <v>30</v>
      </c>
      <c r="AI17" s="73"/>
    </row>
    <row r="18" spans="1:35" ht="17" x14ac:dyDescent="0.4">
      <c r="A18" s="66" t="s">
        <v>31</v>
      </c>
      <c r="B18" s="59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5"/>
      <c r="AI18" s="73"/>
    </row>
    <row r="19" spans="1:35" ht="17" x14ac:dyDescent="0.4">
      <c r="A19" s="67"/>
      <c r="B19" s="56"/>
      <c r="C19" s="57" t="s">
        <v>34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8">
        <f>SUM(D19:AG19)</f>
        <v>0</v>
      </c>
      <c r="AI19" s="73"/>
    </row>
    <row r="20" spans="1:35" ht="17" x14ac:dyDescent="0.4">
      <c r="A20" s="67"/>
      <c r="B20" s="56"/>
      <c r="C20" s="57" t="s">
        <v>36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8">
        <f>SUM(D20:AG20)</f>
        <v>0</v>
      </c>
      <c r="AI20" s="73"/>
    </row>
    <row r="21" spans="1:35" ht="17" x14ac:dyDescent="0.4">
      <c r="A21" s="67"/>
      <c r="B21" s="56"/>
      <c r="C21" s="57" t="s">
        <v>37</v>
      </c>
      <c r="D21" s="57"/>
      <c r="E21" s="57"/>
      <c r="F21" s="57"/>
      <c r="G21" s="50"/>
      <c r="H21" s="57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7"/>
      <c r="AG21" s="57"/>
      <c r="AH21" s="58">
        <f>SUM(D21:AG21)</f>
        <v>0</v>
      </c>
      <c r="AI21" s="73"/>
    </row>
    <row r="22" spans="1:35" ht="13.5" customHeight="1" x14ac:dyDescent="0.4">
      <c r="A22" s="68"/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2"/>
      <c r="AH22" s="62"/>
      <c r="AI22" s="73"/>
    </row>
    <row r="23" spans="1:35" ht="17" x14ac:dyDescent="0.4">
      <c r="A23" s="176" t="s">
        <v>38</v>
      </c>
      <c r="B23" s="177"/>
      <c r="C23" s="178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0</v>
      </c>
      <c r="AI23" s="73"/>
    </row>
    <row r="24" spans="1:35" ht="17" x14ac:dyDescent="0.4">
      <c r="A24" s="176" t="s">
        <v>39</v>
      </c>
      <c r="B24" s="177"/>
      <c r="C24" s="178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0</v>
      </c>
      <c r="AI24" s="73"/>
    </row>
    <row r="25" spans="1:35" ht="17" x14ac:dyDescent="0.4">
      <c r="A25" s="179" t="s">
        <v>40</v>
      </c>
      <c r="B25" s="180"/>
      <c r="C25" s="181"/>
      <c r="D25" s="57"/>
      <c r="E25" s="57"/>
      <c r="F25" s="57"/>
      <c r="G25" s="50"/>
      <c r="H25" s="57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7"/>
      <c r="AG25" s="57"/>
      <c r="AH25" s="58">
        <f>SUM(D25:AG25)</f>
        <v>0</v>
      </c>
      <c r="AI25" s="73"/>
    </row>
    <row r="26" spans="1:35" ht="17" x14ac:dyDescent="0.4">
      <c r="A26" s="176" t="s">
        <v>41</v>
      </c>
      <c r="B26" s="177"/>
      <c r="C26" s="178"/>
      <c r="D26" s="57">
        <f t="shared" ref="D26:AC26" si="2">SUM(D11:D21)</f>
        <v>8</v>
      </c>
      <c r="E26" s="57">
        <f t="shared" si="2"/>
        <v>0</v>
      </c>
      <c r="F26" s="57">
        <f t="shared" si="2"/>
        <v>0</v>
      </c>
      <c r="G26" s="57">
        <f t="shared" si="2"/>
        <v>8</v>
      </c>
      <c r="H26" s="57">
        <f t="shared" si="2"/>
        <v>8</v>
      </c>
      <c r="I26" s="50">
        <f t="shared" si="2"/>
        <v>8</v>
      </c>
      <c r="J26" s="50">
        <f t="shared" si="2"/>
        <v>8</v>
      </c>
      <c r="K26" s="50">
        <f t="shared" si="2"/>
        <v>8</v>
      </c>
      <c r="L26" s="50">
        <f t="shared" si="2"/>
        <v>0</v>
      </c>
      <c r="M26" s="50">
        <f t="shared" si="2"/>
        <v>0</v>
      </c>
      <c r="N26" s="50">
        <f t="shared" si="2"/>
        <v>8</v>
      </c>
      <c r="O26" s="50">
        <f t="shared" si="2"/>
        <v>8</v>
      </c>
      <c r="P26" s="50">
        <f t="shared" si="2"/>
        <v>8</v>
      </c>
      <c r="Q26" s="50">
        <f t="shared" si="2"/>
        <v>8</v>
      </c>
      <c r="R26" s="50">
        <f t="shared" si="2"/>
        <v>8</v>
      </c>
      <c r="S26" s="50">
        <f t="shared" si="2"/>
        <v>0</v>
      </c>
      <c r="T26" s="50">
        <f t="shared" si="2"/>
        <v>0</v>
      </c>
      <c r="U26" s="50">
        <f t="shared" si="2"/>
        <v>8</v>
      </c>
      <c r="V26" s="50">
        <f t="shared" si="2"/>
        <v>8</v>
      </c>
      <c r="W26" s="50">
        <f t="shared" si="2"/>
        <v>8</v>
      </c>
      <c r="X26" s="50">
        <f t="shared" si="2"/>
        <v>8</v>
      </c>
      <c r="Y26" s="50">
        <f t="shared" si="2"/>
        <v>8</v>
      </c>
      <c r="Z26" s="50">
        <f t="shared" si="2"/>
        <v>0</v>
      </c>
      <c r="AA26" s="50">
        <f t="shared" si="2"/>
        <v>0</v>
      </c>
      <c r="AB26" s="50">
        <f t="shared" si="2"/>
        <v>8</v>
      </c>
      <c r="AC26" s="50">
        <f t="shared" si="2"/>
        <v>8</v>
      </c>
      <c r="AD26" s="50">
        <f>SUM(AD11:AD21)</f>
        <v>8</v>
      </c>
      <c r="AE26" s="50">
        <f>SUM(AE11:AE21)</f>
        <v>8</v>
      </c>
      <c r="AF26" s="57">
        <f>SUM(AF11:AF21)</f>
        <v>8</v>
      </c>
      <c r="AG26" s="57">
        <f>SUM(AG11:AG21)</f>
        <v>0</v>
      </c>
      <c r="AH26" s="58">
        <f>SUM(D26:AG26)</f>
        <v>168</v>
      </c>
      <c r="AI26" s="73"/>
    </row>
    <row r="27" spans="1:35" ht="15" thickBot="1" x14ac:dyDescent="0.4"/>
    <row r="28" spans="1:35" s="93" customFormat="1" ht="18" customHeight="1" x14ac:dyDescent="0.35">
      <c r="A28" s="91"/>
      <c r="B28" s="92" t="s">
        <v>42</v>
      </c>
      <c r="D28" s="4"/>
      <c r="E28" s="143"/>
      <c r="F28" s="143"/>
      <c r="G28" s="143"/>
      <c r="H28" s="143"/>
      <c r="I28" s="143"/>
      <c r="J28" s="143"/>
      <c r="S28" s="196" t="s">
        <v>43</v>
      </c>
      <c r="T28" s="197"/>
      <c r="U28" s="197"/>
      <c r="V28" s="197"/>
      <c r="W28" s="197"/>
      <c r="X28" s="197"/>
      <c r="Y28" s="197"/>
      <c r="Z28" s="197"/>
      <c r="AA28" s="198"/>
      <c r="AC28" s="182" t="s">
        <v>44</v>
      </c>
      <c r="AD28" s="183"/>
      <c r="AE28" s="183"/>
      <c r="AF28" s="183"/>
      <c r="AG28" s="183"/>
      <c r="AH28" s="183"/>
      <c r="AI28" s="184"/>
    </row>
    <row r="29" spans="1:35" ht="15.5" x14ac:dyDescent="0.35">
      <c r="A29" s="69"/>
      <c r="B29" s="49" t="s">
        <v>45</v>
      </c>
      <c r="E29" s="143"/>
      <c r="F29" s="143"/>
      <c r="G29" s="143"/>
      <c r="H29" s="143"/>
      <c r="I29" s="143"/>
      <c r="J29" s="143"/>
      <c r="S29" s="185" t="s">
        <v>46</v>
      </c>
      <c r="T29" s="186"/>
      <c r="U29" s="187" t="s">
        <v>170</v>
      </c>
      <c r="V29" s="187"/>
      <c r="W29" s="187"/>
      <c r="X29" s="187"/>
      <c r="Y29" s="187"/>
      <c r="Z29" s="187"/>
      <c r="AA29" s="188"/>
      <c r="AC29" s="159" t="s">
        <v>48</v>
      </c>
      <c r="AD29" s="145"/>
      <c r="AE29" s="145"/>
      <c r="AF29" s="145"/>
      <c r="AG29" s="145"/>
      <c r="AH29" s="145"/>
      <c r="AI29" s="146"/>
    </row>
    <row r="30" spans="1:35" ht="18.649999999999999" customHeight="1" x14ac:dyDescent="0.35">
      <c r="A30" s="70"/>
      <c r="B30" s="49" t="s">
        <v>49</v>
      </c>
      <c r="E30" s="143"/>
      <c r="F30" s="143"/>
      <c r="G30" s="143"/>
      <c r="H30" s="143"/>
      <c r="I30" s="143"/>
      <c r="J30" s="143"/>
      <c r="S30" s="185"/>
      <c r="T30" s="186"/>
      <c r="U30" s="187"/>
      <c r="V30" s="187"/>
      <c r="W30" s="187"/>
      <c r="X30" s="187"/>
      <c r="Y30" s="187"/>
      <c r="Z30" s="187"/>
      <c r="AA30" s="188"/>
      <c r="AC30" s="160"/>
      <c r="AD30" s="148"/>
      <c r="AE30" s="148"/>
      <c r="AF30" s="148"/>
      <c r="AG30" s="148"/>
      <c r="AH30" s="148"/>
      <c r="AI30" s="149"/>
    </row>
    <row r="31" spans="1:35" ht="18.649999999999999" customHeight="1" x14ac:dyDescent="0.35">
      <c r="A31" s="71"/>
      <c r="B31" s="49" t="s">
        <v>50</v>
      </c>
      <c r="E31" s="143"/>
      <c r="F31" s="143"/>
      <c r="G31" s="143"/>
      <c r="H31" s="143"/>
      <c r="I31" s="143"/>
      <c r="J31" s="143"/>
      <c r="S31" s="185"/>
      <c r="T31" s="186"/>
      <c r="U31" s="187"/>
      <c r="V31" s="187"/>
      <c r="W31" s="187"/>
      <c r="X31" s="187"/>
      <c r="Y31" s="187"/>
      <c r="Z31" s="187"/>
      <c r="AA31" s="188"/>
      <c r="AC31" s="160"/>
      <c r="AD31" s="148"/>
      <c r="AE31" s="148"/>
      <c r="AF31" s="148"/>
      <c r="AG31" s="148"/>
      <c r="AH31" s="148"/>
      <c r="AI31" s="149"/>
    </row>
    <row r="32" spans="1:35" ht="19" customHeight="1" x14ac:dyDescent="0.35">
      <c r="S32" s="185"/>
      <c r="T32" s="186"/>
      <c r="U32" s="187"/>
      <c r="V32" s="187"/>
      <c r="W32" s="187"/>
      <c r="X32" s="187"/>
      <c r="Y32" s="187"/>
      <c r="Z32" s="187"/>
      <c r="AA32" s="188"/>
      <c r="AC32" s="160"/>
      <c r="AD32" s="148"/>
      <c r="AE32" s="148"/>
      <c r="AF32" s="148"/>
      <c r="AG32" s="148"/>
      <c r="AH32" s="148"/>
      <c r="AI32" s="149"/>
    </row>
    <row r="33" spans="1:35" ht="18.5" x14ac:dyDescent="0.45">
      <c r="A33" s="72" t="s">
        <v>51</v>
      </c>
      <c r="B33" s="46"/>
      <c r="C33" s="63"/>
      <c r="D33" s="44"/>
      <c r="E33" s="44"/>
      <c r="F33" s="44"/>
      <c r="G33" s="44"/>
      <c r="H33" s="44"/>
      <c r="S33" s="185"/>
      <c r="T33" s="186"/>
      <c r="U33" s="187"/>
      <c r="V33" s="187"/>
      <c r="W33" s="187"/>
      <c r="X33" s="187"/>
      <c r="Y33" s="187"/>
      <c r="Z33" s="187"/>
      <c r="AA33" s="188"/>
      <c r="AC33" s="189"/>
      <c r="AD33" s="190"/>
      <c r="AE33" s="190"/>
      <c r="AF33" s="190"/>
      <c r="AG33" s="190"/>
      <c r="AH33" s="190"/>
      <c r="AI33" s="191"/>
    </row>
    <row r="34" spans="1:35" ht="18.5" x14ac:dyDescent="0.45">
      <c r="A34" s="140" t="s">
        <v>52</v>
      </c>
      <c r="B34" s="140"/>
      <c r="C34" s="63">
        <f>COUNTIF(D25:AG25,"=8")</f>
        <v>0</v>
      </c>
      <c r="D34" s="44"/>
      <c r="E34" s="44"/>
      <c r="F34" s="44"/>
      <c r="G34" s="44"/>
      <c r="H34" s="44"/>
      <c r="S34" s="185" t="s">
        <v>53</v>
      </c>
      <c r="T34" s="186"/>
      <c r="U34" s="187" t="s">
        <v>171</v>
      </c>
      <c r="V34" s="187"/>
      <c r="W34" s="187"/>
      <c r="X34" s="187"/>
      <c r="Y34" s="187"/>
      <c r="Z34" s="187"/>
      <c r="AA34" s="188"/>
      <c r="AC34" s="160" t="s">
        <v>178</v>
      </c>
      <c r="AD34" s="148"/>
      <c r="AE34" s="148"/>
      <c r="AF34" s="148"/>
      <c r="AG34" s="148"/>
      <c r="AH34" s="148"/>
      <c r="AI34" s="149"/>
    </row>
    <row r="35" spans="1:35" ht="18.5" x14ac:dyDescent="0.45">
      <c r="A35" s="63" t="s">
        <v>56</v>
      </c>
      <c r="B35" s="47"/>
      <c r="C35" s="64">
        <f>NETWORKDAYS(B2,B3)-C34</f>
        <v>21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0"/>
      <c r="AD35" s="148"/>
      <c r="AE35" s="148"/>
      <c r="AF35" s="148"/>
      <c r="AG35" s="148"/>
      <c r="AH35" s="148"/>
      <c r="AI35" s="149"/>
    </row>
    <row r="36" spans="1:35" ht="18.5" x14ac:dyDescent="0.45">
      <c r="A36" s="63" t="s">
        <v>57</v>
      </c>
      <c r="B36" s="47"/>
      <c r="C36" s="63">
        <f>AH24/8</f>
        <v>0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0"/>
      <c r="AD36" s="148"/>
      <c r="AE36" s="148"/>
      <c r="AF36" s="148"/>
      <c r="AG36" s="148"/>
      <c r="AH36" s="148"/>
      <c r="AI36" s="149"/>
    </row>
    <row r="37" spans="1:35" ht="18.5" x14ac:dyDescent="0.45">
      <c r="A37" s="63" t="s">
        <v>58</v>
      </c>
      <c r="B37" s="47"/>
      <c r="C37" s="63">
        <f>AH23/8</f>
        <v>0</v>
      </c>
      <c r="D37" s="44"/>
      <c r="E37" s="44"/>
      <c r="F37" s="44"/>
      <c r="G37" s="44"/>
      <c r="H37" s="44"/>
      <c r="S37" s="185"/>
      <c r="T37" s="186"/>
      <c r="U37" s="187"/>
      <c r="V37" s="187"/>
      <c r="W37" s="187"/>
      <c r="X37" s="187"/>
      <c r="Y37" s="187"/>
      <c r="Z37" s="187"/>
      <c r="AA37" s="188"/>
      <c r="AC37" s="160"/>
      <c r="AD37" s="148"/>
      <c r="AE37" s="148"/>
      <c r="AF37" s="148"/>
      <c r="AG37" s="148"/>
      <c r="AH37" s="148"/>
      <c r="AI37" s="149"/>
    </row>
    <row r="38" spans="1:35" ht="19" thickBot="1" x14ac:dyDescent="0.5">
      <c r="A38" s="174" t="s">
        <v>59</v>
      </c>
      <c r="B38" s="174"/>
      <c r="C38" s="63">
        <f>COUNTIF(D26:AG26,"&gt;0")</f>
        <v>21</v>
      </c>
      <c r="D38" s="44"/>
      <c r="E38" s="44"/>
      <c r="F38" s="44"/>
      <c r="G38" s="44"/>
      <c r="H38" s="44"/>
      <c r="S38" s="192"/>
      <c r="T38" s="193"/>
      <c r="U38" s="194"/>
      <c r="V38" s="194"/>
      <c r="W38" s="194"/>
      <c r="X38" s="194"/>
      <c r="Y38" s="194"/>
      <c r="Z38" s="194"/>
      <c r="AA38" s="195"/>
      <c r="AC38" s="161"/>
      <c r="AD38" s="151"/>
      <c r="AE38" s="151"/>
      <c r="AF38" s="151"/>
      <c r="AG38" s="151"/>
      <c r="AH38" s="151"/>
      <c r="AI38" s="152"/>
    </row>
    <row r="39" spans="1:35" ht="18.5" x14ac:dyDescent="0.45">
      <c r="A39" s="63" t="s">
        <v>60</v>
      </c>
      <c r="B39" s="47"/>
      <c r="C39" s="65">
        <f>C38/(C38+C36+C37)</f>
        <v>1</v>
      </c>
      <c r="D39" s="44"/>
      <c r="E39" s="44"/>
      <c r="F39" s="44"/>
      <c r="G39" s="44"/>
      <c r="H39" s="44"/>
    </row>
    <row r="40" spans="1:35" ht="18.5" x14ac:dyDescent="0.45">
      <c r="A40" s="63"/>
      <c r="B40" s="47"/>
      <c r="C40" s="63"/>
      <c r="D40" s="44"/>
      <c r="E40" s="44"/>
      <c r="F40" s="44"/>
      <c r="G40" s="44"/>
      <c r="H40" s="44"/>
    </row>
    <row r="41" spans="1:35" ht="18.5" x14ac:dyDescent="0.45">
      <c r="A41" s="72" t="s">
        <v>61</v>
      </c>
      <c r="B41" s="46"/>
      <c r="C41" s="63"/>
      <c r="D41" s="44"/>
      <c r="E41" s="44"/>
      <c r="F41" s="44"/>
      <c r="G41" s="44"/>
      <c r="H41" s="44"/>
    </row>
    <row r="42" spans="1:35" ht="35.5" customHeight="1" x14ac:dyDescent="0.45">
      <c r="A42" s="174" t="s">
        <v>62</v>
      </c>
      <c r="B42" s="174"/>
      <c r="C42" s="63">
        <f>AH26</f>
        <v>168</v>
      </c>
      <c r="D42" s="44"/>
      <c r="E42" s="44"/>
      <c r="F42" s="44"/>
      <c r="G42" s="44"/>
      <c r="H42" s="44"/>
    </row>
    <row r="43" spans="1:35" ht="38.15" customHeight="1" x14ac:dyDescent="0.45">
      <c r="A43" s="174" t="s">
        <v>63</v>
      </c>
      <c r="B43" s="174"/>
      <c r="C43" s="63">
        <v>39</v>
      </c>
      <c r="D43" s="44"/>
      <c r="E43" s="44"/>
      <c r="F43" s="44"/>
      <c r="G43" s="44"/>
      <c r="H43" s="44"/>
    </row>
    <row r="44" spans="1:35" ht="18.5" x14ac:dyDescent="0.45">
      <c r="A44" s="63" t="s">
        <v>64</v>
      </c>
      <c r="B44" s="48"/>
      <c r="C44" s="63">
        <f>SUMIFS($AH$12:$AH$21, $C$12:$C$21, "Morning")</f>
        <v>0</v>
      </c>
      <c r="D44" s="44"/>
      <c r="E44" s="44"/>
      <c r="F44" s="44"/>
      <c r="G44" s="44"/>
      <c r="H44" s="44"/>
    </row>
    <row r="45" spans="1:35" ht="18.5" x14ac:dyDescent="0.45">
      <c r="A45" s="63" t="s">
        <v>65</v>
      </c>
      <c r="B45" s="48"/>
      <c r="C45" s="63">
        <f>SUMIFS($AH$12:$AH$21, $C$12:$C$21, "Afternoon")</f>
        <v>0</v>
      </c>
      <c r="D45" s="44"/>
      <c r="E45" s="44"/>
      <c r="F45" s="44"/>
      <c r="G45" s="44"/>
      <c r="H45" s="44"/>
      <c r="I45" s="44"/>
      <c r="J45" s="44"/>
    </row>
    <row r="46" spans="1:35" ht="18.5" x14ac:dyDescent="0.45">
      <c r="A46" s="63" t="s">
        <v>66</v>
      </c>
      <c r="B46" s="48"/>
      <c r="C46" s="63">
        <f>SUMIFS($AH$12:$AH$21, $C$12:$C$21, "Night")</f>
        <v>0</v>
      </c>
      <c r="D46" s="44"/>
      <c r="E46" s="44"/>
      <c r="F46" s="44"/>
      <c r="G46" s="44"/>
      <c r="H46" s="44"/>
      <c r="I46" s="44"/>
      <c r="J46" s="44"/>
    </row>
    <row r="47" spans="1:35" ht="18.5" x14ac:dyDescent="0.45">
      <c r="A47" s="63"/>
      <c r="B47" s="47"/>
      <c r="C47" s="63"/>
      <c r="D47" s="44"/>
      <c r="E47" s="44"/>
      <c r="F47" s="44"/>
      <c r="G47" s="44"/>
      <c r="H47" s="44"/>
      <c r="I47" s="44"/>
      <c r="J47" s="44"/>
    </row>
    <row r="48" spans="1:35" ht="18.5" x14ac:dyDescent="0.45">
      <c r="A48" s="72" t="s">
        <v>67</v>
      </c>
      <c r="B48" s="46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68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 t="s">
        <v>69</v>
      </c>
      <c r="B50" s="47"/>
      <c r="C50" s="63"/>
      <c r="D50" s="44"/>
      <c r="E50" s="44"/>
      <c r="F50" s="44"/>
      <c r="G50" s="44"/>
      <c r="H50" s="44"/>
      <c r="I50" s="44"/>
      <c r="J50" s="44"/>
    </row>
    <row r="51" spans="1:10" ht="18.5" x14ac:dyDescent="0.45">
      <c r="A51" s="63"/>
      <c r="B51" s="47"/>
      <c r="C51" s="63"/>
      <c r="D51" s="44"/>
      <c r="E51" s="44"/>
      <c r="F51" s="44"/>
      <c r="G51" s="44"/>
      <c r="H51" s="44"/>
      <c r="I51" s="44"/>
      <c r="J51" s="44"/>
    </row>
    <row r="53" spans="1:10" ht="155.5" customHeight="1" x14ac:dyDescent="0.35"/>
    <row r="54" spans="1:10" ht="169" customHeight="1" x14ac:dyDescent="0.35"/>
  </sheetData>
  <mergeCells count="23">
    <mergeCell ref="AH9:AH10"/>
    <mergeCell ref="N5:Q5"/>
    <mergeCell ref="N6:Q6"/>
    <mergeCell ref="A9:A10"/>
    <mergeCell ref="B9:B10"/>
    <mergeCell ref="C9:C10"/>
    <mergeCell ref="A23:C23"/>
    <mergeCell ref="A24:C24"/>
    <mergeCell ref="A25:C25"/>
    <mergeCell ref="A26:C26"/>
    <mergeCell ref="E28:J31"/>
    <mergeCell ref="A42:B42"/>
    <mergeCell ref="A43:B43"/>
    <mergeCell ref="AC28:AI28"/>
    <mergeCell ref="S29:T33"/>
    <mergeCell ref="U29:AA33"/>
    <mergeCell ref="AC29:AI33"/>
    <mergeCell ref="A34:B34"/>
    <mergeCell ref="S34:T38"/>
    <mergeCell ref="U34:AA38"/>
    <mergeCell ref="AC34:AI38"/>
    <mergeCell ref="A38:B38"/>
    <mergeCell ref="S28:AA28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22:AF22 D9:AG21 D23:AG26">
    <cfRule type="expression" dxfId="3" priority="36">
      <formula>D$25=8</formula>
    </cfRule>
  </conditionalFormatting>
  <conditionalFormatting sqref="D22:AF22 D9:AG21 D23:AG26">
    <cfRule type="expression" dxfId="2" priority="35">
      <formula>OR(D$9="Sat",D$9="Sun")</formula>
    </cfRule>
  </conditionalFormatting>
  <conditionalFormatting sqref="D26:AG26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2024-11-03T02:14:56Z</dcterms:modified>
  <cp:category/>
  <cp:contentStatus/>
</cp:coreProperties>
</file>