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yub\Projects Bayu\TIMESHEET DANAMON BAYU\15_Period_20_Feb_2025_sd_19_Mar_2025\"/>
    </mc:Choice>
  </mc:AlternateContent>
  <xr:revisionPtr revIDLastSave="0" documentId="13_ncr:1_{97971FC3-E3C2-42DE-B3B2-CBB0BD7946AB}" xr6:coauthVersionLast="47" xr6:coauthVersionMax="47" xr10:uidLastSave="{00000000-0000-0000-0000-000000000000}"/>
  <bookViews>
    <workbookView xWindow="-110" yWindow="-110" windowWidth="19420" windowHeight="1030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42" i="30" l="1"/>
  <c r="AF43" i="30"/>
  <c r="AF44" i="30"/>
  <c r="AF13" i="30" l="1"/>
  <c r="AF14" i="30"/>
  <c r="AF15" i="30"/>
  <c r="AF16" i="30"/>
  <c r="AF17" i="30"/>
  <c r="AF18" i="30"/>
  <c r="AF19" i="30"/>
  <c r="AF20" i="30"/>
  <c r="AF21" i="30"/>
  <c r="AF22" i="30"/>
  <c r="AF23" i="30"/>
  <c r="AF24" i="30"/>
  <c r="AF25" i="30"/>
  <c r="AF26" i="30"/>
  <c r="AF27" i="30"/>
  <c r="AF28" i="30"/>
  <c r="AF29" i="30"/>
  <c r="AF30" i="30"/>
  <c r="AF31" i="30"/>
  <c r="AF32" i="30"/>
  <c r="AF33" i="30"/>
  <c r="AF34" i="30"/>
  <c r="AF35" i="30"/>
  <c r="AF36" i="30"/>
  <c r="AF37" i="30"/>
  <c r="AF38" i="30"/>
  <c r="AF39" i="30"/>
  <c r="AF40" i="30"/>
  <c r="AF41" i="30"/>
  <c r="AF46" i="30"/>
  <c r="AC53" i="30"/>
  <c r="C61" i="30" l="1"/>
  <c r="C62" i="30" s="1"/>
  <c r="AE53" i="30"/>
  <c r="AD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F52" i="30"/>
  <c r="AF51" i="30"/>
  <c r="C63" i="30" s="1"/>
  <c r="AF50" i="30"/>
  <c r="C64" i="30" s="1"/>
  <c r="AF48" i="30"/>
  <c r="C73" i="30" s="1"/>
  <c r="AF47" i="30"/>
  <c r="C72" i="30" s="1"/>
  <c r="C71" i="30"/>
  <c r="AF12" i="30"/>
  <c r="D10" i="30" a="1"/>
  <c r="Y9" i="30" s="1"/>
  <c r="N25" i="28"/>
  <c r="W25" i="28"/>
  <c r="AC25" i="28"/>
  <c r="J25" i="28"/>
  <c r="AF25" i="28"/>
  <c r="D10" i="28" a="1"/>
  <c r="D10" i="28" s="1"/>
  <c r="C65" i="30" l="1"/>
  <c r="C66" i="30" s="1"/>
  <c r="J9" i="30"/>
  <c r="O9" i="30"/>
  <c r="AB9" i="30"/>
  <c r="AF53" i="30"/>
  <c r="C69" i="30" s="1"/>
  <c r="AC9" i="30"/>
  <c r="V9" i="30"/>
  <c r="P9" i="30"/>
  <c r="E9" i="30"/>
  <c r="F9" i="30"/>
  <c r="AD9" i="30"/>
  <c r="S9" i="30"/>
  <c r="H9" i="30"/>
  <c r="T9" i="30"/>
  <c r="N9" i="30"/>
  <c r="Z9" i="30"/>
  <c r="AA9" i="30"/>
  <c r="Q9" i="30"/>
  <c r="R9" i="30"/>
  <c r="G9" i="30"/>
  <c r="AE9" i="30"/>
  <c r="I9" i="30"/>
  <c r="U9" i="30"/>
  <c r="K9" i="30"/>
  <c r="W9" i="30"/>
  <c r="L9" i="30"/>
  <c r="X9" i="30"/>
  <c r="D10" i="30"/>
  <c r="D9" i="30" s="1"/>
  <c r="M9" i="30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<sst xmlns="http://schemas.openxmlformats.org/spreadsheetml/2006/main" count="302" uniqueCount="207">
  <si>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</si>
  <si>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</si>
  <si>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</si>
  <si>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</si>
  <si>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</si>
  <si>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</si>
  <si>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</si>
  <si>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</si>
  <si>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</si>
  <si>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</si>
  <si>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</si>
  <si>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</si>
  <si>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</si>
  <si>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</si>
  <si>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</si>
  <si>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</si>
  <si>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</si>
  <si>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</si>
  <si>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</si>
  <si>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</si>
  <si>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</si>
  <si>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</si>
  <si>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</si>
  <si>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</si>
  <si>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</si>
  <si>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</si>
  <si>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</si>
  <si>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</si>
  <si>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</si>
  <si>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</si>
  <si>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</si>
  <si>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</si>
  <si>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</si>
  <si>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</si>
  <si>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</si>
  <si>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</si>
  <si>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</si>
  <si>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</si>
  <si>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</si>
  <si>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</si>
  <si>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</si>
  <si>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</si>
  <si>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</si>
  <si>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</si>
  <si>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</si>
  <si>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</si>
  <si>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</si>
  <si>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</si>
  <si>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</si>
  <si>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</si>
  <si>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</si>
  <si>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</si>
  <si>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</si>
  <si>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</si>
  <si>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</si>
  <si>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</si>
  <si>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</si>
  <si>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</si>
  <si>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</si>
  <si>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</si>
  <si>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</si>
  <si>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</si>
  <si>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</si>
  <si>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</si>
  <si>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</si>
  <si>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</si>
  <si>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</si>
  <si>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</si>
  <si>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</si>
  <si>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</si>
  <si>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</si>
  <si>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</si>
  <si>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</si>
  <si>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</si>
  <si>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</si>
  <si>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</si>
  <si>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</si>
  <si>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</si>
  <si>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</si>
  <si>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</si>
  <si>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</si>
  <si>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</si>
  <si>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</si>
  <si>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</si>
  <si>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</si>
  <si>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</si>
  <si>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</si>
  <si>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</si>
  <si>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</si>
  <si>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</si>
  <si>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</si>
  <si>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</si>
  <si>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</si>
  <si>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</si>
  <si>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</si>
  <si>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</si>
  <si>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</si>
  <si>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</si>
  <si>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</si>
  <si>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</si>
  <si>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</si>
  <si>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</si>
  <si>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</si>
  <si>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</si>
  <si>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</si>
  <si>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</si>
  <si>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</si>
  <si>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</si>
  <si>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</si>
  <si>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</si>
  <si>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</si>
  <si>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</si>
  <si>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</si>
  <si>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</si>
  <si>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</si>
  <si>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</si>
  <si>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</si>
  <si>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</si>
  <si>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</si>
  <si>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</si>
  <si>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</si>
  <si>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</si>
  <si>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</si>
  <si>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</si>
  <si>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</si>
  <si>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</si>
  <si>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</si>
  <si>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</si>
  <si>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</si>
  <si>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</si>
  <si>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</si>
  <si>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</si>
  <si>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</si>
  <si>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</si>
  <si>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</si>
  <si>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</si>
  <si>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</si>
  <si>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</si>
  <si>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</si>
  <si>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</si>
  <si>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</si>
  <si>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</si>
  <si>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</si>
  <si>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</si>
  <si>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</si>
  <si>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</si>
  <si>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</si>
  <si>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</si>
  <si>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</si>
  <si>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</si>
  <si>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</si>
  <si>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</si>
  <si>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</si>
  <si>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</si>
  <si>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</si>
  <si>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</si>
  <si>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</si>
  <si>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</si>
  <si>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</si>
  <si>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</si>
  <si>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</si>
  <si>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</si>
  <si>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</si>
  <si>
    <t>PR.136583/PO.75628</t>
  </si>
  <si>
    <t>Bank Danamon Falatehan</t>
  </si>
  <si>
    <t>Bayu Bagus Bagaswara</t>
  </si>
  <si>
    <t>IT Java Developer</t>
  </si>
  <si>
    <t>Edy Yanto</t>
  </si>
  <si>
    <t>Dody Arya</t>
  </si>
  <si>
    <t>please drop your signature here
Edy Yanto</t>
  </si>
  <si>
    <t>please drop your signature here
Dody Arya</t>
  </si>
  <si>
    <t>please drop your signature here
Bayu Bagus Bagaswara</t>
  </si>
  <si>
    <t>Acknowledgement by (19-03-25)</t>
  </si>
  <si>
    <t>Daily IT TFC</t>
  </si>
  <si>
    <r>
      <t xml:space="preserve">Add a </t>
    </r>
    <r>
      <rPr>
        <b/>
        <sz val="13"/>
        <color theme="1"/>
        <rFont val="Calibri"/>
        <family val="2"/>
        <scheme val="minor"/>
      </rPr>
      <t>CreateTransferPlacementController</t>
    </r>
    <r>
      <rPr>
        <sz val="13"/>
        <color theme="1"/>
        <rFont val="Calibri"/>
        <family val="2"/>
        <scheme val="minor"/>
      </rPr>
      <t xml:space="preserve"> controller class to handle multiple endpoints of the data placement creation process.</t>
    </r>
  </si>
  <si>
    <r>
      <t xml:space="preserve">Add </t>
    </r>
    <r>
      <rPr>
        <b/>
        <sz val="13"/>
        <color theme="1"/>
        <rFont val="Calibri"/>
        <family val="2"/>
        <scheme val="minor"/>
      </rPr>
      <t>createBulk</t>
    </r>
    <r>
      <rPr>
        <sz val="13"/>
        <color theme="1"/>
        <rFont val="Calibri"/>
        <family val="2"/>
        <scheme val="minor"/>
      </rPr>
      <t xml:space="preserve"> method to handle api/placement/create-bulk endpoint which processes bulk data placement</t>
    </r>
  </si>
  <si>
    <r>
      <t xml:space="preserve">Add </t>
    </r>
    <r>
      <rPr>
        <b/>
        <sz val="13"/>
        <color theme="1"/>
        <rFont val="Calibri"/>
        <family val="2"/>
        <scheme val="minor"/>
      </rPr>
      <t>createSingle</t>
    </r>
    <r>
      <rPr>
        <sz val="13"/>
        <color theme="1"/>
        <rFont val="Calibri"/>
        <family val="2"/>
        <scheme val="minor"/>
      </rPr>
      <t xml:space="preserve"> method to handle api/placement/create-single endpoint which processes single data placement</t>
    </r>
  </si>
  <si>
    <r>
      <t xml:space="preserve">Add </t>
    </r>
    <r>
      <rPr>
        <b/>
        <sz val="13"/>
        <color theme="1"/>
        <rFont val="Calibri"/>
        <family val="2"/>
        <scheme val="minor"/>
      </rPr>
      <t>CreateTransferPlacementService</t>
    </r>
    <r>
      <rPr>
        <sz val="13"/>
        <color theme="1"/>
        <rFont val="Calibri"/>
        <family val="2"/>
        <scheme val="minor"/>
      </rPr>
      <t xml:space="preserve"> service interface. Add some contract methods: createBulk and createSingle. Each method has CreateBulkRequest and CreateSingleRequest object parameters, the response object is CreatePlacementResponse</t>
    </r>
  </si>
  <si>
    <r>
      <t>Add an</t>
    </r>
    <r>
      <rPr>
        <b/>
        <sz val="13"/>
        <color theme="1"/>
        <rFont val="Calibri"/>
        <family val="2"/>
        <scheme val="minor"/>
      </rPr>
      <t xml:space="preserve"> InconsistentDataException</t>
    </r>
    <r>
      <rPr>
        <sz val="13"/>
        <color theme="1"/>
        <rFont val="Calibri"/>
        <family val="2"/>
        <scheme val="minor"/>
      </rPr>
      <t xml:space="preserve"> exception class and register it to PlacementGlobalExceptionHandler to handle inconsistent data exceptions.</t>
    </r>
  </si>
  <si>
    <r>
      <t>Add a</t>
    </r>
    <r>
      <rPr>
        <b/>
        <sz val="13"/>
        <color theme="1"/>
        <rFont val="Calibri"/>
        <family val="2"/>
        <scheme val="minor"/>
      </rPr>
      <t xml:space="preserve"> PlacementApprovalController</t>
    </r>
    <r>
      <rPr>
        <sz val="13"/>
        <color theme="1"/>
        <rFont val="Calibri"/>
        <family val="2"/>
        <scheme val="minor"/>
      </rPr>
      <t xml:space="preserve"> class to handle multiple placement approval data endpoints.</t>
    </r>
  </si>
  <si>
    <r>
      <t xml:space="preserve">Add </t>
    </r>
    <r>
      <rPr>
        <b/>
        <sz val="13"/>
        <color theme="1"/>
        <rFont val="Calibri"/>
        <family val="2"/>
        <scheme val="minor"/>
      </rPr>
      <t>approvalPlacement</t>
    </r>
    <r>
      <rPr>
        <sz val="13"/>
        <color theme="1"/>
        <rFont val="Calibri"/>
        <family val="2"/>
        <scheme val="minor"/>
      </rPr>
      <t xml:space="preserve"> method to handle api/placement/approval endpoint that processes approved data placements.</t>
    </r>
  </si>
  <si>
    <r>
      <t xml:space="preserve">Add </t>
    </r>
    <r>
      <rPr>
        <b/>
        <sz val="13"/>
        <color theme="1"/>
        <rFont val="Calibri"/>
        <family val="2"/>
        <scheme val="minor"/>
      </rPr>
      <t>rejectedPlacement</t>
    </r>
    <r>
      <rPr>
        <sz val="13"/>
        <color theme="1"/>
        <rFont val="Calibri"/>
        <family val="2"/>
        <scheme val="minor"/>
      </rPr>
      <t xml:space="preserve"> method to handle api/placement/reject endpoint that processes rejected data placements.</t>
    </r>
  </si>
  <si>
    <r>
      <t xml:space="preserve">Add a </t>
    </r>
    <r>
      <rPr>
        <b/>
        <sz val="13"/>
        <color theme="1"/>
        <rFont val="Calibri"/>
        <family val="2"/>
        <scheme val="minor"/>
      </rPr>
      <t>PlacementApprovalService</t>
    </r>
    <r>
      <rPr>
        <sz val="13"/>
        <color theme="1"/>
        <rFont val="Calibri"/>
        <family val="2"/>
        <scheme val="minor"/>
      </rPr>
      <t xml:space="preserve"> service interface. Add some contract methods: approvePlacement, rejectPlacement, and getAllData. Each method has a List&lt;Long&gt; placementId object parameter, the response object is PlacementApprovalResponse.</t>
    </r>
  </si>
  <si>
    <r>
      <t xml:space="preserve">Add </t>
    </r>
    <r>
      <rPr>
        <b/>
        <sz val="13"/>
        <color theme="1"/>
        <rFont val="Calibri"/>
        <family val="2"/>
        <scheme val="minor"/>
      </rPr>
      <t>PlacementApprovalServiceImpl</t>
    </r>
    <r>
      <rPr>
        <sz val="13"/>
        <color theme="1"/>
        <rFont val="Calibri"/>
        <family val="2"/>
        <scheme val="minor"/>
      </rPr>
      <t xml:space="preserve"> implementation service. Add some method: approvePlacement, rejectPlacement, and getAllData. Implement business flow and logic to all methods. This service communicates with the placement_approval table in the database and middleware service.</t>
    </r>
  </si>
  <si>
    <r>
      <t xml:space="preserve">Add some methods in the PlacementApprovalServiceImpl: </t>
    </r>
    <r>
      <rPr>
        <b/>
        <sz val="13"/>
        <color theme="1"/>
        <rFont val="Calibri"/>
        <family val="2"/>
        <scheme val="minor"/>
      </rPr>
      <t>processInternalTransfer</t>
    </r>
    <r>
      <rPr>
        <sz val="13"/>
        <color theme="1"/>
        <rFont val="Calibri"/>
        <family val="2"/>
        <scheme val="minor"/>
      </rPr>
      <t xml:space="preserve"> and </t>
    </r>
    <r>
      <rPr>
        <b/>
        <sz val="13"/>
        <color theme="1"/>
        <rFont val="Calibri"/>
        <family val="2"/>
        <scheme val="minor"/>
      </rPr>
      <t>processExternalTransfer.</t>
    </r>
  </si>
  <si>
    <r>
      <t xml:space="preserve">Add some methods in the PlacementApprovalServiceImpl: </t>
    </r>
    <r>
      <rPr>
        <b/>
        <sz val="13"/>
        <color theme="1"/>
        <rFont val="Calibri"/>
        <family val="2"/>
        <scheme val="minor"/>
      </rPr>
      <t>createInquiryAccountRequest</t>
    </r>
    <r>
      <rPr>
        <sz val="13"/>
        <color theme="1"/>
        <rFont val="Calibri"/>
        <family val="2"/>
        <scheme val="minor"/>
      </rPr>
      <t xml:space="preserve">, </t>
    </r>
    <r>
      <rPr>
        <b/>
        <sz val="13"/>
        <color theme="1"/>
        <rFont val="Calibri"/>
        <family val="2"/>
        <scheme val="minor"/>
      </rPr>
      <t>createCreditTransferBiFastRequest</t>
    </r>
    <r>
      <rPr>
        <sz val="13"/>
        <color theme="1"/>
        <rFont val="Calibri"/>
        <family val="2"/>
        <scheme val="minor"/>
      </rPr>
      <t xml:space="preserve">, </t>
    </r>
    <r>
      <rPr>
        <b/>
        <sz val="13"/>
        <color theme="1"/>
        <rFont val="Calibri"/>
        <family val="2"/>
        <scheme val="minor"/>
      </rPr>
      <t>createOverbookingCasaRequest</t>
    </r>
    <r>
      <rPr>
        <sz val="13"/>
        <color theme="1"/>
        <rFont val="Calibri"/>
        <family val="2"/>
        <scheme val="minor"/>
      </rPr>
      <t xml:space="preserve">, </t>
    </r>
    <r>
      <rPr>
        <b/>
        <sz val="13"/>
        <color theme="1"/>
        <rFont val="Calibri"/>
        <family val="2"/>
        <scheme val="minor"/>
      </rPr>
      <t>createTransferSknRtgsRequest</t>
    </r>
  </si>
  <si>
    <r>
      <t xml:space="preserve">Add some methods in the PlacementApprovalServiceImpl: </t>
    </r>
    <r>
      <rPr>
        <b/>
        <sz val="13"/>
        <color theme="1"/>
        <rFont val="Calibri"/>
        <family val="2"/>
        <scheme val="minor"/>
      </rPr>
      <t>saveNCBSRequest</t>
    </r>
    <r>
      <rPr>
        <sz val="13"/>
        <color theme="1"/>
        <rFont val="Calibri"/>
        <family val="2"/>
        <scheme val="minor"/>
      </rPr>
      <t xml:space="preserve"> and </t>
    </r>
    <r>
      <rPr>
        <b/>
        <sz val="13"/>
        <color theme="1"/>
        <rFont val="Calibri"/>
        <family val="2"/>
        <scheme val="minor"/>
      </rPr>
      <t>saveNCBSResponse</t>
    </r>
  </si>
  <si>
    <r>
      <t xml:space="preserve">Add  </t>
    </r>
    <r>
      <rPr>
        <b/>
        <sz val="13"/>
        <color theme="1"/>
        <rFont val="Calibri"/>
        <family val="2"/>
        <scheme val="minor"/>
      </rPr>
      <t>CreateTransferPlacementServiceImpl</t>
    </r>
    <r>
      <rPr>
        <sz val="13"/>
        <color theme="1"/>
        <rFont val="Calibri"/>
        <family val="2"/>
        <scheme val="minor"/>
      </rPr>
      <t xml:space="preserve"> implementation service. Add some method: createBulk, createSingle, validateBulkData, and validateTransferTypeEnum. Implement business flow and logic to all methods. This service communicates with the placement_approval table in the database.</t>
    </r>
  </si>
  <si>
    <t>Add DTO classes for InquiryAccount purpose, including: InquiryAccountData, InquiryAccountRequest, InquiryAccountResponse</t>
  </si>
  <si>
    <t>Add DTO classes for CreditTransfer, including: CreditTransferData, CreditTransferRequest, CreditTransferResponse, SubStatusProvider</t>
  </si>
  <si>
    <t>Add DTO classes for OverbookingCasa, including: OverbookingCasaData, OverbookingCasaRequest, OverbookingCasaResponse, SubStatusProvider</t>
  </si>
  <si>
    <t>Add DTO classes for TransferSknRtgs, including: TransferSknRtgsData, TransferSknRtgsRequest, TransferSknRtgsResponse, SubStatusProvider, BdiXferBenefieciery, BankInfo, BdiXferXFOff, XferInfoFrom</t>
  </si>
  <si>
    <r>
      <t xml:space="preserve">Add a </t>
    </r>
    <r>
      <rPr>
        <b/>
        <sz val="13"/>
        <color theme="1"/>
        <rFont val="Calibri"/>
        <family val="2"/>
        <scheme val="minor"/>
      </rPr>
      <t>WebClientConfig</t>
    </r>
    <r>
      <rPr>
        <sz val="13"/>
        <color theme="1"/>
        <rFont val="Calibri"/>
        <family val="2"/>
        <scheme val="minor"/>
      </rPr>
      <t xml:space="preserve"> configuration to create a </t>
    </r>
    <r>
      <rPr>
        <b/>
        <sz val="13"/>
        <color theme="1"/>
        <rFont val="Calibri"/>
        <family val="2"/>
        <scheme val="minor"/>
      </rPr>
      <t>WebClient</t>
    </r>
    <r>
      <rPr>
        <sz val="13"/>
        <color theme="1"/>
        <rFont val="Calibri"/>
        <family val="2"/>
        <scheme val="minor"/>
      </rPr>
      <t xml:space="preserve"> bean object that is used to make HTTP requests in a non-blocking and reactive manner</t>
    </r>
  </si>
  <si>
    <t>add values ​​in application.properties like all service URLs (InquiryAccount, OverbookingCasa, CreditTransfer, TransferSknRtgs), channelId, serviceCode, and bdiKey</t>
  </si>
  <si>
    <t>Add NCBSRequestService interface. Add some methods: inquiryAccount, overbookingCasa, transferSknRtgs, and creditTransfer.</t>
  </si>
  <si>
    <t>Add NCBSRequestServiceImpl implementation service. Add some methods: inquiryAccount, overbookingCasa, transferSknRtgs, creditTransfer, saveToDatabase, and isReferenceIdAlreadyExists . Implement business flow and logic to all methods. This service is used to store request data and send data to middleware.</t>
  </si>
  <si>
    <t>Add NCBSRequestRepository to communicate with the ncbs_request table in the database, and also add the existsByReferenceId query method</t>
  </si>
  <si>
    <t>add NCBSResponseService interace. Add some methods: saveToDatabase</t>
  </si>
  <si>
    <t>add NCBSResponseServiceImpl implementation service. Add some methods: saveToDatabase. Implement business flow and logi to all methods. This service is used to save response data to database.</t>
  </si>
  <si>
    <t>add NCBSResponseRepository to communicate with the ncbs_response table in the database</t>
  </si>
  <si>
    <t>Add a MiddlewareService interface. Add some methods: inquiryAccount, overbookingCasa, transferSknRtgs, creditTransfer. Each method has request and response parameters that conform to the middleware API specification.</t>
  </si>
  <si>
    <t xml:space="preserve"> Add MiddlewareServiceImpl implemention service. Add some methods: inquiryAccount, creditTransferBiFast, overbookingCasa, transferSknRtgs, getCurrentTimestamp, computeHMACSHA512. Inject WebClientService, generateUniqueKey for externalId. Set request headers that conform to the middleware API specification.</t>
  </si>
  <si>
    <t>add util class GenerateUniqueKey to create unique key based on timestamp + secure random + uuid</t>
  </si>
  <si>
    <t>CRF - 8127 - CSA Release 10</t>
  </si>
  <si>
    <t>CRF-7683 - DRO LKPBU LBABK</t>
  </si>
  <si>
    <t>Preparation object and implementation DRO LKPBU - LBABK</t>
  </si>
  <si>
    <t>PAT DRO LKPBU - LBABK monitoring after production. Include getDRO, insert data to the database, recon data, download all report txt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</si>
</sst>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3"/>
      <color rgb="FF92D05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19" fillId="6" borderId="1" xfId="0" applyFont="1" applyFill="1" applyBorder="1" applyAlignment="1">
      <alignment horizontal="left" vertical="top" wrapText="1"/>
    </xf>
    <xf numFmtId="0" fontId="17" fillId="6" borderId="1" xfId="0" applyFont="1" applyFill="1" applyBorder="1" applyAlignment="1">
      <alignment wrapText="1"/>
    </xf>
    <xf numFmtId="0" fontId="17" fillId="0" borderId="1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  <xf numFmtId="0" fontId="22" fillId="4" borderId="1" xfId="0" applyFont="1" applyFill="1" applyBorder="1" applyAlignment="1">
      <alignment horizontal="center" vertical="center"/>
    </xf>
    <xf numFmtId="0" fontId="19" fillId="6" borderId="4" xfId="0" applyFont="1" applyFill="1" applyBorder="1" applyAlignment="1">
      <alignment horizontal="center" vertical="center" wrapText="1"/>
    </xf>
    <xf numFmtId="0" fontId="19" fillId="6" borderId="6" xfId="0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top" wrapText="1"/>
    </xf>
    <xf numFmtId="0" fontId="19" fillId="6" borderId="5" xfId="0" applyFont="1" applyFill="1" applyBorder="1" applyAlignment="1">
      <alignment horizontal="center" vertical="top" wrapText="1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47" t="s">
        <v>11</v>
      </c>
      <c r="O5" s="147"/>
      <c r="P5" s="147"/>
      <c r="Q5" s="147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46" t="s">
        <v>17</v>
      </c>
      <c r="O6" s="146"/>
      <c r="P6" s="146"/>
      <c r="Q6" s="146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80" t="s">
        <v>20</v>
      </c>
      <c r="B9" s="144" t="s">
        <v>21</v>
      </c>
      <c r="C9" s="180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44" t="s">
        <v>23</v>
      </c>
      <c r="AI9" s="90" t="s">
        <v>24</v>
      </c>
    </row>
    <row r="10" spans="1:35" ht="17" x14ac:dyDescent="0.35">
      <c r="A10" s="180"/>
      <c r="B10" s="144"/>
      <c r="C10" s="180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44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81" t="s">
        <v>38</v>
      </c>
      <c r="B22" s="182"/>
      <c r="C22" s="183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81" t="s">
        <v>39</v>
      </c>
      <c r="B23" s="182"/>
      <c r="C23" s="183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84" t="s">
        <v>40</v>
      </c>
      <c r="B24" s="185"/>
      <c r="C24" s="186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81" t="s">
        <v>41</v>
      </c>
      <c r="B25" s="182"/>
      <c r="C25" s="183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48"/>
      <c r="F27" s="148"/>
      <c r="G27" s="148"/>
      <c r="H27" s="148"/>
      <c r="I27" s="148"/>
      <c r="J27" s="148"/>
      <c r="S27" s="167" t="s">
        <v>43</v>
      </c>
      <c r="T27" s="168"/>
      <c r="U27" s="168"/>
      <c r="V27" s="168"/>
      <c r="W27" s="168"/>
      <c r="X27" s="168"/>
      <c r="Y27" s="168"/>
      <c r="Z27" s="168"/>
      <c r="AA27" s="169"/>
      <c r="AC27" s="175" t="s">
        <v>44</v>
      </c>
      <c r="AD27" s="176"/>
      <c r="AE27" s="176"/>
      <c r="AF27" s="176"/>
      <c r="AG27" s="176"/>
      <c r="AH27" s="176"/>
      <c r="AI27" s="176"/>
      <c r="AJ27" s="177"/>
    </row>
    <row r="28" spans="1:36" ht="15.65" customHeight="1" x14ac:dyDescent="0.35">
      <c r="A28" s="69"/>
      <c r="B28" s="49" t="s">
        <v>45</v>
      </c>
      <c r="E28" s="148"/>
      <c r="F28" s="148"/>
      <c r="G28" s="148"/>
      <c r="H28" s="148"/>
      <c r="I28" s="148"/>
      <c r="J28" s="148"/>
      <c r="S28" s="158" t="s">
        <v>46</v>
      </c>
      <c r="T28" s="159"/>
      <c r="U28" s="149" t="s">
        <v>47</v>
      </c>
      <c r="V28" s="150"/>
      <c r="W28" s="150"/>
      <c r="X28" s="150"/>
      <c r="Y28" s="150"/>
      <c r="Z28" s="150"/>
      <c r="AA28" s="151"/>
      <c r="AC28" s="164" t="s">
        <v>48</v>
      </c>
      <c r="AD28" s="150"/>
      <c r="AE28" s="150"/>
      <c r="AF28" s="150"/>
      <c r="AG28" s="150"/>
      <c r="AH28" s="150"/>
      <c r="AI28" s="150"/>
      <c r="AJ28" s="151"/>
    </row>
    <row r="29" spans="1:36" ht="18.649999999999999" customHeight="1" x14ac:dyDescent="0.35">
      <c r="A29" s="70"/>
      <c r="B29" s="49" t="s">
        <v>49</v>
      </c>
      <c r="E29" s="148"/>
      <c r="F29" s="148"/>
      <c r="G29" s="148"/>
      <c r="H29" s="148"/>
      <c r="I29" s="148"/>
      <c r="J29" s="148"/>
      <c r="S29" s="160"/>
      <c r="T29" s="161"/>
      <c r="U29" s="152"/>
      <c r="V29" s="153"/>
      <c r="W29" s="153"/>
      <c r="X29" s="153"/>
      <c r="Y29" s="153"/>
      <c r="Z29" s="153"/>
      <c r="AA29" s="154"/>
      <c r="AC29" s="165"/>
      <c r="AD29" s="153"/>
      <c r="AE29" s="153"/>
      <c r="AF29" s="153"/>
      <c r="AG29" s="153"/>
      <c r="AH29" s="153"/>
      <c r="AI29" s="153"/>
      <c r="AJ29" s="154"/>
    </row>
    <row r="30" spans="1:36" ht="18.649999999999999" customHeight="1" x14ac:dyDescent="0.35">
      <c r="A30" s="71"/>
      <c r="B30" s="49" t="s">
        <v>50</v>
      </c>
      <c r="E30" s="148"/>
      <c r="F30" s="148"/>
      <c r="G30" s="148"/>
      <c r="H30" s="148"/>
      <c r="I30" s="148"/>
      <c r="J30" s="148"/>
      <c r="S30" s="160"/>
      <c r="T30" s="161"/>
      <c r="U30" s="152"/>
      <c r="V30" s="153"/>
      <c r="W30" s="153"/>
      <c r="X30" s="153"/>
      <c r="Y30" s="153"/>
      <c r="Z30" s="153"/>
      <c r="AA30" s="154"/>
      <c r="AC30" s="165"/>
      <c r="AD30" s="153"/>
      <c r="AE30" s="153"/>
      <c r="AF30" s="153"/>
      <c r="AG30" s="153"/>
      <c r="AH30" s="153"/>
      <c r="AI30" s="153"/>
      <c r="AJ30" s="154"/>
    </row>
    <row r="31" spans="1:36" ht="19" customHeight="1" x14ac:dyDescent="0.35">
      <c r="S31" s="160"/>
      <c r="T31" s="161"/>
      <c r="U31" s="152"/>
      <c r="V31" s="153"/>
      <c r="W31" s="153"/>
      <c r="X31" s="153"/>
      <c r="Y31" s="153"/>
      <c r="Z31" s="153"/>
      <c r="AA31" s="154"/>
      <c r="AC31" s="165"/>
      <c r="AD31" s="153"/>
      <c r="AE31" s="153"/>
      <c r="AF31" s="153"/>
      <c r="AG31" s="153"/>
      <c r="AH31" s="153"/>
      <c r="AI31" s="153"/>
      <c r="AJ31" s="154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70"/>
      <c r="T32" s="171"/>
      <c r="U32" s="172"/>
      <c r="V32" s="173"/>
      <c r="W32" s="173"/>
      <c r="X32" s="173"/>
      <c r="Y32" s="173"/>
      <c r="Z32" s="173"/>
      <c r="AA32" s="174"/>
      <c r="AC32" s="178"/>
      <c r="AD32" s="173"/>
      <c r="AE32" s="173"/>
      <c r="AF32" s="173"/>
      <c r="AG32" s="173"/>
      <c r="AH32" s="173"/>
      <c r="AI32" s="173"/>
      <c r="AJ32" s="174"/>
    </row>
    <row r="33" spans="1:36" ht="18.649999999999999" customHeight="1" x14ac:dyDescent="0.45">
      <c r="A33" s="145" t="s">
        <v>52</v>
      </c>
      <c r="B33" s="145"/>
      <c r="C33" s="63">
        <f>COUNTIF(D24:AG24,"=8")</f>
        <v>1</v>
      </c>
      <c r="D33" s="44"/>
      <c r="E33" s="44"/>
      <c r="F33" s="44"/>
      <c r="G33" s="44"/>
      <c r="H33" s="44"/>
      <c r="S33" s="158" t="s">
        <v>53</v>
      </c>
      <c r="T33" s="159"/>
      <c r="U33" s="149" t="s">
        <v>54</v>
      </c>
      <c r="V33" s="150"/>
      <c r="W33" s="150"/>
      <c r="X33" s="150"/>
      <c r="Y33" s="150"/>
      <c r="Z33" s="150"/>
      <c r="AA33" s="151"/>
      <c r="AC33" s="164" t="s">
        <v>55</v>
      </c>
      <c r="AD33" s="150"/>
      <c r="AE33" s="150"/>
      <c r="AF33" s="150"/>
      <c r="AG33" s="150"/>
      <c r="AH33" s="150"/>
      <c r="AI33" s="150"/>
      <c r="AJ33" s="151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60"/>
      <c r="T34" s="161"/>
      <c r="U34" s="152"/>
      <c r="V34" s="153"/>
      <c r="W34" s="153"/>
      <c r="X34" s="153"/>
      <c r="Y34" s="153"/>
      <c r="Z34" s="153"/>
      <c r="AA34" s="154"/>
      <c r="AC34" s="165"/>
      <c r="AD34" s="153"/>
      <c r="AE34" s="153"/>
      <c r="AF34" s="153"/>
      <c r="AG34" s="153"/>
      <c r="AH34" s="153"/>
      <c r="AI34" s="153"/>
      <c r="AJ34" s="154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60"/>
      <c r="T35" s="161"/>
      <c r="U35" s="152"/>
      <c r="V35" s="153"/>
      <c r="W35" s="153"/>
      <c r="X35" s="153"/>
      <c r="Y35" s="153"/>
      <c r="Z35" s="153"/>
      <c r="AA35" s="154"/>
      <c r="AC35" s="165"/>
      <c r="AD35" s="153"/>
      <c r="AE35" s="153"/>
      <c r="AF35" s="153"/>
      <c r="AG35" s="153"/>
      <c r="AH35" s="153"/>
      <c r="AI35" s="153"/>
      <c r="AJ35" s="154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60"/>
      <c r="T36" s="161"/>
      <c r="U36" s="152"/>
      <c r="V36" s="153"/>
      <c r="W36" s="153"/>
      <c r="X36" s="153"/>
      <c r="Y36" s="153"/>
      <c r="Z36" s="153"/>
      <c r="AA36" s="154"/>
      <c r="AC36" s="165"/>
      <c r="AD36" s="153"/>
      <c r="AE36" s="153"/>
      <c r="AF36" s="153"/>
      <c r="AG36" s="153"/>
      <c r="AH36" s="153"/>
      <c r="AI36" s="153"/>
      <c r="AJ36" s="154"/>
    </row>
    <row r="37" spans="1:36" ht="38.15" customHeight="1" thickBot="1" x14ac:dyDescent="0.5">
      <c r="A37" s="179" t="s">
        <v>59</v>
      </c>
      <c r="B37" s="179"/>
      <c r="C37" s="63">
        <f>COUNTIF(D25:AG25,"&gt;0")</f>
        <v>20</v>
      </c>
      <c r="D37" s="44"/>
      <c r="E37" s="44"/>
      <c r="F37" s="44"/>
      <c r="G37" s="44"/>
      <c r="H37" s="44"/>
      <c r="S37" s="162"/>
      <c r="T37" s="163"/>
      <c r="U37" s="155"/>
      <c r="V37" s="156"/>
      <c r="W37" s="156"/>
      <c r="X37" s="156"/>
      <c r="Y37" s="156"/>
      <c r="Z37" s="156"/>
      <c r="AA37" s="157"/>
      <c r="AC37" s="166"/>
      <c r="AD37" s="156"/>
      <c r="AE37" s="156"/>
      <c r="AF37" s="156"/>
      <c r="AG37" s="156"/>
      <c r="AH37" s="156"/>
      <c r="AI37" s="156"/>
      <c r="AJ37" s="157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79" t="s">
        <v>62</v>
      </c>
      <c r="B41" s="179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79" t="s">
        <v>63</v>
      </c>
      <c r="B42" s="179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G81"/>
  <sheetViews>
    <sheetView tabSelected="1" topLeftCell="B5" zoomScale="58" zoomScaleNormal="58" workbookViewId="0">
      <selection activeCell="A52" sqref="A52:C52"/>
    </sheetView>
  </sheetViews>
  <sheetFormatPr defaultColWidth="8.7265625" defaultRowHeight="14.5" x14ac:dyDescent="0.35"/>
  <cols>
    <col min="1" max="1" width="24.1796875" style="42" customWidth="1"/>
    <col min="2" max="2" width="36.90625" style="45" customWidth="1"/>
    <col min="3" max="3" width="10.54296875" style="42" customWidth="1"/>
    <col min="4" max="4" width="9.54296875" style="4" customWidth="1"/>
    <col min="5" max="5" width="7.6328125" style="4" customWidth="1"/>
    <col min="6" max="7" width="7.6328125" style="4" bestFit="1" customWidth="1"/>
    <col min="8" max="8" width="11" style="4" bestFit="1" customWidth="1"/>
    <col min="9" max="10" width="7.6328125" style="4" bestFit="1" customWidth="1"/>
    <col min="11" max="11" width="8.6328125" style="4" customWidth="1"/>
    <col min="12" max="12" width="7.6328125" style="4" bestFit="1" customWidth="1"/>
    <col min="13" max="19" width="7.54296875" style="4" bestFit="1" customWidth="1"/>
    <col min="20" max="20" width="8.08984375" style="4" customWidth="1"/>
    <col min="21" max="21" width="8.1796875" style="4" customWidth="1"/>
    <col min="22" max="29" width="7.54296875" style="4" bestFit="1" customWidth="1"/>
    <col min="30" max="31" width="8" style="4" bestFit="1" customWidth="1"/>
    <col min="32" max="32" width="12.26953125" style="4" bestFit="1" customWidth="1"/>
    <col min="33" max="33" width="12.54296875" style="4" customWidth="1"/>
    <col min="34" max="16384" width="8.7265625" style="4"/>
  </cols>
  <sheetData>
    <row r="1" spans="1:33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3" ht="17" x14ac:dyDescent="0.4">
      <c r="A2" s="76" t="s">
        <v>2</v>
      </c>
      <c r="B2" s="79">
        <v>45708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3" ht="17" x14ac:dyDescent="0.4">
      <c r="A3" s="76" t="s">
        <v>4</v>
      </c>
      <c r="B3" s="79">
        <v>45735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3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3" ht="17" x14ac:dyDescent="0.4">
      <c r="A5" s="74" t="s">
        <v>6</v>
      </c>
      <c r="B5" s="82" t="s">
        <v>165</v>
      </c>
      <c r="C5" s="76"/>
      <c r="D5" s="83" t="s">
        <v>8</v>
      </c>
      <c r="E5" s="78"/>
      <c r="F5" s="78"/>
      <c r="H5" s="84" t="s">
        <v>167</v>
      </c>
      <c r="I5" s="84"/>
      <c r="J5" s="78"/>
      <c r="K5" s="83" t="s">
        <v>10</v>
      </c>
      <c r="L5" s="78"/>
      <c r="M5" s="78"/>
      <c r="N5" s="147" t="s">
        <v>163</v>
      </c>
      <c r="O5" s="147"/>
      <c r="P5" s="147"/>
      <c r="Q5" s="147"/>
    </row>
    <row r="6" spans="1:33" ht="17" x14ac:dyDescent="0.4">
      <c r="A6" s="74" t="s">
        <v>12</v>
      </c>
      <c r="B6" s="82" t="s">
        <v>166</v>
      </c>
      <c r="C6" s="76"/>
      <c r="D6" s="83" t="s">
        <v>14</v>
      </c>
      <c r="E6" s="78"/>
      <c r="F6" s="78"/>
      <c r="H6" s="84" t="s">
        <v>168</v>
      </c>
      <c r="I6" s="84"/>
      <c r="J6" s="78"/>
      <c r="K6" s="86" t="s">
        <v>16</v>
      </c>
      <c r="L6" s="87"/>
      <c r="M6" s="76"/>
      <c r="N6" s="146" t="s">
        <v>164</v>
      </c>
      <c r="O6" s="146"/>
      <c r="P6" s="146"/>
      <c r="Q6" s="146"/>
      <c r="W6"/>
    </row>
    <row r="7" spans="1:33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3" ht="17" x14ac:dyDescent="0.35">
      <c r="A9" s="180" t="s">
        <v>20</v>
      </c>
      <c r="B9" s="144" t="s">
        <v>21</v>
      </c>
      <c r="C9" s="180" t="s">
        <v>22</v>
      </c>
      <c r="D9" s="50" t="str">
        <f t="shared" ref="D9:AE9" si="0">IFERROR(IF(D10="","",TEXT(D10,"ddd")),"")</f>
        <v>Thu</v>
      </c>
      <c r="E9" s="50" t="str">
        <f t="shared" si="0"/>
        <v>Fri</v>
      </c>
      <c r="F9" s="50" t="str">
        <f t="shared" si="0"/>
        <v>Sat</v>
      </c>
      <c r="G9" s="50" t="str">
        <f t="shared" si="0"/>
        <v>Sun</v>
      </c>
      <c r="H9" s="50" t="str">
        <f t="shared" si="0"/>
        <v>Mon</v>
      </c>
      <c r="I9" s="50" t="str">
        <f t="shared" si="0"/>
        <v>Tue</v>
      </c>
      <c r="J9" s="50" t="str">
        <f t="shared" si="0"/>
        <v>Wed</v>
      </c>
      <c r="K9" s="50" t="str">
        <f t="shared" si="0"/>
        <v>Thu</v>
      </c>
      <c r="L9" s="50" t="str">
        <f t="shared" si="0"/>
        <v>Fri</v>
      </c>
      <c r="M9" s="50" t="str">
        <f t="shared" si="0"/>
        <v>Sat</v>
      </c>
      <c r="N9" s="50" t="str">
        <f t="shared" si="0"/>
        <v>Sun</v>
      </c>
      <c r="O9" s="57" t="str">
        <f t="shared" si="0"/>
        <v>Mon</v>
      </c>
      <c r="P9" s="50" t="str">
        <f t="shared" si="0"/>
        <v>Tue</v>
      </c>
      <c r="Q9" s="50" t="str">
        <f t="shared" si="0"/>
        <v>Wed</v>
      </c>
      <c r="R9" s="50" t="str">
        <f t="shared" si="0"/>
        <v>Thu</v>
      </c>
      <c r="S9" s="50" t="str">
        <f t="shared" si="0"/>
        <v>Fri</v>
      </c>
      <c r="T9" s="50" t="str">
        <f t="shared" si="0"/>
        <v>Sat</v>
      </c>
      <c r="U9" s="50" t="str">
        <f t="shared" si="0"/>
        <v>Sun</v>
      </c>
      <c r="V9" s="50" t="str">
        <f t="shared" si="0"/>
        <v>Mon</v>
      </c>
      <c r="W9" s="50" t="str">
        <f t="shared" si="0"/>
        <v>Tue</v>
      </c>
      <c r="X9" s="50" t="str">
        <f t="shared" si="0"/>
        <v>Wed</v>
      </c>
      <c r="Y9" s="50" t="str">
        <f t="shared" si="0"/>
        <v>Thu</v>
      </c>
      <c r="Z9" s="57" t="str">
        <f t="shared" si="0"/>
        <v>Fri</v>
      </c>
      <c r="AA9" s="50" t="str">
        <f t="shared" si="0"/>
        <v>Sat</v>
      </c>
      <c r="AB9" s="50" t="str">
        <f t="shared" si="0"/>
        <v>Sun</v>
      </c>
      <c r="AC9" s="57" t="str">
        <f t="shared" si="0"/>
        <v>Mon</v>
      </c>
      <c r="AD9" s="50" t="str">
        <f t="shared" si="0"/>
        <v>Tue</v>
      </c>
      <c r="AE9" s="50" t="str">
        <f t="shared" si="0"/>
        <v>Wed</v>
      </c>
      <c r="AF9" s="144" t="s">
        <v>23</v>
      </c>
      <c r="AG9" s="90" t="s">
        <v>24</v>
      </c>
    </row>
    <row r="10" spans="1:33" ht="17" x14ac:dyDescent="0.35">
      <c r="A10" s="180"/>
      <c r="B10" s="144"/>
      <c r="C10" s="180"/>
      <c r="D10" s="51" cm="1">
        <f t="array" ref="D10:AE10">IFERROR(IF(OR((B3-B2+1)&gt;31,B2="",B3=""),"",_xlfn.SEQUENCE(,B3-B2+1,B2)),"")</f>
        <v>45708</v>
      </c>
      <c r="E10" s="51">
        <v>45709</v>
      </c>
      <c r="F10" s="51">
        <v>45710</v>
      </c>
      <c r="G10" s="51">
        <v>45711</v>
      </c>
      <c r="H10" s="52">
        <v>45712</v>
      </c>
      <c r="I10" s="52">
        <v>45713</v>
      </c>
      <c r="J10" s="52">
        <v>45714</v>
      </c>
      <c r="K10" s="52">
        <v>45715</v>
      </c>
      <c r="L10" s="52">
        <v>45716</v>
      </c>
      <c r="M10" s="52">
        <v>45717</v>
      </c>
      <c r="N10" s="52">
        <v>45718</v>
      </c>
      <c r="O10" s="51">
        <v>45719</v>
      </c>
      <c r="P10" s="52">
        <v>45720</v>
      </c>
      <c r="Q10" s="52">
        <v>45721</v>
      </c>
      <c r="R10" s="52">
        <v>45722</v>
      </c>
      <c r="S10" s="52">
        <v>45723</v>
      </c>
      <c r="T10" s="52">
        <v>45724</v>
      </c>
      <c r="U10" s="52">
        <v>45725</v>
      </c>
      <c r="V10" s="52">
        <v>45726</v>
      </c>
      <c r="W10" s="52">
        <v>45727</v>
      </c>
      <c r="X10" s="52">
        <v>45728</v>
      </c>
      <c r="Y10" s="52">
        <v>45729</v>
      </c>
      <c r="Z10" s="51">
        <v>45730</v>
      </c>
      <c r="AA10" s="52">
        <v>45731</v>
      </c>
      <c r="AB10" s="52">
        <v>45732</v>
      </c>
      <c r="AC10" s="51">
        <v>45733</v>
      </c>
      <c r="AD10" s="52">
        <v>45734</v>
      </c>
      <c r="AE10" s="52">
        <v>45735</v>
      </c>
      <c r="AF10" s="144"/>
      <c r="AG10" s="90"/>
    </row>
    <row r="11" spans="1:33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205"/>
      <c r="AA11" s="54"/>
      <c r="AB11" s="54"/>
      <c r="AC11" s="54"/>
      <c r="AD11" s="54"/>
      <c r="AE11" s="54"/>
      <c r="AF11" s="55"/>
      <c r="AG11" s="73"/>
    </row>
    <row r="12" spans="1:33" ht="85" x14ac:dyDescent="0.4">
      <c r="A12" s="206" t="s">
        <v>203</v>
      </c>
      <c r="B12" s="139" t="s">
        <v>174</v>
      </c>
      <c r="C12" s="57"/>
      <c r="D12" s="57">
        <v>1</v>
      </c>
      <c r="E12" s="57"/>
      <c r="F12" s="57"/>
      <c r="G12" s="50"/>
      <c r="H12" s="57"/>
      <c r="I12" s="50"/>
      <c r="J12" s="50"/>
      <c r="K12" s="50"/>
      <c r="L12" s="50"/>
      <c r="M12" s="50"/>
      <c r="N12" s="50"/>
      <c r="O12" s="57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7"/>
      <c r="AA12" s="50"/>
      <c r="AB12" s="50"/>
      <c r="AC12" s="57"/>
      <c r="AD12" s="50"/>
      <c r="AE12" s="50"/>
      <c r="AF12" s="58">
        <f>SUM(D12:AE12)</f>
        <v>1</v>
      </c>
      <c r="AG12" s="73"/>
    </row>
    <row r="13" spans="1:33" ht="68" x14ac:dyDescent="0.4">
      <c r="A13" s="207"/>
      <c r="B13" s="89" t="s">
        <v>175</v>
      </c>
      <c r="C13" s="57"/>
      <c r="D13" s="57">
        <v>1</v>
      </c>
      <c r="E13" s="57">
        <v>0.5</v>
      </c>
      <c r="F13" s="57"/>
      <c r="G13" s="50"/>
      <c r="H13" s="57">
        <v>0.5</v>
      </c>
      <c r="I13" s="50"/>
      <c r="J13" s="50"/>
      <c r="K13" s="50"/>
      <c r="L13" s="50"/>
      <c r="M13" s="50"/>
      <c r="N13" s="50"/>
      <c r="O13" s="57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7"/>
      <c r="AA13" s="50"/>
      <c r="AB13" s="50"/>
      <c r="AC13" s="57"/>
      <c r="AD13" s="50"/>
      <c r="AE13" s="50"/>
      <c r="AF13" s="58">
        <f t="shared" ref="AF13:AF44" si="1">SUM(D13:AE13)</f>
        <v>2</v>
      </c>
      <c r="AG13" s="73"/>
    </row>
    <row r="14" spans="1:33" ht="68" x14ac:dyDescent="0.4">
      <c r="A14" s="207"/>
      <c r="B14" s="89" t="s">
        <v>176</v>
      </c>
      <c r="C14" s="57"/>
      <c r="D14" s="57">
        <v>1</v>
      </c>
      <c r="E14" s="57">
        <v>0.5</v>
      </c>
      <c r="F14" s="57"/>
      <c r="G14" s="50"/>
      <c r="H14" s="57">
        <v>0.5</v>
      </c>
      <c r="I14" s="50"/>
      <c r="J14" s="50"/>
      <c r="K14" s="50"/>
      <c r="L14" s="50"/>
      <c r="M14" s="50"/>
      <c r="N14" s="50"/>
      <c r="O14" s="57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7"/>
      <c r="AA14" s="50"/>
      <c r="AB14" s="50"/>
      <c r="AC14" s="57"/>
      <c r="AD14" s="50"/>
      <c r="AE14" s="50"/>
      <c r="AF14" s="58">
        <f t="shared" si="1"/>
        <v>2</v>
      </c>
      <c r="AG14" s="73"/>
    </row>
    <row r="15" spans="1:33" ht="153" x14ac:dyDescent="0.4">
      <c r="A15" s="207"/>
      <c r="B15" s="89" t="s">
        <v>177</v>
      </c>
      <c r="C15" s="57"/>
      <c r="D15" s="57">
        <v>0.5</v>
      </c>
      <c r="E15" s="57">
        <v>1.5</v>
      </c>
      <c r="F15" s="57"/>
      <c r="G15" s="50"/>
      <c r="H15" s="57">
        <v>0.5</v>
      </c>
      <c r="I15" s="50"/>
      <c r="J15" s="50"/>
      <c r="K15" s="50"/>
      <c r="L15" s="50"/>
      <c r="M15" s="50"/>
      <c r="N15" s="50"/>
      <c r="O15" s="57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7"/>
      <c r="AA15" s="50"/>
      <c r="AB15" s="50"/>
      <c r="AC15" s="57"/>
      <c r="AD15" s="50"/>
      <c r="AE15" s="50"/>
      <c r="AF15" s="58">
        <f t="shared" si="1"/>
        <v>2.5</v>
      </c>
      <c r="AG15" s="73"/>
    </row>
    <row r="16" spans="1:33" ht="187" x14ac:dyDescent="0.4">
      <c r="A16" s="207"/>
      <c r="B16" s="89" t="s">
        <v>187</v>
      </c>
      <c r="C16" s="57"/>
      <c r="D16" s="57">
        <v>0.5</v>
      </c>
      <c r="E16" s="57">
        <v>1.5</v>
      </c>
      <c r="F16" s="57"/>
      <c r="G16" s="50"/>
      <c r="H16" s="57">
        <v>2</v>
      </c>
      <c r="I16" s="50">
        <v>2</v>
      </c>
      <c r="J16" s="50">
        <v>2</v>
      </c>
      <c r="K16" s="50">
        <v>2</v>
      </c>
      <c r="L16" s="50"/>
      <c r="M16" s="50"/>
      <c r="N16" s="50"/>
      <c r="O16" s="57">
        <v>1.5</v>
      </c>
      <c r="P16" s="50">
        <v>1.5</v>
      </c>
      <c r="Q16" s="50"/>
      <c r="R16" s="50"/>
      <c r="S16" s="50"/>
      <c r="T16" s="50"/>
      <c r="U16" s="50"/>
      <c r="V16" s="50"/>
      <c r="W16" s="50"/>
      <c r="X16" s="50"/>
      <c r="Y16" s="50"/>
      <c r="Z16" s="57"/>
      <c r="AA16" s="50"/>
      <c r="AB16" s="50"/>
      <c r="AC16" s="57"/>
      <c r="AD16" s="50"/>
      <c r="AE16" s="50">
        <v>0.5</v>
      </c>
      <c r="AF16" s="58">
        <f t="shared" si="1"/>
        <v>13.5</v>
      </c>
      <c r="AG16" s="73"/>
    </row>
    <row r="17" spans="1:33" ht="85" x14ac:dyDescent="0.4">
      <c r="A17" s="207"/>
      <c r="B17" s="89" t="s">
        <v>178</v>
      </c>
      <c r="C17" s="57"/>
      <c r="D17" s="57">
        <v>0.5</v>
      </c>
      <c r="E17" s="57">
        <v>0.5</v>
      </c>
      <c r="F17" s="57"/>
      <c r="G17" s="50"/>
      <c r="H17" s="57"/>
      <c r="I17" s="50"/>
      <c r="J17" s="50"/>
      <c r="K17" s="50"/>
      <c r="L17" s="50"/>
      <c r="M17" s="50"/>
      <c r="N17" s="50"/>
      <c r="O17" s="57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7"/>
      <c r="AA17" s="50"/>
      <c r="AB17" s="50"/>
      <c r="AC17" s="57"/>
      <c r="AD17" s="50"/>
      <c r="AE17" s="50"/>
      <c r="AF17" s="58">
        <f t="shared" si="1"/>
        <v>1</v>
      </c>
      <c r="AG17" s="73"/>
    </row>
    <row r="18" spans="1:33" ht="51" x14ac:dyDescent="0.4">
      <c r="A18" s="207"/>
      <c r="B18" s="89" t="s">
        <v>179</v>
      </c>
      <c r="C18" s="57"/>
      <c r="D18" s="57">
        <v>0.5</v>
      </c>
      <c r="E18" s="57">
        <v>0.5</v>
      </c>
      <c r="F18" s="57"/>
      <c r="G18" s="50"/>
      <c r="H18" s="57">
        <v>0.5</v>
      </c>
      <c r="I18" s="50"/>
      <c r="J18" s="50"/>
      <c r="K18" s="50"/>
      <c r="L18" s="50"/>
      <c r="M18" s="50"/>
      <c r="N18" s="50"/>
      <c r="O18" s="57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7"/>
      <c r="AA18" s="50"/>
      <c r="AB18" s="50"/>
      <c r="AC18" s="57"/>
      <c r="AD18" s="50"/>
      <c r="AE18" s="50"/>
      <c r="AF18" s="58">
        <f t="shared" si="1"/>
        <v>1.5</v>
      </c>
      <c r="AG18" s="73"/>
    </row>
    <row r="19" spans="1:33" ht="68" x14ac:dyDescent="0.4">
      <c r="A19" s="207"/>
      <c r="B19" s="89" t="s">
        <v>180</v>
      </c>
      <c r="C19" s="57"/>
      <c r="D19" s="57">
        <v>0.5</v>
      </c>
      <c r="E19" s="57">
        <v>0.5</v>
      </c>
      <c r="F19" s="57"/>
      <c r="G19" s="50"/>
      <c r="H19" s="57">
        <v>0.5</v>
      </c>
      <c r="I19" s="50"/>
      <c r="J19" s="50"/>
      <c r="K19" s="50"/>
      <c r="L19" s="50"/>
      <c r="M19" s="50"/>
      <c r="N19" s="50"/>
      <c r="O19" s="57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7"/>
      <c r="AA19" s="50"/>
      <c r="AB19" s="50"/>
      <c r="AC19" s="57"/>
      <c r="AD19" s="50"/>
      <c r="AE19" s="50"/>
      <c r="AF19" s="58">
        <f t="shared" si="1"/>
        <v>1.5</v>
      </c>
      <c r="AG19" s="73"/>
    </row>
    <row r="20" spans="1:33" ht="68" x14ac:dyDescent="0.4">
      <c r="A20" s="207"/>
      <c r="B20" s="89" t="s">
        <v>181</v>
      </c>
      <c r="C20" s="57"/>
      <c r="D20" s="57">
        <v>0.5</v>
      </c>
      <c r="E20" s="57">
        <v>0.5</v>
      </c>
      <c r="F20" s="57"/>
      <c r="G20" s="50"/>
      <c r="H20" s="57">
        <v>0.5</v>
      </c>
      <c r="I20" s="50"/>
      <c r="J20" s="50"/>
      <c r="K20" s="50"/>
      <c r="L20" s="50"/>
      <c r="M20" s="50"/>
      <c r="N20" s="50"/>
      <c r="O20" s="57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7"/>
      <c r="AA20" s="50"/>
      <c r="AB20" s="50"/>
      <c r="AC20" s="57"/>
      <c r="AD20" s="50"/>
      <c r="AE20" s="50"/>
      <c r="AF20" s="58">
        <f t="shared" si="1"/>
        <v>1.5</v>
      </c>
      <c r="AG20" s="73"/>
    </row>
    <row r="21" spans="1:33" ht="92.5" x14ac:dyDescent="0.45">
      <c r="A21" s="207"/>
      <c r="B21" s="140" t="s">
        <v>188</v>
      </c>
      <c r="C21" s="57"/>
      <c r="D21" s="57">
        <v>0.5</v>
      </c>
      <c r="E21" s="57">
        <v>0.5</v>
      </c>
      <c r="F21" s="57"/>
      <c r="G21" s="50"/>
      <c r="H21" s="57">
        <v>0.5</v>
      </c>
      <c r="I21" s="50">
        <v>0.5</v>
      </c>
      <c r="J21" s="50"/>
      <c r="K21" s="50"/>
      <c r="L21" s="50"/>
      <c r="M21" s="50"/>
      <c r="N21" s="50"/>
      <c r="O21" s="57">
        <v>0.5</v>
      </c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7"/>
      <c r="AA21" s="50"/>
      <c r="AB21" s="50"/>
      <c r="AC21" s="57"/>
      <c r="AD21" s="50"/>
      <c r="AE21" s="50"/>
      <c r="AF21" s="58">
        <f t="shared" si="1"/>
        <v>2.5</v>
      </c>
      <c r="AG21" s="73"/>
    </row>
    <row r="22" spans="1:33" ht="111" x14ac:dyDescent="0.45">
      <c r="A22" s="207"/>
      <c r="B22" s="140" t="s">
        <v>189</v>
      </c>
      <c r="C22" s="57"/>
      <c r="D22" s="57">
        <v>0.5</v>
      </c>
      <c r="E22" s="57">
        <v>0.5</v>
      </c>
      <c r="F22" s="57"/>
      <c r="G22" s="50"/>
      <c r="H22" s="57">
        <v>0.5</v>
      </c>
      <c r="I22" s="50">
        <v>0.5</v>
      </c>
      <c r="J22" s="50">
        <v>0.5</v>
      </c>
      <c r="K22" s="50">
        <v>0.5</v>
      </c>
      <c r="L22" s="50"/>
      <c r="M22" s="50"/>
      <c r="N22" s="50"/>
      <c r="O22" s="57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7"/>
      <c r="AA22" s="50"/>
      <c r="AB22" s="50"/>
      <c r="AC22" s="57"/>
      <c r="AD22" s="50"/>
      <c r="AE22" s="50"/>
      <c r="AF22" s="58">
        <f t="shared" si="1"/>
        <v>3</v>
      </c>
      <c r="AG22" s="73"/>
    </row>
    <row r="23" spans="1:33" ht="111" x14ac:dyDescent="0.45">
      <c r="A23" s="207"/>
      <c r="B23" s="140" t="s">
        <v>189</v>
      </c>
      <c r="C23" s="57"/>
      <c r="D23" s="57"/>
      <c r="E23" s="57"/>
      <c r="F23" s="57"/>
      <c r="G23" s="50"/>
      <c r="H23" s="57">
        <v>0.5</v>
      </c>
      <c r="I23" s="50">
        <v>0.5</v>
      </c>
      <c r="J23" s="50">
        <v>0.5</v>
      </c>
      <c r="K23" s="50">
        <v>0.5</v>
      </c>
      <c r="L23" s="50"/>
      <c r="M23" s="50"/>
      <c r="N23" s="50"/>
      <c r="O23" s="57">
        <v>0.5</v>
      </c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7"/>
      <c r="AA23" s="50"/>
      <c r="AB23" s="50"/>
      <c r="AC23" s="57"/>
      <c r="AD23" s="50"/>
      <c r="AE23" s="50"/>
      <c r="AF23" s="58">
        <f t="shared" si="1"/>
        <v>2.5</v>
      </c>
      <c r="AG23" s="73"/>
    </row>
    <row r="24" spans="1:33" ht="111" x14ac:dyDescent="0.45">
      <c r="A24" s="207"/>
      <c r="B24" s="140" t="s">
        <v>190</v>
      </c>
      <c r="C24" s="57"/>
      <c r="D24" s="57"/>
      <c r="E24" s="57"/>
      <c r="F24" s="57"/>
      <c r="G24" s="50"/>
      <c r="H24" s="57">
        <v>0.5</v>
      </c>
      <c r="I24" s="50">
        <v>0.5</v>
      </c>
      <c r="J24" s="50">
        <v>0.5</v>
      </c>
      <c r="K24" s="50">
        <v>0.5</v>
      </c>
      <c r="L24" s="50"/>
      <c r="M24" s="50"/>
      <c r="N24" s="50"/>
      <c r="O24" s="57">
        <v>0.5</v>
      </c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7"/>
      <c r="AA24" s="50"/>
      <c r="AB24" s="50"/>
      <c r="AC24" s="57"/>
      <c r="AD24" s="50"/>
      <c r="AE24" s="50"/>
      <c r="AF24" s="58">
        <f t="shared" si="1"/>
        <v>2.5</v>
      </c>
      <c r="AG24" s="73"/>
    </row>
    <row r="25" spans="1:33" ht="148" x14ac:dyDescent="0.45">
      <c r="A25" s="207"/>
      <c r="B25" s="140" t="s">
        <v>191</v>
      </c>
      <c r="C25" s="57"/>
      <c r="D25" s="57"/>
      <c r="E25" s="57"/>
      <c r="F25" s="57"/>
      <c r="G25" s="50"/>
      <c r="H25" s="57"/>
      <c r="I25" s="50">
        <v>0.5</v>
      </c>
      <c r="J25" s="50">
        <v>0.5</v>
      </c>
      <c r="K25" s="50">
        <v>0.5</v>
      </c>
      <c r="L25" s="50"/>
      <c r="M25" s="50"/>
      <c r="N25" s="50"/>
      <c r="O25" s="57">
        <v>0.5</v>
      </c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7"/>
      <c r="AA25" s="50"/>
      <c r="AB25" s="50"/>
      <c r="AC25" s="57"/>
      <c r="AD25" s="50"/>
      <c r="AE25" s="50"/>
      <c r="AF25" s="58">
        <f t="shared" si="1"/>
        <v>2</v>
      </c>
      <c r="AG25" s="73"/>
    </row>
    <row r="26" spans="1:33" ht="153" x14ac:dyDescent="0.4">
      <c r="A26" s="207"/>
      <c r="B26" s="89" t="s">
        <v>182</v>
      </c>
      <c r="C26" s="57"/>
      <c r="D26" s="57"/>
      <c r="E26" s="57"/>
      <c r="F26" s="57"/>
      <c r="G26" s="50"/>
      <c r="H26" s="57"/>
      <c r="I26" s="50">
        <v>1.5</v>
      </c>
      <c r="J26" s="50">
        <v>1.5</v>
      </c>
      <c r="K26" s="50">
        <v>0.5</v>
      </c>
      <c r="L26" s="50"/>
      <c r="M26" s="50"/>
      <c r="N26" s="50"/>
      <c r="O26" s="57">
        <v>0.5</v>
      </c>
      <c r="P26" s="50"/>
      <c r="Q26" s="50"/>
      <c r="R26" s="50"/>
      <c r="S26" s="50"/>
      <c r="T26" s="50"/>
      <c r="U26" s="50"/>
      <c r="V26" s="50">
        <v>0.5</v>
      </c>
      <c r="W26" s="50">
        <v>0.5</v>
      </c>
      <c r="X26" s="50">
        <v>0.5</v>
      </c>
      <c r="Y26" s="50">
        <v>0.5</v>
      </c>
      <c r="Z26" s="57"/>
      <c r="AA26" s="50"/>
      <c r="AB26" s="50"/>
      <c r="AC26" s="57"/>
      <c r="AD26" s="50">
        <v>0.5</v>
      </c>
      <c r="AE26" s="50">
        <v>0.5</v>
      </c>
      <c r="AF26" s="58">
        <f t="shared" si="1"/>
        <v>7</v>
      </c>
      <c r="AG26" s="73"/>
    </row>
    <row r="27" spans="1:33" ht="153" x14ac:dyDescent="0.4">
      <c r="A27" s="207"/>
      <c r="B27" s="89" t="s">
        <v>183</v>
      </c>
      <c r="C27" s="57"/>
      <c r="D27" s="57"/>
      <c r="E27" s="57"/>
      <c r="F27" s="57"/>
      <c r="G27" s="50"/>
      <c r="H27" s="57"/>
      <c r="I27" s="50">
        <v>1</v>
      </c>
      <c r="J27" s="50">
        <v>1.5</v>
      </c>
      <c r="K27" s="50">
        <v>1.5</v>
      </c>
      <c r="L27" s="50"/>
      <c r="M27" s="50"/>
      <c r="N27" s="50"/>
      <c r="O27" s="57">
        <v>1.5</v>
      </c>
      <c r="P27" s="50"/>
      <c r="Q27" s="50"/>
      <c r="R27" s="50"/>
      <c r="S27" s="50"/>
      <c r="T27" s="50"/>
      <c r="U27" s="50"/>
      <c r="V27" s="50">
        <v>2</v>
      </c>
      <c r="W27" s="50">
        <v>2</v>
      </c>
      <c r="X27" s="50">
        <v>2</v>
      </c>
      <c r="Y27" s="50">
        <v>2</v>
      </c>
      <c r="Z27" s="57"/>
      <c r="AA27" s="50"/>
      <c r="AB27" s="50"/>
      <c r="AC27" s="57"/>
      <c r="AD27" s="50">
        <v>2</v>
      </c>
      <c r="AE27" s="50">
        <v>2</v>
      </c>
      <c r="AF27" s="58">
        <f t="shared" si="1"/>
        <v>17.5</v>
      </c>
      <c r="AG27" s="73"/>
    </row>
    <row r="28" spans="1:33" ht="68" x14ac:dyDescent="0.4">
      <c r="A28" s="207"/>
      <c r="B28" s="89" t="s">
        <v>184</v>
      </c>
      <c r="C28" s="57"/>
      <c r="D28" s="57"/>
      <c r="E28" s="57"/>
      <c r="F28" s="57"/>
      <c r="G28" s="50"/>
      <c r="H28" s="57"/>
      <c r="I28" s="50"/>
      <c r="J28" s="50"/>
      <c r="K28" s="50">
        <v>1</v>
      </c>
      <c r="L28" s="50"/>
      <c r="M28" s="50"/>
      <c r="N28" s="50"/>
      <c r="O28" s="57">
        <v>1.5</v>
      </c>
      <c r="P28" s="50">
        <v>1.5</v>
      </c>
      <c r="Q28" s="50">
        <v>1.5</v>
      </c>
      <c r="R28" s="50"/>
      <c r="S28" s="50"/>
      <c r="T28" s="50"/>
      <c r="U28" s="50"/>
      <c r="V28" s="50">
        <v>0.5</v>
      </c>
      <c r="W28" s="50"/>
      <c r="X28" s="50"/>
      <c r="Y28" s="50"/>
      <c r="Z28" s="57"/>
      <c r="AA28" s="50"/>
      <c r="AB28" s="50"/>
      <c r="AC28" s="57"/>
      <c r="AD28" s="50"/>
      <c r="AE28" s="50">
        <v>0.5</v>
      </c>
      <c r="AF28" s="58">
        <f t="shared" si="1"/>
        <v>6.5</v>
      </c>
      <c r="AG28" s="73"/>
    </row>
    <row r="29" spans="1:33" ht="102" x14ac:dyDescent="0.4">
      <c r="A29" s="207"/>
      <c r="B29" s="89" t="s">
        <v>185</v>
      </c>
      <c r="C29" s="57"/>
      <c r="D29" s="57"/>
      <c r="E29" s="57"/>
      <c r="F29" s="57"/>
      <c r="G29" s="50"/>
      <c r="H29" s="57"/>
      <c r="I29" s="50"/>
      <c r="J29" s="50"/>
      <c r="K29" s="50"/>
      <c r="L29" s="50"/>
      <c r="M29" s="50"/>
      <c r="N29" s="50"/>
      <c r="O29" s="57"/>
      <c r="P29" s="50"/>
      <c r="Q29" s="50">
        <v>0.5</v>
      </c>
      <c r="R29" s="50">
        <v>1.5</v>
      </c>
      <c r="S29" s="50">
        <v>1.5</v>
      </c>
      <c r="T29" s="50"/>
      <c r="U29" s="50"/>
      <c r="V29" s="50">
        <v>0.5</v>
      </c>
      <c r="W29" s="50">
        <v>0.5</v>
      </c>
      <c r="X29" s="50">
        <v>0.5</v>
      </c>
      <c r="Y29" s="50">
        <v>0.5</v>
      </c>
      <c r="Z29" s="57"/>
      <c r="AA29" s="50"/>
      <c r="AB29" s="50"/>
      <c r="AC29" s="57"/>
      <c r="AD29" s="50"/>
      <c r="AE29" s="50">
        <v>0.5</v>
      </c>
      <c r="AF29" s="58">
        <f t="shared" si="1"/>
        <v>6</v>
      </c>
      <c r="AG29" s="73"/>
    </row>
    <row r="30" spans="1:33" ht="68" x14ac:dyDescent="0.4">
      <c r="A30" s="207"/>
      <c r="B30" s="89" t="s">
        <v>186</v>
      </c>
      <c r="C30" s="57"/>
      <c r="D30" s="57"/>
      <c r="E30" s="57"/>
      <c r="F30" s="57"/>
      <c r="G30" s="50"/>
      <c r="H30" s="57"/>
      <c r="I30" s="50"/>
      <c r="J30" s="50"/>
      <c r="K30" s="50"/>
      <c r="L30" s="50"/>
      <c r="M30" s="50"/>
      <c r="N30" s="50"/>
      <c r="O30" s="57"/>
      <c r="P30" s="50"/>
      <c r="Q30" s="50"/>
      <c r="R30" s="50"/>
      <c r="S30" s="50">
        <v>0.5</v>
      </c>
      <c r="T30" s="50"/>
      <c r="U30" s="50"/>
      <c r="V30" s="50">
        <v>0.5</v>
      </c>
      <c r="W30" s="50">
        <v>0.5</v>
      </c>
      <c r="X30" s="50">
        <v>0.5</v>
      </c>
      <c r="Y30" s="50">
        <v>0.5</v>
      </c>
      <c r="Z30" s="57"/>
      <c r="AA30" s="50"/>
      <c r="AB30" s="50"/>
      <c r="AC30" s="57"/>
      <c r="AD30" s="50"/>
      <c r="AE30" s="50"/>
      <c r="AF30" s="58">
        <f t="shared" si="1"/>
        <v>2.5</v>
      </c>
      <c r="AG30" s="73"/>
    </row>
    <row r="31" spans="1:33" ht="85" x14ac:dyDescent="0.4">
      <c r="A31" s="207"/>
      <c r="B31" s="89" t="s">
        <v>192</v>
      </c>
      <c r="C31" s="57"/>
      <c r="D31" s="57"/>
      <c r="E31" s="57"/>
      <c r="F31" s="57"/>
      <c r="G31" s="50"/>
      <c r="H31" s="57"/>
      <c r="I31" s="50"/>
      <c r="J31" s="50"/>
      <c r="K31" s="50"/>
      <c r="L31" s="50"/>
      <c r="M31" s="50"/>
      <c r="N31" s="50"/>
      <c r="O31" s="57"/>
      <c r="P31" s="50">
        <v>0.5</v>
      </c>
      <c r="Q31" s="50">
        <v>0.5</v>
      </c>
      <c r="R31" s="50"/>
      <c r="S31" s="50"/>
      <c r="T31" s="50"/>
      <c r="U31" s="50"/>
      <c r="V31" s="50"/>
      <c r="W31" s="50"/>
      <c r="X31" s="50"/>
      <c r="Y31" s="50"/>
      <c r="Z31" s="57"/>
      <c r="AA31" s="50"/>
      <c r="AB31" s="50"/>
      <c r="AC31" s="57"/>
      <c r="AD31" s="50"/>
      <c r="AE31" s="50"/>
      <c r="AF31" s="58">
        <f t="shared" si="1"/>
        <v>1</v>
      </c>
      <c r="AG31" s="73"/>
    </row>
    <row r="32" spans="1:33" ht="111" x14ac:dyDescent="0.4">
      <c r="A32" s="207"/>
      <c r="B32" s="141" t="s">
        <v>193</v>
      </c>
      <c r="C32" s="57"/>
      <c r="D32" s="57"/>
      <c r="E32" s="57"/>
      <c r="F32" s="57"/>
      <c r="G32" s="50"/>
      <c r="H32" s="57"/>
      <c r="I32" s="50"/>
      <c r="J32" s="50"/>
      <c r="K32" s="50"/>
      <c r="L32" s="50"/>
      <c r="M32" s="50"/>
      <c r="N32" s="50"/>
      <c r="O32" s="57"/>
      <c r="P32" s="50"/>
      <c r="Q32" s="50">
        <v>0.5</v>
      </c>
      <c r="R32" s="50">
        <v>0.5</v>
      </c>
      <c r="S32" s="50"/>
      <c r="T32" s="50"/>
      <c r="U32" s="50"/>
      <c r="V32" s="50">
        <v>0.5</v>
      </c>
      <c r="W32" s="50">
        <v>0.5</v>
      </c>
      <c r="X32" s="50"/>
      <c r="Y32" s="50"/>
      <c r="Z32" s="57"/>
      <c r="AA32" s="50"/>
      <c r="AB32" s="50"/>
      <c r="AC32" s="57"/>
      <c r="AD32" s="50"/>
      <c r="AE32" s="50"/>
      <c r="AF32" s="58">
        <f t="shared" si="1"/>
        <v>2</v>
      </c>
      <c r="AG32" s="73"/>
    </row>
    <row r="33" spans="1:33" ht="111" x14ac:dyDescent="0.4">
      <c r="A33" s="207"/>
      <c r="B33" s="141" t="s">
        <v>194</v>
      </c>
      <c r="C33" s="57"/>
      <c r="D33" s="57"/>
      <c r="E33" s="57"/>
      <c r="F33" s="57"/>
      <c r="G33" s="50"/>
      <c r="H33" s="57"/>
      <c r="I33" s="50"/>
      <c r="J33" s="50"/>
      <c r="K33" s="50"/>
      <c r="L33" s="50"/>
      <c r="M33" s="50"/>
      <c r="N33" s="50"/>
      <c r="O33" s="57"/>
      <c r="P33" s="50"/>
      <c r="Q33" s="50">
        <v>0.5</v>
      </c>
      <c r="R33" s="50">
        <v>0.5</v>
      </c>
      <c r="S33" s="50"/>
      <c r="T33" s="50"/>
      <c r="U33" s="50"/>
      <c r="V33" s="50">
        <v>0.5</v>
      </c>
      <c r="W33" s="50"/>
      <c r="X33" s="50">
        <v>0.5</v>
      </c>
      <c r="Y33" s="50"/>
      <c r="Z33" s="57"/>
      <c r="AA33" s="50"/>
      <c r="AB33" s="50"/>
      <c r="AC33" s="57"/>
      <c r="AD33" s="50">
        <v>0.5</v>
      </c>
      <c r="AE33" s="50"/>
      <c r="AF33" s="58">
        <f t="shared" si="1"/>
        <v>2.5</v>
      </c>
      <c r="AG33" s="73"/>
    </row>
    <row r="34" spans="1:33" ht="170" x14ac:dyDescent="0.4">
      <c r="A34" s="207"/>
      <c r="B34" s="143" t="s">
        <v>195</v>
      </c>
      <c r="C34" s="57"/>
      <c r="D34" s="57"/>
      <c r="E34" s="57"/>
      <c r="F34" s="57"/>
      <c r="G34" s="50"/>
      <c r="H34" s="57"/>
      <c r="I34" s="50"/>
      <c r="J34" s="50"/>
      <c r="K34" s="50"/>
      <c r="L34" s="50"/>
      <c r="M34" s="50"/>
      <c r="N34" s="50"/>
      <c r="O34" s="57"/>
      <c r="P34" s="50">
        <v>1.5</v>
      </c>
      <c r="Q34" s="50">
        <v>1.5</v>
      </c>
      <c r="R34" s="50">
        <v>1.5</v>
      </c>
      <c r="S34" s="50">
        <v>1.5</v>
      </c>
      <c r="T34" s="50"/>
      <c r="U34" s="50"/>
      <c r="V34" s="50">
        <v>0.5</v>
      </c>
      <c r="W34" s="50">
        <v>0.5</v>
      </c>
      <c r="X34" s="50">
        <v>0.5</v>
      </c>
      <c r="Y34" s="50">
        <v>0.5</v>
      </c>
      <c r="Z34" s="57"/>
      <c r="AA34" s="50"/>
      <c r="AB34" s="50"/>
      <c r="AC34" s="57"/>
      <c r="AD34" s="50">
        <v>0.5</v>
      </c>
      <c r="AE34" s="50"/>
      <c r="AF34" s="58">
        <f t="shared" si="1"/>
        <v>8.5</v>
      </c>
      <c r="AG34" s="73"/>
    </row>
    <row r="35" spans="1:33" ht="85" x14ac:dyDescent="0.4">
      <c r="A35" s="207"/>
      <c r="B35" s="142" t="s">
        <v>196</v>
      </c>
      <c r="C35" s="57"/>
      <c r="D35" s="57"/>
      <c r="E35" s="57"/>
      <c r="F35" s="57"/>
      <c r="G35" s="50"/>
      <c r="H35" s="57"/>
      <c r="I35" s="50"/>
      <c r="J35" s="50"/>
      <c r="K35" s="50"/>
      <c r="L35" s="50"/>
      <c r="M35" s="50"/>
      <c r="N35" s="50"/>
      <c r="O35" s="57"/>
      <c r="P35" s="50">
        <v>0.5</v>
      </c>
      <c r="Q35" s="50">
        <v>1</v>
      </c>
      <c r="R35" s="50"/>
      <c r="S35" s="50">
        <v>0.5</v>
      </c>
      <c r="T35" s="50"/>
      <c r="U35" s="50"/>
      <c r="V35" s="50"/>
      <c r="W35" s="50"/>
      <c r="X35" s="50"/>
      <c r="Y35" s="50"/>
      <c r="Z35" s="57"/>
      <c r="AA35" s="50"/>
      <c r="AB35" s="50"/>
      <c r="AC35" s="57"/>
      <c r="AD35" s="50"/>
      <c r="AE35" s="50"/>
      <c r="AF35" s="58">
        <f t="shared" si="1"/>
        <v>2</v>
      </c>
      <c r="AG35" s="73"/>
    </row>
    <row r="36" spans="1:33" ht="51" x14ac:dyDescent="0.4">
      <c r="A36" s="207"/>
      <c r="B36" s="143" t="s">
        <v>197</v>
      </c>
      <c r="C36" s="57"/>
      <c r="D36" s="57"/>
      <c r="E36" s="57"/>
      <c r="F36" s="57"/>
      <c r="G36" s="50"/>
      <c r="H36" s="57"/>
      <c r="I36" s="50"/>
      <c r="J36" s="50"/>
      <c r="K36" s="50"/>
      <c r="L36" s="50"/>
      <c r="M36" s="50"/>
      <c r="N36" s="50"/>
      <c r="O36" s="57"/>
      <c r="P36" s="50">
        <v>0.5</v>
      </c>
      <c r="Q36" s="50">
        <v>0.5</v>
      </c>
      <c r="R36" s="50">
        <v>1.5</v>
      </c>
      <c r="S36" s="50">
        <v>0.5</v>
      </c>
      <c r="T36" s="50"/>
      <c r="U36" s="50"/>
      <c r="V36" s="50"/>
      <c r="W36" s="50"/>
      <c r="X36" s="50"/>
      <c r="Y36" s="50"/>
      <c r="Z36" s="57"/>
      <c r="AA36" s="50"/>
      <c r="AB36" s="50"/>
      <c r="AC36" s="57"/>
      <c r="AD36" s="50"/>
      <c r="AE36" s="50"/>
      <c r="AF36" s="58">
        <f t="shared" si="1"/>
        <v>3</v>
      </c>
      <c r="AG36" s="73"/>
    </row>
    <row r="37" spans="1:33" ht="102" x14ac:dyDescent="0.4">
      <c r="A37" s="207"/>
      <c r="B37" s="143" t="s">
        <v>198</v>
      </c>
      <c r="C37" s="57"/>
      <c r="D37" s="57"/>
      <c r="E37" s="57"/>
      <c r="F37" s="57"/>
      <c r="G37" s="50"/>
      <c r="H37" s="57"/>
      <c r="I37" s="50"/>
      <c r="J37" s="50"/>
      <c r="K37" s="50"/>
      <c r="L37" s="50"/>
      <c r="M37" s="50"/>
      <c r="N37" s="50"/>
      <c r="O37" s="57"/>
      <c r="P37" s="50">
        <v>0.5</v>
      </c>
      <c r="Q37" s="50">
        <v>0.5</v>
      </c>
      <c r="R37" s="50">
        <v>1.5</v>
      </c>
      <c r="S37" s="50">
        <v>1.5</v>
      </c>
      <c r="T37" s="50"/>
      <c r="U37" s="50"/>
      <c r="V37" s="50"/>
      <c r="W37" s="50"/>
      <c r="X37" s="50"/>
      <c r="Y37" s="50"/>
      <c r="Z37" s="57"/>
      <c r="AA37" s="50"/>
      <c r="AB37" s="50"/>
      <c r="AC37" s="57"/>
      <c r="AD37" s="50"/>
      <c r="AE37" s="50"/>
      <c r="AF37" s="58">
        <f t="shared" si="1"/>
        <v>4</v>
      </c>
      <c r="AG37" s="73"/>
    </row>
    <row r="38" spans="1:33" ht="51" x14ac:dyDescent="0.4">
      <c r="A38" s="207"/>
      <c r="B38" s="143" t="s">
        <v>199</v>
      </c>
      <c r="C38" s="57"/>
      <c r="D38" s="57"/>
      <c r="E38" s="57"/>
      <c r="F38" s="57"/>
      <c r="G38" s="50"/>
      <c r="H38" s="57"/>
      <c r="I38" s="50"/>
      <c r="J38" s="50"/>
      <c r="K38" s="50"/>
      <c r="L38" s="50"/>
      <c r="M38" s="50"/>
      <c r="N38" s="50"/>
      <c r="O38" s="57"/>
      <c r="P38" s="50">
        <v>0.5</v>
      </c>
      <c r="Q38" s="50"/>
      <c r="R38" s="50"/>
      <c r="S38" s="50">
        <v>1</v>
      </c>
      <c r="T38" s="50"/>
      <c r="U38" s="50"/>
      <c r="V38" s="50"/>
      <c r="W38" s="50"/>
      <c r="X38" s="50"/>
      <c r="Y38" s="50"/>
      <c r="Z38" s="57"/>
      <c r="AA38" s="50"/>
      <c r="AB38" s="50"/>
      <c r="AC38" s="57"/>
      <c r="AD38" s="50"/>
      <c r="AE38" s="50"/>
      <c r="AF38" s="58">
        <f t="shared" si="1"/>
        <v>1.5</v>
      </c>
      <c r="AG38" s="73"/>
    </row>
    <row r="39" spans="1:33" ht="119" x14ac:dyDescent="0.4">
      <c r="A39" s="207"/>
      <c r="B39" s="143" t="s">
        <v>200</v>
      </c>
      <c r="C39" s="57"/>
      <c r="D39" s="57"/>
      <c r="E39" s="57"/>
      <c r="F39" s="57"/>
      <c r="G39" s="50"/>
      <c r="H39" s="57"/>
      <c r="I39" s="50"/>
      <c r="J39" s="50"/>
      <c r="K39" s="50"/>
      <c r="L39" s="50"/>
      <c r="M39" s="50"/>
      <c r="N39" s="50"/>
      <c r="O39" s="57"/>
      <c r="P39" s="50"/>
      <c r="Q39" s="50"/>
      <c r="R39" s="50"/>
      <c r="S39" s="50"/>
      <c r="T39" s="50"/>
      <c r="U39" s="50"/>
      <c r="V39" s="50">
        <v>1</v>
      </c>
      <c r="W39" s="50">
        <v>0.5</v>
      </c>
      <c r="X39" s="50">
        <v>0.5</v>
      </c>
      <c r="Y39" s="50">
        <v>0.5</v>
      </c>
      <c r="Z39" s="57"/>
      <c r="AA39" s="50"/>
      <c r="AB39" s="50"/>
      <c r="AC39" s="57"/>
      <c r="AD39" s="50">
        <v>1</v>
      </c>
      <c r="AE39" s="50">
        <v>1</v>
      </c>
      <c r="AF39" s="58">
        <f t="shared" si="1"/>
        <v>4.5</v>
      </c>
      <c r="AG39" s="73"/>
    </row>
    <row r="40" spans="1:33" ht="187" x14ac:dyDescent="0.4">
      <c r="A40" s="207"/>
      <c r="B40" s="143" t="s">
        <v>201</v>
      </c>
      <c r="C40" s="57"/>
      <c r="D40" s="57"/>
      <c r="E40" s="57"/>
      <c r="F40" s="57"/>
      <c r="G40" s="50"/>
      <c r="H40" s="57"/>
      <c r="I40" s="50"/>
      <c r="J40" s="50"/>
      <c r="K40" s="50"/>
      <c r="L40" s="50"/>
      <c r="M40" s="50"/>
      <c r="N40" s="50"/>
      <c r="O40" s="57"/>
      <c r="P40" s="50"/>
      <c r="Q40" s="50"/>
      <c r="R40" s="50"/>
      <c r="S40" s="50"/>
      <c r="T40" s="50"/>
      <c r="U40" s="50"/>
      <c r="V40" s="50">
        <v>0.5</v>
      </c>
      <c r="W40" s="50">
        <v>1.5</v>
      </c>
      <c r="X40" s="50">
        <v>1.5</v>
      </c>
      <c r="Y40" s="50">
        <v>1.5</v>
      </c>
      <c r="Z40" s="57"/>
      <c r="AA40" s="50"/>
      <c r="AB40" s="50"/>
      <c r="AC40" s="57"/>
      <c r="AD40" s="50">
        <v>2</v>
      </c>
      <c r="AE40" s="50">
        <v>2</v>
      </c>
      <c r="AF40" s="58">
        <f t="shared" si="1"/>
        <v>9</v>
      </c>
      <c r="AG40" s="73"/>
    </row>
    <row r="41" spans="1:33" ht="51" x14ac:dyDescent="0.4">
      <c r="A41" s="208"/>
      <c r="B41" s="143" t="s">
        <v>202</v>
      </c>
      <c r="C41" s="57"/>
      <c r="D41" s="57"/>
      <c r="E41" s="57"/>
      <c r="F41" s="57"/>
      <c r="G41" s="50"/>
      <c r="H41" s="57"/>
      <c r="I41" s="50"/>
      <c r="J41" s="50"/>
      <c r="K41" s="50"/>
      <c r="L41" s="50"/>
      <c r="M41" s="50"/>
      <c r="N41" s="50"/>
      <c r="O41" s="57"/>
      <c r="P41" s="50"/>
      <c r="Q41" s="50"/>
      <c r="R41" s="50"/>
      <c r="S41" s="50"/>
      <c r="T41" s="50"/>
      <c r="U41" s="50"/>
      <c r="V41" s="50"/>
      <c r="W41" s="50">
        <v>0.5</v>
      </c>
      <c r="X41" s="50">
        <v>0.5</v>
      </c>
      <c r="Y41" s="50">
        <v>1</v>
      </c>
      <c r="Z41" s="57"/>
      <c r="AA41" s="50"/>
      <c r="AB41" s="50"/>
      <c r="AC41" s="57"/>
      <c r="AD41" s="50">
        <v>0.5</v>
      </c>
      <c r="AE41" s="50"/>
      <c r="AF41" s="58">
        <f t="shared" si="1"/>
        <v>2.5</v>
      </c>
      <c r="AG41" s="73"/>
    </row>
    <row r="42" spans="1:33" ht="34" x14ac:dyDescent="0.4">
      <c r="A42" s="209" t="s">
        <v>204</v>
      </c>
      <c r="B42" s="89" t="s">
        <v>205</v>
      </c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>
        <v>7</v>
      </c>
      <c r="AA42" s="57"/>
      <c r="AB42" s="57"/>
      <c r="AC42" s="57"/>
      <c r="AD42" s="57"/>
      <c r="AE42" s="57"/>
      <c r="AF42" s="58">
        <f t="shared" si="1"/>
        <v>7</v>
      </c>
      <c r="AG42" s="73"/>
    </row>
    <row r="43" spans="1:33" ht="68" x14ac:dyDescent="0.4">
      <c r="A43" s="210"/>
      <c r="B43" s="89" t="s">
        <v>206</v>
      </c>
      <c r="C43" s="57"/>
      <c r="D43" s="57"/>
      <c r="E43" s="57"/>
      <c r="F43" s="57"/>
      <c r="G43" s="50"/>
      <c r="H43" s="57"/>
      <c r="I43" s="50"/>
      <c r="J43" s="50"/>
      <c r="K43" s="50"/>
      <c r="L43" s="50"/>
      <c r="M43" s="50"/>
      <c r="N43" s="50"/>
      <c r="O43" s="57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7"/>
      <c r="AA43" s="50"/>
      <c r="AB43" s="50"/>
      <c r="AC43" s="57">
        <v>7</v>
      </c>
      <c r="AD43" s="50"/>
      <c r="AE43" s="50"/>
      <c r="AF43" s="58">
        <f t="shared" si="1"/>
        <v>7</v>
      </c>
      <c r="AG43" s="73"/>
    </row>
    <row r="44" spans="1:33" ht="17" x14ac:dyDescent="0.4">
      <c r="A44" s="88"/>
      <c r="B44" s="89"/>
      <c r="C44" s="57"/>
      <c r="D44" s="57"/>
      <c r="E44" s="57"/>
      <c r="F44" s="57"/>
      <c r="G44" s="50"/>
      <c r="H44" s="57"/>
      <c r="I44" s="50"/>
      <c r="J44" s="50"/>
      <c r="K44" s="50"/>
      <c r="L44" s="50"/>
      <c r="M44" s="50"/>
      <c r="N44" s="50"/>
      <c r="O44" s="57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7"/>
      <c r="AA44" s="50"/>
      <c r="AB44" s="50"/>
      <c r="AC44" s="57"/>
      <c r="AD44" s="50"/>
      <c r="AE44" s="50"/>
      <c r="AF44" s="58">
        <f t="shared" si="1"/>
        <v>0</v>
      </c>
      <c r="AG44" s="73"/>
    </row>
    <row r="45" spans="1:33" ht="17" x14ac:dyDescent="0.4">
      <c r="A45" s="66" t="s">
        <v>31</v>
      </c>
      <c r="B45" s="59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5"/>
      <c r="AG45" s="73"/>
    </row>
    <row r="46" spans="1:33" ht="17" x14ac:dyDescent="0.4">
      <c r="A46" s="67"/>
      <c r="B46" s="56" t="s">
        <v>173</v>
      </c>
      <c r="C46" s="57" t="s">
        <v>34</v>
      </c>
      <c r="D46" s="57">
        <v>1</v>
      </c>
      <c r="E46" s="57">
        <v>1</v>
      </c>
      <c r="F46" s="57"/>
      <c r="G46" s="50"/>
      <c r="H46" s="57">
        <v>1</v>
      </c>
      <c r="I46" s="50">
        <v>1</v>
      </c>
      <c r="J46" s="50">
        <v>1</v>
      </c>
      <c r="K46" s="50">
        <v>1</v>
      </c>
      <c r="L46" s="50"/>
      <c r="M46" s="50"/>
      <c r="N46" s="50"/>
      <c r="O46" s="57">
        <v>1</v>
      </c>
      <c r="P46" s="50">
        <v>1</v>
      </c>
      <c r="Q46" s="50">
        <v>1</v>
      </c>
      <c r="R46" s="50">
        <v>1</v>
      </c>
      <c r="S46" s="50">
        <v>1</v>
      </c>
      <c r="T46" s="50"/>
      <c r="U46" s="50"/>
      <c r="V46" s="50">
        <v>1</v>
      </c>
      <c r="W46" s="50">
        <v>1</v>
      </c>
      <c r="X46" s="50">
        <v>1</v>
      </c>
      <c r="Y46" s="50">
        <v>1</v>
      </c>
      <c r="Z46" s="57">
        <v>1</v>
      </c>
      <c r="AA46" s="50"/>
      <c r="AB46" s="50"/>
      <c r="AC46" s="57">
        <v>1</v>
      </c>
      <c r="AD46" s="50">
        <v>1</v>
      </c>
      <c r="AE46" s="50">
        <v>1</v>
      </c>
      <c r="AF46" s="58">
        <f>SUM(D46:AE46)</f>
        <v>19</v>
      </c>
      <c r="AG46" s="73"/>
    </row>
    <row r="47" spans="1:33" ht="17" x14ac:dyDescent="0.4">
      <c r="A47" s="67"/>
      <c r="B47" s="56"/>
      <c r="C47" s="57" t="s">
        <v>36</v>
      </c>
      <c r="D47" s="57"/>
      <c r="E47" s="57"/>
      <c r="F47" s="57"/>
      <c r="G47" s="50"/>
      <c r="H47" s="57"/>
      <c r="I47" s="50"/>
      <c r="J47" s="50"/>
      <c r="K47" s="50"/>
      <c r="L47" s="50"/>
      <c r="M47" s="50"/>
      <c r="N47" s="50"/>
      <c r="O47" s="57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7"/>
      <c r="AA47" s="50"/>
      <c r="AB47" s="50"/>
      <c r="AC47" s="57"/>
      <c r="AD47" s="50"/>
      <c r="AE47" s="50"/>
      <c r="AF47" s="58">
        <f>SUM(D47:AE47)</f>
        <v>0</v>
      </c>
      <c r="AG47" s="73"/>
    </row>
    <row r="48" spans="1:33" ht="17" x14ac:dyDescent="0.4">
      <c r="A48" s="67"/>
      <c r="B48" s="56"/>
      <c r="C48" s="57" t="s">
        <v>37</v>
      </c>
      <c r="D48" s="57"/>
      <c r="E48" s="57"/>
      <c r="F48" s="57"/>
      <c r="G48" s="50"/>
      <c r="H48" s="57"/>
      <c r="I48" s="50"/>
      <c r="J48" s="50"/>
      <c r="K48" s="50"/>
      <c r="L48" s="50"/>
      <c r="M48" s="50"/>
      <c r="N48" s="50"/>
      <c r="O48" s="57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7"/>
      <c r="AA48" s="50"/>
      <c r="AB48" s="50"/>
      <c r="AC48" s="57"/>
      <c r="AD48" s="50"/>
      <c r="AE48" s="50"/>
      <c r="AF48" s="58">
        <f>SUM(D48:AE48)</f>
        <v>0</v>
      </c>
      <c r="AG48" s="73"/>
    </row>
    <row r="49" spans="1:33" ht="13.5" customHeight="1" x14ac:dyDescent="0.4">
      <c r="A49" s="68"/>
      <c r="B49" s="60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2"/>
      <c r="AG49" s="73"/>
    </row>
    <row r="50" spans="1:33" ht="17" x14ac:dyDescent="0.4">
      <c r="A50" s="181" t="s">
        <v>38</v>
      </c>
      <c r="B50" s="182"/>
      <c r="C50" s="183"/>
      <c r="D50" s="57"/>
      <c r="E50" s="57"/>
      <c r="F50" s="57"/>
      <c r="G50" s="50"/>
      <c r="H50" s="57"/>
      <c r="I50" s="50"/>
      <c r="J50" s="50"/>
      <c r="K50" s="50"/>
      <c r="L50" s="50"/>
      <c r="M50" s="50"/>
      <c r="N50" s="50"/>
      <c r="O50" s="57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7"/>
      <c r="AA50" s="50"/>
      <c r="AB50" s="50"/>
      <c r="AC50" s="57"/>
      <c r="AD50" s="50"/>
      <c r="AE50" s="50"/>
      <c r="AF50" s="58">
        <f>SUM(D50:AE50)</f>
        <v>0</v>
      </c>
      <c r="AG50" s="73"/>
    </row>
    <row r="51" spans="1:33" ht="17" x14ac:dyDescent="0.4">
      <c r="A51" s="181" t="s">
        <v>39</v>
      </c>
      <c r="B51" s="182"/>
      <c r="C51" s="183"/>
      <c r="D51" s="57"/>
      <c r="E51" s="57"/>
      <c r="F51" s="57"/>
      <c r="G51" s="50"/>
      <c r="H51" s="57"/>
      <c r="I51" s="50"/>
      <c r="J51" s="50"/>
      <c r="K51" s="50"/>
      <c r="L51" s="50">
        <v>8</v>
      </c>
      <c r="M51" s="50"/>
      <c r="N51" s="50"/>
      <c r="O51" s="57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7"/>
      <c r="AA51" s="50"/>
      <c r="AB51" s="50"/>
      <c r="AC51" s="57"/>
      <c r="AD51" s="50"/>
      <c r="AE51" s="50"/>
      <c r="AF51" s="58">
        <f>SUM(D51:AE51)</f>
        <v>8</v>
      </c>
      <c r="AG51" s="73"/>
    </row>
    <row r="52" spans="1:33" ht="17" x14ac:dyDescent="0.4">
      <c r="A52" s="184" t="s">
        <v>40</v>
      </c>
      <c r="B52" s="185"/>
      <c r="C52" s="186"/>
      <c r="D52" s="57"/>
      <c r="E52" s="57"/>
      <c r="F52" s="57"/>
      <c r="G52" s="50"/>
      <c r="H52" s="57"/>
      <c r="I52" s="50"/>
      <c r="J52" s="50"/>
      <c r="K52" s="50"/>
      <c r="L52" s="50"/>
      <c r="M52" s="50"/>
      <c r="N52" s="50"/>
      <c r="O52" s="57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7"/>
      <c r="AA52" s="50"/>
      <c r="AB52" s="50"/>
      <c r="AC52" s="57"/>
      <c r="AD52" s="50"/>
      <c r="AE52" s="50"/>
      <c r="AF52" s="58">
        <f>SUM(D52:AE52)</f>
        <v>0</v>
      </c>
      <c r="AG52" s="73"/>
    </row>
    <row r="53" spans="1:33" ht="17" x14ac:dyDescent="0.4">
      <c r="A53" s="181" t="s">
        <v>41</v>
      </c>
      <c r="B53" s="182"/>
      <c r="C53" s="183"/>
      <c r="D53" s="57">
        <f t="shared" ref="D53:AC53" si="2">SUM(D11:D48)</f>
        <v>8</v>
      </c>
      <c r="E53" s="57">
        <f t="shared" si="2"/>
        <v>8</v>
      </c>
      <c r="F53" s="57">
        <f t="shared" si="2"/>
        <v>0</v>
      </c>
      <c r="G53" s="57">
        <f t="shared" si="2"/>
        <v>0</v>
      </c>
      <c r="H53" s="57">
        <f t="shared" si="2"/>
        <v>8</v>
      </c>
      <c r="I53" s="50">
        <f t="shared" si="2"/>
        <v>8</v>
      </c>
      <c r="J53" s="50">
        <f t="shared" si="2"/>
        <v>8</v>
      </c>
      <c r="K53" s="50">
        <f t="shared" si="2"/>
        <v>8</v>
      </c>
      <c r="L53" s="50">
        <f t="shared" si="2"/>
        <v>0</v>
      </c>
      <c r="M53" s="50">
        <f t="shared" si="2"/>
        <v>0</v>
      </c>
      <c r="N53" s="50">
        <f t="shared" si="2"/>
        <v>0</v>
      </c>
      <c r="O53" s="57">
        <f t="shared" si="2"/>
        <v>8</v>
      </c>
      <c r="P53" s="50">
        <f t="shared" si="2"/>
        <v>8</v>
      </c>
      <c r="Q53" s="50">
        <f t="shared" si="2"/>
        <v>8</v>
      </c>
      <c r="R53" s="50">
        <f t="shared" si="2"/>
        <v>8</v>
      </c>
      <c r="S53" s="50">
        <f t="shared" si="2"/>
        <v>8</v>
      </c>
      <c r="T53" s="50">
        <f t="shared" si="2"/>
        <v>0</v>
      </c>
      <c r="U53" s="50">
        <f t="shared" si="2"/>
        <v>0</v>
      </c>
      <c r="V53" s="50">
        <f t="shared" si="2"/>
        <v>8</v>
      </c>
      <c r="W53" s="50">
        <f t="shared" si="2"/>
        <v>8</v>
      </c>
      <c r="X53" s="50">
        <f t="shared" si="2"/>
        <v>8</v>
      </c>
      <c r="Y53" s="50">
        <f t="shared" si="2"/>
        <v>8</v>
      </c>
      <c r="Z53" s="57">
        <f t="shared" si="2"/>
        <v>8</v>
      </c>
      <c r="AA53" s="50">
        <f t="shared" si="2"/>
        <v>0</v>
      </c>
      <c r="AB53" s="50">
        <f t="shared" si="2"/>
        <v>0</v>
      </c>
      <c r="AC53" s="57">
        <f t="shared" si="2"/>
        <v>8</v>
      </c>
      <c r="AD53" s="50">
        <f>SUM(AD11:AD48)</f>
        <v>8</v>
      </c>
      <c r="AE53" s="50">
        <f>SUM(AE11:AE48)</f>
        <v>8</v>
      </c>
      <c r="AF53" s="58">
        <f>SUM(D53:AE53)</f>
        <v>152</v>
      </c>
      <c r="AG53" s="73"/>
    </row>
    <row r="54" spans="1:33" ht="15" thickBot="1" x14ac:dyDescent="0.4"/>
    <row r="55" spans="1:33" s="93" customFormat="1" ht="18" customHeight="1" x14ac:dyDescent="0.35">
      <c r="A55" s="91"/>
      <c r="B55" s="92" t="s">
        <v>42</v>
      </c>
      <c r="D55" s="4"/>
      <c r="E55" s="148"/>
      <c r="F55" s="148"/>
      <c r="G55" s="148"/>
      <c r="H55" s="148"/>
      <c r="I55" s="148"/>
      <c r="J55" s="148"/>
      <c r="S55" s="201" t="s">
        <v>43</v>
      </c>
      <c r="T55" s="202"/>
      <c r="U55" s="202"/>
      <c r="V55" s="202"/>
      <c r="W55" s="202"/>
      <c r="X55" s="202"/>
      <c r="Y55" s="202"/>
      <c r="Z55" s="202"/>
      <c r="AA55" s="203"/>
      <c r="AC55" s="187" t="s">
        <v>172</v>
      </c>
      <c r="AD55" s="188"/>
      <c r="AE55" s="188"/>
      <c r="AF55" s="188"/>
      <c r="AG55" s="189"/>
    </row>
    <row r="56" spans="1:33" ht="15.5" x14ac:dyDescent="0.35">
      <c r="A56" s="69"/>
      <c r="B56" s="49" t="s">
        <v>45</v>
      </c>
      <c r="E56" s="148"/>
      <c r="F56" s="148"/>
      <c r="G56" s="148"/>
      <c r="H56" s="148"/>
      <c r="I56" s="148"/>
      <c r="J56" s="148"/>
      <c r="S56" s="190" t="s">
        <v>46</v>
      </c>
      <c r="T56" s="191"/>
      <c r="U56" s="192" t="s">
        <v>169</v>
      </c>
      <c r="V56" s="192"/>
      <c r="W56" s="192"/>
      <c r="X56" s="192"/>
      <c r="Y56" s="192"/>
      <c r="Z56" s="192"/>
      <c r="AA56" s="193"/>
      <c r="AC56" s="164" t="s">
        <v>48</v>
      </c>
      <c r="AD56" s="150"/>
      <c r="AE56" s="150"/>
      <c r="AF56" s="150"/>
      <c r="AG56" s="151"/>
    </row>
    <row r="57" spans="1:33" ht="18.649999999999999" customHeight="1" x14ac:dyDescent="0.35">
      <c r="A57" s="70"/>
      <c r="B57" s="49" t="s">
        <v>49</v>
      </c>
      <c r="E57" s="148"/>
      <c r="F57" s="148"/>
      <c r="G57" s="148"/>
      <c r="H57" s="148"/>
      <c r="I57" s="148"/>
      <c r="J57" s="148"/>
      <c r="S57" s="190"/>
      <c r="T57" s="191"/>
      <c r="U57" s="192"/>
      <c r="V57" s="192"/>
      <c r="W57" s="192"/>
      <c r="X57" s="192"/>
      <c r="Y57" s="192"/>
      <c r="Z57" s="192"/>
      <c r="AA57" s="193"/>
      <c r="AC57" s="165"/>
      <c r="AD57" s="153"/>
      <c r="AE57" s="153"/>
      <c r="AF57" s="153"/>
      <c r="AG57" s="154"/>
    </row>
    <row r="58" spans="1:33" ht="18.649999999999999" customHeight="1" x14ac:dyDescent="0.35">
      <c r="A58" s="71"/>
      <c r="B58" s="49" t="s">
        <v>50</v>
      </c>
      <c r="E58" s="148"/>
      <c r="F58" s="148"/>
      <c r="G58" s="148"/>
      <c r="H58" s="148"/>
      <c r="I58" s="148"/>
      <c r="J58" s="148"/>
      <c r="S58" s="190"/>
      <c r="T58" s="191"/>
      <c r="U58" s="192"/>
      <c r="V58" s="192"/>
      <c r="W58" s="192"/>
      <c r="X58" s="192"/>
      <c r="Y58" s="192"/>
      <c r="Z58" s="192"/>
      <c r="AA58" s="193"/>
      <c r="AC58" s="165"/>
      <c r="AD58" s="153"/>
      <c r="AE58" s="153"/>
      <c r="AF58" s="153"/>
      <c r="AG58" s="154"/>
    </row>
    <row r="59" spans="1:33" ht="19" customHeight="1" x14ac:dyDescent="0.35">
      <c r="S59" s="190"/>
      <c r="T59" s="191"/>
      <c r="U59" s="192"/>
      <c r="V59" s="192"/>
      <c r="W59" s="192"/>
      <c r="X59" s="192"/>
      <c r="Y59" s="192"/>
      <c r="Z59" s="192"/>
      <c r="AA59" s="193"/>
      <c r="AC59" s="165"/>
      <c r="AD59" s="153"/>
      <c r="AE59" s="153"/>
      <c r="AF59" s="153"/>
      <c r="AG59" s="154"/>
    </row>
    <row r="60" spans="1:33" ht="18.5" x14ac:dyDescent="0.45">
      <c r="A60" s="72" t="s">
        <v>51</v>
      </c>
      <c r="B60" s="46"/>
      <c r="C60" s="63"/>
      <c r="D60" s="44"/>
      <c r="E60" s="44"/>
      <c r="F60" s="44"/>
      <c r="G60" s="44"/>
      <c r="H60" s="44"/>
      <c r="S60" s="190"/>
      <c r="T60" s="191"/>
      <c r="U60" s="192"/>
      <c r="V60" s="192"/>
      <c r="W60" s="192"/>
      <c r="X60" s="192"/>
      <c r="Y60" s="192"/>
      <c r="Z60" s="192"/>
      <c r="AA60" s="193"/>
      <c r="AC60" s="194"/>
      <c r="AD60" s="195"/>
      <c r="AE60" s="195"/>
      <c r="AF60" s="195"/>
      <c r="AG60" s="196"/>
    </row>
    <row r="61" spans="1:33" ht="18.5" x14ac:dyDescent="0.45">
      <c r="A61" s="145" t="s">
        <v>52</v>
      </c>
      <c r="B61" s="145"/>
      <c r="C61" s="63">
        <f>COUNTIF(D52:AE52,"=8")</f>
        <v>0</v>
      </c>
      <c r="D61" s="44"/>
      <c r="E61" s="44"/>
      <c r="F61" s="44"/>
      <c r="G61" s="44"/>
      <c r="H61" s="44"/>
      <c r="S61" s="190" t="s">
        <v>53</v>
      </c>
      <c r="T61" s="191"/>
      <c r="U61" s="192" t="s">
        <v>170</v>
      </c>
      <c r="V61" s="192"/>
      <c r="W61" s="192"/>
      <c r="X61" s="192"/>
      <c r="Y61" s="192"/>
      <c r="Z61" s="192"/>
      <c r="AA61" s="193"/>
      <c r="AC61" s="165" t="s">
        <v>171</v>
      </c>
      <c r="AD61" s="153"/>
      <c r="AE61" s="153"/>
      <c r="AF61" s="153"/>
      <c r="AG61" s="154"/>
    </row>
    <row r="62" spans="1:33" ht="18.5" x14ac:dyDescent="0.45">
      <c r="A62" s="63" t="s">
        <v>56</v>
      </c>
      <c r="B62" s="47"/>
      <c r="C62" s="64">
        <f>NETWORKDAYS(B2,B3)-C61</f>
        <v>20</v>
      </c>
      <c r="D62" s="44"/>
      <c r="E62" s="44"/>
      <c r="F62" s="44"/>
      <c r="G62" s="44"/>
      <c r="H62" s="44"/>
      <c r="S62" s="190"/>
      <c r="T62" s="191"/>
      <c r="U62" s="192"/>
      <c r="V62" s="192"/>
      <c r="W62" s="192"/>
      <c r="X62" s="192"/>
      <c r="Y62" s="192"/>
      <c r="Z62" s="192"/>
      <c r="AA62" s="193"/>
      <c r="AC62" s="165"/>
      <c r="AD62" s="153"/>
      <c r="AE62" s="153"/>
      <c r="AF62" s="153"/>
      <c r="AG62" s="154"/>
    </row>
    <row r="63" spans="1:33" ht="18.5" x14ac:dyDescent="0.45">
      <c r="A63" s="63" t="s">
        <v>57</v>
      </c>
      <c r="B63" s="47"/>
      <c r="C63" s="63">
        <f>AF51/8</f>
        <v>1</v>
      </c>
      <c r="D63" s="44"/>
      <c r="E63" s="44"/>
      <c r="F63" s="44"/>
      <c r="G63" s="44"/>
      <c r="H63" s="44"/>
      <c r="S63" s="190"/>
      <c r="T63" s="191"/>
      <c r="U63" s="192"/>
      <c r="V63" s="192"/>
      <c r="W63" s="192"/>
      <c r="X63" s="192"/>
      <c r="Y63" s="192"/>
      <c r="Z63" s="192"/>
      <c r="AA63" s="193"/>
      <c r="AC63" s="165"/>
      <c r="AD63" s="153"/>
      <c r="AE63" s="153"/>
      <c r="AF63" s="153"/>
      <c r="AG63" s="154"/>
    </row>
    <row r="64" spans="1:33" ht="18.5" x14ac:dyDescent="0.45">
      <c r="A64" s="63" t="s">
        <v>58</v>
      </c>
      <c r="B64" s="47"/>
      <c r="C64" s="63">
        <f>AF50/8</f>
        <v>0</v>
      </c>
      <c r="D64" s="44"/>
      <c r="E64" s="44"/>
      <c r="F64" s="44"/>
      <c r="G64" s="44"/>
      <c r="H64" s="44"/>
      <c r="S64" s="190"/>
      <c r="T64" s="191"/>
      <c r="U64" s="192"/>
      <c r="V64" s="192"/>
      <c r="W64" s="192"/>
      <c r="X64" s="192"/>
      <c r="Y64" s="192"/>
      <c r="Z64" s="192"/>
      <c r="AA64" s="193"/>
      <c r="AC64" s="165"/>
      <c r="AD64" s="153"/>
      <c r="AE64" s="153"/>
      <c r="AF64" s="153"/>
      <c r="AG64" s="154"/>
    </row>
    <row r="65" spans="1:33" ht="19" thickBot="1" x14ac:dyDescent="0.5">
      <c r="A65" s="179" t="s">
        <v>59</v>
      </c>
      <c r="B65" s="179"/>
      <c r="C65" s="63">
        <f>COUNTIF(D53:AE53,"&gt;0")</f>
        <v>19</v>
      </c>
      <c r="D65" s="44"/>
      <c r="E65" s="44"/>
      <c r="F65" s="44"/>
      <c r="G65" s="44"/>
      <c r="H65" s="44"/>
      <c r="S65" s="197"/>
      <c r="T65" s="198"/>
      <c r="U65" s="199"/>
      <c r="V65" s="199"/>
      <c r="W65" s="199"/>
      <c r="X65" s="199"/>
      <c r="Y65" s="199"/>
      <c r="Z65" s="199"/>
      <c r="AA65" s="200"/>
      <c r="AC65" s="166"/>
      <c r="AD65" s="156"/>
      <c r="AE65" s="156"/>
      <c r="AF65" s="156"/>
      <c r="AG65" s="157"/>
    </row>
    <row r="66" spans="1:33" ht="18.5" x14ac:dyDescent="0.45">
      <c r="A66" s="63" t="s">
        <v>60</v>
      </c>
      <c r="B66" s="47"/>
      <c r="C66" s="65">
        <f>C65/(C65+C63+C64)</f>
        <v>0.95</v>
      </c>
      <c r="D66" s="44"/>
      <c r="E66" s="44"/>
      <c r="F66" s="44"/>
      <c r="G66" s="44"/>
      <c r="H66" s="44"/>
    </row>
    <row r="67" spans="1:33" ht="18.5" x14ac:dyDescent="0.45">
      <c r="A67" s="63"/>
      <c r="B67" s="47"/>
      <c r="C67" s="63"/>
      <c r="D67" s="44"/>
      <c r="E67" s="44"/>
      <c r="F67" s="44"/>
      <c r="G67" s="44"/>
      <c r="H67" s="44"/>
    </row>
    <row r="68" spans="1:33" ht="18.5" x14ac:dyDescent="0.45">
      <c r="A68" s="72" t="s">
        <v>61</v>
      </c>
      <c r="B68" s="46"/>
      <c r="C68" s="63"/>
      <c r="D68" s="44"/>
      <c r="E68" s="44"/>
      <c r="F68" s="44"/>
      <c r="G68" s="44"/>
      <c r="H68" s="44"/>
    </row>
    <row r="69" spans="1:33" ht="35.5" customHeight="1" x14ac:dyDescent="0.45">
      <c r="A69" s="179" t="s">
        <v>62</v>
      </c>
      <c r="B69" s="179"/>
      <c r="C69" s="63">
        <f>AF53</f>
        <v>152</v>
      </c>
      <c r="D69" s="44"/>
      <c r="E69" s="44"/>
      <c r="F69" s="44"/>
      <c r="G69" s="44"/>
      <c r="H69" s="44"/>
    </row>
    <row r="70" spans="1:33" ht="38.15" customHeight="1" x14ac:dyDescent="0.45">
      <c r="A70" s="179" t="s">
        <v>63</v>
      </c>
      <c r="B70" s="179"/>
      <c r="C70" s="63">
        <v>39</v>
      </c>
      <c r="D70" s="44"/>
      <c r="E70" s="44"/>
      <c r="F70" s="44"/>
      <c r="G70" s="44"/>
      <c r="H70" s="44"/>
    </row>
    <row r="71" spans="1:33" ht="18.5" x14ac:dyDescent="0.45">
      <c r="A71" s="63" t="s">
        <v>64</v>
      </c>
      <c r="B71" s="48"/>
      <c r="C71" s="63">
        <f>SUMIFS($AF$12:$AF$48, $C$12:$C$48, "Morning")</f>
        <v>19</v>
      </c>
      <c r="D71" s="44"/>
      <c r="E71" s="44"/>
      <c r="F71" s="44"/>
      <c r="G71" s="44"/>
      <c r="H71" s="44"/>
    </row>
    <row r="72" spans="1:33" ht="18.5" x14ac:dyDescent="0.45">
      <c r="A72" s="63" t="s">
        <v>65</v>
      </c>
      <c r="B72" s="48"/>
      <c r="C72" s="63">
        <f>SUMIFS($AF$12:$AF$48, $C$12:$C$48, "Afternoon")</f>
        <v>0</v>
      </c>
      <c r="D72" s="44"/>
      <c r="E72" s="44"/>
      <c r="F72" s="44"/>
      <c r="G72" s="44"/>
      <c r="H72" s="44"/>
      <c r="I72" s="44"/>
      <c r="J72" s="44"/>
    </row>
    <row r="73" spans="1:33" ht="18.5" x14ac:dyDescent="0.45">
      <c r="A73" s="63" t="s">
        <v>66</v>
      </c>
      <c r="B73" s="48"/>
      <c r="C73" s="63">
        <f>SUMIFS($AF$12:$AF$48, $C$12:$C$48, "Night")</f>
        <v>0</v>
      </c>
      <c r="D73" s="44"/>
      <c r="E73" s="44"/>
      <c r="F73" s="44"/>
      <c r="G73" s="44"/>
      <c r="H73" s="44"/>
      <c r="I73" s="44"/>
      <c r="J73" s="44"/>
    </row>
    <row r="74" spans="1:33" ht="18.5" x14ac:dyDescent="0.45">
      <c r="A74" s="63"/>
      <c r="B74" s="47"/>
      <c r="C74" s="63"/>
      <c r="D74" s="44"/>
      <c r="E74" s="44"/>
      <c r="F74" s="44"/>
      <c r="G74" s="44"/>
      <c r="H74" s="44"/>
      <c r="I74" s="44"/>
      <c r="J74" s="44"/>
    </row>
    <row r="75" spans="1:33" ht="18.5" x14ac:dyDescent="0.45">
      <c r="A75" s="72" t="s">
        <v>67</v>
      </c>
      <c r="B75" s="46"/>
      <c r="C75" s="63"/>
      <c r="D75" s="44"/>
      <c r="E75" s="44"/>
      <c r="F75" s="44"/>
      <c r="G75" s="44"/>
      <c r="H75" s="44"/>
      <c r="I75" s="44"/>
      <c r="J75" s="44"/>
    </row>
    <row r="76" spans="1:33" ht="18.5" x14ac:dyDescent="0.45">
      <c r="A76" s="63" t="s">
        <v>68</v>
      </c>
      <c r="B76" s="47"/>
      <c r="C76" s="63"/>
      <c r="D76" s="44"/>
      <c r="E76" s="44"/>
      <c r="F76" s="44"/>
      <c r="G76" s="44"/>
      <c r="H76" s="44"/>
      <c r="I76" s="44"/>
      <c r="J76" s="44"/>
    </row>
    <row r="77" spans="1:33" ht="18.5" x14ac:dyDescent="0.45">
      <c r="A77" s="63" t="s">
        <v>69</v>
      </c>
      <c r="B77" s="47"/>
      <c r="C77" s="63"/>
      <c r="D77" s="44"/>
      <c r="E77" s="44"/>
      <c r="F77" s="44"/>
      <c r="G77" s="44"/>
      <c r="H77" s="44"/>
      <c r="I77" s="44"/>
      <c r="J77" s="44"/>
    </row>
    <row r="78" spans="1:33" ht="18.5" x14ac:dyDescent="0.45">
      <c r="A78" s="63"/>
      <c r="B78" s="47"/>
      <c r="C78" s="63"/>
      <c r="D78" s="44"/>
      <c r="E78" s="44"/>
      <c r="F78" s="44"/>
      <c r="G78" s="44"/>
      <c r="H78" s="44"/>
      <c r="I78" s="44"/>
      <c r="J78" s="44"/>
    </row>
    <row r="80" spans="1:33" ht="155.5" customHeight="1" x14ac:dyDescent="0.35"/>
    <row r="81" ht="169" customHeight="1" x14ac:dyDescent="0.35"/>
  </sheetData>
  <mergeCells count="25">
    <mergeCell ref="A12:A41"/>
    <mergeCell ref="A42:A43"/>
    <mergeCell ref="AF9:AF10"/>
    <mergeCell ref="N5:Q5"/>
    <mergeCell ref="N6:Q6"/>
    <mergeCell ref="A9:A10"/>
    <mergeCell ref="B9:B10"/>
    <mergeCell ref="C9:C10"/>
    <mergeCell ref="A50:C50"/>
    <mergeCell ref="A51:C51"/>
    <mergeCell ref="A52:C52"/>
    <mergeCell ref="A53:C53"/>
    <mergeCell ref="E55:J58"/>
    <mergeCell ref="A69:B69"/>
    <mergeCell ref="A70:B70"/>
    <mergeCell ref="AC55:AG55"/>
    <mergeCell ref="S56:T60"/>
    <mergeCell ref="U56:AA60"/>
    <mergeCell ref="AC56:AG60"/>
    <mergeCell ref="A61:B61"/>
    <mergeCell ref="S61:T65"/>
    <mergeCell ref="U61:AA65"/>
    <mergeCell ref="AC61:AG65"/>
    <mergeCell ref="A65:B65"/>
    <mergeCell ref="S55:AA55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9:AE53">
    <cfRule type="expression" dxfId="3" priority="35">
      <formula>OR(D$9="Sat",D$9="Sun")</formula>
    </cfRule>
    <cfRule type="expression" dxfId="2" priority="36">
      <formula>D$52=8</formula>
    </cfRule>
  </conditionalFormatting>
  <conditionalFormatting sqref="D53:AE53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70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71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72</v>
      </c>
      <c r="D7" s="36"/>
      <c r="E7" s="11" t="s">
        <v>73</v>
      </c>
      <c r="F7" s="11"/>
      <c r="G7" s="12"/>
    </row>
    <row r="8" spans="1:26" ht="30" customHeight="1" x14ac:dyDescent="0.35">
      <c r="C8" s="10"/>
      <c r="D8" s="37"/>
      <c r="E8" s="11" t="s">
        <v>74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75</v>
      </c>
      <c r="C10" s="95" t="s">
        <v>76</v>
      </c>
      <c r="D10" s="95" t="s">
        <v>77</v>
      </c>
      <c r="E10" s="101" t="s">
        <v>78</v>
      </c>
      <c r="F10" s="95" t="s">
        <v>79</v>
      </c>
      <c r="G10" s="13" t="s">
        <v>80</v>
      </c>
    </row>
    <row r="11" spans="1:26" ht="22" customHeight="1" x14ac:dyDescent="0.35">
      <c r="B11" s="38" t="s">
        <v>81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82</v>
      </c>
      <c r="E12" s="16" t="s">
        <v>83</v>
      </c>
      <c r="F12" s="15" t="s">
        <v>84</v>
      </c>
      <c r="G12" s="17" t="s">
        <v>85</v>
      </c>
    </row>
    <row r="13" spans="1:26" ht="26" x14ac:dyDescent="0.35">
      <c r="B13" s="14">
        <v>2</v>
      </c>
      <c r="C13" s="22" t="s">
        <v>6</v>
      </c>
      <c r="D13" s="21" t="s">
        <v>86</v>
      </c>
      <c r="E13" s="16" t="s">
        <v>83</v>
      </c>
      <c r="F13" s="15" t="s">
        <v>87</v>
      </c>
      <c r="G13" s="19" t="s">
        <v>88</v>
      </c>
      <c r="H13" s="3"/>
    </row>
    <row r="14" spans="1:26" ht="26" x14ac:dyDescent="0.35">
      <c r="B14" s="14">
        <v>3</v>
      </c>
      <c r="C14" s="22" t="s">
        <v>89</v>
      </c>
      <c r="D14" s="21" t="s">
        <v>90</v>
      </c>
      <c r="E14" s="16" t="s">
        <v>83</v>
      </c>
      <c r="F14" s="15" t="s">
        <v>91</v>
      </c>
      <c r="G14" s="19" t="s">
        <v>92</v>
      </c>
      <c r="H14" s="23"/>
    </row>
    <row r="15" spans="1:26" ht="26" x14ac:dyDescent="0.35">
      <c r="B15" s="14">
        <v>4</v>
      </c>
      <c r="C15" s="22" t="s">
        <v>18</v>
      </c>
      <c r="D15" s="21" t="s">
        <v>93</v>
      </c>
      <c r="E15" s="16" t="s">
        <v>83</v>
      </c>
      <c r="F15" s="15" t="s">
        <v>94</v>
      </c>
      <c r="G15" s="19" t="s">
        <v>95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96</v>
      </c>
      <c r="E16" s="16" t="s">
        <v>83</v>
      </c>
      <c r="F16" s="15" t="s">
        <v>97</v>
      </c>
      <c r="G16" s="19" t="s">
        <v>98</v>
      </c>
      <c r="H16" s="23"/>
    </row>
    <row r="17" spans="2:8" ht="39" x14ac:dyDescent="0.35">
      <c r="B17" s="14">
        <v>6</v>
      </c>
      <c r="C17" s="22" t="s">
        <v>14</v>
      </c>
      <c r="D17" s="21" t="s">
        <v>99</v>
      </c>
      <c r="E17" s="16" t="s">
        <v>83</v>
      </c>
      <c r="F17" s="15" t="s">
        <v>100</v>
      </c>
      <c r="G17" s="19" t="s">
        <v>101</v>
      </c>
      <c r="H17" s="23"/>
    </row>
    <row r="18" spans="2:8" ht="26" x14ac:dyDescent="0.35">
      <c r="B18" s="14">
        <v>7</v>
      </c>
      <c r="C18" s="138" t="s">
        <v>102</v>
      </c>
      <c r="D18" s="21" t="s">
        <v>103</v>
      </c>
      <c r="E18" s="16" t="s">
        <v>83</v>
      </c>
      <c r="F18" s="15" t="s">
        <v>104</v>
      </c>
      <c r="G18" s="19" t="s">
        <v>105</v>
      </c>
      <c r="H18" s="23"/>
    </row>
    <row r="19" spans="2:8" ht="52" x14ac:dyDescent="0.35">
      <c r="B19" s="14">
        <v>8</v>
      </c>
      <c r="C19" s="40" t="s">
        <v>106</v>
      </c>
      <c r="D19" s="21" t="s">
        <v>107</v>
      </c>
      <c r="E19" s="19" t="s">
        <v>83</v>
      </c>
      <c r="F19" s="21" t="s">
        <v>108</v>
      </c>
      <c r="G19" s="21" t="s">
        <v>109</v>
      </c>
      <c r="H19" s="24"/>
    </row>
    <row r="20" spans="2:8" ht="27.65" customHeight="1" x14ac:dyDescent="0.35">
      <c r="B20" s="38" t="s">
        <v>110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111</v>
      </c>
      <c r="D21" s="21" t="s">
        <v>112</v>
      </c>
      <c r="E21" s="20" t="s">
        <v>83</v>
      </c>
      <c r="F21" s="21" t="s">
        <v>113</v>
      </c>
      <c r="G21" s="19" t="s">
        <v>114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115</v>
      </c>
      <c r="E22" s="19" t="s">
        <v>83</v>
      </c>
      <c r="F22" s="21" t="s">
        <v>116</v>
      </c>
      <c r="G22" s="25" t="s">
        <v>117</v>
      </c>
      <c r="H22" s="24"/>
    </row>
    <row r="23" spans="2:8" ht="52" x14ac:dyDescent="0.35">
      <c r="B23" s="18">
        <v>11</v>
      </c>
      <c r="C23" s="39" t="s">
        <v>118</v>
      </c>
      <c r="D23" s="26" t="s">
        <v>119</v>
      </c>
      <c r="E23" s="19" t="s">
        <v>83</v>
      </c>
      <c r="F23" s="21" t="s">
        <v>120</v>
      </c>
      <c r="G23" s="19" t="s">
        <v>121</v>
      </c>
      <c r="H23" s="1"/>
    </row>
    <row r="24" spans="2:8" ht="91" x14ac:dyDescent="0.35">
      <c r="B24" s="14">
        <v>12</v>
      </c>
      <c r="C24" s="39" t="s">
        <v>122</v>
      </c>
      <c r="D24" s="21" t="s">
        <v>123</v>
      </c>
      <c r="E24" s="19" t="s">
        <v>124</v>
      </c>
      <c r="F24" s="21" t="s">
        <v>125</v>
      </c>
      <c r="G24" s="19" t="s">
        <v>126</v>
      </c>
      <c r="H24" s="24"/>
    </row>
    <row r="25" spans="2:8" ht="104" x14ac:dyDescent="0.35">
      <c r="B25" s="18">
        <v>13</v>
      </c>
      <c r="C25" s="41" t="s">
        <v>127</v>
      </c>
      <c r="D25" s="26" t="s">
        <v>128</v>
      </c>
      <c r="E25" s="19" t="s">
        <v>124</v>
      </c>
      <c r="F25" s="21" t="s">
        <v>129</v>
      </c>
      <c r="G25" s="19" t="s">
        <v>130</v>
      </c>
      <c r="H25" s="1"/>
    </row>
    <row r="26" spans="2:8" ht="52" x14ac:dyDescent="0.35">
      <c r="B26" s="14">
        <v>14</v>
      </c>
      <c r="C26" s="103" t="s">
        <v>131</v>
      </c>
      <c r="D26" s="27" t="s">
        <v>132</v>
      </c>
      <c r="E26" s="30" t="s">
        <v>124</v>
      </c>
      <c r="F26" s="27"/>
      <c r="G26" s="30" t="s">
        <v>133</v>
      </c>
      <c r="H26" s="1"/>
    </row>
    <row r="27" spans="2:8" ht="27.65" customHeight="1" x14ac:dyDescent="0.35">
      <c r="B27" s="104" t="s">
        <v>134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135</v>
      </c>
      <c r="E28" s="29" t="s">
        <v>136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137</v>
      </c>
      <c r="E29" s="29" t="s">
        <v>136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138</v>
      </c>
      <c r="E30" s="29" t="s">
        <v>136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139</v>
      </c>
      <c r="E31" s="29" t="s">
        <v>136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140</v>
      </c>
      <c r="E32" s="29" t="s">
        <v>136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141</v>
      </c>
      <c r="E33" s="29" t="s">
        <v>136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142</v>
      </c>
      <c r="E34" s="29" t="s">
        <v>136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143</v>
      </c>
      <c r="D35" s="117" t="s">
        <v>144</v>
      </c>
      <c r="E35" s="28" t="s">
        <v>83</v>
      </c>
      <c r="F35" s="118" t="s">
        <v>145</v>
      </c>
      <c r="G35" s="119" t="s">
        <v>146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147</v>
      </c>
      <c r="E36" s="29" t="s">
        <v>136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148</v>
      </c>
      <c r="E37" s="29" t="s">
        <v>136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149</v>
      </c>
      <c r="E38" s="29" t="s">
        <v>136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150</v>
      </c>
      <c r="D39" s="122" t="s">
        <v>151</v>
      </c>
      <c r="E39" s="122" t="s">
        <v>83</v>
      </c>
      <c r="F39" s="121"/>
      <c r="G39" s="121" t="s">
        <v>152</v>
      </c>
      <c r="H39" s="24"/>
    </row>
    <row r="40" spans="2:8" ht="65" x14ac:dyDescent="0.35">
      <c r="B40" s="107">
        <v>27</v>
      </c>
      <c r="C40" s="115" t="s">
        <v>153</v>
      </c>
      <c r="D40" s="122" t="s">
        <v>154</v>
      </c>
      <c r="E40" s="119" t="s">
        <v>155</v>
      </c>
      <c r="F40" s="122" t="s">
        <v>156</v>
      </c>
      <c r="G40" s="119" t="s">
        <v>157</v>
      </c>
      <c r="H40" s="24"/>
    </row>
    <row r="41" spans="2:8" ht="71.150000000000006" customHeight="1" x14ac:dyDescent="0.35">
      <c r="B41" s="107">
        <v>28</v>
      </c>
      <c r="C41" s="115" t="s">
        <v>158</v>
      </c>
      <c r="D41" s="122" t="s">
        <v>159</v>
      </c>
      <c r="E41" s="119" t="s">
        <v>160</v>
      </c>
      <c r="F41" s="122" t="s">
        <v>161</v>
      </c>
      <c r="G41" s="119" t="s">
        <v>162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204"/>
      <c r="G47" s="122"/>
    </row>
    <row r="48" spans="2:8" x14ac:dyDescent="0.35">
      <c r="B48" s="107"/>
      <c r="C48" s="128"/>
      <c r="D48" s="122"/>
      <c r="E48" s="119"/>
      <c r="F48" s="204"/>
      <c r="G48" s="122"/>
    </row>
    <row r="49" spans="2:8" x14ac:dyDescent="0.35">
      <c r="B49" s="107"/>
      <c r="C49" s="128"/>
      <c r="D49" s="122"/>
      <c r="E49" s="119"/>
      <c r="F49" s="204"/>
      <c r="G49" s="122"/>
    </row>
    <row r="50" spans="2:8" x14ac:dyDescent="0.35">
      <c r="B50" s="107"/>
      <c r="C50" s="129"/>
      <c r="D50" s="122"/>
      <c r="E50" s="119"/>
      <c r="F50" s="204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Timesheet_Template (OLD)</vt:lpstr>
      <vt:lpstr>Timesheet_Template</vt:lpstr>
      <vt:lpstr>Timesheet Field Guideline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dcterms:created xsi:type="dcterms:W3CDTF">2024-03-27T01:59:44Z</dcterms:created>
  <dcterms:modified xsi:type="dcterms:W3CDTF">2025-03-19T16:07:00Z</dcterms:modified>
  <cp:category/>
  <cp:contentStatus/>
</cp:coreProperties>
</file>