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v00027955\My Documents\Timesheet\"/>
    </mc:Choice>
  </mc:AlternateContent>
  <xr:revisionPtr revIDLastSave="0" documentId="13_ncr:1_{86DB2F6F-3948-4E9B-9833-B01C0E86E2C3}" xr6:coauthVersionLast="47" xr6:coauthVersionMax="47" xr10:uidLastSave="{00000000-0000-0000-0000-000000000000}"/>
  <bookViews>
    <workbookView xWindow="-110" yWindow="-110" windowWidth="19420" windowHeight="1042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3" i="30" l="1"/>
  <c r="AI14" i="30"/>
  <c r="AI15" i="30"/>
  <c r="AI16" i="30"/>
  <c r="AI17" i="30"/>
  <c r="AI18" i="30"/>
  <c r="AI19" i="30"/>
  <c r="AI20" i="30"/>
  <c r="AI21" i="30"/>
  <c r="AI22" i="30"/>
  <c r="AI23" i="30"/>
  <c r="AI24" i="30"/>
  <c r="AI25" i="30"/>
  <c r="AI26" i="30"/>
  <c r="AI27" i="30"/>
  <c r="AI28" i="30"/>
  <c r="AI29" i="30"/>
  <c r="AI30" i="30"/>
  <c r="AI31" i="30"/>
  <c r="AI32" i="30"/>
  <c r="AI33" i="30"/>
  <c r="AI34" i="30"/>
  <c r="AI35" i="30"/>
  <c r="AI12" i="30"/>
  <c r="AH40" i="30"/>
  <c r="AG40" i="30"/>
  <c r="AF40" i="30"/>
  <c r="AE40" i="30"/>
  <c r="AB40" i="30"/>
  <c r="AA40" i="30"/>
  <c r="Z40" i="30"/>
  <c r="Y40" i="30"/>
  <c r="X40" i="30"/>
  <c r="U40" i="30"/>
  <c r="T40" i="30"/>
  <c r="F40" i="30"/>
  <c r="AC40" i="30"/>
  <c r="C59" i="30"/>
  <c r="C48" i="30"/>
  <c r="C49" i="30" s="1"/>
  <c r="AD40" i="30"/>
  <c r="W40" i="30"/>
  <c r="V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E40" i="30"/>
  <c r="D40" i="30"/>
  <c r="AI39" i="30"/>
  <c r="AI38" i="30"/>
  <c r="C50" i="30" s="1"/>
  <c r="AI37" i="30"/>
  <c r="C51" i="30" s="1"/>
  <c r="C60" i="30"/>
  <c r="C58" i="30"/>
  <c r="D10" i="30" a="1"/>
  <c r="N25" i="28"/>
  <c r="W25" i="28"/>
  <c r="AC25" i="28"/>
  <c r="J25" i="28"/>
  <c r="AF25" i="28"/>
  <c r="D10" i="28" a="1"/>
  <c r="D10" i="28" s="1"/>
  <c r="C52" i="30" l="1"/>
  <c r="C53" i="30" s="1"/>
  <c r="AI40" i="30"/>
  <c r="C56" i="30" s="1"/>
  <c r="D10" i="30"/>
  <c r="D9" i="30" s="1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G9" i="30" s="1"/>
  <c r="AF9" i="30" s="1"/>
  <c r="AE9" i="30" s="1"/>
  <c r="AD9" i="30" s="1"/>
  <c r="AC9" i="30" s="1"/>
  <c r="AB9" i="30" s="1"/>
  <c r="AA9" i="30" s="1"/>
  <c r="Z9" i="30" s="1"/>
  <c r="Y9" i="30" s="1"/>
  <c r="X9" i="30" s="1"/>
  <c r="W9" i="30" s="1"/>
  <c r="V9" i="30" s="1"/>
  <c r="U9" i="30" s="1"/>
  <c r="T9" i="30" s="1"/>
  <c r="S9" i="30" s="1"/>
  <c r="R9" i="30" s="1"/>
  <c r="Q9" i="30" s="1"/>
  <c r="P9" i="30" s="1"/>
  <c r="O9" i="30" s="1"/>
  <c r="N9" i="30" s="1"/>
  <c r="M9" i="30" s="1"/>
  <c r="L9" i="30" s="1"/>
  <c r="K9" i="30" s="1"/>
  <c r="J9" i="30" s="1"/>
  <c r="I9" i="30" s="1"/>
  <c r="H9" i="30" s="1"/>
  <c r="G9" i="30" s="1"/>
  <c r="F9" i="30" s="1"/>
  <c r="E9" i="30" s="1"/>
  <c r="AH10" i="30"/>
  <c r="AH9" i="30" s="1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<sst xmlns="http://schemas.openxmlformats.org/spreadsheetml/2006/main" count="293" uniqueCount="201">
  <si>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</si>
  <si>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</si>
  <si>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</si>
  <si>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</si>
  <si>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</si>
  <si>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</si>
  <si>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</si>
  <si>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</si>
  <si>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</si>
  <si>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</si>
  <si>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</si>
  <si>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</si>
  <si>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</si>
  <si>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</si>
  <si>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</si>
  <si>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</si>
  <si>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</si>
  <si>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</si>
  <si>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</si>
  <si>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</si>
  <si>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</si>
  <si>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</si>
  <si>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</si>
  <si>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</si>
  <si>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</si>
  <si>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</si>
  <si>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</si>
  <si>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</si>
  <si>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</si>
  <si>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</si>
  <si>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</si>
  <si>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</si>
  <si>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</si>
  <si>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</si>
  <si>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</si>
  <si>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</si>
  <si>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</si>
  <si>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</si>
  <si>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</si>
  <si>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</si>
  <si>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</si>
  <si>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</si>
  <si>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</si>
  <si>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</si>
  <si>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</si>
  <si>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</si>
  <si>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</si>
  <si>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</si>
  <si>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</si>
  <si>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</si>
  <si>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</si>
  <si>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</si>
  <si>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</si>
  <si>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</si>
  <si>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</si>
  <si>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</si>
  <si>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</si>
  <si>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</si>
  <si>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</si>
  <si>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</si>
  <si>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</si>
  <si>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</si>
  <si>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</si>
  <si>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</si>
  <si>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</si>
  <si>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</si>
  <si>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</si>
  <si>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</si>
  <si>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</si>
  <si>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</si>
  <si>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Edy Yanto</t>
  </si>
  <si>
    <t>Quality Assurance</t>
  </si>
  <si>
    <t>Dody Arya</t>
  </si>
  <si>
    <t>BDI PALATEHAN</t>
  </si>
  <si>
    <t>PT Sinar Jernih Suksesindo</t>
  </si>
  <si>
    <t>CRF-4615 - URS CMS KSEI</t>
  </si>
  <si>
    <t>URS CMS KSEI Discuss Jira 772 dan 773</t>
  </si>
  <si>
    <t>Checkpoint UAT URS - CMS KSEI</t>
  </si>
  <si>
    <t>[URS CMS-KSEI] - UAT - Piloting K-CASH Danamon</t>
  </si>
  <si>
    <t>CMS KSEI - List Defect Update</t>
  </si>
  <si>
    <t>Weekly Progress Update Maintenance URS [Jatis - BDI]</t>
  </si>
  <si>
    <t>CRF-6049 - Enhancement Hiport Phase 3</t>
  </si>
  <si>
    <t>Training user slave-user deploy di Aplikasi Hiport Env UAT- Session 1</t>
  </si>
  <si>
    <t>CRF-4860 - CSA Release 9A Process Swift</t>
  </si>
  <si>
    <t>Supporting UAT  CSA Release 9A Swift</t>
  </si>
  <si>
    <t>Upload Test Script SIT CSA Release 9A Swift pada Confluence</t>
  </si>
  <si>
    <t>Upload Defect log SIT UAT  CSA Release 9A Swift &amp; CSA Release 9B LKPBU dan LBABK (Non DRO) pada Confluence</t>
  </si>
  <si>
    <t>CRF-5094 LKPBU LBABK- CSA Release 9B Regulatory Report LKPBU dan LBABK (Non DRO)</t>
  </si>
  <si>
    <t>Preparation Test Script SIT CSA Release 9B LKPBU dan LBABK (Non DRO)</t>
  </si>
  <si>
    <t>Testing SIT CSA Release 9B LKPBU dan LBABK (Non DRO)</t>
  </si>
  <si>
    <t>Supporting UAT  CSA Release 9B LKPBU dan LBABK (Non DRO)</t>
  </si>
  <si>
    <t>Checkpoint UAT CSA Release 9B - LKPBU &amp; LBABK</t>
  </si>
  <si>
    <t>Upload Test Script SIT CSA Release 9B LKPBU dan LBABK (Non DRO) pada Confluence</t>
  </si>
  <si>
    <t>[CSA Enhancement] Project Working Team Checkpoint</t>
  </si>
  <si>
    <t>Biweekly IT TFC</t>
  </si>
  <si>
    <t>Short brief for QA</t>
  </si>
  <si>
    <t>Daily IT TFC</t>
  </si>
  <si>
    <t>Bank Trade</t>
  </si>
  <si>
    <t>Continue replicate issue loan - disbursement</t>
  </si>
  <si>
    <t>CRF-6853 - Pengiriman Account Statement untuk Produk Urun Dana</t>
  </si>
  <si>
    <t>Preparation Test Script SIT SRF CSA Urun Dana</t>
  </si>
  <si>
    <t>Testing SIT SRF CSA Urun Dana</t>
  </si>
  <si>
    <t>Discuss SRF Urun Dana dan SRF Bukti Potong Pajak (Pembahasan terkait timeline CSA SRF)</t>
  </si>
  <si>
    <t>please drop your signature here
Edy Yanto</t>
  </si>
  <si>
    <t>please drop your signature here
Dody Arya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</si>
  <si>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</si>
  <si>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</si>
  <si>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</si>
  <si>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</si>
  <si>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</si>
  <si>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</si>
  <si>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</si>
  <si>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</si>
  <si>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</si>
  <si>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</si>
  <si>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</si>
  <si>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</si>
  <si>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</si>
  <si>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</si>
  <si>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</si>
  <si>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</si>
  <si>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</si>
  <si>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</si>
  <si>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</si>
  <si>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</si>
  <si>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</si>
  <si>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</si>
  <si>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</si>
  <si>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</si>
  <si>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</si>
  <si>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</si>
  <si>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</si>
  <si>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</si>
  <si>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</si>
  <si>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</si>
  <si>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</si>
  <si>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</si>
  <si>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</si>
  <si>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</si>
  <si>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</si>
  <si>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</si>
  <si>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</si>
  <si>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</si>
  <si>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</si>
  <si>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</si>
  <si>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</si>
  <si>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</si>
  <si>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</si>
  <si>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</si>
  <si>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</si>
  <si>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</si>
  <si>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</si>
  <si>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</si>
  <si>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</si>
  <si>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</si>
  <si>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</si>
  <si>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</si>
  <si>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</si>
  <si>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</si>
  <si>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</si>
  <si>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</si>
  <si>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</si>
  <si>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</si>
  <si>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</si>
  <si>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</si>
  <si>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</si>
  <si>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</si>
  <si>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</si>
  <si>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</si>
  <si>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</si>
  <si>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</si>
  <si>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</si>
  <si>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</si>
  <si>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</si>
  <si>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</si>
  <si>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</si>
  <si>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</si>
  <si>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</si>
  <si>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</si>
  <si>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</si>
  <si>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</si>
  <si>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</si>
  <si>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</si>
  <si>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</si>
  <si>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</si>
  <si>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</si>
  <si>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</si>
  <si>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</si>
  <si>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</si>
  <si>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</si>
  <si>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</si>
  <si>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</si>
  <si>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</si>
  <si>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</si>
  <si>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</si>
  <si>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</si>
  <si>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</si>
  <si>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</si>
  <si>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Yudha Ramdatama</t>
  </si>
  <si>
    <t>PR114491/PO.70910</t>
  </si>
  <si>
    <t>01-November-2024
Yudha Ramdatama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</si>
</sst>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[$-409]d\-mmm;@"/>
  </numFmts>
  <fonts count="2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3"/>
      <name val="Calibri"/>
      <family val="2"/>
      <scheme val="minor"/>
    </font>
    <font>
      <sz val="13"/>
      <color rgb="FF000000"/>
      <name val="Calibri"/>
      <charset val="1"/>
    </font>
    <font>
      <sz val="13"/>
      <color rgb="FF242424"/>
      <name val="Calibri"/>
      <scheme val="minor"/>
    </font>
    <font>
      <sz val="13"/>
      <color rgb="FF000000"/>
      <name val="Calibri"/>
      <scheme val="minor"/>
    </font>
    <font>
      <sz val="13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43" fontId="20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5" fontId="19" fillId="6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4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4" borderId="4" xfId="0" applyFont="1" applyFill="1" applyBorder="1" applyAlignment="1">
      <alignment vertical="center"/>
    </xf>
    <xf numFmtId="0" fontId="19" fillId="0" borderId="0" xfId="0" applyFont="1" applyAlignment="1">
      <alignment horizontal="left" vertical="top" wrapText="1"/>
    </xf>
    <xf numFmtId="0" fontId="19" fillId="6" borderId="4" xfId="0" applyFont="1" applyFill="1" applyBorder="1" applyAlignment="1">
      <alignment vertical="center"/>
    </xf>
    <xf numFmtId="0" fontId="19" fillId="6" borderId="47" xfId="0" applyFont="1" applyFill="1" applyBorder="1" applyAlignment="1">
      <alignment vertical="center"/>
    </xf>
    <xf numFmtId="0" fontId="19" fillId="5" borderId="5" xfId="0" applyFont="1" applyFill="1" applyBorder="1" applyAlignment="1">
      <alignment vertical="center"/>
    </xf>
    <xf numFmtId="0" fontId="19" fillId="6" borderId="4" xfId="0" applyFont="1" applyFill="1" applyBorder="1" applyAlignment="1">
      <alignment wrapText="1"/>
    </xf>
    <xf numFmtId="0" fontId="19" fillId="6" borderId="3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wrapText="1"/>
    </xf>
    <xf numFmtId="0" fontId="25" fillId="15" borderId="48" xfId="0" applyFont="1" applyFill="1" applyBorder="1" applyAlignment="1">
      <alignment horizontal="left" vertical="top" wrapText="1"/>
    </xf>
    <xf numFmtId="0" fontId="26" fillId="0" borderId="48" xfId="0" applyFont="1" applyBorder="1" applyAlignment="1">
      <alignment vertical="top" wrapText="1"/>
    </xf>
    <xf numFmtId="0" fontId="19" fillId="0" borderId="47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27" fillId="0" borderId="47" xfId="6" applyFont="1" applyBorder="1"/>
    <xf numFmtId="0" fontId="19" fillId="0" borderId="47" xfId="0" applyFont="1" applyBorder="1" applyAlignment="1">
      <alignment horizontal="left" vertical="top" wrapText="1"/>
    </xf>
    <xf numFmtId="0" fontId="19" fillId="6" borderId="45" xfId="0" applyFont="1" applyFill="1" applyBorder="1" applyAlignment="1">
      <alignment wrapText="1"/>
    </xf>
    <xf numFmtId="0" fontId="19" fillId="0" borderId="46" xfId="0" applyFont="1" applyBorder="1" applyAlignment="1">
      <alignment vertical="top" wrapText="1"/>
    </xf>
    <xf numFmtId="0" fontId="19" fillId="6" borderId="49" xfId="0" applyFont="1" applyFill="1" applyBorder="1" applyAlignment="1">
      <alignment vertical="center"/>
    </xf>
    <xf numFmtId="0" fontId="19" fillId="6" borderId="37" xfId="0" applyFont="1" applyFill="1" applyBorder="1" applyAlignment="1">
      <alignment wrapText="1"/>
    </xf>
    <xf numFmtId="0" fontId="19" fillId="0" borderId="29" xfId="0" applyFont="1" applyBorder="1" applyAlignment="1">
      <alignment horizontal="left" vertical="top" wrapText="1"/>
    </xf>
    <xf numFmtId="0" fontId="0" fillId="6" borderId="47" xfId="0" applyFill="1" applyBorder="1"/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4" fillId="0" borderId="47" xfId="0" applyFont="1" applyBorder="1" applyAlignment="1">
      <alignment wrapText="1"/>
    </xf>
    <xf numFmtId="0" fontId="19" fillId="0" borderId="51" xfId="0" applyFont="1" applyBorder="1" applyAlignment="1">
      <alignment horizontal="left" vertical="top" wrapText="1"/>
    </xf>
    <xf numFmtId="0" fontId="19" fillId="6" borderId="47" xfId="0" applyFont="1" applyFill="1" applyBorder="1" applyAlignment="1">
      <alignment wrapText="1"/>
    </xf>
    <xf numFmtId="0" fontId="19" fillId="6" borderId="6" xfId="0" applyFont="1" applyFill="1" applyBorder="1" applyAlignment="1">
      <alignment wrapText="1"/>
    </xf>
    <xf numFmtId="0" fontId="19" fillId="6" borderId="39" xfId="0" applyFont="1" applyFill="1" applyBorder="1" applyAlignment="1">
      <alignment vertical="top" wrapText="1"/>
    </xf>
    <xf numFmtId="0" fontId="19" fillId="6" borderId="4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/>
    </xf>
    <xf numFmtId="0" fontId="19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23" fillId="0" borderId="47" xfId="6" applyFont="1" applyBorder="1" applyAlignment="1">
      <alignment horizontal="left" vertical="top"/>
    </xf>
    <xf numFmtId="0" fontId="23" fillId="0" borderId="45" xfId="6" applyFont="1" applyBorder="1" applyAlignment="1">
      <alignment horizontal="left" vertical="top"/>
    </xf>
    <xf numFmtId="0" fontId="19" fillId="0" borderId="15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29" xfId="0" applyFont="1" applyBorder="1" applyAlignment="1">
      <alignment horizontal="left" vertical="top" wrapText="1"/>
    </xf>
    <xf numFmtId="0" fontId="27" fillId="0" borderId="50" xfId="6" applyFont="1" applyBorder="1" applyAlignment="1">
      <alignment horizontal="left" vertical="top" wrapText="1"/>
    </xf>
    <xf numFmtId="0" fontId="27" fillId="0" borderId="0" xfId="6" applyFont="1" applyBorder="1" applyAlignment="1">
      <alignment horizontal="left" vertical="top" wrapText="1"/>
    </xf>
    <xf numFmtId="0" fontId="27" fillId="0" borderId="38" xfId="6" applyFont="1" applyBorder="1" applyAlignment="1">
      <alignment horizontal="left" vertical="top" wrapText="1"/>
    </xf>
    <xf numFmtId="0" fontId="19" fillId="6" borderId="49" xfId="0" applyFont="1" applyFill="1" applyBorder="1" applyAlignment="1">
      <alignment horizontal="left" vertical="top"/>
    </xf>
    <xf numFmtId="0" fontId="19" fillId="6" borderId="0" xfId="0" applyFont="1" applyFill="1" applyAlignment="1">
      <alignment horizontal="left" vertical="top"/>
    </xf>
    <xf numFmtId="0" fontId="19" fillId="6" borderId="29" xfId="0" applyFont="1" applyFill="1" applyBorder="1" applyAlignment="1">
      <alignment horizontal="left" vertical="top"/>
    </xf>
    <xf numFmtId="0" fontId="4" fillId="0" borderId="0" xfId="0" quotePrefix="1" applyFont="1" applyAlignment="1">
      <alignment horizontal="left" vertical="top" wrapText="1"/>
    </xf>
    <xf numFmtId="0" fontId="23" fillId="0" borderId="52" xfId="6" applyFont="1" applyBorder="1" applyAlignment="1">
      <alignment horizontal="left" vertical="top"/>
    </xf>
    <xf numFmtId="0" fontId="25" fillId="6" borderId="1" xfId="0" applyFont="1" applyFill="1" applyBorder="1" applyAlignment="1">
      <alignment horizontal="left" vertical="top" wrapText="1"/>
    </xf>
  </cellXfs>
  <cellStyles count="7">
    <cellStyle name="Comma 2" xfId="5" xr:uid="{FAE89348-70FF-4CAB-AB1A-A307EDDAF216}"/>
    <cellStyle name="Hyperlink" xfId="6" builtinId="8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danamon.co.id/display/RD/CRF-6049+-+Enhancement+Hiport+Phase+3" TargetMode="External"/><Relationship Id="rId2" Type="http://schemas.openxmlformats.org/officeDocument/2006/relationships/hyperlink" Target="https://confluence.danamon.co.id/display/RD/Pengiriman+Account+Statement+untuk+Produk+Urun+Dana+secara+Bulanan" TargetMode="External"/><Relationship Id="rId1" Type="http://schemas.openxmlformats.org/officeDocument/2006/relationships/hyperlink" Target="https://confluence.danamon.co.id/pages/viewpage.action?pageId=55224185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75" t="s">
        <v>11</v>
      </c>
      <c r="O5" s="175"/>
      <c r="P5" s="175"/>
      <c r="Q5" s="175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74" t="s">
        <v>17</v>
      </c>
      <c r="O6" s="174"/>
      <c r="P6" s="174"/>
      <c r="Q6" s="174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208" t="s">
        <v>20</v>
      </c>
      <c r="B9" s="172" t="s">
        <v>21</v>
      </c>
      <c r="C9" s="208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72" t="s">
        <v>23</v>
      </c>
      <c r="AI9" s="90" t="s">
        <v>24</v>
      </c>
    </row>
    <row r="10" spans="1:35" ht="17" x14ac:dyDescent="0.35">
      <c r="A10" s="208"/>
      <c r="B10" s="172"/>
      <c r="C10" s="208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72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209" t="s">
        <v>38</v>
      </c>
      <c r="B22" s="210"/>
      <c r="C22" s="211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209" t="s">
        <v>39</v>
      </c>
      <c r="B23" s="210"/>
      <c r="C23" s="211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212" t="s">
        <v>40</v>
      </c>
      <c r="B24" s="213"/>
      <c r="C24" s="214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209" t="s">
        <v>41</v>
      </c>
      <c r="B25" s="210"/>
      <c r="C25" s="211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76"/>
      <c r="F27" s="176"/>
      <c r="G27" s="176"/>
      <c r="H27" s="176"/>
      <c r="I27" s="176"/>
      <c r="J27" s="176"/>
      <c r="S27" s="195" t="s">
        <v>43</v>
      </c>
      <c r="T27" s="196"/>
      <c r="U27" s="196"/>
      <c r="V27" s="196"/>
      <c r="W27" s="196"/>
      <c r="X27" s="196"/>
      <c r="Y27" s="196"/>
      <c r="Z27" s="196"/>
      <c r="AA27" s="197"/>
      <c r="AC27" s="203" t="s">
        <v>44</v>
      </c>
      <c r="AD27" s="204"/>
      <c r="AE27" s="204"/>
      <c r="AF27" s="204"/>
      <c r="AG27" s="204"/>
      <c r="AH27" s="204"/>
      <c r="AI27" s="204"/>
      <c r="AJ27" s="205"/>
    </row>
    <row r="28" spans="1:36" ht="15.65" customHeight="1" x14ac:dyDescent="0.35">
      <c r="A28" s="69"/>
      <c r="B28" s="49" t="s">
        <v>45</v>
      </c>
      <c r="E28" s="176"/>
      <c r="F28" s="176"/>
      <c r="G28" s="176"/>
      <c r="H28" s="176"/>
      <c r="I28" s="176"/>
      <c r="J28" s="176"/>
      <c r="S28" s="186" t="s">
        <v>46</v>
      </c>
      <c r="T28" s="187"/>
      <c r="U28" s="177" t="s">
        <v>47</v>
      </c>
      <c r="V28" s="178"/>
      <c r="W28" s="178"/>
      <c r="X28" s="178"/>
      <c r="Y28" s="178"/>
      <c r="Z28" s="178"/>
      <c r="AA28" s="179"/>
      <c r="AC28" s="192" t="s">
        <v>48</v>
      </c>
      <c r="AD28" s="178"/>
      <c r="AE28" s="178"/>
      <c r="AF28" s="178"/>
      <c r="AG28" s="178"/>
      <c r="AH28" s="178"/>
      <c r="AI28" s="178"/>
      <c r="AJ28" s="179"/>
    </row>
    <row r="29" spans="1:36" ht="18.649999999999999" customHeight="1" x14ac:dyDescent="0.35">
      <c r="A29" s="70"/>
      <c r="B29" s="49" t="s">
        <v>49</v>
      </c>
      <c r="E29" s="176"/>
      <c r="F29" s="176"/>
      <c r="G29" s="176"/>
      <c r="H29" s="176"/>
      <c r="I29" s="176"/>
      <c r="J29" s="176"/>
      <c r="S29" s="188"/>
      <c r="T29" s="189"/>
      <c r="U29" s="180"/>
      <c r="V29" s="181"/>
      <c r="W29" s="181"/>
      <c r="X29" s="181"/>
      <c r="Y29" s="181"/>
      <c r="Z29" s="181"/>
      <c r="AA29" s="182"/>
      <c r="AC29" s="193"/>
      <c r="AD29" s="181"/>
      <c r="AE29" s="181"/>
      <c r="AF29" s="181"/>
      <c r="AG29" s="181"/>
      <c r="AH29" s="181"/>
      <c r="AI29" s="181"/>
      <c r="AJ29" s="182"/>
    </row>
    <row r="30" spans="1:36" ht="18.649999999999999" customHeight="1" x14ac:dyDescent="0.35">
      <c r="A30" s="71"/>
      <c r="B30" s="49" t="s">
        <v>50</v>
      </c>
      <c r="E30" s="176"/>
      <c r="F30" s="176"/>
      <c r="G30" s="176"/>
      <c r="H30" s="176"/>
      <c r="I30" s="176"/>
      <c r="J30" s="176"/>
      <c r="S30" s="188"/>
      <c r="T30" s="189"/>
      <c r="U30" s="180"/>
      <c r="V30" s="181"/>
      <c r="W30" s="181"/>
      <c r="X30" s="181"/>
      <c r="Y30" s="181"/>
      <c r="Z30" s="181"/>
      <c r="AA30" s="182"/>
      <c r="AC30" s="193"/>
      <c r="AD30" s="181"/>
      <c r="AE30" s="181"/>
      <c r="AF30" s="181"/>
      <c r="AG30" s="181"/>
      <c r="AH30" s="181"/>
      <c r="AI30" s="181"/>
      <c r="AJ30" s="182"/>
    </row>
    <row r="31" spans="1:36" ht="19" customHeight="1" x14ac:dyDescent="0.35">
      <c r="S31" s="188"/>
      <c r="T31" s="189"/>
      <c r="U31" s="180"/>
      <c r="V31" s="181"/>
      <c r="W31" s="181"/>
      <c r="X31" s="181"/>
      <c r="Y31" s="181"/>
      <c r="Z31" s="181"/>
      <c r="AA31" s="182"/>
      <c r="AC31" s="193"/>
      <c r="AD31" s="181"/>
      <c r="AE31" s="181"/>
      <c r="AF31" s="181"/>
      <c r="AG31" s="181"/>
      <c r="AH31" s="181"/>
      <c r="AI31" s="181"/>
      <c r="AJ31" s="182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98"/>
      <c r="T32" s="199"/>
      <c r="U32" s="200"/>
      <c r="V32" s="201"/>
      <c r="W32" s="201"/>
      <c r="X32" s="201"/>
      <c r="Y32" s="201"/>
      <c r="Z32" s="201"/>
      <c r="AA32" s="202"/>
      <c r="AC32" s="206"/>
      <c r="AD32" s="201"/>
      <c r="AE32" s="201"/>
      <c r="AF32" s="201"/>
      <c r="AG32" s="201"/>
      <c r="AH32" s="201"/>
      <c r="AI32" s="201"/>
      <c r="AJ32" s="202"/>
    </row>
    <row r="33" spans="1:36" ht="18.649999999999999" customHeight="1" x14ac:dyDescent="0.45">
      <c r="A33" s="173" t="s">
        <v>52</v>
      </c>
      <c r="B33" s="173"/>
      <c r="C33" s="63">
        <f>COUNTIF(D24:AG24,"=8")</f>
        <v>1</v>
      </c>
      <c r="D33" s="44"/>
      <c r="E33" s="44"/>
      <c r="F33" s="44"/>
      <c r="G33" s="44"/>
      <c r="H33" s="44"/>
      <c r="S33" s="186" t="s">
        <v>53</v>
      </c>
      <c r="T33" s="187"/>
      <c r="U33" s="177" t="s">
        <v>54</v>
      </c>
      <c r="V33" s="178"/>
      <c r="W33" s="178"/>
      <c r="X33" s="178"/>
      <c r="Y33" s="178"/>
      <c r="Z33" s="178"/>
      <c r="AA33" s="179"/>
      <c r="AC33" s="192" t="s">
        <v>55</v>
      </c>
      <c r="AD33" s="178"/>
      <c r="AE33" s="178"/>
      <c r="AF33" s="178"/>
      <c r="AG33" s="178"/>
      <c r="AH33" s="178"/>
      <c r="AI33" s="178"/>
      <c r="AJ33" s="179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88"/>
      <c r="T34" s="189"/>
      <c r="U34" s="180"/>
      <c r="V34" s="181"/>
      <c r="W34" s="181"/>
      <c r="X34" s="181"/>
      <c r="Y34" s="181"/>
      <c r="Z34" s="181"/>
      <c r="AA34" s="182"/>
      <c r="AC34" s="193"/>
      <c r="AD34" s="181"/>
      <c r="AE34" s="181"/>
      <c r="AF34" s="181"/>
      <c r="AG34" s="181"/>
      <c r="AH34" s="181"/>
      <c r="AI34" s="181"/>
      <c r="AJ34" s="182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88"/>
      <c r="T35" s="189"/>
      <c r="U35" s="180"/>
      <c r="V35" s="181"/>
      <c r="W35" s="181"/>
      <c r="X35" s="181"/>
      <c r="Y35" s="181"/>
      <c r="Z35" s="181"/>
      <c r="AA35" s="182"/>
      <c r="AC35" s="193"/>
      <c r="AD35" s="181"/>
      <c r="AE35" s="181"/>
      <c r="AF35" s="181"/>
      <c r="AG35" s="181"/>
      <c r="AH35" s="181"/>
      <c r="AI35" s="181"/>
      <c r="AJ35" s="182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88"/>
      <c r="T36" s="189"/>
      <c r="U36" s="180"/>
      <c r="V36" s="181"/>
      <c r="W36" s="181"/>
      <c r="X36" s="181"/>
      <c r="Y36" s="181"/>
      <c r="Z36" s="181"/>
      <c r="AA36" s="182"/>
      <c r="AC36" s="193"/>
      <c r="AD36" s="181"/>
      <c r="AE36" s="181"/>
      <c r="AF36" s="181"/>
      <c r="AG36" s="181"/>
      <c r="AH36" s="181"/>
      <c r="AI36" s="181"/>
      <c r="AJ36" s="182"/>
    </row>
    <row r="37" spans="1:36" ht="38.15" customHeight="1" thickBot="1" x14ac:dyDescent="0.5">
      <c r="A37" s="207" t="s">
        <v>59</v>
      </c>
      <c r="B37" s="207"/>
      <c r="C37" s="63">
        <f>COUNTIF(D25:AG25,"&gt;0")</f>
        <v>20</v>
      </c>
      <c r="D37" s="44"/>
      <c r="E37" s="44"/>
      <c r="F37" s="44"/>
      <c r="G37" s="44"/>
      <c r="H37" s="44"/>
      <c r="S37" s="190"/>
      <c r="T37" s="191"/>
      <c r="U37" s="183"/>
      <c r="V37" s="184"/>
      <c r="W37" s="184"/>
      <c r="X37" s="184"/>
      <c r="Y37" s="184"/>
      <c r="Z37" s="184"/>
      <c r="AA37" s="185"/>
      <c r="AC37" s="194"/>
      <c r="AD37" s="184"/>
      <c r="AE37" s="184"/>
      <c r="AF37" s="184"/>
      <c r="AG37" s="184"/>
      <c r="AH37" s="184"/>
      <c r="AI37" s="184"/>
      <c r="AJ37" s="185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207" t="s">
        <v>62</v>
      </c>
      <c r="B41" s="207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207" t="s">
        <v>63</v>
      </c>
      <c r="B42" s="207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68"/>
  <sheetViews>
    <sheetView tabSelected="1" topLeftCell="A17" zoomScale="58" zoomScaleNormal="58" workbookViewId="0">
      <selection activeCell="B15" sqref="B15"/>
    </sheetView>
  </sheetViews>
  <sheetFormatPr defaultColWidth="8.7265625" defaultRowHeight="14.5" x14ac:dyDescent="0.35"/>
  <cols>
    <col min="1" max="1" width="47.81640625" style="42" customWidth="1"/>
    <col min="2" max="2" width="33.1796875" style="45" customWidth="1"/>
    <col min="3" max="3" width="14.54296875" style="42" customWidth="1"/>
    <col min="4" max="4" width="9.54296875" style="4" customWidth="1"/>
    <col min="5" max="8" width="6.81640625" style="4" customWidth="1"/>
    <col min="9" max="10" width="7" style="4" bestFit="1" customWidth="1"/>
    <col min="11" max="12" width="6.81640625" style="4" customWidth="1"/>
    <col min="13" max="13" width="9.7265625" style="4" customWidth="1"/>
    <col min="14" max="14" width="9.453125" style="4" customWidth="1"/>
    <col min="15" max="33" width="8.26953125" style="4" bestFit="1" customWidth="1"/>
    <col min="34" max="34" width="7.453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45566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45596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198</v>
      </c>
      <c r="C5" s="76"/>
      <c r="D5" s="83" t="s">
        <v>8</v>
      </c>
      <c r="E5" s="78"/>
      <c r="F5" s="78"/>
      <c r="H5" s="84" t="s">
        <v>70</v>
      </c>
      <c r="I5" s="84"/>
      <c r="J5" s="78"/>
      <c r="K5" s="83" t="s">
        <v>10</v>
      </c>
      <c r="L5" s="78"/>
      <c r="M5" s="78"/>
      <c r="N5" s="175" t="s">
        <v>199</v>
      </c>
      <c r="O5" s="175"/>
      <c r="P5" s="175"/>
      <c r="Q5" s="175"/>
    </row>
    <row r="6" spans="1:36" ht="17" x14ac:dyDescent="0.4">
      <c r="A6" s="74" t="s">
        <v>12</v>
      </c>
      <c r="B6" s="82" t="s">
        <v>71</v>
      </c>
      <c r="C6" s="76"/>
      <c r="D6" s="83" t="s">
        <v>14</v>
      </c>
      <c r="E6" s="78"/>
      <c r="F6" s="78"/>
      <c r="H6" s="84" t="s">
        <v>72</v>
      </c>
      <c r="I6" s="84"/>
      <c r="J6" s="78"/>
      <c r="K6" s="86" t="s">
        <v>16</v>
      </c>
      <c r="L6" s="87"/>
      <c r="M6" s="76"/>
      <c r="N6" s="174" t="s">
        <v>73</v>
      </c>
      <c r="O6" s="174"/>
      <c r="P6" s="174"/>
      <c r="Q6" s="174"/>
      <c r="W6"/>
    </row>
    <row r="7" spans="1:36" s="42" customFormat="1" ht="17.149999999999999" customHeight="1" x14ac:dyDescent="0.35">
      <c r="A7" s="74" t="s">
        <v>18</v>
      </c>
      <c r="B7" s="85" t="s">
        <v>74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208" t="s">
        <v>20</v>
      </c>
      <c r="B9" s="172" t="s">
        <v>21</v>
      </c>
      <c r="C9" s="208" t="s">
        <v>22</v>
      </c>
      <c r="D9" s="50" t="str">
        <f t="shared" ref="D9:AH9" ca="1" si="0">IFERROR(IF(D10="","",TEXT(D10,"ddd")),"")</f>
        <v/>
      </c>
      <c r="E9" s="50" t="str">
        <f t="shared" ca="1" si="0"/>
        <v/>
      </c>
      <c r="F9" s="50" t="str">
        <f t="shared" ca="1" si="0"/>
        <v/>
      </c>
      <c r="G9" s="50" t="str">
        <f t="shared" ca="1" si="0"/>
        <v/>
      </c>
      <c r="H9" s="50" t="str">
        <f t="shared" ca="1" si="0"/>
        <v/>
      </c>
      <c r="I9" s="50" t="str">
        <f t="shared" ca="1" si="0"/>
        <v/>
      </c>
      <c r="J9" s="50" t="str">
        <f t="shared" ca="1" si="0"/>
        <v/>
      </c>
      <c r="K9" s="50" t="str">
        <f t="shared" ca="1" si="0"/>
        <v/>
      </c>
      <c r="L9" s="50" t="str">
        <f t="shared" ca="1" si="0"/>
        <v/>
      </c>
      <c r="M9" s="50" t="str">
        <f t="shared" ca="1" si="0"/>
        <v/>
      </c>
      <c r="N9" s="50" t="str">
        <f t="shared" ca="1" si="0"/>
        <v/>
      </c>
      <c r="O9" s="50" t="str">
        <f t="shared" ca="1" si="0"/>
        <v/>
      </c>
      <c r="P9" s="50" t="str">
        <f t="shared" ca="1" si="0"/>
        <v/>
      </c>
      <c r="Q9" s="50" t="str">
        <f t="shared" ca="1" si="0"/>
        <v/>
      </c>
      <c r="R9" s="50" t="str">
        <f t="shared" ca="1" si="0"/>
        <v/>
      </c>
      <c r="S9" s="50" t="str">
        <f t="shared" ca="1" si="0"/>
        <v/>
      </c>
      <c r="T9" s="50" t="str">
        <f t="shared" ca="1" si="0"/>
        <v/>
      </c>
      <c r="U9" s="50" t="str">
        <f t="shared" ca="1" si="0"/>
        <v/>
      </c>
      <c r="V9" s="50" t="str">
        <f t="shared" ca="1" si="0"/>
        <v/>
      </c>
      <c r="W9" s="50" t="str">
        <f t="shared" ca="1" si="0"/>
        <v/>
      </c>
      <c r="X9" s="50" t="str">
        <f t="shared" ca="1" si="0"/>
        <v/>
      </c>
      <c r="Y9" s="50" t="str">
        <f t="shared" ca="1" si="0"/>
        <v/>
      </c>
      <c r="Z9" s="50" t="str">
        <f t="shared" ca="1" si="0"/>
        <v/>
      </c>
      <c r="AA9" s="50" t="str">
        <f t="shared" ca="1" si="0"/>
        <v/>
      </c>
      <c r="AB9" s="50" t="str">
        <f t="shared" ca="1" si="0"/>
        <v/>
      </c>
      <c r="AC9" s="50" t="str">
        <f t="shared" ca="1" si="0"/>
        <v/>
      </c>
      <c r="AD9" s="50" t="str">
        <f t="shared" ca="1" si="0"/>
        <v/>
      </c>
      <c r="AE9" s="50" t="str">
        <f t="shared" ca="1" si="0"/>
        <v/>
      </c>
      <c r="AF9" s="50" t="str">
        <f t="shared" ca="1" si="0"/>
        <v/>
      </c>
      <c r="AG9" s="50" t="str">
        <f t="shared" ca="1" si="0"/>
        <v/>
      </c>
      <c r="AH9" s="50" t="str">
        <f t="shared" ca="1" si="0"/>
        <v/>
      </c>
      <c r="AI9" s="172" t="s">
        <v>23</v>
      </c>
      <c r="AJ9" s="90" t="s">
        <v>24</v>
      </c>
    </row>
    <row r="10" spans="1:36" ht="17" x14ac:dyDescent="0.35">
      <c r="A10" s="208"/>
      <c r="B10" s="172"/>
      <c r="C10" s="208"/>
      <c r="D10" s="51" t="str" cm="1">
        <f t="array" aca="1" ref="D10:AH10" ca="1">IFERROR(IF(OR((B3-B2+1)&gt;31,B2="",B3=""),"",_xlfn.SEQUENCE(,B3-B2+1,B2)),"")</f>
        <v/>
      </c>
      <c r="E10" s="51" t="str">
        <f ca="1"/>
        <v/>
      </c>
      <c r="F10" s="51" t="str">
        <f ca="1"/>
        <v/>
      </c>
      <c r="G10" s="51" t="str">
        <f ca="1"/>
        <v/>
      </c>
      <c r="H10" s="52" t="str">
        <f ca="1"/>
        <v/>
      </c>
      <c r="I10" s="52" t="str">
        <f ca="1"/>
        <v/>
      </c>
      <c r="J10" s="52" t="str">
        <f ca="1"/>
        <v/>
      </c>
      <c r="K10" s="52" t="str">
        <f ca="1"/>
        <v/>
      </c>
      <c r="L10" s="52" t="str">
        <f ca="1"/>
        <v/>
      </c>
      <c r="M10" s="52" t="str">
        <f ca="1"/>
        <v/>
      </c>
      <c r="N10" s="52" t="str">
        <f ca="1"/>
        <v/>
      </c>
      <c r="O10" s="52" t="str">
        <f ca="1"/>
        <v/>
      </c>
      <c r="P10" s="52" t="str">
        <f ca="1"/>
        <v/>
      </c>
      <c r="Q10" s="52" t="str">
        <f ca="1"/>
        <v/>
      </c>
      <c r="R10" s="52" t="str">
        <f ca="1"/>
        <v/>
      </c>
      <c r="S10" s="52" t="str">
        <f ca="1"/>
        <v/>
      </c>
      <c r="T10" s="52" t="str">
        <f ca="1"/>
        <v/>
      </c>
      <c r="U10" s="52" t="str">
        <f ca="1"/>
        <v/>
      </c>
      <c r="V10" s="52" t="str">
        <f ca="1"/>
        <v/>
      </c>
      <c r="W10" s="52" t="str">
        <f ca="1"/>
        <v/>
      </c>
      <c r="X10" s="52" t="str">
        <f ca="1"/>
        <v/>
      </c>
      <c r="Y10" s="52" t="str">
        <f ca="1"/>
        <v/>
      </c>
      <c r="Z10" s="52" t="str">
        <f ca="1"/>
        <v/>
      </c>
      <c r="AA10" s="52" t="str">
        <f ca="1"/>
        <v/>
      </c>
      <c r="AB10" s="52" t="str">
        <f ca="1"/>
        <v/>
      </c>
      <c r="AC10" s="52" t="str">
        <f ca="1"/>
        <v/>
      </c>
      <c r="AD10" s="52" t="str">
        <f ca="1"/>
        <v/>
      </c>
      <c r="AE10" s="52" t="str">
        <f ca="1"/>
        <v/>
      </c>
      <c r="AF10" s="51" t="str">
        <f ca="1"/>
        <v/>
      </c>
      <c r="AG10" s="51" t="str">
        <f ca="1"/>
        <v/>
      </c>
      <c r="AH10" s="51" t="str">
        <f ca="1"/>
        <v/>
      </c>
      <c r="AI10" s="172"/>
      <c r="AJ10" s="90"/>
    </row>
    <row r="11" spans="1:36" ht="17" x14ac:dyDescent="0.4">
      <c r="A11" s="139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34.9" customHeight="1" x14ac:dyDescent="0.4">
      <c r="A12" s="232" t="s">
        <v>75</v>
      </c>
      <c r="B12" s="147" t="s">
        <v>76</v>
      </c>
      <c r="C12" s="57"/>
      <c r="D12" s="57">
        <v>1</v>
      </c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1</v>
      </c>
      <c r="AJ12" s="73"/>
    </row>
    <row r="13" spans="1:36" ht="34.9" customHeight="1" x14ac:dyDescent="0.4">
      <c r="A13" s="232"/>
      <c r="B13" s="148" t="s">
        <v>77</v>
      </c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>
        <v>1</v>
      </c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 t="shared" ref="AI13:AI35" si="1">SUM(D13:AH13)</f>
        <v>1</v>
      </c>
      <c r="AJ13" s="73"/>
    </row>
    <row r="14" spans="1:36" ht="34.9" customHeight="1" x14ac:dyDescent="0.4">
      <c r="A14" s="232"/>
      <c r="B14" s="140" t="s">
        <v>78</v>
      </c>
      <c r="C14" s="57"/>
      <c r="D14" s="57"/>
      <c r="E14" s="57"/>
      <c r="F14" s="57"/>
      <c r="G14" s="50">
        <v>1</v>
      </c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 t="shared" si="1"/>
        <v>1</v>
      </c>
      <c r="AJ14" s="73"/>
    </row>
    <row r="15" spans="1:36" ht="34.9" customHeight="1" x14ac:dyDescent="0.4">
      <c r="A15" s="244"/>
      <c r="B15" s="245" t="s">
        <v>79</v>
      </c>
      <c r="C15" s="57"/>
      <c r="D15" s="57"/>
      <c r="E15" s="57"/>
      <c r="F15" s="57">
        <v>1</v>
      </c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si="1"/>
        <v>1</v>
      </c>
      <c r="AJ15" s="73"/>
    </row>
    <row r="16" spans="1:36" ht="34.9" customHeight="1" x14ac:dyDescent="0.4">
      <c r="A16" s="233"/>
      <c r="B16" s="167" t="s">
        <v>80</v>
      </c>
      <c r="C16" s="57"/>
      <c r="D16" s="57"/>
      <c r="E16" s="57"/>
      <c r="F16" s="57"/>
      <c r="G16" s="50"/>
      <c r="H16" s="57"/>
      <c r="I16" s="50"/>
      <c r="J16" s="50"/>
      <c r="K16" s="50">
        <v>1</v>
      </c>
      <c r="L16" s="50"/>
      <c r="M16" s="50"/>
      <c r="N16" s="50"/>
      <c r="O16" s="50"/>
      <c r="P16" s="50"/>
      <c r="Q16" s="50"/>
      <c r="R16" s="50">
        <v>1</v>
      </c>
      <c r="S16" s="50"/>
      <c r="T16" s="50"/>
      <c r="U16" s="50"/>
      <c r="V16" s="50"/>
      <c r="W16" s="50"/>
      <c r="X16" s="50"/>
      <c r="Y16" s="50">
        <v>1</v>
      </c>
      <c r="Z16" s="50"/>
      <c r="AA16" s="50">
        <v>1</v>
      </c>
      <c r="AB16" s="50"/>
      <c r="AC16" s="50"/>
      <c r="AD16" s="50"/>
      <c r="AE16" s="50"/>
      <c r="AF16" s="57">
        <v>1</v>
      </c>
      <c r="AG16" s="57"/>
      <c r="AH16" s="57"/>
      <c r="AI16" s="58">
        <f t="shared" si="1"/>
        <v>5</v>
      </c>
      <c r="AJ16" s="73"/>
    </row>
    <row r="17" spans="1:36" ht="53.25" customHeight="1" x14ac:dyDescent="0.4">
      <c r="A17" s="151" t="s">
        <v>81</v>
      </c>
      <c r="B17" s="150" t="s">
        <v>82</v>
      </c>
      <c r="C17" s="57"/>
      <c r="D17" s="57"/>
      <c r="E17" s="57"/>
      <c r="F17" s="57"/>
      <c r="G17" s="50"/>
      <c r="H17" s="57"/>
      <c r="I17" s="50"/>
      <c r="J17" s="50">
        <v>1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7"/>
      <c r="AI17" s="58">
        <f t="shared" si="1"/>
        <v>1</v>
      </c>
      <c r="AJ17" s="73"/>
    </row>
    <row r="18" spans="1:36" ht="34" x14ac:dyDescent="0.4">
      <c r="A18" s="240" t="s">
        <v>83</v>
      </c>
      <c r="B18" s="144" t="s">
        <v>84</v>
      </c>
      <c r="C18" s="57"/>
      <c r="D18" s="57">
        <v>0.5</v>
      </c>
      <c r="E18" s="57">
        <v>0.5</v>
      </c>
      <c r="F18" s="57">
        <v>0.5</v>
      </c>
      <c r="G18" s="50">
        <v>0.5</v>
      </c>
      <c r="H18" s="57"/>
      <c r="I18" s="50"/>
      <c r="J18" s="50">
        <v>0.5</v>
      </c>
      <c r="K18" s="50">
        <v>0.5</v>
      </c>
      <c r="L18" s="50">
        <v>0.5</v>
      </c>
      <c r="M18" s="50">
        <v>0.5</v>
      </c>
      <c r="N18" s="50">
        <v>0.5</v>
      </c>
      <c r="O18" s="50"/>
      <c r="P18" s="50"/>
      <c r="Q18" s="50">
        <v>0.5</v>
      </c>
      <c r="R18" s="50">
        <v>0.5</v>
      </c>
      <c r="S18" s="50">
        <v>0.5</v>
      </c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 t="shared" si="1"/>
        <v>6</v>
      </c>
      <c r="AJ18" s="73"/>
    </row>
    <row r="19" spans="1:36" ht="51" x14ac:dyDescent="0.4">
      <c r="A19" s="241"/>
      <c r="B19" s="153" t="s">
        <v>85</v>
      </c>
      <c r="C19" s="145"/>
      <c r="D19" s="57">
        <v>3.5</v>
      </c>
      <c r="E19" s="57">
        <v>2.5</v>
      </c>
      <c r="F19" s="57"/>
      <c r="G19" s="50"/>
      <c r="H19" s="57"/>
      <c r="I19" s="50"/>
      <c r="J19" s="50">
        <v>2</v>
      </c>
      <c r="K19" s="50">
        <v>2</v>
      </c>
      <c r="L19" s="50">
        <v>3</v>
      </c>
      <c r="M19" s="50">
        <v>2</v>
      </c>
      <c r="N19" s="50">
        <v>2</v>
      </c>
      <c r="O19" s="50"/>
      <c r="P19" s="50"/>
      <c r="Q19" s="50">
        <v>1</v>
      </c>
      <c r="R19" s="50">
        <v>1</v>
      </c>
      <c r="S19" s="50"/>
      <c r="T19" s="50">
        <v>1</v>
      </c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 t="shared" si="1"/>
        <v>20</v>
      </c>
      <c r="AJ19" s="73"/>
    </row>
    <row r="20" spans="1:36" ht="68" x14ac:dyDescent="0.4">
      <c r="A20" s="242"/>
      <c r="B20" s="153" t="s">
        <v>86</v>
      </c>
      <c r="C20" s="145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>
        <v>3</v>
      </c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 t="shared" si="1"/>
        <v>3</v>
      </c>
      <c r="AJ20" s="73"/>
    </row>
    <row r="21" spans="1:36" ht="51" x14ac:dyDescent="0.4">
      <c r="A21" s="234" t="s">
        <v>87</v>
      </c>
      <c r="B21" s="152" t="s">
        <v>88</v>
      </c>
      <c r="C21" s="145"/>
      <c r="D21" s="57">
        <v>2</v>
      </c>
      <c r="E21" s="57">
        <v>2</v>
      </c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7"/>
      <c r="AI21" s="58">
        <f t="shared" si="1"/>
        <v>4</v>
      </c>
      <c r="AJ21" s="73"/>
    </row>
    <row r="22" spans="1:36" ht="34.9" customHeight="1" x14ac:dyDescent="0.4">
      <c r="A22" s="235"/>
      <c r="B22" s="154" t="s">
        <v>89</v>
      </c>
      <c r="C22" s="57"/>
      <c r="D22" s="57"/>
      <c r="E22" s="57">
        <v>2</v>
      </c>
      <c r="F22" s="57">
        <v>4.5</v>
      </c>
      <c r="G22" s="50">
        <v>5.5</v>
      </c>
      <c r="H22" s="57"/>
      <c r="I22" s="50"/>
      <c r="J22" s="50">
        <v>3.5</v>
      </c>
      <c r="K22" s="50">
        <v>3.5</v>
      </c>
      <c r="L22" s="50">
        <v>3.5</v>
      </c>
      <c r="M22" s="50">
        <v>3.5</v>
      </c>
      <c r="N22" s="50">
        <v>4</v>
      </c>
      <c r="O22" s="50"/>
      <c r="P22" s="50"/>
      <c r="Q22" s="50">
        <v>4</v>
      </c>
      <c r="R22" s="50">
        <v>4</v>
      </c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 t="shared" si="1"/>
        <v>38</v>
      </c>
      <c r="AJ22" s="73"/>
    </row>
    <row r="23" spans="1:36" ht="34.9" customHeight="1" x14ac:dyDescent="0.4">
      <c r="A23" s="235"/>
      <c r="B23" s="154" t="s">
        <v>90</v>
      </c>
      <c r="C23" s="57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>
        <v>0.5</v>
      </c>
      <c r="O23" s="50"/>
      <c r="P23" s="50"/>
      <c r="Q23" s="50">
        <v>0.5</v>
      </c>
      <c r="R23" s="50">
        <v>0.5</v>
      </c>
      <c r="S23" s="50">
        <v>0.5</v>
      </c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 t="shared" si="1"/>
        <v>2</v>
      </c>
      <c r="AJ23" s="73"/>
    </row>
    <row r="24" spans="1:36" ht="34" x14ac:dyDescent="0.4">
      <c r="A24" s="235"/>
      <c r="B24" s="152" t="s">
        <v>91</v>
      </c>
      <c r="C24" s="145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>
        <v>1</v>
      </c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 t="shared" si="1"/>
        <v>1</v>
      </c>
      <c r="AJ24" s="73"/>
    </row>
    <row r="25" spans="1:36" ht="51" x14ac:dyDescent="0.4">
      <c r="A25" s="235"/>
      <c r="B25" s="164" t="s">
        <v>92</v>
      </c>
      <c r="C25" s="145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>
        <v>6</v>
      </c>
      <c r="T25" s="50">
        <v>1</v>
      </c>
      <c r="U25" s="50">
        <v>3</v>
      </c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7"/>
      <c r="AI25" s="58">
        <f t="shared" si="1"/>
        <v>10</v>
      </c>
      <c r="AJ25" s="73"/>
    </row>
    <row r="26" spans="1:36" ht="34" x14ac:dyDescent="0.4">
      <c r="A26" s="236"/>
      <c r="B26" s="163" t="s">
        <v>93</v>
      </c>
      <c r="C26" s="145"/>
      <c r="D26" s="57"/>
      <c r="E26" s="57"/>
      <c r="F26" s="57"/>
      <c r="G26" s="50"/>
      <c r="H26" s="57"/>
      <c r="I26" s="50"/>
      <c r="J26" s="50"/>
      <c r="K26" s="50"/>
      <c r="L26" s="50"/>
      <c r="M26" s="50">
        <v>1</v>
      </c>
      <c r="N26" s="50"/>
      <c r="O26" s="50"/>
      <c r="P26" s="50"/>
      <c r="Q26" s="50"/>
      <c r="R26" s="50"/>
      <c r="S26" s="50"/>
      <c r="T26" s="50">
        <v>1</v>
      </c>
      <c r="U26" s="50"/>
      <c r="V26" s="50"/>
      <c r="W26" s="50"/>
      <c r="X26" s="50"/>
      <c r="Y26" s="50"/>
      <c r="Z26" s="50"/>
      <c r="AA26" s="50">
        <v>1</v>
      </c>
      <c r="AB26" s="50"/>
      <c r="AC26" s="50"/>
      <c r="AD26" s="50"/>
      <c r="AE26" s="50"/>
      <c r="AF26" s="57"/>
      <c r="AG26" s="57"/>
      <c r="AH26" s="57">
        <v>1</v>
      </c>
      <c r="AI26" s="58">
        <f t="shared" si="1"/>
        <v>4</v>
      </c>
      <c r="AJ26" s="73"/>
    </row>
    <row r="27" spans="1:36" ht="17" x14ac:dyDescent="0.4">
      <c r="A27" s="157"/>
      <c r="B27" s="163" t="s">
        <v>94</v>
      </c>
      <c r="C27" s="145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>
        <v>1</v>
      </c>
      <c r="Z27" s="50"/>
      <c r="AA27" s="50"/>
      <c r="AB27" s="50"/>
      <c r="AC27" s="50"/>
      <c r="AD27" s="50"/>
      <c r="AE27" s="50"/>
      <c r="AF27" s="57"/>
      <c r="AG27" s="57"/>
      <c r="AH27" s="57"/>
      <c r="AI27" s="58">
        <f t="shared" si="1"/>
        <v>1</v>
      </c>
      <c r="AJ27" s="73"/>
    </row>
    <row r="28" spans="1:36" ht="17" x14ac:dyDescent="0.4">
      <c r="A28" s="157"/>
      <c r="B28" s="163" t="s">
        <v>95</v>
      </c>
      <c r="C28" s="145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>
        <v>1</v>
      </c>
      <c r="Z28" s="50"/>
      <c r="AA28" s="50"/>
      <c r="AB28" s="50"/>
      <c r="AC28" s="50"/>
      <c r="AD28" s="50"/>
      <c r="AE28" s="50"/>
      <c r="AF28" s="57"/>
      <c r="AG28" s="57"/>
      <c r="AH28" s="57"/>
      <c r="AI28" s="58">
        <f t="shared" si="1"/>
        <v>1</v>
      </c>
      <c r="AJ28" s="73"/>
    </row>
    <row r="29" spans="1:36" ht="17" x14ac:dyDescent="0.4">
      <c r="A29" s="66" t="s">
        <v>31</v>
      </c>
      <c r="B29" s="14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8">
        <f t="shared" si="1"/>
        <v>0</v>
      </c>
      <c r="AJ29" s="73"/>
    </row>
    <row r="30" spans="1:36" ht="17" x14ac:dyDescent="0.4">
      <c r="A30" s="141"/>
      <c r="B30" s="56" t="s">
        <v>96</v>
      </c>
      <c r="C30" s="57"/>
      <c r="D30" s="57">
        <v>1</v>
      </c>
      <c r="E30" s="57">
        <v>1</v>
      </c>
      <c r="F30" s="57">
        <v>1</v>
      </c>
      <c r="G30" s="50">
        <v>1</v>
      </c>
      <c r="H30" s="57"/>
      <c r="I30" s="50"/>
      <c r="J30" s="50">
        <v>1</v>
      </c>
      <c r="K30" s="50">
        <v>1</v>
      </c>
      <c r="L30" s="50">
        <v>1</v>
      </c>
      <c r="M30" s="50">
        <v>1</v>
      </c>
      <c r="N30" s="50">
        <v>1</v>
      </c>
      <c r="O30" s="50"/>
      <c r="P30" s="50"/>
      <c r="Q30" s="50">
        <v>1</v>
      </c>
      <c r="R30" s="50">
        <v>1</v>
      </c>
      <c r="S30" s="50"/>
      <c r="T30" s="50">
        <v>1</v>
      </c>
      <c r="U30" s="50">
        <v>1</v>
      </c>
      <c r="V30" s="50"/>
      <c r="W30" s="50"/>
      <c r="X30" s="50">
        <v>1</v>
      </c>
      <c r="Y30" s="50">
        <v>1</v>
      </c>
      <c r="Z30" s="161">
        <v>1</v>
      </c>
      <c r="AA30" s="50">
        <v>1</v>
      </c>
      <c r="AB30" s="50">
        <v>1</v>
      </c>
      <c r="AC30" s="50"/>
      <c r="AD30" s="50"/>
      <c r="AE30" s="50">
        <v>1</v>
      </c>
      <c r="AF30" s="57">
        <v>1</v>
      </c>
      <c r="AG30" s="57">
        <v>1</v>
      </c>
      <c r="AH30" s="57">
        <v>1</v>
      </c>
      <c r="AI30" s="58">
        <f t="shared" si="1"/>
        <v>22</v>
      </c>
      <c r="AJ30" s="73"/>
    </row>
    <row r="31" spans="1:36" ht="17" x14ac:dyDescent="0.4">
      <c r="A31" s="142"/>
      <c r="B31" s="156" t="s">
        <v>94</v>
      </c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159"/>
      <c r="Z31" s="158"/>
      <c r="AA31" s="160"/>
      <c r="AB31" s="50"/>
      <c r="AC31" s="50"/>
      <c r="AD31" s="50"/>
      <c r="AE31" s="50"/>
      <c r="AF31" s="57"/>
      <c r="AG31" s="171"/>
      <c r="AH31" s="171"/>
      <c r="AI31" s="58">
        <f t="shared" si="1"/>
        <v>0</v>
      </c>
      <c r="AJ31" s="73"/>
    </row>
    <row r="32" spans="1:36" ht="34" x14ac:dyDescent="0.4">
      <c r="A32" s="155" t="s">
        <v>97</v>
      </c>
      <c r="B32" s="149" t="s">
        <v>98</v>
      </c>
      <c r="C32" s="145"/>
      <c r="D32" s="57"/>
      <c r="E32" s="57"/>
      <c r="F32" s="57"/>
      <c r="G32" s="50"/>
      <c r="H32" s="57"/>
      <c r="I32" s="50"/>
      <c r="J32" s="50"/>
      <c r="K32" s="50">
        <v>1</v>
      </c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159"/>
      <c r="Z32" s="158"/>
      <c r="AA32" s="160"/>
      <c r="AB32" s="50"/>
      <c r="AC32" s="50"/>
      <c r="AD32" s="50"/>
      <c r="AE32" s="50"/>
      <c r="AF32" s="169"/>
      <c r="AG32" s="168"/>
      <c r="AH32" s="168"/>
      <c r="AI32" s="58">
        <f t="shared" si="1"/>
        <v>1</v>
      </c>
      <c r="AJ32" s="170"/>
    </row>
    <row r="33" spans="1:36" ht="34" x14ac:dyDescent="0.4">
      <c r="A33" s="237" t="s">
        <v>99</v>
      </c>
      <c r="B33" s="166" t="s">
        <v>100</v>
      </c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>
        <v>4</v>
      </c>
      <c r="U33" s="50">
        <v>4</v>
      </c>
      <c r="V33" s="50"/>
      <c r="W33" s="50"/>
      <c r="X33" s="50">
        <v>4</v>
      </c>
      <c r="Y33" s="159">
        <v>4</v>
      </c>
      <c r="Z33" s="158"/>
      <c r="AA33" s="160"/>
      <c r="AB33" s="50"/>
      <c r="AC33" s="50"/>
      <c r="AD33" s="50"/>
      <c r="AE33" s="50"/>
      <c r="AF33" s="169"/>
      <c r="AG33" s="168"/>
      <c r="AH33" s="168"/>
      <c r="AI33" s="58">
        <f t="shared" si="1"/>
        <v>16</v>
      </c>
      <c r="AJ33" s="170"/>
    </row>
    <row r="34" spans="1:36" ht="17" x14ac:dyDescent="0.4">
      <c r="A34" s="238"/>
      <c r="B34" s="165" t="s">
        <v>101</v>
      </c>
      <c r="C34" s="145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159"/>
      <c r="Z34" s="158">
        <v>7</v>
      </c>
      <c r="AA34" s="160">
        <v>5</v>
      </c>
      <c r="AB34" s="50">
        <v>7</v>
      </c>
      <c r="AC34" s="50"/>
      <c r="AD34" s="50"/>
      <c r="AE34" s="50">
        <v>7</v>
      </c>
      <c r="AF34" s="169">
        <v>6</v>
      </c>
      <c r="AG34" s="168">
        <v>7</v>
      </c>
      <c r="AH34" s="168">
        <v>6</v>
      </c>
      <c r="AI34" s="58">
        <f t="shared" si="1"/>
        <v>45</v>
      </c>
      <c r="AJ34" s="170"/>
    </row>
    <row r="35" spans="1:36" ht="51" x14ac:dyDescent="0.4">
      <c r="A35" s="239"/>
      <c r="B35" s="150" t="s">
        <v>102</v>
      </c>
      <c r="C35" s="57"/>
      <c r="D35" s="57"/>
      <c r="E35" s="57"/>
      <c r="F35" s="57">
        <v>1</v>
      </c>
      <c r="G35" s="50"/>
      <c r="H35" s="57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159"/>
      <c r="Z35" s="158"/>
      <c r="AA35" s="160"/>
      <c r="AB35" s="50"/>
      <c r="AC35" s="50"/>
      <c r="AD35" s="50"/>
      <c r="AE35" s="50"/>
      <c r="AF35" s="169"/>
      <c r="AG35" s="168"/>
      <c r="AH35" s="168"/>
      <c r="AI35" s="58">
        <f t="shared" si="1"/>
        <v>1</v>
      </c>
      <c r="AJ35" s="170"/>
    </row>
    <row r="36" spans="1:36" ht="13.5" customHeight="1" x14ac:dyDescent="0.4">
      <c r="A36" s="143"/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162"/>
      <c r="AA36" s="61"/>
      <c r="AB36" s="61"/>
      <c r="AC36" s="61"/>
      <c r="AD36" s="61"/>
      <c r="AE36" s="61"/>
      <c r="AF36" s="61"/>
      <c r="AG36" s="62"/>
      <c r="AH36" s="62"/>
      <c r="AI36" s="62"/>
      <c r="AJ36" s="73"/>
    </row>
    <row r="37" spans="1:36" ht="17" x14ac:dyDescent="0.4">
      <c r="A37" s="209" t="s">
        <v>38</v>
      </c>
      <c r="B37" s="210"/>
      <c r="C37" s="211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7"/>
      <c r="AG37" s="57"/>
      <c r="AH37" s="57"/>
      <c r="AI37" s="58">
        <f>SUM(D37:AH37)</f>
        <v>0</v>
      </c>
      <c r="AJ37" s="73"/>
    </row>
    <row r="38" spans="1:36" ht="17" x14ac:dyDescent="0.4">
      <c r="A38" s="209" t="s">
        <v>39</v>
      </c>
      <c r="B38" s="210"/>
      <c r="C38" s="211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7"/>
      <c r="AG38" s="57"/>
      <c r="AH38" s="57"/>
      <c r="AI38" s="58">
        <f>SUM(D38:AH38)</f>
        <v>0</v>
      </c>
      <c r="AJ38" s="73"/>
    </row>
    <row r="39" spans="1:36" ht="17" x14ac:dyDescent="0.4">
      <c r="A39" s="212" t="s">
        <v>40</v>
      </c>
      <c r="B39" s="213"/>
      <c r="C39" s="214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7"/>
      <c r="AG39" s="57"/>
      <c r="AH39" s="57"/>
      <c r="AI39" s="58">
        <f>SUM(D39:AH39)</f>
        <v>0</v>
      </c>
      <c r="AJ39" s="73"/>
    </row>
    <row r="40" spans="1:36" ht="17" x14ac:dyDescent="0.4">
      <c r="A40" s="209" t="s">
        <v>41</v>
      </c>
      <c r="B40" s="210"/>
      <c r="C40" s="211"/>
      <c r="D40" s="57">
        <f>SUM(D11:D31)</f>
        <v>8</v>
      </c>
      <c r="E40" s="57">
        <f>SUM(E11:E31)</f>
        <v>8</v>
      </c>
      <c r="F40" s="57">
        <f>SUM(F11:F35)</f>
        <v>8</v>
      </c>
      <c r="G40" s="57">
        <f>SUM(G11:G31)</f>
        <v>8</v>
      </c>
      <c r="H40" s="57">
        <f>SUM(H11:H31)</f>
        <v>0</v>
      </c>
      <c r="I40" s="50">
        <f>SUM(I11:I31)</f>
        <v>0</v>
      </c>
      <c r="J40" s="50">
        <f>SUM(J11:J31)</f>
        <v>8</v>
      </c>
      <c r="K40" s="50">
        <f>SUM(K11:K31)</f>
        <v>8</v>
      </c>
      <c r="L40" s="50">
        <f>SUM(L11:L31)</f>
        <v>8</v>
      </c>
      <c r="M40" s="50">
        <f>SUM(M11:M31)</f>
        <v>8</v>
      </c>
      <c r="N40" s="50">
        <f>SUM(N11:N31)</f>
        <v>8</v>
      </c>
      <c r="O40" s="50">
        <f>SUM(O11:O31)</f>
        <v>0</v>
      </c>
      <c r="P40" s="50">
        <f>SUM(P11:P31)</f>
        <v>0</v>
      </c>
      <c r="Q40" s="50">
        <f>SUM(Q11:Q31)</f>
        <v>8</v>
      </c>
      <c r="R40" s="50">
        <f>SUM(R11:R31)</f>
        <v>8</v>
      </c>
      <c r="S40" s="50">
        <f>SUM(S11:S31)</f>
        <v>8</v>
      </c>
      <c r="T40" s="50">
        <f>SUM(T11:T35)</f>
        <v>8</v>
      </c>
      <c r="U40" s="50">
        <f>SUM(U11:U35)</f>
        <v>8</v>
      </c>
      <c r="V40" s="50">
        <f>SUM(V11:V31)</f>
        <v>0</v>
      </c>
      <c r="W40" s="50">
        <f>SUM(W11:W31)</f>
        <v>0</v>
      </c>
      <c r="X40" s="50">
        <f>SUM(X11:X35)</f>
        <v>8</v>
      </c>
      <c r="Y40" s="50">
        <f>SUM(Y11:Y35)</f>
        <v>8</v>
      </c>
      <c r="Z40" s="50">
        <f>SUM(Z11:Z35)</f>
        <v>8</v>
      </c>
      <c r="AA40" s="50">
        <f>SUM(AA11:AA35)</f>
        <v>8</v>
      </c>
      <c r="AB40" s="50">
        <f>SUM(AB11:AB35)</f>
        <v>8</v>
      </c>
      <c r="AC40" s="50">
        <f>SUM(AC11:AC31)</f>
        <v>0</v>
      </c>
      <c r="AD40" s="50">
        <f>SUM(AD11:AD31)</f>
        <v>0</v>
      </c>
      <c r="AE40" s="50">
        <f>SUM(AE11:AE35)</f>
        <v>8</v>
      </c>
      <c r="AF40" s="50">
        <f>SUM(AF11:AF35)</f>
        <v>8</v>
      </c>
      <c r="AG40" s="50">
        <f>SUM(AG11:AG35)</f>
        <v>8</v>
      </c>
      <c r="AH40" s="50">
        <f>SUM(AH11:AH35)</f>
        <v>8</v>
      </c>
      <c r="AI40" s="58">
        <f>SUM(D40:AH40)</f>
        <v>184</v>
      </c>
      <c r="AJ40" s="73"/>
    </row>
    <row r="41" spans="1:36" ht="15" thickBot="1" x14ac:dyDescent="0.4"/>
    <row r="42" spans="1:36" s="93" customFormat="1" ht="18" customHeight="1" x14ac:dyDescent="0.35">
      <c r="A42" s="91"/>
      <c r="B42" s="92" t="s">
        <v>42</v>
      </c>
      <c r="D42" s="4"/>
      <c r="E42" s="176"/>
      <c r="F42" s="176"/>
      <c r="G42" s="176"/>
      <c r="H42" s="176"/>
      <c r="I42" s="176"/>
      <c r="J42" s="176"/>
      <c r="S42" s="229" t="s">
        <v>43</v>
      </c>
      <c r="T42" s="230"/>
      <c r="U42" s="230"/>
      <c r="V42" s="230"/>
      <c r="W42" s="230"/>
      <c r="X42" s="230"/>
      <c r="Y42" s="230"/>
      <c r="Z42" s="230"/>
      <c r="AA42" s="231"/>
      <c r="AC42" s="215" t="s">
        <v>44</v>
      </c>
      <c r="AD42" s="216"/>
      <c r="AE42" s="216"/>
      <c r="AF42" s="216"/>
      <c r="AG42" s="216"/>
      <c r="AH42" s="216"/>
      <c r="AI42" s="216"/>
      <c r="AJ42" s="217"/>
    </row>
    <row r="43" spans="1:36" ht="15.5" x14ac:dyDescent="0.35">
      <c r="A43" s="69"/>
      <c r="B43" s="49" t="s">
        <v>45</v>
      </c>
      <c r="E43" s="176"/>
      <c r="F43" s="176"/>
      <c r="G43" s="176"/>
      <c r="H43" s="176"/>
      <c r="I43" s="176"/>
      <c r="J43" s="176"/>
      <c r="S43" s="218" t="s">
        <v>46</v>
      </c>
      <c r="T43" s="219"/>
      <c r="U43" s="220" t="s">
        <v>103</v>
      </c>
      <c r="V43" s="220"/>
      <c r="W43" s="220"/>
      <c r="X43" s="220"/>
      <c r="Y43" s="220"/>
      <c r="Z43" s="220"/>
      <c r="AA43" s="221"/>
      <c r="AC43" s="192" t="s">
        <v>48</v>
      </c>
      <c r="AD43" s="178"/>
      <c r="AE43" s="178"/>
      <c r="AF43" s="178"/>
      <c r="AG43" s="178"/>
      <c r="AH43" s="178"/>
      <c r="AI43" s="178"/>
      <c r="AJ43" s="179"/>
    </row>
    <row r="44" spans="1:36" ht="18.649999999999999" customHeight="1" x14ac:dyDescent="0.35">
      <c r="A44" s="70"/>
      <c r="B44" s="49" t="s">
        <v>49</v>
      </c>
      <c r="E44" s="176"/>
      <c r="F44" s="176"/>
      <c r="G44" s="176"/>
      <c r="H44" s="176"/>
      <c r="I44" s="176"/>
      <c r="J44" s="176"/>
      <c r="S44" s="218"/>
      <c r="T44" s="219"/>
      <c r="U44" s="220"/>
      <c r="V44" s="220"/>
      <c r="W44" s="220"/>
      <c r="X44" s="220"/>
      <c r="Y44" s="220"/>
      <c r="Z44" s="220"/>
      <c r="AA44" s="221"/>
      <c r="AC44" s="193"/>
      <c r="AD44" s="181"/>
      <c r="AE44" s="181"/>
      <c r="AF44" s="181"/>
      <c r="AG44" s="181"/>
      <c r="AH44" s="181"/>
      <c r="AI44" s="181"/>
      <c r="AJ44" s="182"/>
    </row>
    <row r="45" spans="1:36" ht="18.649999999999999" customHeight="1" x14ac:dyDescent="0.35">
      <c r="A45" s="71"/>
      <c r="B45" s="49" t="s">
        <v>50</v>
      </c>
      <c r="E45" s="176"/>
      <c r="F45" s="176"/>
      <c r="G45" s="176"/>
      <c r="H45" s="176"/>
      <c r="I45" s="176"/>
      <c r="J45" s="176"/>
      <c r="S45" s="218"/>
      <c r="T45" s="219"/>
      <c r="U45" s="220"/>
      <c r="V45" s="220"/>
      <c r="W45" s="220"/>
      <c r="X45" s="220"/>
      <c r="Y45" s="220"/>
      <c r="Z45" s="220"/>
      <c r="AA45" s="221"/>
      <c r="AC45" s="193"/>
      <c r="AD45" s="181"/>
      <c r="AE45" s="181"/>
      <c r="AF45" s="181"/>
      <c r="AG45" s="181"/>
      <c r="AH45" s="181"/>
      <c r="AI45" s="181"/>
      <c r="AJ45" s="182"/>
    </row>
    <row r="46" spans="1:36" ht="19" customHeight="1" x14ac:dyDescent="0.35">
      <c r="S46" s="218"/>
      <c r="T46" s="219"/>
      <c r="U46" s="220"/>
      <c r="V46" s="220"/>
      <c r="W46" s="220"/>
      <c r="X46" s="220"/>
      <c r="Y46" s="220"/>
      <c r="Z46" s="220"/>
      <c r="AA46" s="221"/>
      <c r="AC46" s="193"/>
      <c r="AD46" s="181"/>
      <c r="AE46" s="181"/>
      <c r="AF46" s="181"/>
      <c r="AG46" s="181"/>
      <c r="AH46" s="181"/>
      <c r="AI46" s="181"/>
      <c r="AJ46" s="182"/>
    </row>
    <row r="47" spans="1:36" ht="18.5" x14ac:dyDescent="0.45">
      <c r="A47" s="72" t="s">
        <v>51</v>
      </c>
      <c r="B47" s="46"/>
      <c r="C47" s="63"/>
      <c r="D47" s="44"/>
      <c r="E47" s="44"/>
      <c r="F47" s="44"/>
      <c r="G47" s="44"/>
      <c r="H47" s="44"/>
      <c r="S47" s="218"/>
      <c r="T47" s="219"/>
      <c r="U47" s="220"/>
      <c r="V47" s="220"/>
      <c r="W47" s="220"/>
      <c r="X47" s="220"/>
      <c r="Y47" s="220"/>
      <c r="Z47" s="220"/>
      <c r="AA47" s="221"/>
      <c r="AC47" s="222"/>
      <c r="AD47" s="223"/>
      <c r="AE47" s="223"/>
      <c r="AF47" s="223"/>
      <c r="AG47" s="223"/>
      <c r="AH47" s="223"/>
      <c r="AI47" s="223"/>
      <c r="AJ47" s="224"/>
    </row>
    <row r="48" spans="1:36" ht="18.5" x14ac:dyDescent="0.45">
      <c r="A48" s="173" t="s">
        <v>52</v>
      </c>
      <c r="B48" s="173"/>
      <c r="C48" s="63">
        <f>COUNTIF(D39:AH39,"=8")</f>
        <v>0</v>
      </c>
      <c r="D48" s="44"/>
      <c r="E48" s="44"/>
      <c r="F48" s="44"/>
      <c r="G48" s="44"/>
      <c r="H48" s="44"/>
      <c r="S48" s="218" t="s">
        <v>53</v>
      </c>
      <c r="T48" s="219"/>
      <c r="U48" s="220" t="s">
        <v>104</v>
      </c>
      <c r="V48" s="220"/>
      <c r="W48" s="220"/>
      <c r="X48" s="220"/>
      <c r="Y48" s="220"/>
      <c r="Z48" s="220"/>
      <c r="AA48" s="221"/>
      <c r="AC48" s="193" t="s">
        <v>200</v>
      </c>
      <c r="AD48" s="181"/>
      <c r="AE48" s="181"/>
      <c r="AF48" s="181"/>
      <c r="AG48" s="181"/>
      <c r="AH48" s="181"/>
      <c r="AI48" s="181"/>
      <c r="AJ48" s="182"/>
    </row>
    <row r="49" spans="1:36" ht="18.5" x14ac:dyDescent="0.45">
      <c r="A49" s="63" t="s">
        <v>56</v>
      </c>
      <c r="B49" s="47"/>
      <c r="C49" s="64">
        <f>NETWORKDAYS(B2,B3)-C48</f>
        <v>23</v>
      </c>
      <c r="D49" s="44"/>
      <c r="E49" s="44"/>
      <c r="F49" s="44"/>
      <c r="G49" s="44"/>
      <c r="H49" s="44"/>
      <c r="S49" s="218"/>
      <c r="T49" s="219"/>
      <c r="U49" s="220"/>
      <c r="V49" s="220"/>
      <c r="W49" s="220"/>
      <c r="X49" s="220"/>
      <c r="Y49" s="220"/>
      <c r="Z49" s="220"/>
      <c r="AA49" s="221"/>
      <c r="AC49" s="193"/>
      <c r="AD49" s="181"/>
      <c r="AE49" s="181"/>
      <c r="AF49" s="181"/>
      <c r="AG49" s="181"/>
      <c r="AH49" s="181"/>
      <c r="AI49" s="181"/>
      <c r="AJ49" s="182"/>
    </row>
    <row r="50" spans="1:36" ht="18.5" x14ac:dyDescent="0.45">
      <c r="A50" s="63" t="s">
        <v>57</v>
      </c>
      <c r="B50" s="47"/>
      <c r="C50" s="63">
        <f>AI38/8</f>
        <v>0</v>
      </c>
      <c r="D50" s="44"/>
      <c r="E50" s="44"/>
      <c r="F50" s="44"/>
      <c r="G50" s="44"/>
      <c r="H50" s="44"/>
      <c r="S50" s="218"/>
      <c r="T50" s="219"/>
      <c r="U50" s="220"/>
      <c r="V50" s="220"/>
      <c r="W50" s="220"/>
      <c r="X50" s="220"/>
      <c r="Y50" s="220"/>
      <c r="Z50" s="220"/>
      <c r="AA50" s="221"/>
      <c r="AC50" s="193"/>
      <c r="AD50" s="181"/>
      <c r="AE50" s="181"/>
      <c r="AF50" s="181"/>
      <c r="AG50" s="181"/>
      <c r="AH50" s="181"/>
      <c r="AI50" s="181"/>
      <c r="AJ50" s="182"/>
    </row>
    <row r="51" spans="1:36" ht="18.5" x14ac:dyDescent="0.45">
      <c r="A51" s="63" t="s">
        <v>58</v>
      </c>
      <c r="B51" s="47"/>
      <c r="C51" s="63">
        <f>AI37/8</f>
        <v>0</v>
      </c>
      <c r="D51" s="44"/>
      <c r="E51" s="44"/>
      <c r="F51" s="44"/>
      <c r="G51" s="44"/>
      <c r="H51" s="44"/>
      <c r="S51" s="218"/>
      <c r="T51" s="219"/>
      <c r="U51" s="220"/>
      <c r="V51" s="220"/>
      <c r="W51" s="220"/>
      <c r="X51" s="220"/>
      <c r="Y51" s="220"/>
      <c r="Z51" s="220"/>
      <c r="AA51" s="221"/>
      <c r="AC51" s="193"/>
      <c r="AD51" s="181"/>
      <c r="AE51" s="181"/>
      <c r="AF51" s="181"/>
      <c r="AG51" s="181"/>
      <c r="AH51" s="181"/>
      <c r="AI51" s="181"/>
      <c r="AJ51" s="182"/>
    </row>
    <row r="52" spans="1:36" ht="19" thickBot="1" x14ac:dyDescent="0.5">
      <c r="A52" s="207" t="s">
        <v>59</v>
      </c>
      <c r="B52" s="207"/>
      <c r="C52" s="63">
        <f>COUNTIF(D40:AH40,"&gt;0")</f>
        <v>23</v>
      </c>
      <c r="D52" s="44"/>
      <c r="E52" s="44"/>
      <c r="F52" s="44"/>
      <c r="G52" s="44"/>
      <c r="H52" s="44"/>
      <c r="S52" s="225"/>
      <c r="T52" s="226"/>
      <c r="U52" s="227"/>
      <c r="V52" s="227"/>
      <c r="W52" s="227"/>
      <c r="X52" s="227"/>
      <c r="Y52" s="227"/>
      <c r="Z52" s="227"/>
      <c r="AA52" s="228"/>
      <c r="AC52" s="194"/>
      <c r="AD52" s="184"/>
      <c r="AE52" s="184"/>
      <c r="AF52" s="184"/>
      <c r="AG52" s="184"/>
      <c r="AH52" s="184"/>
      <c r="AI52" s="184"/>
      <c r="AJ52" s="185"/>
    </row>
    <row r="53" spans="1:36" ht="18.5" x14ac:dyDescent="0.45">
      <c r="A53" s="63" t="s">
        <v>60</v>
      </c>
      <c r="B53" s="47"/>
      <c r="C53" s="65">
        <f>C52/(C52+C50+C51)</f>
        <v>1</v>
      </c>
      <c r="D53" s="44"/>
      <c r="E53" s="44"/>
      <c r="F53" s="44"/>
      <c r="G53" s="44"/>
      <c r="H53" s="44"/>
    </row>
    <row r="54" spans="1:36" ht="18.5" x14ac:dyDescent="0.45">
      <c r="A54" s="63"/>
      <c r="B54" s="47"/>
      <c r="C54" s="63"/>
      <c r="D54" s="44"/>
      <c r="E54" s="44"/>
      <c r="F54" s="44"/>
      <c r="G54" s="44"/>
      <c r="H54" s="44"/>
    </row>
    <row r="55" spans="1:36" ht="18.5" x14ac:dyDescent="0.45">
      <c r="A55" s="72" t="s">
        <v>61</v>
      </c>
      <c r="B55" s="46"/>
      <c r="C55" s="63"/>
      <c r="D55" s="44"/>
      <c r="E55" s="44"/>
      <c r="F55" s="44"/>
      <c r="G55" s="44"/>
      <c r="H55" s="44"/>
    </row>
    <row r="56" spans="1:36" ht="35.5" customHeight="1" x14ac:dyDescent="0.45">
      <c r="A56" s="207" t="s">
        <v>62</v>
      </c>
      <c r="B56" s="207"/>
      <c r="C56" s="63">
        <f>AI40</f>
        <v>184</v>
      </c>
      <c r="D56" s="44"/>
      <c r="E56" s="44"/>
      <c r="F56" s="44"/>
      <c r="G56" s="44"/>
      <c r="H56" s="44"/>
    </row>
    <row r="57" spans="1:36" ht="38.15" customHeight="1" x14ac:dyDescent="0.45">
      <c r="A57" s="207" t="s">
        <v>63</v>
      </c>
      <c r="B57" s="207"/>
      <c r="C57" s="63">
        <v>39</v>
      </c>
      <c r="D57" s="44"/>
      <c r="E57" s="44"/>
      <c r="F57" s="44"/>
      <c r="G57" s="44"/>
      <c r="H57" s="44"/>
    </row>
    <row r="58" spans="1:36" ht="18.5" x14ac:dyDescent="0.45">
      <c r="A58" s="63" t="s">
        <v>64</v>
      </c>
      <c r="B58" s="48"/>
      <c r="C58" s="63">
        <f>SUMIFS($AI$12:$AI$31, $C$12:$C$31, "Morning")</f>
        <v>0</v>
      </c>
      <c r="D58" s="44"/>
      <c r="E58" s="44"/>
      <c r="F58" s="44"/>
      <c r="G58" s="44"/>
      <c r="H58" s="44"/>
    </row>
    <row r="59" spans="1:36" ht="18.5" x14ac:dyDescent="0.45">
      <c r="A59" s="63" t="s">
        <v>65</v>
      </c>
      <c r="B59" s="48"/>
      <c r="C59" s="63">
        <f>SUMIFS($AI$12:$AI$31, $C$12:$C$31, "Afternoon")</f>
        <v>0</v>
      </c>
      <c r="D59" s="44"/>
      <c r="E59" s="44"/>
      <c r="F59" s="44"/>
      <c r="G59" s="44"/>
      <c r="H59" s="44"/>
      <c r="I59" s="44"/>
      <c r="J59" s="44"/>
    </row>
    <row r="60" spans="1:36" ht="18.5" x14ac:dyDescent="0.45">
      <c r="A60" s="63" t="s">
        <v>66</v>
      </c>
      <c r="B60" s="48"/>
      <c r="C60" s="63">
        <f>SUMIFS($AI$12:$AI$31, $C$12:$C$31, "Night")</f>
        <v>0</v>
      </c>
      <c r="D60" s="44"/>
      <c r="E60" s="44"/>
      <c r="F60" s="44"/>
      <c r="G60" s="44"/>
      <c r="H60" s="44"/>
      <c r="I60" s="44"/>
      <c r="J60" s="44"/>
    </row>
    <row r="61" spans="1:36" ht="18.5" x14ac:dyDescent="0.45">
      <c r="A61" s="63"/>
      <c r="B61" s="47"/>
      <c r="C61" s="63"/>
      <c r="D61" s="44"/>
      <c r="E61" s="44"/>
      <c r="F61" s="44"/>
      <c r="G61" s="44"/>
      <c r="H61" s="44"/>
      <c r="I61" s="44"/>
      <c r="J61" s="44"/>
    </row>
    <row r="62" spans="1:36" ht="18.5" x14ac:dyDescent="0.45">
      <c r="A62" s="72" t="s">
        <v>67</v>
      </c>
      <c r="B62" s="46"/>
      <c r="C62" s="63"/>
      <c r="D62" s="44"/>
      <c r="E62" s="44"/>
      <c r="F62" s="44"/>
      <c r="G62" s="44"/>
      <c r="H62" s="44"/>
      <c r="I62" s="44"/>
      <c r="J62" s="44"/>
    </row>
    <row r="63" spans="1:36" ht="18.5" x14ac:dyDescent="0.45">
      <c r="A63" s="63" t="s">
        <v>68</v>
      </c>
      <c r="B63" s="47"/>
      <c r="C63" s="63"/>
      <c r="D63" s="44"/>
      <c r="E63" s="44"/>
      <c r="F63" s="44"/>
      <c r="G63" s="44"/>
      <c r="H63" s="44"/>
      <c r="I63" s="44"/>
      <c r="J63" s="44"/>
    </row>
    <row r="64" spans="1:36" ht="18.5" x14ac:dyDescent="0.45">
      <c r="A64" s="63" t="s">
        <v>69</v>
      </c>
      <c r="B64" s="47"/>
      <c r="C64" s="63"/>
      <c r="D64" s="44"/>
      <c r="E64" s="44"/>
      <c r="F64" s="44"/>
      <c r="G64" s="44"/>
      <c r="H64" s="44"/>
      <c r="I64" s="44"/>
      <c r="J64" s="44"/>
    </row>
    <row r="65" spans="1:10" ht="18.5" x14ac:dyDescent="0.45">
      <c r="A65" s="63"/>
      <c r="B65" s="47"/>
      <c r="C65" s="63"/>
      <c r="D65" s="44"/>
      <c r="E65" s="44"/>
      <c r="F65" s="44"/>
      <c r="G65" s="44"/>
      <c r="H65" s="44"/>
      <c r="I65" s="44"/>
      <c r="J65" s="44"/>
    </row>
    <row r="67" spans="1:10" ht="155.5" customHeight="1" x14ac:dyDescent="0.35"/>
    <row r="68" spans="1:10" ht="169" customHeight="1" x14ac:dyDescent="0.35"/>
  </sheetData>
  <mergeCells count="27">
    <mergeCell ref="A40:C40"/>
    <mergeCell ref="E42:J45"/>
    <mergeCell ref="AI9:AI10"/>
    <mergeCell ref="N5:Q5"/>
    <mergeCell ref="N6:Q6"/>
    <mergeCell ref="A9:A10"/>
    <mergeCell ref="B9:B10"/>
    <mergeCell ref="C9:C10"/>
    <mergeCell ref="A37:C37"/>
    <mergeCell ref="A38:C38"/>
    <mergeCell ref="A39:C39"/>
    <mergeCell ref="A12:A16"/>
    <mergeCell ref="A21:A26"/>
    <mergeCell ref="A33:A35"/>
    <mergeCell ref="A18:A20"/>
    <mergeCell ref="A56:B56"/>
    <mergeCell ref="A57:B57"/>
    <mergeCell ref="AC42:AJ42"/>
    <mergeCell ref="S43:T47"/>
    <mergeCell ref="U43:AA47"/>
    <mergeCell ref="AC43:AJ47"/>
    <mergeCell ref="A48:B48"/>
    <mergeCell ref="S48:T52"/>
    <mergeCell ref="U48:AA52"/>
    <mergeCell ref="AC48:AJ52"/>
    <mergeCell ref="A52:B52"/>
    <mergeCell ref="S42:AA42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31:Y35 D9:AH30 AA31:AH35 D36:AF36 D37:AH40">
    <cfRule type="expression" dxfId="3" priority="36">
      <formula>D$39=8</formula>
    </cfRule>
  </conditionalFormatting>
  <conditionalFormatting sqref="D37:AH40 D31:Y35 AA31:AH35 D36:AF36 D9:AH30">
    <cfRule type="expression" dxfId="2" priority="35">
      <formula>OR(D$9="Sat",D$9="Sun")</formula>
    </cfRule>
  </conditionalFormatting>
  <conditionalFormatting sqref="D40:AH40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hyperlinks>
    <hyperlink ref="A12" r:id="rId1" display="https://confluence.danamon.co.id/pages/viewpage.action?pageId=552241851" xr:uid="{8C0E9A46-9223-4F60-AFE7-E9D54E387053}"/>
    <hyperlink ref="A33" r:id="rId2" xr:uid="{83FB3C75-F8E8-4F1C-8712-FEF0F2F0B631}"/>
    <hyperlink ref="A17" r:id="rId3" xr:uid="{961F4901-146A-47D9-93A2-FEA003F995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topLeftCell="A13"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105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106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107</v>
      </c>
      <c r="D7" s="36"/>
      <c r="E7" s="11" t="s">
        <v>108</v>
      </c>
      <c r="F7" s="11"/>
      <c r="G7" s="12"/>
    </row>
    <row r="8" spans="1:26" ht="30" customHeight="1" x14ac:dyDescent="0.35">
      <c r="C8" s="10"/>
      <c r="D8" s="37"/>
      <c r="E8" s="11" t="s">
        <v>109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110</v>
      </c>
      <c r="C10" s="95" t="s">
        <v>111</v>
      </c>
      <c r="D10" s="95" t="s">
        <v>112</v>
      </c>
      <c r="E10" s="101" t="s">
        <v>113</v>
      </c>
      <c r="F10" s="95" t="s">
        <v>114</v>
      </c>
      <c r="G10" s="13" t="s">
        <v>115</v>
      </c>
    </row>
    <row r="11" spans="1:26" ht="22" customHeight="1" x14ac:dyDescent="0.35">
      <c r="B11" s="38" t="s">
        <v>116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117</v>
      </c>
      <c r="E12" s="16" t="s">
        <v>118</v>
      </c>
      <c r="F12" s="15" t="s">
        <v>119</v>
      </c>
      <c r="G12" s="17" t="s">
        <v>120</v>
      </c>
    </row>
    <row r="13" spans="1:26" ht="26" x14ac:dyDescent="0.35">
      <c r="B13" s="14">
        <v>2</v>
      </c>
      <c r="C13" s="22" t="s">
        <v>6</v>
      </c>
      <c r="D13" s="21" t="s">
        <v>121</v>
      </c>
      <c r="E13" s="16" t="s">
        <v>118</v>
      </c>
      <c r="F13" s="15" t="s">
        <v>122</v>
      </c>
      <c r="G13" s="19" t="s">
        <v>123</v>
      </c>
      <c r="H13" s="3"/>
    </row>
    <row r="14" spans="1:26" ht="26" x14ac:dyDescent="0.35">
      <c r="B14" s="14">
        <v>3</v>
      </c>
      <c r="C14" s="22" t="s">
        <v>124</v>
      </c>
      <c r="D14" s="21" t="s">
        <v>125</v>
      </c>
      <c r="E14" s="16" t="s">
        <v>118</v>
      </c>
      <c r="F14" s="15" t="s">
        <v>126</v>
      </c>
      <c r="G14" s="19" t="s">
        <v>127</v>
      </c>
      <c r="H14" s="23"/>
    </row>
    <row r="15" spans="1:26" ht="26" x14ac:dyDescent="0.35">
      <c r="B15" s="14">
        <v>4</v>
      </c>
      <c r="C15" s="22" t="s">
        <v>18</v>
      </c>
      <c r="D15" s="21" t="s">
        <v>128</v>
      </c>
      <c r="E15" s="16" t="s">
        <v>118</v>
      </c>
      <c r="F15" s="15" t="s">
        <v>129</v>
      </c>
      <c r="G15" s="19" t="s">
        <v>130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131</v>
      </c>
      <c r="E16" s="16" t="s">
        <v>118</v>
      </c>
      <c r="F16" s="15" t="s">
        <v>132</v>
      </c>
      <c r="G16" s="19" t="s">
        <v>133</v>
      </c>
      <c r="H16" s="23"/>
    </row>
    <row r="17" spans="2:8" ht="39" x14ac:dyDescent="0.35">
      <c r="B17" s="14">
        <v>6</v>
      </c>
      <c r="C17" s="22" t="s">
        <v>14</v>
      </c>
      <c r="D17" s="21" t="s">
        <v>134</v>
      </c>
      <c r="E17" s="16" t="s">
        <v>118</v>
      </c>
      <c r="F17" s="15" t="s">
        <v>135</v>
      </c>
      <c r="G17" s="19" t="s">
        <v>136</v>
      </c>
      <c r="H17" s="23"/>
    </row>
    <row r="18" spans="2:8" ht="26" x14ac:dyDescent="0.35">
      <c r="B18" s="14">
        <v>7</v>
      </c>
      <c r="C18" s="138" t="s">
        <v>137</v>
      </c>
      <c r="D18" s="21" t="s">
        <v>138</v>
      </c>
      <c r="E18" s="16" t="s">
        <v>118</v>
      </c>
      <c r="F18" s="15" t="s">
        <v>139</v>
      </c>
      <c r="G18" s="19" t="s">
        <v>140</v>
      </c>
      <c r="H18" s="23"/>
    </row>
    <row r="19" spans="2:8" ht="52" x14ac:dyDescent="0.35">
      <c r="B19" s="14">
        <v>8</v>
      </c>
      <c r="C19" s="40" t="s">
        <v>141</v>
      </c>
      <c r="D19" s="21" t="s">
        <v>142</v>
      </c>
      <c r="E19" s="19" t="s">
        <v>118</v>
      </c>
      <c r="F19" s="21" t="s">
        <v>143</v>
      </c>
      <c r="G19" s="21" t="s">
        <v>144</v>
      </c>
      <c r="H19" s="24"/>
    </row>
    <row r="20" spans="2:8" ht="27.65" customHeight="1" x14ac:dyDescent="0.35">
      <c r="B20" s="38" t="s">
        <v>145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146</v>
      </c>
      <c r="D21" s="21" t="s">
        <v>147</v>
      </c>
      <c r="E21" s="20" t="s">
        <v>118</v>
      </c>
      <c r="F21" s="21" t="s">
        <v>148</v>
      </c>
      <c r="G21" s="19" t="s">
        <v>149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150</v>
      </c>
      <c r="E22" s="19" t="s">
        <v>118</v>
      </c>
      <c r="F22" s="21" t="s">
        <v>151</v>
      </c>
      <c r="G22" s="25" t="s">
        <v>152</v>
      </c>
      <c r="H22" s="24"/>
    </row>
    <row r="23" spans="2:8" ht="52" x14ac:dyDescent="0.35">
      <c r="B23" s="18">
        <v>11</v>
      </c>
      <c r="C23" s="39" t="s">
        <v>153</v>
      </c>
      <c r="D23" s="26" t="s">
        <v>154</v>
      </c>
      <c r="E23" s="19" t="s">
        <v>118</v>
      </c>
      <c r="F23" s="21" t="s">
        <v>155</v>
      </c>
      <c r="G23" s="19" t="s">
        <v>156</v>
      </c>
      <c r="H23" s="1"/>
    </row>
    <row r="24" spans="2:8" ht="91" x14ac:dyDescent="0.35">
      <c r="B24" s="14">
        <v>12</v>
      </c>
      <c r="C24" s="39" t="s">
        <v>157</v>
      </c>
      <c r="D24" s="21" t="s">
        <v>158</v>
      </c>
      <c r="E24" s="19" t="s">
        <v>159</v>
      </c>
      <c r="F24" s="21" t="s">
        <v>160</v>
      </c>
      <c r="G24" s="19" t="s">
        <v>161</v>
      </c>
      <c r="H24" s="24"/>
    </row>
    <row r="25" spans="2:8" ht="104" x14ac:dyDescent="0.35">
      <c r="B25" s="18">
        <v>13</v>
      </c>
      <c r="C25" s="41" t="s">
        <v>162</v>
      </c>
      <c r="D25" s="26" t="s">
        <v>163</v>
      </c>
      <c r="E25" s="19" t="s">
        <v>159</v>
      </c>
      <c r="F25" s="21" t="s">
        <v>164</v>
      </c>
      <c r="G25" s="19" t="s">
        <v>165</v>
      </c>
      <c r="H25" s="1"/>
    </row>
    <row r="26" spans="2:8" ht="52" x14ac:dyDescent="0.35">
      <c r="B26" s="14">
        <v>14</v>
      </c>
      <c r="C26" s="103" t="s">
        <v>166</v>
      </c>
      <c r="D26" s="27" t="s">
        <v>167</v>
      </c>
      <c r="E26" s="30" t="s">
        <v>159</v>
      </c>
      <c r="F26" s="27"/>
      <c r="G26" s="30" t="s">
        <v>168</v>
      </c>
      <c r="H26" s="1"/>
    </row>
    <row r="27" spans="2:8" ht="27.65" customHeight="1" x14ac:dyDescent="0.35">
      <c r="B27" s="104" t="s">
        <v>169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170</v>
      </c>
      <c r="E28" s="29" t="s">
        <v>171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172</v>
      </c>
      <c r="E29" s="29" t="s">
        <v>171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173</v>
      </c>
      <c r="E30" s="29" t="s">
        <v>171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174</v>
      </c>
      <c r="E31" s="29" t="s">
        <v>171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175</v>
      </c>
      <c r="E32" s="29" t="s">
        <v>171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176</v>
      </c>
      <c r="E33" s="29" t="s">
        <v>171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177</v>
      </c>
      <c r="E34" s="29" t="s">
        <v>171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178</v>
      </c>
      <c r="D35" s="117" t="s">
        <v>179</v>
      </c>
      <c r="E35" s="28" t="s">
        <v>118</v>
      </c>
      <c r="F35" s="118" t="s">
        <v>180</v>
      </c>
      <c r="G35" s="119" t="s">
        <v>181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182</v>
      </c>
      <c r="E36" s="29" t="s">
        <v>171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183</v>
      </c>
      <c r="E37" s="29" t="s">
        <v>171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184</v>
      </c>
      <c r="E38" s="29" t="s">
        <v>171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185</v>
      </c>
      <c r="D39" s="122" t="s">
        <v>186</v>
      </c>
      <c r="E39" s="122" t="s">
        <v>118</v>
      </c>
      <c r="F39" s="121"/>
      <c r="G39" s="121" t="s">
        <v>187</v>
      </c>
      <c r="H39" s="24"/>
    </row>
    <row r="40" spans="2:8" ht="65" x14ac:dyDescent="0.35">
      <c r="B40" s="107">
        <v>27</v>
      </c>
      <c r="C40" s="115" t="s">
        <v>188</v>
      </c>
      <c r="D40" s="122" t="s">
        <v>189</v>
      </c>
      <c r="E40" s="119" t="s">
        <v>190</v>
      </c>
      <c r="F40" s="122" t="s">
        <v>191</v>
      </c>
      <c r="G40" s="119" t="s">
        <v>192</v>
      </c>
      <c r="H40" s="24"/>
    </row>
    <row r="41" spans="2:8" ht="71.150000000000006" customHeight="1" x14ac:dyDescent="0.35">
      <c r="B41" s="107">
        <v>28</v>
      </c>
      <c r="C41" s="115" t="s">
        <v>193</v>
      </c>
      <c r="D41" s="122" t="s">
        <v>194</v>
      </c>
      <c r="E41" s="119" t="s">
        <v>195</v>
      </c>
      <c r="F41" s="122" t="s">
        <v>196</v>
      </c>
      <c r="G41" s="119" t="s">
        <v>197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43"/>
      <c r="G47" s="122"/>
    </row>
    <row r="48" spans="2:8" x14ac:dyDescent="0.35">
      <c r="B48" s="107"/>
      <c r="C48" s="128"/>
      <c r="D48" s="122"/>
      <c r="E48" s="119"/>
      <c r="F48" s="243"/>
      <c r="G48" s="122"/>
    </row>
    <row r="49" spans="2:8" x14ac:dyDescent="0.35">
      <c r="B49" s="107"/>
      <c r="C49" s="128"/>
      <c r="D49" s="122"/>
      <c r="E49" s="119"/>
      <c r="F49" s="243"/>
      <c r="G49" s="122"/>
    </row>
    <row r="50" spans="2:8" x14ac:dyDescent="0.35">
      <c r="B50" s="107"/>
      <c r="C50" s="129"/>
      <c r="D50" s="122"/>
      <c r="E50" s="119"/>
      <c r="F50" s="243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Yudha Ramdatama</cp:lastModifiedBy>
  <cp:revision/>
  <dcterms:created xsi:type="dcterms:W3CDTF">2024-03-27T01:59:44Z</dcterms:created>
  <dcterms:modified xsi:type="dcterms:W3CDTF">2024-11-04T10:14:58Z</dcterms:modified>
  <cp:category/>
  <cp:contentStatus/>
</cp:coreProperties>
</file>