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0_Period_20_Sep_2024_sd_19_Oct_2024\"/>
    </mc:Choice>
  </mc:AlternateContent>
  <xr:revisionPtr revIDLastSave="0" documentId="13_ncr:1_{DB591EEF-0318-41CE-9106-1CEBEF8F5811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9" i="30" l="1"/>
  <c r="AI16" i="30"/>
  <c r="C33" i="30" l="1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C44" i="30"/>
  <c r="AI18" i="30"/>
  <c r="C43" i="30" s="1"/>
  <c r="AI14" i="30"/>
  <c r="AI12" i="30"/>
  <c r="D10" i="30" a="1"/>
  <c r="Y9" i="30" s="1"/>
  <c r="N25" i="28"/>
  <c r="W25" i="28"/>
  <c r="AC25" i="28"/>
  <c r="J25" i="28"/>
  <c r="AF25" i="28"/>
  <c r="D10" i="28" a="1"/>
  <c r="D10" i="28" s="1"/>
  <c r="AH9" i="30" l="1"/>
  <c r="C37" i="30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<sst xmlns="http://schemas.openxmlformats.org/spreadsheetml/2006/main" count="278" uniqueCount="180">
  <si>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</si>
  <si>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</si>
  <si>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</si>
  <si>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</si>
  <si>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</si>
  <si>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</si>
  <si>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</si>
  <si>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</si>
  <si>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</si>
  <si>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</si>
  <si>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</si>
  <si>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</si>
  <si>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</si>
  <si>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</si>
  <si>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</si>
  <si>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</si>
  <si>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</si>
  <si>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</si>
  <si>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</si>
  <si>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</si>
  <si>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</si>
  <si>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</si>
  <si>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</si>
  <si>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</si>
  <si>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</si>
  <si>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</si>
  <si>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</si>
  <si>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</si>
  <si>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</si>
  <si>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</si>
  <si>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</si>
  <si>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</si>
  <si>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</si>
  <si>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</si>
  <si>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</si>
  <si>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</si>
  <si>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</si>
  <si>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</si>
  <si>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</si>
  <si>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</si>
  <si>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</si>
  <si>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</si>
  <si>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</si>
  <si>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</si>
  <si>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</si>
  <si>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</si>
  <si>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</si>
  <si>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</si>
  <si>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</si>
  <si>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</si>
  <si>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</si>
  <si>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</si>
  <si>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</si>
  <si>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</si>
  <si>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</si>
  <si>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</si>
  <si>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</si>
  <si>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</si>
  <si>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</si>
  <si>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</si>
  <si>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</si>
  <si>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</si>
  <si>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</si>
  <si>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</si>
  <si>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</si>
  <si>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</si>
  <si>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</si>
  <si>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</si>
  <si>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</si>
  <si>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</si>
  <si>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</si>
  <si>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</si>
  <si>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</si>
  <si>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</si>
  <si>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</si>
  <si>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</si>
  <si>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</si>
  <si>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</si>
  <si>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</si>
  <si>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</si>
  <si>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</si>
  <si>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</si>
  <si>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</si>
  <si>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</si>
  <si>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</si>
  <si>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</si>
  <si>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</si>
  <si>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</si>
  <si>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</si>
  <si>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</si>
  <si>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</si>
  <si>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</si>
  <si>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</si>
  <si>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</si>
  <si>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</si>
  <si>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</si>
  <si>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</si>
  <si>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</si>
  <si>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</si>
  <si>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</si>
  <si>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</si>
  <si>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</si>
  <si>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</si>
  <si>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</si>
  <si>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</si>
  <si>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</si>
  <si>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</si>
  <si>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</si>
  <si>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</si>
  <si>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</si>
  <si>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</si>
  <si>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</si>
  <si>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</si>
  <si>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</si>
  <si>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</si>
  <si>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</si>
  <si>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</si>
  <si>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</si>
  <si>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</si>
  <si>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</si>
  <si>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</si>
  <si>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</si>
  <si>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</si>
  <si>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</si>
  <si>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</si>
  <si>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</si>
  <si>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</si>
  <si>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</si>
  <si>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</si>
  <si>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</si>
  <si>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</si>
  <si>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</si>
  <si>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</si>
  <si>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</si>
  <si>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</si>
  <si>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</si>
  <si>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</si>
  <si>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</si>
  <si>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</si>
  <si>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</si>
  <si>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</si>
  <si>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</si>
  <si>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</si>
  <si>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</si>
  <si>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</si>
  <si>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</si>
  <si>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</si>
  <si>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</si>
  <si>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</si>
  <si>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</si>
  <si>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</si>
  <si>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</si>
  <si>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</si>
  <si>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</si>
  <si>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</si>
  <si>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</si>
  <si>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</si>
  <si>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</si>
  <si>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</si>
  <si>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</si>
  <si>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</si>
  <si>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</si>
  <si>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</si>
  <si>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</si>
  <si>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Edy Yanto</t>
  </si>
  <si>
    <t>Dody Arya</t>
  </si>
  <si>
    <t>Bank Danamon Falatehan</t>
  </si>
  <si>
    <t>PO.67515</t>
  </si>
  <si>
    <t>Daily IT TFC</t>
  </si>
  <si>
    <t>IT-2024-000038-01</t>
  </si>
  <si>
    <t>s</t>
  </si>
  <si>
    <t>please drop your signature here
Edy Yanto</t>
  </si>
  <si>
    <t>please drop your signature here
Dody Arya</t>
  </si>
  <si>
    <t>25-Sep-24
Bayu Bagus Bagaswara</t>
  </si>
  <si>
    <t>Monitoring Billing Statement</t>
  </si>
  <si>
    <t>Support SIT Release 9B : Maintenance features, upload data, validation data</t>
  </si>
  <si>
    <t>IT Java Developer</t>
  </si>
  <si>
    <t>Brainstorm with the development team: terkait dashboard monitoring data status, dan filtering data Asset Under Custody</t>
  </si>
  <si>
    <t>Development Release 9B:  added util class for trim data, added error handling for some maintenance features, set filename for each report txt file, added Assets Under Custody data filtering</t>
  </si>
  <si>
    <t>Unit Testing Release 9B : Maintenance feature, upload file data source, generate txt file, and download report LKPBU, LBABK, and Asset Under Custody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</si>
</sst>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0" t="s">
        <v>20</v>
      </c>
      <c r="B9" s="141" t="s">
        <v>21</v>
      </c>
      <c r="C9" s="140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1" t="s">
        <v>23</v>
      </c>
      <c r="AI9" s="90" t="s">
        <v>24</v>
      </c>
    </row>
    <row r="10" spans="1:35" ht="17" x14ac:dyDescent="0.35">
      <c r="A10" s="140"/>
      <c r="B10" s="141"/>
      <c r="C10" s="14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1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2" t="s">
        <v>38</v>
      </c>
      <c r="B22" s="143"/>
      <c r="C22" s="144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2" t="s">
        <v>39</v>
      </c>
      <c r="B23" s="143"/>
      <c r="C23" s="144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2" t="s">
        <v>41</v>
      </c>
      <c r="B25" s="143"/>
      <c r="C25" s="144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70" t="s">
        <v>43</v>
      </c>
      <c r="T27" s="171"/>
      <c r="U27" s="171"/>
      <c r="V27" s="171"/>
      <c r="W27" s="171"/>
      <c r="X27" s="171"/>
      <c r="Y27" s="171"/>
      <c r="Z27" s="171"/>
      <c r="AA27" s="172"/>
      <c r="AC27" s="178" t="s">
        <v>44</v>
      </c>
      <c r="AD27" s="179"/>
      <c r="AE27" s="179"/>
      <c r="AF27" s="179"/>
      <c r="AG27" s="179"/>
      <c r="AH27" s="179"/>
      <c r="AI27" s="179"/>
      <c r="AJ27" s="180"/>
    </row>
    <row r="28" spans="1:36" ht="15.65" customHeight="1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61" t="s">
        <v>46</v>
      </c>
      <c r="T28" s="162"/>
      <c r="U28" s="152" t="s">
        <v>47</v>
      </c>
      <c r="V28" s="153"/>
      <c r="W28" s="153"/>
      <c r="X28" s="153"/>
      <c r="Y28" s="153"/>
      <c r="Z28" s="153"/>
      <c r="AA28" s="154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63"/>
      <c r="T29" s="164"/>
      <c r="U29" s="155"/>
      <c r="V29" s="156"/>
      <c r="W29" s="156"/>
      <c r="X29" s="156"/>
      <c r="Y29" s="156"/>
      <c r="Z29" s="156"/>
      <c r="AA29" s="157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63"/>
      <c r="T30" s="164"/>
      <c r="U30" s="155"/>
      <c r="V30" s="156"/>
      <c r="W30" s="156"/>
      <c r="X30" s="156"/>
      <c r="Y30" s="156"/>
      <c r="Z30" s="156"/>
      <c r="AA30" s="157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63"/>
      <c r="T31" s="164"/>
      <c r="U31" s="155"/>
      <c r="V31" s="156"/>
      <c r="W31" s="156"/>
      <c r="X31" s="156"/>
      <c r="Y31" s="156"/>
      <c r="Z31" s="156"/>
      <c r="AA31" s="157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3"/>
      <c r="T32" s="174"/>
      <c r="U32" s="175"/>
      <c r="V32" s="176"/>
      <c r="W32" s="176"/>
      <c r="X32" s="176"/>
      <c r="Y32" s="176"/>
      <c r="Z32" s="176"/>
      <c r="AA32" s="177"/>
      <c r="AC32" s="181"/>
      <c r="AD32" s="176"/>
      <c r="AE32" s="176"/>
      <c r="AF32" s="176"/>
      <c r="AG32" s="176"/>
      <c r="AH32" s="176"/>
      <c r="AI32" s="176"/>
      <c r="AJ32" s="177"/>
    </row>
    <row r="33" spans="1:36" ht="18.649999999999999" customHeight="1" x14ac:dyDescent="0.45">
      <c r="A33" s="148" t="s">
        <v>52</v>
      </c>
      <c r="B33" s="148"/>
      <c r="C33" s="63">
        <f>COUNTIF(D24:AG24,"=8")</f>
        <v>1</v>
      </c>
      <c r="D33" s="44"/>
      <c r="E33" s="44"/>
      <c r="F33" s="44"/>
      <c r="G33" s="44"/>
      <c r="H33" s="44"/>
      <c r="S33" s="161" t="s">
        <v>53</v>
      </c>
      <c r="T33" s="162"/>
      <c r="U33" s="152" t="s">
        <v>54</v>
      </c>
      <c r="V33" s="153"/>
      <c r="W33" s="153"/>
      <c r="X33" s="153"/>
      <c r="Y33" s="153"/>
      <c r="Z33" s="153"/>
      <c r="AA33" s="154"/>
      <c r="AC33" s="167" t="s">
        <v>55</v>
      </c>
      <c r="AD33" s="153"/>
      <c r="AE33" s="153"/>
      <c r="AF33" s="153"/>
      <c r="AG33" s="153"/>
      <c r="AH33" s="153"/>
      <c r="AI33" s="153"/>
      <c r="AJ33" s="154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3"/>
      <c r="T34" s="164"/>
      <c r="U34" s="155"/>
      <c r="V34" s="156"/>
      <c r="W34" s="156"/>
      <c r="X34" s="156"/>
      <c r="Y34" s="156"/>
      <c r="Z34" s="156"/>
      <c r="AA34" s="157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3"/>
      <c r="T35" s="164"/>
      <c r="U35" s="155"/>
      <c r="V35" s="156"/>
      <c r="W35" s="156"/>
      <c r="X35" s="156"/>
      <c r="Y35" s="156"/>
      <c r="Z35" s="156"/>
      <c r="AA35" s="157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3"/>
      <c r="T36" s="164"/>
      <c r="U36" s="155"/>
      <c r="V36" s="156"/>
      <c r="W36" s="156"/>
      <c r="X36" s="156"/>
      <c r="Y36" s="156"/>
      <c r="Z36" s="156"/>
      <c r="AA36" s="157"/>
      <c r="AC36" s="168"/>
      <c r="AD36" s="156"/>
      <c r="AE36" s="156"/>
      <c r="AF36" s="156"/>
      <c r="AG36" s="156"/>
      <c r="AH36" s="156"/>
      <c r="AI36" s="156"/>
      <c r="AJ36" s="157"/>
    </row>
    <row r="37" spans="1:36" ht="38.15" customHeight="1" thickBot="1" x14ac:dyDescent="0.5">
      <c r="A37" s="139" t="s">
        <v>59</v>
      </c>
      <c r="B37" s="139"/>
      <c r="C37" s="63">
        <f>COUNTIF(D25:AG25,"&gt;0")</f>
        <v>20</v>
      </c>
      <c r="D37" s="44"/>
      <c r="E37" s="44"/>
      <c r="F37" s="44"/>
      <c r="G37" s="44"/>
      <c r="H37" s="44"/>
      <c r="S37" s="165"/>
      <c r="T37" s="166"/>
      <c r="U37" s="158"/>
      <c r="V37" s="159"/>
      <c r="W37" s="159"/>
      <c r="X37" s="159"/>
      <c r="Y37" s="159"/>
      <c r="Z37" s="159"/>
      <c r="AA37" s="160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A16" zoomScale="58" zoomScaleNormal="58" workbookViewId="0">
      <selection activeCell="O32" sqref="O3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08984375" style="4" customWidth="1"/>
    <col min="13" max="33" width="7.54296875" style="4" bestFit="1" customWidth="1"/>
    <col min="34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45566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45596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50" t="s">
        <v>167</v>
      </c>
      <c r="O5" s="150"/>
      <c r="P5" s="150"/>
      <c r="Q5" s="150"/>
    </row>
    <row r="6" spans="1:36" ht="17" x14ac:dyDescent="0.4">
      <c r="A6" s="74" t="s">
        <v>12</v>
      </c>
      <c r="B6" s="82" t="s">
        <v>176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49" t="s">
        <v>166</v>
      </c>
      <c r="O6" s="149"/>
      <c r="P6" s="149"/>
      <c r="Q6" s="149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0" t="s">
        <v>20</v>
      </c>
      <c r="B9" s="141" t="s">
        <v>21</v>
      </c>
      <c r="C9" s="140" t="s">
        <v>22</v>
      </c>
      <c r="D9" s="50" t="str">
        <f t="shared" ref="D9:AH9" si="0">IFERROR(IF(D10="","",TEXT(D10,"ddd")),"")</f>
        <v>Tue</v>
      </c>
      <c r="E9" s="50" t="str">
        <f t="shared" si="0"/>
        <v>Wed</v>
      </c>
      <c r="F9" s="50" t="str">
        <f t="shared" si="0"/>
        <v>Thu</v>
      </c>
      <c r="G9" s="50" t="str">
        <f t="shared" si="0"/>
        <v>Fri</v>
      </c>
      <c r="H9" s="50" t="str">
        <f t="shared" si="0"/>
        <v>Sat</v>
      </c>
      <c r="I9" s="50" t="str">
        <f t="shared" si="0"/>
        <v>Sun</v>
      </c>
      <c r="J9" s="50" t="str">
        <f t="shared" si="0"/>
        <v>Mon</v>
      </c>
      <c r="K9" s="50" t="str">
        <f t="shared" si="0"/>
        <v>Tue</v>
      </c>
      <c r="L9" s="50" t="str">
        <f t="shared" si="0"/>
        <v>Wed</v>
      </c>
      <c r="M9" s="50" t="str">
        <f t="shared" si="0"/>
        <v>Thu</v>
      </c>
      <c r="N9" s="50" t="str">
        <f t="shared" si="0"/>
        <v>Fri</v>
      </c>
      <c r="O9" s="50" t="str">
        <f t="shared" si="0"/>
        <v>Sat</v>
      </c>
      <c r="P9" s="50" t="str">
        <f t="shared" si="0"/>
        <v>Sun</v>
      </c>
      <c r="Q9" s="50" t="str">
        <f t="shared" si="0"/>
        <v>Mon</v>
      </c>
      <c r="R9" s="50" t="str">
        <f t="shared" si="0"/>
        <v>Tue</v>
      </c>
      <c r="S9" s="50" t="str">
        <f t="shared" si="0"/>
        <v>Wed</v>
      </c>
      <c r="T9" s="50" t="str">
        <f t="shared" si="0"/>
        <v>Thu</v>
      </c>
      <c r="U9" s="50" t="str">
        <f t="shared" si="0"/>
        <v>Fri</v>
      </c>
      <c r="V9" s="50" t="str">
        <f t="shared" si="0"/>
        <v>Sat</v>
      </c>
      <c r="W9" s="50" t="str">
        <f t="shared" si="0"/>
        <v>Sun</v>
      </c>
      <c r="X9" s="50" t="str">
        <f t="shared" si="0"/>
        <v>Mon</v>
      </c>
      <c r="Y9" s="50" t="str">
        <f t="shared" si="0"/>
        <v>Tue</v>
      </c>
      <c r="Z9" s="50" t="str">
        <f t="shared" si="0"/>
        <v>Wed</v>
      </c>
      <c r="AA9" s="50" t="str">
        <f t="shared" si="0"/>
        <v>Thu</v>
      </c>
      <c r="AB9" s="50" t="str">
        <f t="shared" si="0"/>
        <v>Fri</v>
      </c>
      <c r="AC9" s="50" t="str">
        <f t="shared" si="0"/>
        <v>Sat</v>
      </c>
      <c r="AD9" s="50" t="str">
        <f t="shared" si="0"/>
        <v>Sun</v>
      </c>
      <c r="AE9" s="50" t="str">
        <f t="shared" si="0"/>
        <v>Mon</v>
      </c>
      <c r="AF9" s="50" t="str">
        <f t="shared" si="0"/>
        <v>Tue</v>
      </c>
      <c r="AG9" s="50" t="str">
        <f t="shared" si="0"/>
        <v>Wed</v>
      </c>
      <c r="AH9" s="50" t="str">
        <f t="shared" si="0"/>
        <v>Thu</v>
      </c>
      <c r="AI9" s="141" t="s">
        <v>23</v>
      </c>
      <c r="AJ9" s="90" t="s">
        <v>24</v>
      </c>
    </row>
    <row r="10" spans="1:36" ht="17" x14ac:dyDescent="0.35">
      <c r="A10" s="140"/>
      <c r="B10" s="141"/>
      <c r="C10" s="140"/>
      <c r="D10" s="51" cm="1">
        <f t="array" ref="D10:AH10">IFERROR(IF(OR((B3-B2+1)&gt;31,B2="",B3=""),"",_xlfn.SEQUENCE(,B3-B2+1,B2)),"")</f>
        <v>45566</v>
      </c>
      <c r="E10" s="51">
        <v>45567</v>
      </c>
      <c r="F10" s="51">
        <v>45568</v>
      </c>
      <c r="G10" s="51">
        <v>45569</v>
      </c>
      <c r="H10" s="52">
        <v>45570</v>
      </c>
      <c r="I10" s="52">
        <v>45571</v>
      </c>
      <c r="J10" s="52">
        <v>45572</v>
      </c>
      <c r="K10" s="52">
        <v>45573</v>
      </c>
      <c r="L10" s="52">
        <v>45574</v>
      </c>
      <c r="M10" s="52">
        <v>45575</v>
      </c>
      <c r="N10" s="52">
        <v>45576</v>
      </c>
      <c r="O10" s="52">
        <v>45577</v>
      </c>
      <c r="P10" s="52">
        <v>45578</v>
      </c>
      <c r="Q10" s="52">
        <v>45579</v>
      </c>
      <c r="R10" s="52">
        <v>45580</v>
      </c>
      <c r="S10" s="52">
        <v>45581</v>
      </c>
      <c r="T10" s="52">
        <v>45582</v>
      </c>
      <c r="U10" s="52">
        <v>45583</v>
      </c>
      <c r="V10" s="52">
        <v>45584</v>
      </c>
      <c r="W10" s="52">
        <v>45585</v>
      </c>
      <c r="X10" s="52">
        <v>45586</v>
      </c>
      <c r="Y10" s="52">
        <v>45587</v>
      </c>
      <c r="Z10" s="52">
        <v>45588</v>
      </c>
      <c r="AA10" s="52">
        <v>45589</v>
      </c>
      <c r="AB10" s="52">
        <v>45590</v>
      </c>
      <c r="AC10" s="52">
        <v>45591</v>
      </c>
      <c r="AD10" s="52">
        <v>45592</v>
      </c>
      <c r="AE10" s="52">
        <v>45593</v>
      </c>
      <c r="AF10" s="51">
        <v>45594</v>
      </c>
      <c r="AG10" s="51">
        <v>45595</v>
      </c>
      <c r="AH10" s="51">
        <v>45596</v>
      </c>
      <c r="AI10" s="141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 t="s">
        <v>168</v>
      </c>
      <c r="C12" s="57"/>
      <c r="D12" s="57">
        <v>1</v>
      </c>
      <c r="E12" s="57">
        <v>1</v>
      </c>
      <c r="F12" s="57">
        <v>1</v>
      </c>
      <c r="G12" s="50">
        <v>1</v>
      </c>
      <c r="H12" s="57"/>
      <c r="I12" s="50"/>
      <c r="J12" s="50">
        <v>1</v>
      </c>
      <c r="K12" s="50">
        <v>1</v>
      </c>
      <c r="L12" s="50">
        <v>1</v>
      </c>
      <c r="M12" s="50">
        <v>1</v>
      </c>
      <c r="N12" s="50">
        <v>1</v>
      </c>
      <c r="O12" s="50"/>
      <c r="P12" s="50"/>
      <c r="Q12" s="50">
        <v>1</v>
      </c>
      <c r="R12" s="50">
        <v>1</v>
      </c>
      <c r="S12" s="50">
        <v>1</v>
      </c>
      <c r="T12" s="50">
        <v>1</v>
      </c>
      <c r="U12" s="50">
        <v>1</v>
      </c>
      <c r="V12" s="50"/>
      <c r="W12" s="50"/>
      <c r="X12" s="50">
        <v>1</v>
      </c>
      <c r="Y12" s="50">
        <v>1</v>
      </c>
      <c r="Z12" s="50">
        <v>1</v>
      </c>
      <c r="AA12" s="50">
        <v>1</v>
      </c>
      <c r="AB12" s="50">
        <v>1</v>
      </c>
      <c r="AC12" s="50"/>
      <c r="AD12" s="50"/>
      <c r="AE12" s="50">
        <v>1</v>
      </c>
      <c r="AF12" s="57">
        <v>1</v>
      </c>
      <c r="AG12" s="57">
        <v>1</v>
      </c>
      <c r="AH12" s="57">
        <v>1</v>
      </c>
      <c r="AI12" s="58">
        <f>SUM(D12:AH12)</f>
        <v>23</v>
      </c>
      <c r="AJ12" s="73"/>
    </row>
    <row r="13" spans="1:36" ht="85" x14ac:dyDescent="0.4">
      <c r="A13" s="88" t="s">
        <v>169</v>
      </c>
      <c r="B13" s="89" t="s">
        <v>177</v>
      </c>
      <c r="C13" s="57"/>
      <c r="D13" s="57">
        <v>1</v>
      </c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/>
      <c r="AJ13" s="73"/>
    </row>
    <row r="14" spans="1:36" ht="119" x14ac:dyDescent="0.4">
      <c r="A14" s="88" t="s">
        <v>169</v>
      </c>
      <c r="B14" s="89" t="s">
        <v>178</v>
      </c>
      <c r="C14" s="57"/>
      <c r="D14" s="57">
        <v>2</v>
      </c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>SUM(D14:AH14)</f>
        <v>2</v>
      </c>
      <c r="AJ14" s="73"/>
    </row>
    <row r="15" spans="1:36" ht="85" x14ac:dyDescent="0.4">
      <c r="A15" s="88" t="s">
        <v>169</v>
      </c>
      <c r="B15" s="89" t="s">
        <v>179</v>
      </c>
      <c r="C15" s="57"/>
      <c r="D15" s="57">
        <v>4</v>
      </c>
      <c r="E15" s="57">
        <v>3</v>
      </c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51" x14ac:dyDescent="0.4">
      <c r="A16" s="88" t="s">
        <v>169</v>
      </c>
      <c r="B16" s="56" t="s">
        <v>175</v>
      </c>
      <c r="C16" s="57"/>
      <c r="D16" s="57"/>
      <c r="E16" s="57">
        <v>4</v>
      </c>
      <c r="F16" s="57">
        <v>7</v>
      </c>
      <c r="G16" s="50">
        <v>7</v>
      </c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ref="AI16" si="1">SUM(D16:AH16)</f>
        <v>18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174</v>
      </c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0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42" t="s">
        <v>38</v>
      </c>
      <c r="B22" s="143"/>
      <c r="C22" s="144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2" t="s">
        <v>39</v>
      </c>
      <c r="B23" s="143"/>
      <c r="C23" s="144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42" t="s">
        <v>41</v>
      </c>
      <c r="B25" s="143"/>
      <c r="C25" s="144"/>
      <c r="D25" s="57">
        <f t="shared" ref="D25:AB25" si="2">SUM(D11:D20)</f>
        <v>8</v>
      </c>
      <c r="E25" s="57">
        <f t="shared" si="2"/>
        <v>8</v>
      </c>
      <c r="F25" s="57">
        <f t="shared" si="2"/>
        <v>8</v>
      </c>
      <c r="G25" s="57">
        <f t="shared" si="2"/>
        <v>8</v>
      </c>
      <c r="H25" s="57">
        <f t="shared" si="2"/>
        <v>0</v>
      </c>
      <c r="I25" s="50">
        <f t="shared" si="2"/>
        <v>0</v>
      </c>
      <c r="J25" s="50">
        <f t="shared" si="2"/>
        <v>1</v>
      </c>
      <c r="K25" s="50">
        <f t="shared" si="2"/>
        <v>1</v>
      </c>
      <c r="L25" s="50">
        <f t="shared" si="2"/>
        <v>1</v>
      </c>
      <c r="M25" s="50">
        <f t="shared" si="2"/>
        <v>1</v>
      </c>
      <c r="N25" s="50">
        <f t="shared" si="2"/>
        <v>1</v>
      </c>
      <c r="O25" s="50">
        <f t="shared" si="2"/>
        <v>0</v>
      </c>
      <c r="P25" s="50">
        <f t="shared" si="2"/>
        <v>0</v>
      </c>
      <c r="Q25" s="50">
        <f t="shared" si="2"/>
        <v>1</v>
      </c>
      <c r="R25" s="50">
        <f t="shared" si="2"/>
        <v>1</v>
      </c>
      <c r="S25" s="50">
        <f t="shared" si="2"/>
        <v>1</v>
      </c>
      <c r="T25" s="50">
        <f t="shared" si="2"/>
        <v>1</v>
      </c>
      <c r="U25" s="50">
        <f t="shared" si="2"/>
        <v>1</v>
      </c>
      <c r="V25" s="50">
        <f t="shared" si="2"/>
        <v>0</v>
      </c>
      <c r="W25" s="50">
        <f t="shared" si="2"/>
        <v>0</v>
      </c>
      <c r="X25" s="50">
        <f t="shared" si="2"/>
        <v>1</v>
      </c>
      <c r="Y25" s="50">
        <f t="shared" si="2"/>
        <v>1</v>
      </c>
      <c r="Z25" s="50">
        <f t="shared" si="2"/>
        <v>1</v>
      </c>
      <c r="AA25" s="50">
        <f t="shared" si="2"/>
        <v>1</v>
      </c>
      <c r="AB25" s="50">
        <f t="shared" si="2"/>
        <v>1</v>
      </c>
      <c r="AC25" s="50">
        <v>0</v>
      </c>
      <c r="AD25" s="50">
        <f>SUM(AD11:AD20)</f>
        <v>0</v>
      </c>
      <c r="AE25" s="50">
        <f>SUM(AE11:AE20)</f>
        <v>1</v>
      </c>
      <c r="AF25" s="57">
        <f>SUM(AF11:AF20)</f>
        <v>1</v>
      </c>
      <c r="AG25" s="57">
        <f>SUM(AG11:AG20)</f>
        <v>1</v>
      </c>
      <c r="AH25" s="57">
        <f>SUM(AH11:AH20)</f>
        <v>1</v>
      </c>
      <c r="AI25" s="58">
        <f>SUM(D25:AH25)</f>
        <v>51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85" t="s">
        <v>46</v>
      </c>
      <c r="T28" s="186"/>
      <c r="U28" s="187" t="s">
        <v>171</v>
      </c>
      <c r="V28" s="187"/>
      <c r="W28" s="187"/>
      <c r="X28" s="187"/>
      <c r="Y28" s="187"/>
      <c r="Z28" s="187"/>
      <c r="AA28" s="188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85"/>
      <c r="T29" s="186"/>
      <c r="U29" s="187"/>
      <c r="V29" s="187"/>
      <c r="W29" s="187"/>
      <c r="X29" s="187"/>
      <c r="Y29" s="187"/>
      <c r="Z29" s="187"/>
      <c r="AA29" s="188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O30" s="4" t="s">
        <v>170</v>
      </c>
      <c r="S30" s="185"/>
      <c r="T30" s="186"/>
      <c r="U30" s="187"/>
      <c r="V30" s="187"/>
      <c r="W30" s="187"/>
      <c r="X30" s="187"/>
      <c r="Y30" s="187"/>
      <c r="Z30" s="187"/>
      <c r="AA30" s="188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8" t="s">
        <v>52</v>
      </c>
      <c r="B33" s="148"/>
      <c r="C33" s="63">
        <f>COUNTIF(D24:AH24,"=8")</f>
        <v>0</v>
      </c>
      <c r="D33" s="44"/>
      <c r="E33" s="44"/>
      <c r="F33" s="44"/>
      <c r="G33" s="44"/>
      <c r="H33" s="44"/>
      <c r="S33" s="185" t="s">
        <v>53</v>
      </c>
      <c r="T33" s="186"/>
      <c r="U33" s="187" t="s">
        <v>172</v>
      </c>
      <c r="V33" s="187"/>
      <c r="W33" s="187"/>
      <c r="X33" s="187"/>
      <c r="Y33" s="187"/>
      <c r="Z33" s="187"/>
      <c r="AA33" s="188"/>
      <c r="AC33" s="168" t="s">
        <v>173</v>
      </c>
      <c r="AD33" s="156"/>
      <c r="AE33" s="156"/>
      <c r="AF33" s="156"/>
      <c r="AG33" s="156"/>
      <c r="AH33" s="156"/>
      <c r="AI33" s="156"/>
      <c r="AJ33" s="157"/>
    </row>
    <row r="34" spans="1:36" ht="18.5" x14ac:dyDescent="0.45">
      <c r="A34" s="63" t="s">
        <v>56</v>
      </c>
      <c r="B34" s="47"/>
      <c r="C34" s="64">
        <f>NETWORKDAYS(B2,B3)-C33</f>
        <v>23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8"/>
      <c r="AD36" s="156"/>
      <c r="AE36" s="156"/>
      <c r="AF36" s="156"/>
      <c r="AG36" s="156"/>
      <c r="AH36" s="156"/>
      <c r="AI36" s="156"/>
      <c r="AJ36" s="157"/>
    </row>
    <row r="37" spans="1:36" ht="19" thickBot="1" x14ac:dyDescent="0.5">
      <c r="A37" s="139" t="s">
        <v>59</v>
      </c>
      <c r="B37" s="139"/>
      <c r="C37" s="63">
        <f>COUNTIF(D25:AH25,"&gt;0")</f>
        <v>23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AI25</f>
        <v>51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0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25:AH25">
    <cfRule type="cellIs" dxfId="3" priority="5" operator="greaterThan">
      <formula>8</formula>
    </cfRule>
    <cfRule type="cellIs" dxfId="2" priority="6" operator="lessThan">
      <formula>8</formula>
    </cfRule>
  </conditionalFormatting>
  <conditionalFormatting sqref="D9:AH20 D21:AF21 D22:AH25">
    <cfRule type="expression" dxfId="1" priority="35">
      <formula>OR(D$9="Sat",D$9="Sun")</formula>
    </cfRule>
    <cfRule type="expression" dxfId="0" priority="36">
      <formula>D$24=8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2024-10-06T14:39:55Z</dcterms:modified>
  <cp:category/>
  <cp:contentStatus/>
</cp:coreProperties>
</file>