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azin\Documents\2 - Projet BG\FME\Projets exemple\Raster tiler\"/>
    </mc:Choice>
  </mc:AlternateContent>
  <bookViews>
    <workbookView xWindow="0" yWindow="0" windowWidth="20490" windowHeight="7770" activeTab="5"/>
  </bookViews>
  <sheets>
    <sheet name="Feuil1" sheetId="1" r:id="rId1"/>
    <sheet name="IGN-2154" sheetId="2" r:id="rId2"/>
    <sheet name="IGN-3857" sheetId="3" r:id="rId3"/>
    <sheet name="OSM-3857" sheetId="4" r:id="rId4"/>
    <sheet name="MAPBOX-3857" sheetId="6" r:id="rId5"/>
    <sheet name="Aigle-2154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6" l="1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32" i="6"/>
  <c r="E33" i="6"/>
  <c r="E11" i="6"/>
  <c r="C32" i="6" l="1"/>
  <c r="C33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B10" i="6"/>
  <c r="B7" i="6"/>
  <c r="B8" i="6" s="1"/>
  <c r="B28" i="6" s="1"/>
  <c r="B33" i="6" l="1"/>
  <c r="B14" i="6"/>
  <c r="B18" i="6"/>
  <c r="B22" i="6"/>
  <c r="B26" i="6"/>
  <c r="B11" i="6"/>
  <c r="B13" i="6"/>
  <c r="B15" i="6"/>
  <c r="B17" i="6"/>
  <c r="B19" i="6"/>
  <c r="B21" i="6"/>
  <c r="B23" i="6"/>
  <c r="B25" i="6"/>
  <c r="B27" i="6"/>
  <c r="B29" i="6"/>
  <c r="B31" i="6"/>
  <c r="B30" i="6"/>
  <c r="B32" i="6"/>
  <c r="B12" i="6"/>
  <c r="B16" i="6"/>
  <c r="B24" i="6"/>
  <c r="B20" i="6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10" i="3"/>
  <c r="B6" i="2" l="1"/>
  <c r="B7" i="2" s="1"/>
  <c r="B6" i="3"/>
  <c r="B7" i="3" s="1"/>
  <c r="B10" i="5"/>
  <c r="B11" i="5"/>
  <c r="B12" i="5"/>
  <c r="B13" i="5"/>
  <c r="B14" i="5"/>
  <c r="B15" i="5"/>
  <c r="B16" i="5"/>
  <c r="B17" i="5"/>
  <c r="B18" i="5"/>
  <c r="B19" i="5"/>
  <c r="B20" i="5"/>
  <c r="B21" i="5"/>
  <c r="B6" i="5"/>
  <c r="B7" i="5" s="1"/>
  <c r="E20" i="4"/>
  <c r="E21" i="4"/>
  <c r="E22" i="4"/>
  <c r="E23" i="4"/>
  <c r="E24" i="4"/>
  <c r="E25" i="4"/>
  <c r="E26" i="4"/>
  <c r="E27" i="4"/>
  <c r="E28" i="4"/>
  <c r="E29" i="4"/>
  <c r="E30" i="4"/>
  <c r="E31" i="4"/>
  <c r="E12" i="4"/>
  <c r="E13" i="4"/>
  <c r="E14" i="4"/>
  <c r="E15" i="4"/>
  <c r="E16" i="4"/>
  <c r="E17" i="4"/>
  <c r="E18" i="4"/>
  <c r="E19" i="4"/>
  <c r="E11" i="4"/>
  <c r="B10" i="4"/>
  <c r="B7" i="4"/>
  <c r="B8" i="4" s="1"/>
  <c r="C12" i="4"/>
  <c r="B12" i="4" s="1"/>
  <c r="C13" i="4"/>
  <c r="C14" i="4"/>
  <c r="C15" i="4"/>
  <c r="B15" i="4" s="1"/>
  <c r="C16" i="4"/>
  <c r="B16" i="4" s="1"/>
  <c r="C17" i="4"/>
  <c r="C18" i="4"/>
  <c r="C19" i="4"/>
  <c r="B19" i="4" s="1"/>
  <c r="C20" i="4"/>
  <c r="B20" i="4" s="1"/>
  <c r="C21" i="4"/>
  <c r="C22" i="4"/>
  <c r="C23" i="4"/>
  <c r="B23" i="4" s="1"/>
  <c r="C24" i="4"/>
  <c r="B24" i="4" s="1"/>
  <c r="C25" i="4"/>
  <c r="C26" i="4"/>
  <c r="C27" i="4"/>
  <c r="B27" i="4" s="1"/>
  <c r="C28" i="4"/>
  <c r="B28" i="4" s="1"/>
  <c r="C29" i="4"/>
  <c r="C30" i="4"/>
  <c r="C31" i="4"/>
  <c r="B31" i="4" s="1"/>
  <c r="C11" i="4"/>
  <c r="B11" i="4" s="1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11" i="4"/>
  <c r="C10" i="4"/>
  <c r="B11" i="2" l="1"/>
  <c r="B15" i="2"/>
  <c r="B19" i="2"/>
  <c r="B23" i="2"/>
  <c r="B27" i="2"/>
  <c r="B31" i="2"/>
  <c r="B25" i="2"/>
  <c r="B29" i="2"/>
  <c r="B14" i="2"/>
  <c r="B18" i="2"/>
  <c r="B22" i="2"/>
  <c r="B26" i="2"/>
  <c r="B30" i="2"/>
  <c r="B12" i="2"/>
  <c r="B16" i="2"/>
  <c r="B20" i="2"/>
  <c r="B24" i="2"/>
  <c r="B28" i="2"/>
  <c r="B10" i="2"/>
  <c r="B13" i="2"/>
  <c r="B17" i="2"/>
  <c r="B21" i="2"/>
  <c r="B17" i="4"/>
  <c r="B21" i="4"/>
  <c r="B25" i="4"/>
  <c r="B29" i="4"/>
  <c r="B18" i="4"/>
  <c r="B26" i="4"/>
  <c r="B13" i="4"/>
  <c r="B14" i="4"/>
  <c r="B22" i="4"/>
  <c r="B30" i="4"/>
</calcChain>
</file>

<file path=xl/sharedStrings.xml><?xml version="1.0" encoding="utf-8"?>
<sst xmlns="http://schemas.openxmlformats.org/spreadsheetml/2006/main" count="186" uniqueCount="86">
  <si>
    <t>/&gt;</t>
  </si>
  <si>
    <t>Échelle approximative</t>
  </si>
  <si>
    <t xml:space="preserve">	Résolution (m/px)</t>
  </si>
  <si>
    <t xml:space="preserve">	Résolution (deg/px)</t>
  </si>
  <si>
    <t>Niveau</t>
  </si>
  <si>
    <t>Tuiles IGN</t>
  </si>
  <si>
    <t>SRID</t>
  </si>
  <si>
    <t>EPSG:2154</t>
  </si>
  <si>
    <t>Taille de tuille (px)</t>
  </si>
  <si>
    <t>Format de tuile</t>
  </si>
  <si>
    <t>jpg/png</t>
  </si>
  <si>
    <t>EPSG:3857</t>
  </si>
  <si>
    <t>Nombre de tuiles</t>
  </si>
  <si>
    <t>Largeur des tuiles (deg)</t>
  </si>
  <si>
    <t>Exemple d'emprise</t>
  </si>
  <si>
    <t>Tuiles OSM</t>
  </si>
  <si>
    <t>Latitude de rendu (deg)</t>
  </si>
  <si>
    <t>Résolution d'écran (dpi)</t>
  </si>
  <si>
    <t>Echelle approx</t>
  </si>
  <si>
    <t>Tuiles Aigle</t>
  </si>
  <si>
    <t>png</t>
  </si>
  <si>
    <t>&lt;TileSet</t>
  </si>
  <si>
    <t>href="http://195.42.149.149/tms/1202/Ortho%202015/0"</t>
  </si>
  <si>
    <t>order="0"</t>
  </si>
  <si>
    <t xml:space="preserve">		&lt;TileSet</t>
  </si>
  <si>
    <t>href="http://195.42.149.149/tms/1202/Ortho%202015/1"</t>
  </si>
  <si>
    <t>order="1"</t>
  </si>
  <si>
    <t>href="http://195.42.149.149/tms/1202/Ortho%202015/2"</t>
  </si>
  <si>
    <t>order="2"</t>
  </si>
  <si>
    <t>href="http://195.42.149.149/tms/1202/Ortho%202015/3"</t>
  </si>
  <si>
    <t>order="3"</t>
  </si>
  <si>
    <t>href="http://195.42.149.149/tms/1202/Ortho%202015/4"</t>
  </si>
  <si>
    <t>order="4"</t>
  </si>
  <si>
    <t>href="http://195.42.149.149/tms/1202/Ortho%202015/5"</t>
  </si>
  <si>
    <t>order="5"</t>
  </si>
  <si>
    <t>href="http://195.42.149.149/tms/1202/Ortho%202015/6"</t>
  </si>
  <si>
    <t>order="6"</t>
  </si>
  <si>
    <t>href="http://195.42.149.149/tms/1202/Ortho%202015/7"</t>
  </si>
  <si>
    <t>order="7"</t>
  </si>
  <si>
    <t>href="http://195.42.149.149/tms/1202/Ortho%202015/8"</t>
  </si>
  <si>
    <t>order="8"</t>
  </si>
  <si>
    <t>href="http://195.42.149.149/tms/1202/Ortho%202015/9"</t>
  </si>
  <si>
    <t>order="9"</t>
  </si>
  <si>
    <t>href="http://195.42.149.149/tms/1202/Ortho%202015/10"</t>
  </si>
  <si>
    <t>order="10"</t>
  </si>
  <si>
    <t>href="http://195.42.149.149/tms/1202/Ortho%202015/11"</t>
  </si>
  <si>
    <t>order="11"</t>
  </si>
  <si>
    <t>units-per-pixel=</t>
  </si>
  <si>
    <t>638.206150234415</t>
  </si>
  <si>
    <t>319.1030751172075</t>
  </si>
  <si>
    <t>159.55153755860374</t>
  </si>
  <si>
    <t>79.77576877930187</t>
  </si>
  <si>
    <t>39.887884389650935</t>
  </si>
  <si>
    <t>19.943942194825468</t>
  </si>
  <si>
    <t>9.971971097412734</t>
  </si>
  <si>
    <t>4.985985548706367</t>
  </si>
  <si>
    <t>2.4929927743531834</t>
  </si>
  <si>
    <t>1.2464963871765917</t>
  </si>
  <si>
    <t>0.6232481935882959</t>
  </si>
  <si>
    <t>0.31162409679414793</t>
  </si>
  <si>
    <t>Tuiles MAPBOX</t>
  </si>
  <si>
    <t>La Terre</t>
  </si>
  <si>
    <t>Amérique du Nord / Asie</t>
  </si>
  <si>
    <t>Europe</t>
  </si>
  <si>
    <t>France</t>
  </si>
  <si>
    <t>Suisse</t>
  </si>
  <si>
    <t>Département de la Haute-Savoie</t>
  </si>
  <si>
    <t>Lac Léman</t>
  </si>
  <si>
    <t>Agglomération de Genève</t>
  </si>
  <si>
    <t>Lac d'Annecy</t>
  </si>
  <si>
    <t>Agglomération d'Annecy</t>
  </si>
  <si>
    <t>Petite ville</t>
  </si>
  <si>
    <t>Village</t>
  </si>
  <si>
    <t>Centre village / Apparition des batiments</t>
  </si>
  <si>
    <t>Quartier</t>
  </si>
  <si>
    <t>Bâtiment</t>
  </si>
  <si>
    <t>Pièce d'habitation</t>
  </si>
  <si>
    <t>Être humain</t>
  </si>
  <si>
    <t xml:space="preserve">3.3, </t>
  </si>
  <si>
    <t xml:space="preserve">1.6, </t>
  </si>
  <si>
    <t xml:space="preserve">0.8, </t>
  </si>
  <si>
    <t xml:space="preserve">0.4, </t>
  </si>
  <si>
    <t xml:space="preserve">0.2, </t>
  </si>
  <si>
    <t xml:space="preserve">0.1, </t>
  </si>
  <si>
    <t>Résolution à 1:1 (px/m)</t>
  </si>
  <si>
    <t>Résolution à 1:1 (m/px)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</si>
</sst>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0"/>
    <numFmt numFmtId="165" formatCode="0.0000"/>
    <numFmt numFmtId="166" formatCode="0.000"/>
    <numFmt numFmtId="167" formatCode="0.0000000000"/>
    <numFmt numFmtId="168" formatCode="0.000000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0" xfId="0" applyNumberFormat="1" applyFont="1" applyAlignment="1">
      <alignment horizontal="center" vertical="center" wrapText="1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workbookViewId="0">
      <selection activeCell="G2" sqref="G2:H13"/>
    </sheetView>
  </sheetViews>
  <sheetFormatPr baseColWidth="10" defaultRowHeight="15" x14ac:dyDescent="0.25"/>
  <sheetData>
    <row r="2" spans="1:8" x14ac:dyDescent="0.25">
      <c r="A2" t="s">
        <v>21</v>
      </c>
      <c r="B2" t="s">
        <v>22</v>
      </c>
      <c r="C2" t="s">
        <v>23</v>
      </c>
      <c r="D2" t="s">
        <v>47</v>
      </c>
      <c r="E2" t="s">
        <v>48</v>
      </c>
      <c r="F2" t="s">
        <v>0</v>
      </c>
      <c r="G2">
        <v>0</v>
      </c>
      <c r="H2" t="s">
        <v>48</v>
      </c>
    </row>
    <row r="3" spans="1:8" x14ac:dyDescent="0.25">
      <c r="A3" t="s">
        <v>24</v>
      </c>
      <c r="B3" t="s">
        <v>25</v>
      </c>
      <c r="C3" t="s">
        <v>26</v>
      </c>
      <c r="D3" t="s">
        <v>47</v>
      </c>
      <c r="E3" t="s">
        <v>49</v>
      </c>
      <c r="F3" t="s">
        <v>0</v>
      </c>
      <c r="G3">
        <v>1</v>
      </c>
      <c r="H3" t="s">
        <v>49</v>
      </c>
    </row>
    <row r="4" spans="1:8" x14ac:dyDescent="0.25">
      <c r="A4" t="s">
        <v>24</v>
      </c>
      <c r="B4" t="s">
        <v>27</v>
      </c>
      <c r="C4" t="s">
        <v>28</v>
      </c>
      <c r="D4" t="s">
        <v>47</v>
      </c>
      <c r="E4" t="s">
        <v>50</v>
      </c>
      <c r="F4" t="s">
        <v>0</v>
      </c>
      <c r="G4">
        <v>2</v>
      </c>
      <c r="H4" t="s">
        <v>50</v>
      </c>
    </row>
    <row r="5" spans="1:8" x14ac:dyDescent="0.25">
      <c r="A5" t="s">
        <v>24</v>
      </c>
      <c r="B5" t="s">
        <v>29</v>
      </c>
      <c r="C5" t="s">
        <v>30</v>
      </c>
      <c r="D5" t="s">
        <v>47</v>
      </c>
      <c r="E5" t="s">
        <v>51</v>
      </c>
      <c r="F5" t="s">
        <v>0</v>
      </c>
      <c r="G5">
        <v>3</v>
      </c>
      <c r="H5" t="s">
        <v>51</v>
      </c>
    </row>
    <row r="6" spans="1:8" x14ac:dyDescent="0.25">
      <c r="A6" t="s">
        <v>24</v>
      </c>
      <c r="B6" t="s">
        <v>31</v>
      </c>
      <c r="C6" t="s">
        <v>32</v>
      </c>
      <c r="D6" t="s">
        <v>47</v>
      </c>
      <c r="E6" t="s">
        <v>52</v>
      </c>
      <c r="F6" t="s">
        <v>0</v>
      </c>
      <c r="G6">
        <v>4</v>
      </c>
      <c r="H6" t="s">
        <v>52</v>
      </c>
    </row>
    <row r="7" spans="1:8" x14ac:dyDescent="0.25">
      <c r="A7" t="s">
        <v>24</v>
      </c>
      <c r="B7" t="s">
        <v>33</v>
      </c>
      <c r="C7" t="s">
        <v>34</v>
      </c>
      <c r="D7" t="s">
        <v>47</v>
      </c>
      <c r="E7" t="s">
        <v>53</v>
      </c>
      <c r="F7" t="s">
        <v>0</v>
      </c>
      <c r="G7">
        <v>5</v>
      </c>
      <c r="H7" t="s">
        <v>53</v>
      </c>
    </row>
    <row r="8" spans="1:8" x14ac:dyDescent="0.25">
      <c r="A8" t="s">
        <v>24</v>
      </c>
      <c r="B8" t="s">
        <v>35</v>
      </c>
      <c r="C8" t="s">
        <v>36</v>
      </c>
      <c r="D8" t="s">
        <v>47</v>
      </c>
      <c r="E8" t="s">
        <v>54</v>
      </c>
      <c r="F8" t="s">
        <v>0</v>
      </c>
      <c r="G8">
        <v>6</v>
      </c>
      <c r="H8" t="s">
        <v>54</v>
      </c>
    </row>
    <row r="9" spans="1:8" x14ac:dyDescent="0.25">
      <c r="A9" t="s">
        <v>24</v>
      </c>
      <c r="B9" t="s">
        <v>37</v>
      </c>
      <c r="C9" t="s">
        <v>38</v>
      </c>
      <c r="D9" t="s">
        <v>47</v>
      </c>
      <c r="E9" t="s">
        <v>55</v>
      </c>
      <c r="F9" t="s">
        <v>0</v>
      </c>
      <c r="G9">
        <v>7</v>
      </c>
      <c r="H9" t="s">
        <v>55</v>
      </c>
    </row>
    <row r="10" spans="1:8" x14ac:dyDescent="0.25">
      <c r="A10" t="s">
        <v>24</v>
      </c>
      <c r="B10" t="s">
        <v>39</v>
      </c>
      <c r="C10" t="s">
        <v>40</v>
      </c>
      <c r="D10" t="s">
        <v>47</v>
      </c>
      <c r="E10" t="s">
        <v>56</v>
      </c>
      <c r="F10" t="s">
        <v>0</v>
      </c>
      <c r="G10">
        <v>8</v>
      </c>
      <c r="H10" t="s">
        <v>56</v>
      </c>
    </row>
    <row r="11" spans="1:8" x14ac:dyDescent="0.25">
      <c r="A11" t="s">
        <v>24</v>
      </c>
      <c r="B11" t="s">
        <v>41</v>
      </c>
      <c r="C11" t="s">
        <v>42</v>
      </c>
      <c r="D11" t="s">
        <v>47</v>
      </c>
      <c r="E11" t="s">
        <v>57</v>
      </c>
      <c r="F11" t="s">
        <v>0</v>
      </c>
      <c r="G11">
        <v>9</v>
      </c>
      <c r="H11" t="s">
        <v>57</v>
      </c>
    </row>
    <row r="12" spans="1:8" x14ac:dyDescent="0.25">
      <c r="A12" t="s">
        <v>24</v>
      </c>
      <c r="B12" t="s">
        <v>43</v>
      </c>
      <c r="C12" t="s">
        <v>44</v>
      </c>
      <c r="D12" t="s">
        <v>47</v>
      </c>
      <c r="E12" t="s">
        <v>58</v>
      </c>
      <c r="F12" t="s">
        <v>0</v>
      </c>
      <c r="G12">
        <v>10</v>
      </c>
      <c r="H12" t="s">
        <v>58</v>
      </c>
    </row>
    <row r="13" spans="1:8" x14ac:dyDescent="0.25">
      <c r="A13" t="s">
        <v>24</v>
      </c>
      <c r="B13" t="s">
        <v>45</v>
      </c>
      <c r="C13" t="s">
        <v>46</v>
      </c>
      <c r="D13" t="s">
        <v>47</v>
      </c>
      <c r="E13" t="s">
        <v>59</v>
      </c>
      <c r="F13" t="s">
        <v>0</v>
      </c>
      <c r="G13">
        <v>11</v>
      </c>
      <c r="H13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D2" sqref="D2"/>
    </sheetView>
  </sheetViews>
  <sheetFormatPr baseColWidth="10" defaultRowHeight="15" x14ac:dyDescent="0.25"/>
  <cols>
    <col min="1" max="1" width="22.42578125" style="7" customWidth="1"/>
    <col min="2" max="2" width="26.85546875" style="8" customWidth="1"/>
    <col min="3" max="3" width="26.85546875" style="7" customWidth="1"/>
    <col min="4" max="4" width="18.7109375" bestFit="1" customWidth="1"/>
  </cols>
  <sheetData>
    <row r="1" spans="1:6" ht="21" x14ac:dyDescent="0.35">
      <c r="A1" s="11" t="s">
        <v>5</v>
      </c>
    </row>
    <row r="2" spans="1:6" x14ac:dyDescent="0.25">
      <c r="A2" s="12" t="s">
        <v>6</v>
      </c>
      <c r="B2" s="13" t="s">
        <v>7</v>
      </c>
    </row>
    <row r="3" spans="1:6" x14ac:dyDescent="0.25">
      <c r="A3" s="12" t="s">
        <v>8</v>
      </c>
      <c r="B3" s="13">
        <v>256</v>
      </c>
    </row>
    <row r="4" spans="1:6" x14ac:dyDescent="0.25">
      <c r="A4" s="12" t="s">
        <v>9</v>
      </c>
      <c r="B4" s="13" t="s">
        <v>10</v>
      </c>
    </row>
    <row r="5" spans="1:6" x14ac:dyDescent="0.25">
      <c r="A5" s="12" t="s">
        <v>17</v>
      </c>
      <c r="B5" s="13">
        <v>91</v>
      </c>
      <c r="C5" s="13"/>
      <c r="F5" s="7"/>
    </row>
    <row r="6" spans="1:6" x14ac:dyDescent="0.25">
      <c r="A6" s="12" t="s">
        <v>84</v>
      </c>
      <c r="B6" s="13">
        <f>B5/0.0254</f>
        <v>3582.677165354331</v>
      </c>
      <c r="C6" s="13"/>
      <c r="F6" s="7"/>
    </row>
    <row r="7" spans="1:6" x14ac:dyDescent="0.25">
      <c r="A7" s="12" t="s">
        <v>85</v>
      </c>
      <c r="B7" s="13">
        <f>1/B6</f>
        <v>2.7912087912087912E-4</v>
      </c>
      <c r="C7" s="13"/>
      <c r="F7" s="7"/>
    </row>
    <row r="9" spans="1:6" x14ac:dyDescent="0.25">
      <c r="A9" s="3" t="s">
        <v>4</v>
      </c>
      <c r="B9" s="5" t="s">
        <v>1</v>
      </c>
      <c r="C9" s="3" t="s">
        <v>2</v>
      </c>
    </row>
    <row r="10" spans="1:6" x14ac:dyDescent="0.25">
      <c r="A10" s="6">
        <v>0</v>
      </c>
      <c r="B10" s="7" t="str">
        <f t="shared" ref="B10:B31" si="0">"1:"&amp;ROUND(C10/$B$7,0)</f>
        <v>1:374673600</v>
      </c>
      <c r="C10" s="21">
        <v>104579.224549894</v>
      </c>
      <c r="E10" s="6"/>
    </row>
    <row r="11" spans="1:6" x14ac:dyDescent="0.25">
      <c r="A11" s="6">
        <v>1</v>
      </c>
      <c r="B11" s="7" t="str">
        <f t="shared" si="0"/>
        <v>1:187293521</v>
      </c>
      <c r="C11" s="21">
        <v>52277.532353790499</v>
      </c>
      <c r="E11" s="6"/>
    </row>
    <row r="12" spans="1:6" x14ac:dyDescent="0.25">
      <c r="A12" s="6">
        <v>2</v>
      </c>
      <c r="B12" s="7" t="str">
        <f t="shared" si="0"/>
        <v>1:93635013</v>
      </c>
      <c r="C12" s="21">
        <v>26135.487078595401</v>
      </c>
      <c r="E12" s="6"/>
    </row>
    <row r="13" spans="1:6" x14ac:dyDescent="0.25">
      <c r="A13" s="6">
        <v>3</v>
      </c>
      <c r="B13" s="7" t="str">
        <f t="shared" si="0"/>
        <v>1:46814453</v>
      </c>
      <c r="C13" s="21">
        <v>13066.8913818</v>
      </c>
      <c r="E13" s="6"/>
    </row>
    <row r="14" spans="1:6" x14ac:dyDescent="0.25">
      <c r="A14" s="6">
        <v>4</v>
      </c>
      <c r="B14" s="7" t="str">
        <f t="shared" si="0"/>
        <v>1:23406449</v>
      </c>
      <c r="C14" s="21">
        <v>6533.2286041135003</v>
      </c>
      <c r="E14" s="6"/>
    </row>
    <row r="15" spans="1:6" x14ac:dyDescent="0.25">
      <c r="A15" s="6">
        <v>5</v>
      </c>
      <c r="B15" s="7" t="str">
        <f t="shared" si="0"/>
        <v>1:11703028</v>
      </c>
      <c r="C15" s="21">
        <v>3266.5595244627002</v>
      </c>
      <c r="E15" s="6"/>
    </row>
    <row r="16" spans="1:6" x14ac:dyDescent="0.25">
      <c r="A16" s="6">
        <v>6</v>
      </c>
      <c r="B16" s="7" t="str">
        <f t="shared" si="0"/>
        <v>1:5851465</v>
      </c>
      <c r="C16" s="21">
        <v>1633.2660045974001</v>
      </c>
      <c r="E16" s="6"/>
    </row>
    <row r="17" spans="1:5" x14ac:dyDescent="0.25">
      <c r="A17" s="6">
        <v>7</v>
      </c>
      <c r="B17" s="7" t="str">
        <f t="shared" si="0"/>
        <v>1:2925720</v>
      </c>
      <c r="C17" s="21">
        <v>816.62955498600002</v>
      </c>
      <c r="E17" s="6"/>
    </row>
    <row r="18" spans="1:5" x14ac:dyDescent="0.25">
      <c r="A18" s="6">
        <v>8</v>
      </c>
      <c r="B18" s="7" t="str">
        <f t="shared" si="0"/>
        <v>1:1462857</v>
      </c>
      <c r="C18" s="21">
        <v>408.31391467679998</v>
      </c>
      <c r="E18" s="6"/>
    </row>
    <row r="19" spans="1:5" x14ac:dyDescent="0.25">
      <c r="A19" s="6">
        <v>9</v>
      </c>
      <c r="B19" s="7" t="str">
        <f t="shared" si="0"/>
        <v>1:731428</v>
      </c>
      <c r="C19" s="21">
        <v>204.15674151089999</v>
      </c>
      <c r="E19" s="6"/>
    </row>
    <row r="20" spans="1:5" x14ac:dyDescent="0.25">
      <c r="A20" s="6">
        <v>10</v>
      </c>
      <c r="B20" s="7" t="str">
        <f t="shared" si="0"/>
        <v>1:365714</v>
      </c>
      <c r="C20" s="21">
        <v>102.07831678319999</v>
      </c>
      <c r="E20" s="6"/>
    </row>
    <row r="21" spans="1:5" x14ac:dyDescent="0.25">
      <c r="A21" s="6">
        <v>11</v>
      </c>
      <c r="B21" s="7" t="str">
        <f t="shared" si="0"/>
        <v>1:182857</v>
      </c>
      <c r="C21" s="21">
        <v>51.0391448966</v>
      </c>
      <c r="E21" s="6"/>
    </row>
    <row r="22" spans="1:5" x14ac:dyDescent="0.25">
      <c r="A22" s="6">
        <v>12</v>
      </c>
      <c r="B22" s="7" t="str">
        <f t="shared" si="0"/>
        <v>1:91428</v>
      </c>
      <c r="C22" s="21">
        <v>25.519569074300001</v>
      </c>
      <c r="E22" s="6"/>
    </row>
    <row r="23" spans="1:5" x14ac:dyDescent="0.25">
      <c r="A23" s="6">
        <v>13</v>
      </c>
      <c r="B23" s="7" t="str">
        <f t="shared" si="0"/>
        <v>1:45714</v>
      </c>
      <c r="C23" s="21">
        <v>12.759783693599999</v>
      </c>
      <c r="E23" s="6"/>
    </row>
    <row r="24" spans="1:5" x14ac:dyDescent="0.25">
      <c r="A24" s="6">
        <v>14</v>
      </c>
      <c r="B24" s="7" t="str">
        <f t="shared" si="0"/>
        <v>1:22857</v>
      </c>
      <c r="C24" s="21">
        <v>6.379891636</v>
      </c>
      <c r="E24" s="6"/>
    </row>
    <row r="25" spans="1:5" x14ac:dyDescent="0.25">
      <c r="A25" s="6">
        <v>15</v>
      </c>
      <c r="B25" s="7" t="str">
        <f t="shared" si="0"/>
        <v>1:11429</v>
      </c>
      <c r="C25" s="21">
        <v>3.1899457653000001</v>
      </c>
      <c r="E25" s="6"/>
    </row>
    <row r="26" spans="1:5" x14ac:dyDescent="0.25">
      <c r="A26" s="6">
        <v>16</v>
      </c>
      <c r="B26" s="7" t="str">
        <f t="shared" si="0"/>
        <v>1:5714</v>
      </c>
      <c r="C26" s="21">
        <v>1.5949728695000001</v>
      </c>
      <c r="E26" s="6"/>
    </row>
    <row r="27" spans="1:5" x14ac:dyDescent="0.25">
      <c r="A27" s="6">
        <v>17</v>
      </c>
      <c r="B27" s="7" t="str">
        <f t="shared" si="0"/>
        <v>1:2857</v>
      </c>
      <c r="C27" s="21">
        <v>0.79748643149999998</v>
      </c>
      <c r="E27" s="6"/>
    </row>
    <row r="28" spans="1:5" x14ac:dyDescent="0.25">
      <c r="A28" s="6">
        <v>18</v>
      </c>
      <c r="B28" s="7" t="str">
        <f t="shared" si="0"/>
        <v>1:1429</v>
      </c>
      <c r="C28" s="21">
        <v>0.39874321489999998</v>
      </c>
      <c r="E28" s="6"/>
    </row>
    <row r="29" spans="1:5" x14ac:dyDescent="0.25">
      <c r="A29" s="6">
        <v>19</v>
      </c>
      <c r="B29" s="7" t="str">
        <f t="shared" si="0"/>
        <v>1:714</v>
      </c>
      <c r="C29" s="21">
        <v>0.1993716073</v>
      </c>
      <c r="E29" s="6"/>
    </row>
    <row r="30" spans="1:5" x14ac:dyDescent="0.25">
      <c r="A30" s="6">
        <v>20</v>
      </c>
      <c r="B30" s="7" t="str">
        <f t="shared" si="0"/>
        <v>1:357</v>
      </c>
      <c r="C30" s="21">
        <v>9.9685803700000006E-2</v>
      </c>
      <c r="E30" s="6"/>
    </row>
    <row r="31" spans="1:5" x14ac:dyDescent="0.25">
      <c r="A31" s="6">
        <v>21</v>
      </c>
      <c r="B31" s="7" t="str">
        <f t="shared" si="0"/>
        <v>1:179</v>
      </c>
      <c r="C31" s="21">
        <v>4.9842901799999999E-2</v>
      </c>
      <c r="E31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A7" sqref="A7"/>
    </sheetView>
  </sheetViews>
  <sheetFormatPr baseColWidth="10" defaultRowHeight="15" x14ac:dyDescent="0.25"/>
  <cols>
    <col min="1" max="1" width="26.85546875" style="7" customWidth="1"/>
    <col min="2" max="2" width="20.85546875" style="7" bestFit="1" customWidth="1"/>
    <col min="3" max="3" width="26.85546875" style="7" customWidth="1"/>
    <col min="4" max="4" width="26.7109375" style="7" customWidth="1"/>
    <col min="10" max="10" width="26.85546875" style="8" customWidth="1"/>
    <col min="11" max="11" width="27" bestFit="1" customWidth="1"/>
  </cols>
  <sheetData>
    <row r="1" spans="1:10" ht="21" x14ac:dyDescent="0.35">
      <c r="A1" s="11" t="s">
        <v>5</v>
      </c>
      <c r="B1" s="8"/>
      <c r="J1"/>
    </row>
    <row r="2" spans="1:10" x14ac:dyDescent="0.25">
      <c r="A2" s="12" t="s">
        <v>6</v>
      </c>
      <c r="B2" s="13" t="s">
        <v>11</v>
      </c>
      <c r="J2"/>
    </row>
    <row r="3" spans="1:10" x14ac:dyDescent="0.25">
      <c r="A3" s="12" t="s">
        <v>8</v>
      </c>
      <c r="B3" s="13">
        <v>256</v>
      </c>
      <c r="J3"/>
    </row>
    <row r="4" spans="1:10" x14ac:dyDescent="0.25">
      <c r="A4" s="12" t="s">
        <v>9</v>
      </c>
      <c r="B4" s="13" t="s">
        <v>10</v>
      </c>
      <c r="J4"/>
    </row>
    <row r="5" spans="1:10" x14ac:dyDescent="0.25">
      <c r="A5" s="12" t="s">
        <v>17</v>
      </c>
      <c r="B5" s="13">
        <v>91</v>
      </c>
      <c r="C5" s="13"/>
      <c r="F5" s="7"/>
      <c r="J5"/>
    </row>
    <row r="6" spans="1:10" x14ac:dyDescent="0.25">
      <c r="A6" s="12" t="s">
        <v>84</v>
      </c>
      <c r="B6" s="13">
        <f>B5/0.0254</f>
        <v>3582.677165354331</v>
      </c>
      <c r="C6" s="13"/>
      <c r="F6" s="7"/>
      <c r="J6"/>
    </row>
    <row r="7" spans="1:10" x14ac:dyDescent="0.25">
      <c r="A7" s="12" t="s">
        <v>85</v>
      </c>
      <c r="B7" s="13">
        <f>1/B6</f>
        <v>2.7912087912087912E-4</v>
      </c>
      <c r="C7" s="13"/>
      <c r="F7" s="7"/>
      <c r="J7"/>
    </row>
    <row r="8" spans="1:10" x14ac:dyDescent="0.25">
      <c r="A8" s="12"/>
      <c r="B8" s="13"/>
      <c r="J8"/>
    </row>
    <row r="9" spans="1:10" x14ac:dyDescent="0.25">
      <c r="A9" s="3" t="s">
        <v>4</v>
      </c>
      <c r="B9" s="5" t="s">
        <v>1</v>
      </c>
      <c r="C9" s="3" t="s">
        <v>2</v>
      </c>
      <c r="D9" s="3" t="s">
        <v>3</v>
      </c>
    </row>
    <row r="10" spans="1:10" x14ac:dyDescent="0.25">
      <c r="A10" s="1">
        <v>0</v>
      </c>
      <c r="B10" s="1" t="str">
        <f>"1:"&amp;ROUND(C10/$B$7,0)</f>
        <v>1:560843153</v>
      </c>
      <c r="C10" s="21">
        <v>156543.033928041</v>
      </c>
      <c r="D10" s="22">
        <v>1.40625</v>
      </c>
    </row>
    <row r="11" spans="1:10" x14ac:dyDescent="0.25">
      <c r="A11" s="1">
        <v>1</v>
      </c>
      <c r="B11" s="1" t="str">
        <f t="shared" ref="B11:B31" si="0">"1:"&amp;ROUND(C11/$B$7,0)</f>
        <v>1:280421577</v>
      </c>
      <c r="C11" s="21">
        <v>78271.516964020499</v>
      </c>
      <c r="D11" s="22">
        <v>0.703125</v>
      </c>
    </row>
    <row r="12" spans="1:10" x14ac:dyDescent="0.25">
      <c r="A12" s="1">
        <v>2</v>
      </c>
      <c r="B12" s="1" t="str">
        <f t="shared" si="0"/>
        <v>1:140210788</v>
      </c>
      <c r="C12" s="21">
        <v>39135.758482010198</v>
      </c>
      <c r="D12" s="22">
        <v>0.3515625</v>
      </c>
    </row>
    <row r="13" spans="1:10" x14ac:dyDescent="0.25">
      <c r="A13" s="1">
        <v>3</v>
      </c>
      <c r="B13" s="1" t="str">
        <f t="shared" si="0"/>
        <v>1:70105394</v>
      </c>
      <c r="C13" s="21">
        <v>19567.879241005099</v>
      </c>
      <c r="D13" s="22">
        <v>0.17578125</v>
      </c>
    </row>
    <row r="14" spans="1:10" x14ac:dyDescent="0.25">
      <c r="A14" s="1">
        <v>4</v>
      </c>
      <c r="B14" s="1" t="str">
        <f t="shared" si="0"/>
        <v>1:35052697</v>
      </c>
      <c r="C14" s="21">
        <v>9783.9396205026005</v>
      </c>
      <c r="D14" s="22">
        <v>8.7890625E-2</v>
      </c>
    </row>
    <row r="15" spans="1:10" x14ac:dyDescent="0.25">
      <c r="A15" s="1">
        <v>5</v>
      </c>
      <c r="B15" s="1" t="str">
        <f t="shared" si="0"/>
        <v>1:17526349</v>
      </c>
      <c r="C15" s="21">
        <v>4891.9698102513003</v>
      </c>
      <c r="D15" s="22">
        <v>4.39453125E-2</v>
      </c>
    </row>
    <row r="16" spans="1:10" x14ac:dyDescent="0.25">
      <c r="A16" s="1">
        <v>6</v>
      </c>
      <c r="B16" s="1" t="str">
        <f t="shared" si="0"/>
        <v>1:8763174</v>
      </c>
      <c r="C16" s="21">
        <v>2445.9849051256001</v>
      </c>
      <c r="D16" s="22">
        <v>2.197265625E-2</v>
      </c>
    </row>
    <row r="17" spans="1:4" x14ac:dyDescent="0.25">
      <c r="A17" s="1">
        <v>7</v>
      </c>
      <c r="B17" s="1" t="str">
        <f t="shared" si="0"/>
        <v>1:4381587</v>
      </c>
      <c r="C17" s="21">
        <v>1222.9924525628001</v>
      </c>
      <c r="D17" s="22">
        <v>1.0986328125E-2</v>
      </c>
    </row>
    <row r="18" spans="1:4" x14ac:dyDescent="0.25">
      <c r="A18" s="1">
        <v>8</v>
      </c>
      <c r="B18" s="1" t="str">
        <f t="shared" si="0"/>
        <v>1:2190794</v>
      </c>
      <c r="C18" s="21">
        <v>611.49622628140003</v>
      </c>
      <c r="D18" s="22">
        <v>5.4931640625E-3</v>
      </c>
    </row>
    <row r="19" spans="1:4" x14ac:dyDescent="0.25">
      <c r="A19" s="1">
        <v>9</v>
      </c>
      <c r="B19" s="1" t="str">
        <f t="shared" si="0"/>
        <v>1:1095397</v>
      </c>
      <c r="C19" s="21">
        <v>305.74811314070001</v>
      </c>
      <c r="D19" s="22">
        <v>2.74658203125E-3</v>
      </c>
    </row>
    <row r="20" spans="1:4" x14ac:dyDescent="0.25">
      <c r="A20" s="1">
        <v>10</v>
      </c>
      <c r="B20" s="1" t="str">
        <f t="shared" si="0"/>
        <v>1:547698</v>
      </c>
      <c r="C20" s="21">
        <v>152.8740565704</v>
      </c>
      <c r="D20" s="22">
        <v>1.373291015625E-3</v>
      </c>
    </row>
    <row r="21" spans="1:4" x14ac:dyDescent="0.25">
      <c r="A21" s="1">
        <v>11</v>
      </c>
      <c r="B21" s="1" t="str">
        <f t="shared" si="0"/>
        <v>1:273849</v>
      </c>
      <c r="C21" s="21">
        <v>76.4370282852</v>
      </c>
      <c r="D21" s="22">
        <v>6.866455078125E-4</v>
      </c>
    </row>
    <row r="22" spans="1:4" x14ac:dyDescent="0.25">
      <c r="A22" s="1">
        <v>12</v>
      </c>
      <c r="B22" s="1" t="str">
        <f t="shared" si="0"/>
        <v>1:136925</v>
      </c>
      <c r="C22" s="21">
        <v>38.2185141426</v>
      </c>
      <c r="D22" s="22">
        <v>3.4332275390625E-4</v>
      </c>
    </row>
    <row r="23" spans="1:4" x14ac:dyDescent="0.25">
      <c r="A23" s="1">
        <v>13</v>
      </c>
      <c r="B23" s="1" t="str">
        <f t="shared" si="0"/>
        <v>1:68462</v>
      </c>
      <c r="C23" s="21">
        <v>19.1092570713</v>
      </c>
      <c r="D23" s="22">
        <v>1.71661376953125E-4</v>
      </c>
    </row>
    <row r="24" spans="1:4" x14ac:dyDescent="0.25">
      <c r="A24" s="1">
        <v>14</v>
      </c>
      <c r="B24" s="1" t="str">
        <f t="shared" si="0"/>
        <v>1:34231</v>
      </c>
      <c r="C24" s="21">
        <v>9.5546285355999991</v>
      </c>
      <c r="D24" s="22">
        <v>8.58306884765625E-5</v>
      </c>
    </row>
    <row r="25" spans="1:4" x14ac:dyDescent="0.25">
      <c r="A25" s="1">
        <v>15</v>
      </c>
      <c r="B25" s="1" t="str">
        <f t="shared" si="0"/>
        <v>1:17116</v>
      </c>
      <c r="C25" s="21">
        <v>4.7773142677999996</v>
      </c>
      <c r="D25" s="22">
        <v>4.2915344238281203E-5</v>
      </c>
    </row>
    <row r="26" spans="1:4" x14ac:dyDescent="0.25">
      <c r="A26" s="1">
        <v>16</v>
      </c>
      <c r="B26" s="1" t="str">
        <f t="shared" si="0"/>
        <v>1:8558</v>
      </c>
      <c r="C26" s="21">
        <v>2.3886571338999998</v>
      </c>
      <c r="D26" s="22">
        <v>2.1457672119140601E-5</v>
      </c>
    </row>
    <row r="27" spans="1:4" x14ac:dyDescent="0.25">
      <c r="A27" s="1">
        <v>17</v>
      </c>
      <c r="B27" s="1" t="str">
        <f t="shared" si="0"/>
        <v>1:4279</v>
      </c>
      <c r="C27" s="21">
        <v>1.1943285669999999</v>
      </c>
      <c r="D27" s="22">
        <v>1.0728836059570301E-5</v>
      </c>
    </row>
    <row r="28" spans="1:4" x14ac:dyDescent="0.25">
      <c r="A28" s="1">
        <v>18</v>
      </c>
      <c r="B28" s="1" t="str">
        <f t="shared" si="0"/>
        <v>1:2139</v>
      </c>
      <c r="C28" s="21">
        <v>0.59716428349999995</v>
      </c>
      <c r="D28" s="22">
        <v>5.3644180297851596E-6</v>
      </c>
    </row>
    <row r="29" spans="1:4" x14ac:dyDescent="0.25">
      <c r="A29" s="1">
        <v>19</v>
      </c>
      <c r="B29" s="1" t="str">
        <f t="shared" si="0"/>
        <v>1:1070</v>
      </c>
      <c r="C29" s="21">
        <v>0.29858214170000003</v>
      </c>
      <c r="D29" s="22">
        <v>2.6822090148925798E-6</v>
      </c>
    </row>
    <row r="30" spans="1:4" x14ac:dyDescent="0.25">
      <c r="A30" s="1">
        <v>20</v>
      </c>
      <c r="B30" s="1" t="str">
        <f t="shared" si="0"/>
        <v>1:535</v>
      </c>
      <c r="C30" s="21">
        <v>0.14929107089999999</v>
      </c>
      <c r="D30" s="22">
        <v>1.3411045074462899E-6</v>
      </c>
    </row>
    <row r="31" spans="1:4" x14ac:dyDescent="0.25">
      <c r="A31" s="1">
        <v>21</v>
      </c>
      <c r="B31" s="1" t="str">
        <f t="shared" si="0"/>
        <v>1:267</v>
      </c>
      <c r="C31" s="21">
        <v>7.4645535400000004E-2</v>
      </c>
      <c r="D31" s="22">
        <v>6.7055225372315004E-7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A8" sqref="A8"/>
    </sheetView>
  </sheetViews>
  <sheetFormatPr baseColWidth="10" defaultRowHeight="15" x14ac:dyDescent="0.25"/>
  <cols>
    <col min="1" max="1" width="22.140625" style="7" bestFit="1" customWidth="1"/>
    <col min="2" max="3" width="21.28515625" customWidth="1"/>
    <col min="4" max="5" width="18.140625" customWidth="1"/>
    <col min="6" max="6" width="24" style="7" customWidth="1"/>
    <col min="7" max="7" width="37.28515625" style="7" customWidth="1"/>
    <col min="8" max="8" width="40.140625" customWidth="1"/>
  </cols>
  <sheetData>
    <row r="1" spans="1:7" ht="21" x14ac:dyDescent="0.35">
      <c r="A1" s="14" t="s">
        <v>15</v>
      </c>
      <c r="B1" s="8"/>
      <c r="C1" s="8"/>
      <c r="G1"/>
    </row>
    <row r="2" spans="1:7" x14ac:dyDescent="0.25">
      <c r="A2" s="12" t="s">
        <v>6</v>
      </c>
      <c r="B2" s="13" t="s">
        <v>11</v>
      </c>
      <c r="C2" s="13"/>
      <c r="G2"/>
    </row>
    <row r="3" spans="1:7" x14ac:dyDescent="0.25">
      <c r="A3" s="12" t="s">
        <v>8</v>
      </c>
      <c r="B3" s="13">
        <v>256</v>
      </c>
      <c r="C3" s="13"/>
      <c r="G3"/>
    </row>
    <row r="4" spans="1:7" x14ac:dyDescent="0.25">
      <c r="A4" s="12" t="s">
        <v>9</v>
      </c>
      <c r="B4" s="13" t="s">
        <v>20</v>
      </c>
      <c r="C4" s="13"/>
      <c r="G4"/>
    </row>
    <row r="5" spans="1:7" x14ac:dyDescent="0.25">
      <c r="A5" s="12" t="s">
        <v>16</v>
      </c>
      <c r="B5" s="13">
        <v>45</v>
      </c>
      <c r="C5" s="13"/>
      <c r="G5"/>
    </row>
    <row r="6" spans="1:7" x14ac:dyDescent="0.25">
      <c r="A6" s="12" t="s">
        <v>17</v>
      </c>
      <c r="B6" s="13">
        <v>96</v>
      </c>
      <c r="C6" s="13"/>
      <c r="G6"/>
    </row>
    <row r="7" spans="1:7" x14ac:dyDescent="0.25">
      <c r="A7" s="12" t="s">
        <v>84</v>
      </c>
      <c r="B7" s="13">
        <f>B6/0.0254</f>
        <v>3779.5275590551182</v>
      </c>
      <c r="C7" s="13"/>
      <c r="G7"/>
    </row>
    <row r="8" spans="1:7" x14ac:dyDescent="0.25">
      <c r="A8" s="12" t="s">
        <v>85</v>
      </c>
      <c r="B8" s="13">
        <f>1/B7</f>
        <v>2.645833333333333E-4</v>
      </c>
      <c r="C8" s="13"/>
      <c r="G8"/>
    </row>
    <row r="9" spans="1:7" x14ac:dyDescent="0.25">
      <c r="A9" s="12"/>
      <c r="B9" s="13"/>
      <c r="C9" s="13"/>
      <c r="G9"/>
    </row>
    <row r="10" spans="1:7" ht="30" x14ac:dyDescent="0.25">
      <c r="A10" s="3" t="s">
        <v>4</v>
      </c>
      <c r="B10" s="5" t="str">
        <f>"Echelle approx (à "&amp;B5&amp;"° N)"</f>
        <v>Echelle approx (à 45° N)</v>
      </c>
      <c r="C10" s="2" t="str">
        <f>"	Résolution (m/px) (à "&amp;B5&amp;"° N)"</f>
        <v xml:space="preserve">	Résolution (m/px) (à 45° N)</v>
      </c>
      <c r="D10" s="3" t="s">
        <v>3</v>
      </c>
      <c r="E10" s="3" t="s">
        <v>12</v>
      </c>
      <c r="F10" s="3" t="s">
        <v>13</v>
      </c>
      <c r="G10" s="3" t="s">
        <v>14</v>
      </c>
    </row>
    <row r="11" spans="1:7" x14ac:dyDescent="0.25">
      <c r="A11" s="6">
        <v>0</v>
      </c>
      <c r="B11" s="6" t="str">
        <f>"1:"&amp;ROUND(C11/$B$8,0)</f>
        <v>1:418365887</v>
      </c>
      <c r="C11" s="10">
        <f>(2*PI()*6378137)*COS(RADIANS($B$5))/(2^$A11)/$B$3</f>
        <v>110692.64083803356</v>
      </c>
      <c r="D11" s="10">
        <f>360/(2^A11)/$B$3</f>
        <v>1.40625</v>
      </c>
      <c r="E11" s="9">
        <f t="shared" ref="E11:E31" si="0">(2*2)^A11</f>
        <v>1</v>
      </c>
      <c r="F11" s="19">
        <f>360/(2^A11)</f>
        <v>360</v>
      </c>
      <c r="G11" s="4" t="s">
        <v>61</v>
      </c>
    </row>
    <row r="12" spans="1:7" x14ac:dyDescent="0.25">
      <c r="A12" s="6">
        <v>1</v>
      </c>
      <c r="B12" s="6" t="str">
        <f t="shared" ref="B12:B31" si="1">"1:"&amp;ROUND(C12/$B$8,0)</f>
        <v>1:209182943</v>
      </c>
      <c r="C12" s="10">
        <f t="shared" ref="C12:C31" si="2">(2*PI()*6378137)*COS(RADIANS($B$5))/(2^$A12)/$B$3</f>
        <v>55346.320419016782</v>
      </c>
      <c r="D12" s="10">
        <f t="shared" ref="D12:D31" si="3">360/(2^A12)/$B$3</f>
        <v>0.703125</v>
      </c>
      <c r="E12" s="9">
        <f t="shared" si="0"/>
        <v>4</v>
      </c>
      <c r="F12" s="19">
        <f t="shared" ref="F12:F31" si="4">360/(2^A12)</f>
        <v>180</v>
      </c>
      <c r="G12" s="4"/>
    </row>
    <row r="13" spans="1:7" x14ac:dyDescent="0.25">
      <c r="A13" s="6">
        <v>2</v>
      </c>
      <c r="B13" s="6" t="str">
        <f t="shared" si="1"/>
        <v>1:104591472</v>
      </c>
      <c r="C13" s="10">
        <f t="shared" si="2"/>
        <v>27673.160209508391</v>
      </c>
      <c r="D13" s="10">
        <f t="shared" si="3"/>
        <v>0.3515625</v>
      </c>
      <c r="E13" s="9">
        <f t="shared" si="0"/>
        <v>16</v>
      </c>
      <c r="F13" s="19">
        <f t="shared" si="4"/>
        <v>90</v>
      </c>
      <c r="G13" s="4" t="s">
        <v>62</v>
      </c>
    </row>
    <row r="14" spans="1:7" x14ac:dyDescent="0.25">
      <c r="A14" s="6">
        <v>3</v>
      </c>
      <c r="B14" s="6" t="str">
        <f t="shared" si="1"/>
        <v>1:52295736</v>
      </c>
      <c r="C14" s="10">
        <f t="shared" si="2"/>
        <v>13836.580104754195</v>
      </c>
      <c r="D14" s="10">
        <f t="shared" si="3"/>
        <v>0.17578125</v>
      </c>
      <c r="E14" s="9">
        <f t="shared" si="0"/>
        <v>64</v>
      </c>
      <c r="F14" s="19">
        <f t="shared" si="4"/>
        <v>45</v>
      </c>
      <c r="G14" s="4" t="s">
        <v>63</v>
      </c>
    </row>
    <row r="15" spans="1:7" x14ac:dyDescent="0.25">
      <c r="A15" s="6">
        <v>4</v>
      </c>
      <c r="B15" s="6" t="str">
        <f t="shared" si="1"/>
        <v>1:26147868</v>
      </c>
      <c r="C15" s="10">
        <f t="shared" si="2"/>
        <v>6918.2900523770977</v>
      </c>
      <c r="D15" s="10">
        <f t="shared" si="3"/>
        <v>8.7890625E-2</v>
      </c>
      <c r="E15" s="9">
        <f t="shared" si="0"/>
        <v>256</v>
      </c>
      <c r="F15" s="19">
        <f t="shared" si="4"/>
        <v>22.5</v>
      </c>
      <c r="G15" s="4"/>
    </row>
    <row r="16" spans="1:7" x14ac:dyDescent="0.25">
      <c r="A16" s="6">
        <v>5</v>
      </c>
      <c r="B16" s="6" t="str">
        <f t="shared" si="1"/>
        <v>1:13073934</v>
      </c>
      <c r="C16" s="10">
        <f t="shared" si="2"/>
        <v>3459.1450261885489</v>
      </c>
      <c r="D16" s="10">
        <f t="shared" si="3"/>
        <v>4.39453125E-2</v>
      </c>
      <c r="E16" s="9">
        <f t="shared" si="0"/>
        <v>1024</v>
      </c>
      <c r="F16" s="18">
        <f t="shared" si="4"/>
        <v>11.25</v>
      </c>
      <c r="G16" s="4" t="s">
        <v>64</v>
      </c>
    </row>
    <row r="17" spans="1:7" x14ac:dyDescent="0.25">
      <c r="A17" s="6">
        <v>6</v>
      </c>
      <c r="B17" s="6" t="str">
        <f t="shared" si="1"/>
        <v>1:6536967</v>
      </c>
      <c r="C17" s="10">
        <f t="shared" si="2"/>
        <v>1729.5725130942744</v>
      </c>
      <c r="D17" s="10">
        <f t="shared" si="3"/>
        <v>2.197265625E-2</v>
      </c>
      <c r="E17" s="9">
        <f t="shared" si="0"/>
        <v>4096</v>
      </c>
      <c r="F17" s="17">
        <f t="shared" si="4"/>
        <v>5.625</v>
      </c>
      <c r="G17" s="4"/>
    </row>
    <row r="18" spans="1:7" x14ac:dyDescent="0.25">
      <c r="A18" s="6">
        <v>7</v>
      </c>
      <c r="B18" s="6" t="str">
        <f t="shared" si="1"/>
        <v>1:3268483</v>
      </c>
      <c r="C18" s="10">
        <f t="shared" si="2"/>
        <v>864.78625654713721</v>
      </c>
      <c r="D18" s="10">
        <f t="shared" si="3"/>
        <v>1.0986328125E-2</v>
      </c>
      <c r="E18" s="9">
        <f t="shared" si="0"/>
        <v>16384</v>
      </c>
      <c r="F18" s="16">
        <f t="shared" si="4"/>
        <v>2.8125</v>
      </c>
      <c r="G18" s="4" t="s">
        <v>65</v>
      </c>
    </row>
    <row r="19" spans="1:7" x14ac:dyDescent="0.25">
      <c r="A19" s="6">
        <v>8</v>
      </c>
      <c r="B19" s="6" t="str">
        <f t="shared" si="1"/>
        <v>1:1634242</v>
      </c>
      <c r="C19" s="10">
        <f t="shared" si="2"/>
        <v>432.39312827356861</v>
      </c>
      <c r="D19" s="10">
        <f t="shared" si="3"/>
        <v>5.4931640625E-3</v>
      </c>
      <c r="E19" s="9">
        <f t="shared" si="0"/>
        <v>65536</v>
      </c>
      <c r="F19" s="15">
        <f t="shared" si="4"/>
        <v>1.40625</v>
      </c>
      <c r="G19" s="4" t="s">
        <v>66</v>
      </c>
    </row>
    <row r="20" spans="1:7" x14ac:dyDescent="0.25">
      <c r="A20" s="6">
        <v>9</v>
      </c>
      <c r="B20" s="6" t="str">
        <f t="shared" si="1"/>
        <v>1:817121</v>
      </c>
      <c r="C20" s="10">
        <f t="shared" si="2"/>
        <v>216.1965641367843</v>
      </c>
      <c r="D20" s="10">
        <f t="shared" si="3"/>
        <v>2.74658203125E-3</v>
      </c>
      <c r="E20" s="9">
        <f t="shared" si="0"/>
        <v>262144</v>
      </c>
      <c r="F20" s="15">
        <f t="shared" si="4"/>
        <v>0.703125</v>
      </c>
      <c r="G20" s="4" t="s">
        <v>67</v>
      </c>
    </row>
    <row r="21" spans="1:7" x14ac:dyDescent="0.25">
      <c r="A21" s="6">
        <v>10</v>
      </c>
      <c r="B21" s="6" t="str">
        <f t="shared" si="1"/>
        <v>1:408560</v>
      </c>
      <c r="C21" s="10">
        <f t="shared" si="2"/>
        <v>108.09828206839215</v>
      </c>
      <c r="D21" s="10">
        <f t="shared" si="3"/>
        <v>1.373291015625E-3</v>
      </c>
      <c r="E21" s="9">
        <f t="shared" si="0"/>
        <v>1048576</v>
      </c>
      <c r="F21" s="15">
        <f t="shared" si="4"/>
        <v>0.3515625</v>
      </c>
      <c r="G21" s="4" t="s">
        <v>68</v>
      </c>
    </row>
    <row r="22" spans="1:7" x14ac:dyDescent="0.25">
      <c r="A22" s="6">
        <v>11</v>
      </c>
      <c r="B22" s="6" t="str">
        <f t="shared" si="1"/>
        <v>1:204280</v>
      </c>
      <c r="C22" s="10">
        <f t="shared" si="2"/>
        <v>54.049141034196076</v>
      </c>
      <c r="D22" s="10">
        <f t="shared" si="3"/>
        <v>6.866455078125E-4</v>
      </c>
      <c r="E22" s="9">
        <f t="shared" si="0"/>
        <v>4194304</v>
      </c>
      <c r="F22" s="15">
        <f t="shared" si="4"/>
        <v>0.17578125</v>
      </c>
      <c r="G22" s="4" t="s">
        <v>69</v>
      </c>
    </row>
    <row r="23" spans="1:7" x14ac:dyDescent="0.25">
      <c r="A23" s="6">
        <v>12</v>
      </c>
      <c r="B23" s="6" t="str">
        <f t="shared" si="1"/>
        <v>1:102140</v>
      </c>
      <c r="C23" s="10">
        <f t="shared" si="2"/>
        <v>27.024570517098038</v>
      </c>
      <c r="D23" s="10">
        <f t="shared" si="3"/>
        <v>3.4332275390625E-4</v>
      </c>
      <c r="E23" s="9">
        <f t="shared" si="0"/>
        <v>16777216</v>
      </c>
      <c r="F23" s="15">
        <f t="shared" si="4"/>
        <v>8.7890625E-2</v>
      </c>
      <c r="G23" s="4" t="s">
        <v>70</v>
      </c>
    </row>
    <row r="24" spans="1:7" x14ac:dyDescent="0.25">
      <c r="A24" s="6">
        <v>13</v>
      </c>
      <c r="B24" s="6" t="str">
        <f t="shared" si="1"/>
        <v>1:51070</v>
      </c>
      <c r="C24" s="10">
        <f t="shared" si="2"/>
        <v>13.512285258549019</v>
      </c>
      <c r="D24" s="10">
        <f t="shared" si="3"/>
        <v>1.71661376953125E-4</v>
      </c>
      <c r="E24" s="9">
        <f t="shared" si="0"/>
        <v>67108864</v>
      </c>
      <c r="F24" s="15">
        <f t="shared" si="4"/>
        <v>4.39453125E-2</v>
      </c>
      <c r="G24" s="4" t="s">
        <v>71</v>
      </c>
    </row>
    <row r="25" spans="1:7" x14ac:dyDescent="0.25">
      <c r="A25" s="6">
        <v>14</v>
      </c>
      <c r="B25" s="6" t="str">
        <f t="shared" si="1"/>
        <v>1:25535</v>
      </c>
      <c r="C25" s="10">
        <f t="shared" si="2"/>
        <v>6.7561426292745095</v>
      </c>
      <c r="D25" s="10">
        <f t="shared" si="3"/>
        <v>8.58306884765625E-5</v>
      </c>
      <c r="E25" s="9">
        <f t="shared" si="0"/>
        <v>268435456</v>
      </c>
      <c r="F25" s="15">
        <f t="shared" si="4"/>
        <v>2.197265625E-2</v>
      </c>
      <c r="G25" s="4" t="s">
        <v>72</v>
      </c>
    </row>
    <row r="26" spans="1:7" x14ac:dyDescent="0.25">
      <c r="A26" s="6">
        <v>15</v>
      </c>
      <c r="B26" s="6" t="str">
        <f t="shared" si="1"/>
        <v>1:12768</v>
      </c>
      <c r="C26" s="10">
        <f t="shared" si="2"/>
        <v>3.3780713146372547</v>
      </c>
      <c r="D26" s="10">
        <f t="shared" si="3"/>
        <v>4.291534423828125E-5</v>
      </c>
      <c r="E26" s="9">
        <f t="shared" si="0"/>
        <v>1073741824</v>
      </c>
      <c r="F26" s="15">
        <f t="shared" si="4"/>
        <v>1.0986328125E-2</v>
      </c>
      <c r="G26" s="4" t="s">
        <v>73</v>
      </c>
    </row>
    <row r="27" spans="1:7" x14ac:dyDescent="0.25">
      <c r="A27" s="6">
        <v>16</v>
      </c>
      <c r="B27" s="6" t="str">
        <f t="shared" si="1"/>
        <v>1:6384</v>
      </c>
      <c r="C27" s="10">
        <f t="shared" si="2"/>
        <v>1.6890356573186274</v>
      </c>
      <c r="D27" s="10">
        <f t="shared" si="3"/>
        <v>2.1457672119140625E-5</v>
      </c>
      <c r="E27" s="9">
        <f t="shared" si="0"/>
        <v>4294967296</v>
      </c>
      <c r="F27" s="15">
        <f t="shared" si="4"/>
        <v>5.4931640625E-3</v>
      </c>
      <c r="G27" s="4"/>
    </row>
    <row r="28" spans="1:7" x14ac:dyDescent="0.25">
      <c r="A28" s="6">
        <v>17</v>
      </c>
      <c r="B28" s="6" t="str">
        <f t="shared" si="1"/>
        <v>1:3192</v>
      </c>
      <c r="C28" s="10">
        <f t="shared" si="2"/>
        <v>0.84451782865931369</v>
      </c>
      <c r="D28" s="10">
        <f t="shared" si="3"/>
        <v>1.0728836059570313E-5</v>
      </c>
      <c r="E28" s="9">
        <f t="shared" si="0"/>
        <v>17179869184</v>
      </c>
      <c r="F28" s="15">
        <f t="shared" si="4"/>
        <v>2.74658203125E-3</v>
      </c>
      <c r="G28" s="4" t="s">
        <v>74</v>
      </c>
    </row>
    <row r="29" spans="1:7" x14ac:dyDescent="0.25">
      <c r="A29" s="6">
        <v>18</v>
      </c>
      <c r="B29" s="6" t="str">
        <f t="shared" si="1"/>
        <v>1:1596</v>
      </c>
      <c r="C29" s="10">
        <f t="shared" si="2"/>
        <v>0.42225891432965684</v>
      </c>
      <c r="D29" s="10">
        <f t="shared" si="3"/>
        <v>5.3644180297851563E-6</v>
      </c>
      <c r="E29" s="9">
        <f t="shared" si="0"/>
        <v>68719476736</v>
      </c>
      <c r="F29" s="15">
        <f t="shared" si="4"/>
        <v>1.373291015625E-3</v>
      </c>
      <c r="G29" s="4"/>
    </row>
    <row r="30" spans="1:7" x14ac:dyDescent="0.25">
      <c r="A30" s="6">
        <v>19</v>
      </c>
      <c r="B30" s="6" t="str">
        <f t="shared" si="1"/>
        <v>1:798</v>
      </c>
      <c r="C30" s="10">
        <f t="shared" si="2"/>
        <v>0.21112945716482842</v>
      </c>
      <c r="D30" s="10">
        <f t="shared" si="3"/>
        <v>2.6822090148925781E-6</v>
      </c>
      <c r="E30" s="9">
        <f t="shared" si="0"/>
        <v>274877906944</v>
      </c>
      <c r="F30" s="15">
        <f t="shared" si="4"/>
        <v>6.866455078125E-4</v>
      </c>
      <c r="G30" s="4" t="s">
        <v>75</v>
      </c>
    </row>
    <row r="31" spans="1:7" x14ac:dyDescent="0.25">
      <c r="A31" s="6">
        <v>20</v>
      </c>
      <c r="B31" s="6" t="str">
        <f t="shared" si="1"/>
        <v>1:399</v>
      </c>
      <c r="C31" s="10">
        <f t="shared" si="2"/>
        <v>0.10556472858241421</v>
      </c>
      <c r="D31" s="10">
        <f t="shared" si="3"/>
        <v>1.3411045074462891E-6</v>
      </c>
      <c r="E31" s="9">
        <f t="shared" si="0"/>
        <v>1099511627776</v>
      </c>
      <c r="F31" s="15">
        <f t="shared" si="4"/>
        <v>3.4332275390625E-4</v>
      </c>
      <c r="G31" s="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A9" sqref="A9"/>
    </sheetView>
  </sheetViews>
  <sheetFormatPr baseColWidth="10" defaultRowHeight="15" x14ac:dyDescent="0.25"/>
  <cols>
    <col min="1" max="1" width="22.42578125" style="7" bestFit="1" customWidth="1"/>
    <col min="2" max="2" width="24.7109375" customWidth="1"/>
    <col min="3" max="3" width="29.28515625" customWidth="1"/>
    <col min="4" max="4" width="37.28515625" style="7" customWidth="1"/>
    <col min="5" max="5" width="40.140625" customWidth="1"/>
  </cols>
  <sheetData>
    <row r="1" spans="1:5" ht="21" x14ac:dyDescent="0.35">
      <c r="A1" s="14" t="s">
        <v>60</v>
      </c>
      <c r="B1" s="8"/>
      <c r="C1" s="8"/>
      <c r="D1"/>
    </row>
    <row r="2" spans="1:5" x14ac:dyDescent="0.25">
      <c r="A2" s="12" t="s">
        <v>6</v>
      </c>
      <c r="B2" s="13" t="s">
        <v>11</v>
      </c>
      <c r="C2" s="13"/>
      <c r="D2"/>
    </row>
    <row r="3" spans="1:5" x14ac:dyDescent="0.25">
      <c r="A3" s="12" t="s">
        <v>8</v>
      </c>
      <c r="B3" s="13">
        <v>256</v>
      </c>
      <c r="C3" s="13"/>
      <c r="D3"/>
    </row>
    <row r="4" spans="1:5" x14ac:dyDescent="0.25">
      <c r="A4" s="12" t="s">
        <v>9</v>
      </c>
      <c r="B4" s="13" t="s">
        <v>20</v>
      </c>
      <c r="C4" s="13"/>
      <c r="D4"/>
    </row>
    <row r="5" spans="1:5" x14ac:dyDescent="0.25">
      <c r="A5" s="12" t="s">
        <v>16</v>
      </c>
      <c r="B5" s="13">
        <v>45</v>
      </c>
      <c r="C5" s="13"/>
      <c r="D5"/>
    </row>
    <row r="6" spans="1:5" x14ac:dyDescent="0.25">
      <c r="A6" s="12" t="s">
        <v>17</v>
      </c>
      <c r="B6" s="13">
        <v>96</v>
      </c>
      <c r="C6" s="13"/>
      <c r="D6"/>
    </row>
    <row r="7" spans="1:5" x14ac:dyDescent="0.25">
      <c r="A7" s="12" t="s">
        <v>84</v>
      </c>
      <c r="B7" s="13">
        <f>B6/0.0254</f>
        <v>3779.5275590551182</v>
      </c>
      <c r="C7" s="13"/>
      <c r="D7"/>
    </row>
    <row r="8" spans="1:5" x14ac:dyDescent="0.25">
      <c r="A8" s="12" t="s">
        <v>85</v>
      </c>
      <c r="B8" s="13">
        <f>1/B7</f>
        <v>2.645833333333333E-4</v>
      </c>
      <c r="C8" s="13"/>
      <c r="D8"/>
    </row>
    <row r="9" spans="1:5" x14ac:dyDescent="0.25">
      <c r="A9" s="12"/>
      <c r="B9" s="13"/>
      <c r="C9" s="13"/>
      <c r="D9"/>
    </row>
    <row r="10" spans="1:5" x14ac:dyDescent="0.25">
      <c r="A10" s="3" t="s">
        <v>4</v>
      </c>
      <c r="B10" s="5" t="str">
        <f>"Echelle approx (à "&amp;B5&amp;"° N)"</f>
        <v>Echelle approx (à 45° N)</v>
      </c>
      <c r="C10" s="2" t="str">
        <f>"	Résolution (m/px) (à "&amp;B5&amp;"° N)"</f>
        <v xml:space="preserve">	Résolution (m/px) (à 45° N)</v>
      </c>
      <c r="D10" s="3" t="s">
        <v>14</v>
      </c>
    </row>
    <row r="11" spans="1:5" x14ac:dyDescent="0.25">
      <c r="A11" s="6">
        <v>0</v>
      </c>
      <c r="B11" s="6" t="str">
        <f>"1:"&amp;ROUND(C11/$B$8,0)</f>
        <v>1:418365887</v>
      </c>
      <c r="C11" s="10">
        <f>(2*PI()*6378137)*COS(RADIANS($B$5))/(2^$A11)/$B$3</f>
        <v>110692.64083803356</v>
      </c>
      <c r="D11" s="4" t="s">
        <v>61</v>
      </c>
      <c r="E11" t="str">
        <f>ROUND(C11,0)&amp;", "</f>
        <v xml:space="preserve">110693, </v>
      </c>
    </row>
    <row r="12" spans="1:5" x14ac:dyDescent="0.25">
      <c r="A12" s="6">
        <v>1</v>
      </c>
      <c r="B12" s="6" t="str">
        <f t="shared" ref="B12:B31" si="0">"1:"&amp;ROUND(C12/$B$8,0)</f>
        <v>1:209182943</v>
      </c>
      <c r="C12" s="10">
        <f t="shared" ref="C12:C33" si="1">(2*PI()*6378137)*COS(RADIANS($B$5))/(2^$A12)/$B$3</f>
        <v>55346.320419016782</v>
      </c>
      <c r="D12" s="4"/>
      <c r="E12" t="str">
        <f t="shared" ref="E12:E33" si="2">ROUND(C12,0)&amp;", "</f>
        <v xml:space="preserve">55346, </v>
      </c>
    </row>
    <row r="13" spans="1:5" x14ac:dyDescent="0.25">
      <c r="A13" s="6">
        <v>2</v>
      </c>
      <c r="B13" s="6" t="str">
        <f t="shared" si="0"/>
        <v>1:104591472</v>
      </c>
      <c r="C13" s="10">
        <f t="shared" si="1"/>
        <v>27673.160209508391</v>
      </c>
      <c r="D13" s="4" t="s">
        <v>62</v>
      </c>
      <c r="E13" t="str">
        <f t="shared" si="2"/>
        <v xml:space="preserve">27673, </v>
      </c>
    </row>
    <row r="14" spans="1:5" x14ac:dyDescent="0.25">
      <c r="A14" s="6">
        <v>3</v>
      </c>
      <c r="B14" s="6" t="str">
        <f t="shared" si="0"/>
        <v>1:52295736</v>
      </c>
      <c r="C14" s="10">
        <f t="shared" si="1"/>
        <v>13836.580104754195</v>
      </c>
      <c r="D14" s="4" t="s">
        <v>63</v>
      </c>
      <c r="E14" t="str">
        <f t="shared" si="2"/>
        <v xml:space="preserve">13837, </v>
      </c>
    </row>
    <row r="15" spans="1:5" x14ac:dyDescent="0.25">
      <c r="A15" s="6">
        <v>4</v>
      </c>
      <c r="B15" s="6" t="str">
        <f t="shared" si="0"/>
        <v>1:26147868</v>
      </c>
      <c r="C15" s="10">
        <f t="shared" si="1"/>
        <v>6918.2900523770977</v>
      </c>
      <c r="D15" s="4"/>
      <c r="E15" t="str">
        <f t="shared" si="2"/>
        <v xml:space="preserve">6918, </v>
      </c>
    </row>
    <row r="16" spans="1:5" x14ac:dyDescent="0.25">
      <c r="A16" s="6">
        <v>5</v>
      </c>
      <c r="B16" s="6" t="str">
        <f t="shared" si="0"/>
        <v>1:13073934</v>
      </c>
      <c r="C16" s="10">
        <f t="shared" si="1"/>
        <v>3459.1450261885489</v>
      </c>
      <c r="D16" s="4" t="s">
        <v>64</v>
      </c>
      <c r="E16" t="str">
        <f t="shared" si="2"/>
        <v xml:space="preserve">3459, </v>
      </c>
    </row>
    <row r="17" spans="1:5" x14ac:dyDescent="0.25">
      <c r="A17" s="6">
        <v>6</v>
      </c>
      <c r="B17" s="6" t="str">
        <f t="shared" si="0"/>
        <v>1:6536967</v>
      </c>
      <c r="C17" s="10">
        <f t="shared" si="1"/>
        <v>1729.5725130942744</v>
      </c>
      <c r="D17" s="4"/>
      <c r="E17" t="str">
        <f t="shared" si="2"/>
        <v xml:space="preserve">1730, </v>
      </c>
    </row>
    <row r="18" spans="1:5" x14ac:dyDescent="0.25">
      <c r="A18" s="6">
        <v>7</v>
      </c>
      <c r="B18" s="6" t="str">
        <f t="shared" si="0"/>
        <v>1:3268483</v>
      </c>
      <c r="C18" s="10">
        <f t="shared" si="1"/>
        <v>864.78625654713721</v>
      </c>
      <c r="D18" s="4" t="s">
        <v>65</v>
      </c>
      <c r="E18" t="str">
        <f t="shared" si="2"/>
        <v xml:space="preserve">865, </v>
      </c>
    </row>
    <row r="19" spans="1:5" x14ac:dyDescent="0.25">
      <c r="A19" s="6">
        <v>8</v>
      </c>
      <c r="B19" s="6" t="str">
        <f t="shared" si="0"/>
        <v>1:1634242</v>
      </c>
      <c r="C19" s="10">
        <f t="shared" si="1"/>
        <v>432.39312827356861</v>
      </c>
      <c r="D19" s="4" t="s">
        <v>66</v>
      </c>
      <c r="E19" t="str">
        <f t="shared" si="2"/>
        <v xml:space="preserve">432, </v>
      </c>
    </row>
    <row r="20" spans="1:5" x14ac:dyDescent="0.25">
      <c r="A20" s="6">
        <v>9</v>
      </c>
      <c r="B20" s="6" t="str">
        <f t="shared" si="0"/>
        <v>1:817121</v>
      </c>
      <c r="C20" s="10">
        <f t="shared" si="1"/>
        <v>216.1965641367843</v>
      </c>
      <c r="D20" s="4" t="s">
        <v>67</v>
      </c>
      <c r="E20" t="str">
        <f t="shared" si="2"/>
        <v xml:space="preserve">216, </v>
      </c>
    </row>
    <row r="21" spans="1:5" x14ac:dyDescent="0.25">
      <c r="A21" s="6">
        <v>10</v>
      </c>
      <c r="B21" s="6" t="str">
        <f t="shared" si="0"/>
        <v>1:408560</v>
      </c>
      <c r="C21" s="10">
        <f t="shared" si="1"/>
        <v>108.09828206839215</v>
      </c>
      <c r="D21" s="4" t="s">
        <v>68</v>
      </c>
      <c r="E21" t="str">
        <f t="shared" si="2"/>
        <v xml:space="preserve">108, </v>
      </c>
    </row>
    <row r="22" spans="1:5" x14ac:dyDescent="0.25">
      <c r="A22" s="6">
        <v>11</v>
      </c>
      <c r="B22" s="6" t="str">
        <f t="shared" si="0"/>
        <v>1:204280</v>
      </c>
      <c r="C22" s="10">
        <f t="shared" si="1"/>
        <v>54.049141034196076</v>
      </c>
      <c r="D22" s="4" t="s">
        <v>69</v>
      </c>
      <c r="E22" t="str">
        <f t="shared" si="2"/>
        <v xml:space="preserve">54, </v>
      </c>
    </row>
    <row r="23" spans="1:5" x14ac:dyDescent="0.25">
      <c r="A23" s="6">
        <v>12</v>
      </c>
      <c r="B23" s="6" t="str">
        <f t="shared" si="0"/>
        <v>1:102140</v>
      </c>
      <c r="C23" s="10">
        <f t="shared" si="1"/>
        <v>27.024570517098038</v>
      </c>
      <c r="D23" s="4" t="s">
        <v>70</v>
      </c>
      <c r="E23" t="str">
        <f t="shared" si="2"/>
        <v xml:space="preserve">27, </v>
      </c>
    </row>
    <row r="24" spans="1:5" x14ac:dyDescent="0.25">
      <c r="A24" s="6">
        <v>13</v>
      </c>
      <c r="B24" s="6" t="str">
        <f t="shared" si="0"/>
        <v>1:51070</v>
      </c>
      <c r="C24" s="10">
        <f t="shared" si="1"/>
        <v>13.512285258549019</v>
      </c>
      <c r="D24" s="4" t="s">
        <v>71</v>
      </c>
      <c r="E24" t="str">
        <f t="shared" si="2"/>
        <v xml:space="preserve">14, </v>
      </c>
    </row>
    <row r="25" spans="1:5" x14ac:dyDescent="0.25">
      <c r="A25" s="6">
        <v>14</v>
      </c>
      <c r="B25" s="6" t="str">
        <f t="shared" si="0"/>
        <v>1:25535</v>
      </c>
      <c r="C25" s="10">
        <f t="shared" si="1"/>
        <v>6.7561426292745095</v>
      </c>
      <c r="D25" s="4" t="s">
        <v>72</v>
      </c>
      <c r="E25" t="str">
        <f t="shared" si="2"/>
        <v xml:space="preserve">7, </v>
      </c>
    </row>
    <row r="26" spans="1:5" x14ac:dyDescent="0.25">
      <c r="A26" s="6">
        <v>15</v>
      </c>
      <c r="B26" s="6" t="str">
        <f t="shared" si="0"/>
        <v>1:12768</v>
      </c>
      <c r="C26" s="10">
        <f t="shared" si="1"/>
        <v>3.3780713146372547</v>
      </c>
      <c r="D26" s="4" t="s">
        <v>73</v>
      </c>
      <c r="E26" t="s">
        <v>78</v>
      </c>
    </row>
    <row r="27" spans="1:5" x14ac:dyDescent="0.25">
      <c r="A27" s="6">
        <v>16</v>
      </c>
      <c r="B27" s="6" t="str">
        <f t="shared" si="0"/>
        <v>1:6384</v>
      </c>
      <c r="C27" s="10">
        <f t="shared" si="1"/>
        <v>1.6890356573186274</v>
      </c>
      <c r="D27" s="4"/>
      <c r="E27" t="s">
        <v>79</v>
      </c>
    </row>
    <row r="28" spans="1:5" x14ac:dyDescent="0.25">
      <c r="A28" s="6">
        <v>17</v>
      </c>
      <c r="B28" s="6" t="str">
        <f t="shared" si="0"/>
        <v>1:3192</v>
      </c>
      <c r="C28" s="10">
        <f t="shared" si="1"/>
        <v>0.84451782865931369</v>
      </c>
      <c r="D28" s="4" t="s">
        <v>74</v>
      </c>
      <c r="E28" t="s">
        <v>80</v>
      </c>
    </row>
    <row r="29" spans="1:5" x14ac:dyDescent="0.25">
      <c r="A29" s="6">
        <v>18</v>
      </c>
      <c r="B29" s="6" t="str">
        <f t="shared" si="0"/>
        <v>1:1596</v>
      </c>
      <c r="C29" s="10">
        <f t="shared" si="1"/>
        <v>0.42225891432965684</v>
      </c>
      <c r="D29" s="4"/>
      <c r="E29" t="s">
        <v>81</v>
      </c>
    </row>
    <row r="30" spans="1:5" x14ac:dyDescent="0.25">
      <c r="A30" s="6">
        <v>19</v>
      </c>
      <c r="B30" s="6" t="str">
        <f t="shared" si="0"/>
        <v>1:798</v>
      </c>
      <c r="C30" s="10">
        <f t="shared" si="1"/>
        <v>0.21112945716482842</v>
      </c>
      <c r="D30" s="4" t="s">
        <v>75</v>
      </c>
      <c r="E30" t="s">
        <v>82</v>
      </c>
    </row>
    <row r="31" spans="1:5" x14ac:dyDescent="0.25">
      <c r="A31" s="6">
        <v>20</v>
      </c>
      <c r="B31" s="6" t="str">
        <f t="shared" si="0"/>
        <v>1:399</v>
      </c>
      <c r="C31" s="10">
        <f t="shared" si="1"/>
        <v>0.10556472858241421</v>
      </c>
      <c r="D31" s="4"/>
      <c r="E31" t="s">
        <v>83</v>
      </c>
    </row>
    <row r="32" spans="1:5" x14ac:dyDescent="0.25">
      <c r="A32" s="6">
        <v>21</v>
      </c>
      <c r="B32" s="6" t="str">
        <f t="shared" ref="B32:B33" si="3">"1:"&amp;ROUND(C32/$B$8,0)</f>
        <v>1:199</v>
      </c>
      <c r="C32" s="10">
        <f t="shared" si="1"/>
        <v>5.2782364291207105E-2</v>
      </c>
      <c r="D32" s="4" t="s">
        <v>76</v>
      </c>
      <c r="E32" t="str">
        <f t="shared" si="2"/>
        <v xml:space="preserve">0, </v>
      </c>
    </row>
    <row r="33" spans="1:5" x14ac:dyDescent="0.25">
      <c r="A33" s="6">
        <v>22</v>
      </c>
      <c r="B33" s="6" t="str">
        <f t="shared" si="3"/>
        <v>1:100</v>
      </c>
      <c r="C33" s="10">
        <f t="shared" si="1"/>
        <v>2.6391182145603553E-2</v>
      </c>
      <c r="D33" s="4" t="s">
        <v>77</v>
      </c>
      <c r="E33" t="str">
        <f t="shared" si="2"/>
        <v xml:space="preserve">0, </v>
      </c>
    </row>
    <row r="34" spans="1:5" x14ac:dyDescent="0.25">
      <c r="E34" t="str">
        <f>CONCATENATE(E11,E12,E13,E14,E15,E16,E17,E18,E19,E20,E21,E22,E23,E24,E25,E26,E27,E28,E29,E30,E31)</f>
        <v xml:space="preserve">110693, 55346, 27673, 13837, 6918, 3459, 1730, 865, 432, 216, 108, 54, 27, 14, 7, 3.3, 1.6, 0.8, 0.4, 0.2, 0.1, 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A7" sqref="A7"/>
    </sheetView>
  </sheetViews>
  <sheetFormatPr baseColWidth="10" defaultRowHeight="15" x14ac:dyDescent="0.25"/>
  <cols>
    <col min="1" max="1" width="22.42578125" bestFit="1" customWidth="1"/>
    <col min="2" max="2" width="20.85546875" style="7" bestFit="1" customWidth="1"/>
    <col min="3" max="3" width="22.140625" style="7" customWidth="1"/>
  </cols>
  <sheetData>
    <row r="1" spans="1:6" ht="21" x14ac:dyDescent="0.35">
      <c r="A1" s="14" t="s">
        <v>19</v>
      </c>
      <c r="B1" s="8"/>
    </row>
    <row r="2" spans="1:6" x14ac:dyDescent="0.25">
      <c r="A2" s="12" t="s">
        <v>6</v>
      </c>
      <c r="B2" s="13" t="s">
        <v>7</v>
      </c>
    </row>
    <row r="3" spans="1:6" x14ac:dyDescent="0.25">
      <c r="A3" s="12" t="s">
        <v>8</v>
      </c>
      <c r="B3" s="13">
        <v>256</v>
      </c>
    </row>
    <row r="4" spans="1:6" x14ac:dyDescent="0.25">
      <c r="A4" s="12" t="s">
        <v>9</v>
      </c>
      <c r="B4" s="13" t="s">
        <v>20</v>
      </c>
    </row>
    <row r="5" spans="1:6" x14ac:dyDescent="0.25">
      <c r="A5" s="12" t="s">
        <v>17</v>
      </c>
      <c r="B5" s="13">
        <v>96</v>
      </c>
      <c r="C5" s="13"/>
      <c r="F5" s="7"/>
    </row>
    <row r="6" spans="1:6" x14ac:dyDescent="0.25">
      <c r="A6" s="12" t="s">
        <v>84</v>
      </c>
      <c r="B6" s="13">
        <f>B5/0.0254</f>
        <v>3779.5275590551182</v>
      </c>
      <c r="C6" s="13"/>
      <c r="F6" s="7"/>
    </row>
    <row r="7" spans="1:6" x14ac:dyDescent="0.25">
      <c r="A7" s="12" t="s">
        <v>85</v>
      </c>
      <c r="B7" s="13">
        <f>1/B6</f>
        <v>2.645833333333333E-4</v>
      </c>
      <c r="C7" s="13"/>
      <c r="F7" s="7"/>
    </row>
    <row r="9" spans="1:6" x14ac:dyDescent="0.25">
      <c r="A9" s="3" t="s">
        <v>4</v>
      </c>
      <c r="B9" s="20" t="s">
        <v>18</v>
      </c>
      <c r="C9" s="3" t="s">
        <v>2</v>
      </c>
    </row>
    <row r="10" spans="1:6" x14ac:dyDescent="0.25">
      <c r="A10" s="7">
        <v>0</v>
      </c>
      <c r="B10" s="6" t="str">
        <f>"1:"&amp;ROUND(C10/$B$7,0)</f>
        <v>1:2412118</v>
      </c>
      <c r="C10" s="7">
        <v>638.20615023441496</v>
      </c>
    </row>
    <row r="11" spans="1:6" x14ac:dyDescent="0.25">
      <c r="A11" s="7">
        <v>1</v>
      </c>
      <c r="B11" s="6" t="str">
        <f t="shared" ref="B11:B21" si="0">"1:"&amp;ROUND(C11/$B$7,0)</f>
        <v>1:1206059</v>
      </c>
      <c r="C11" s="7">
        <v>319.10307511720703</v>
      </c>
    </row>
    <row r="12" spans="1:6" x14ac:dyDescent="0.25">
      <c r="A12" s="7">
        <v>2</v>
      </c>
      <c r="B12" s="6" t="str">
        <f t="shared" si="0"/>
        <v>1:603029</v>
      </c>
      <c r="C12" s="7">
        <v>159.551537558603</v>
      </c>
    </row>
    <row r="13" spans="1:6" x14ac:dyDescent="0.25">
      <c r="A13" s="7">
        <v>3</v>
      </c>
      <c r="B13" s="6" t="str">
        <f t="shared" si="0"/>
        <v>1:301515</v>
      </c>
      <c r="C13" s="7">
        <v>79.775768779301799</v>
      </c>
    </row>
    <row r="14" spans="1:6" x14ac:dyDescent="0.25">
      <c r="A14" s="7">
        <v>4</v>
      </c>
      <c r="B14" s="6" t="str">
        <f t="shared" si="0"/>
        <v>1:150757</v>
      </c>
      <c r="C14" s="7">
        <v>39.8878843896509</v>
      </c>
    </row>
    <row r="15" spans="1:6" x14ac:dyDescent="0.25">
      <c r="A15" s="7">
        <v>5</v>
      </c>
      <c r="B15" s="6" t="str">
        <f t="shared" si="0"/>
        <v>1:75379</v>
      </c>
      <c r="C15" s="7">
        <v>19.9439421948254</v>
      </c>
    </row>
    <row r="16" spans="1:6" x14ac:dyDescent="0.25">
      <c r="A16" s="7">
        <v>6</v>
      </c>
      <c r="B16" s="6" t="str">
        <f t="shared" si="0"/>
        <v>1:37689</v>
      </c>
      <c r="C16" s="7">
        <v>9.9719710974127302</v>
      </c>
    </row>
    <row r="17" spans="1:3" x14ac:dyDescent="0.25">
      <c r="A17" s="7">
        <v>7</v>
      </c>
      <c r="B17" s="6" t="str">
        <f t="shared" si="0"/>
        <v>1:18845</v>
      </c>
      <c r="C17" s="7">
        <v>4.9859855487063598</v>
      </c>
    </row>
    <row r="18" spans="1:3" x14ac:dyDescent="0.25">
      <c r="A18" s="7">
        <v>8</v>
      </c>
      <c r="B18" s="6" t="str">
        <f t="shared" si="0"/>
        <v>1:9422</v>
      </c>
      <c r="C18" s="7">
        <v>2.4929927743531799</v>
      </c>
    </row>
    <row r="19" spans="1:3" x14ac:dyDescent="0.25">
      <c r="A19" s="7">
        <v>9</v>
      </c>
      <c r="B19" s="6" t="str">
        <f t="shared" si="0"/>
        <v>1:4711</v>
      </c>
      <c r="C19" s="7">
        <v>1.2464963871765899</v>
      </c>
    </row>
    <row r="20" spans="1:3" x14ac:dyDescent="0.25">
      <c r="A20" s="7">
        <v>10</v>
      </c>
      <c r="B20" s="6" t="str">
        <f t="shared" si="0"/>
        <v>1:2356</v>
      </c>
      <c r="C20" s="7">
        <v>0.62324819358829497</v>
      </c>
    </row>
    <row r="21" spans="1:3" x14ac:dyDescent="0.25">
      <c r="A21" s="7">
        <v>11</v>
      </c>
      <c r="B21" s="6" t="str">
        <f t="shared" si="0"/>
        <v>1:1178</v>
      </c>
      <c r="C21" s="7">
        <v>0.31162409679414699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Feuil1</vt:lpstr>
      <vt:lpstr>IGN-2154</vt:lpstr>
      <vt:lpstr>IGN-3857</vt:lpstr>
      <vt:lpstr>OSM-3857</vt:lpstr>
      <vt:lpstr>MAPBOX-3857</vt:lpstr>
      <vt:lpstr>Aigle-2154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BAZIN</dc:creator>
  <cp:lastModifiedBy>Arthur BAZIN</cp:lastModifiedBy>
  <dcterms:created xsi:type="dcterms:W3CDTF">2019-09-24T09:36:42Z</dcterms:created>
  <dcterms:modified xsi:type="dcterms:W3CDTF">2020-04-20T09:46:29Z</dcterms:modified>
</cp:coreProperties>
</file>