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A\FP-UG-ITS-2021-noisy-IDS-classic-ML-main\"/>
    </mc:Choice>
  </mc:AlternateContent>
  <xr:revisionPtr revIDLastSave="0" documentId="13_ncr:1_{F01C7707-FBD3-4971-BE6C-9831CD9C5B65}" xr6:coauthVersionLast="47" xr6:coauthVersionMax="47" xr10:uidLastSave="{00000000-0000-0000-0000-000000000000}"/>
  <bookViews>
    <workbookView xWindow="-120" yWindow="-120" windowWidth="29040" windowHeight="15840" activeTab="3" xr2:uid="{86A283C0-0A9C-4A3E-863C-AC14CF4ABD88}"/>
  </bookViews>
  <sheets>
    <sheet name="port 21" sheetId="2" r:id="rId1"/>
    <sheet name="port 25" sheetId="1" r:id="rId2"/>
    <sheet name="port 80" sheetId="3" r:id="rId3"/>
    <sheet name="Hasi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4" l="1"/>
  <c r="D75" i="3"/>
  <c r="C75" i="3"/>
  <c r="B75" i="3"/>
  <c r="D60" i="3"/>
  <c r="C60" i="3"/>
  <c r="B60" i="3"/>
  <c r="D69" i="1"/>
  <c r="C69" i="1"/>
  <c r="B69" i="1"/>
  <c r="D56" i="1"/>
  <c r="C56" i="1"/>
  <c r="B56" i="1"/>
  <c r="E23" i="4"/>
  <c r="D23" i="4"/>
  <c r="C23" i="4"/>
  <c r="D74" i="2"/>
  <c r="C74" i="2"/>
  <c r="B74" i="2"/>
  <c r="D62" i="2"/>
  <c r="C62" i="2"/>
  <c r="B62" i="2"/>
  <c r="E16" i="4"/>
  <c r="C16" i="4"/>
  <c r="E9" i="4"/>
  <c r="D9" i="4"/>
  <c r="C9" i="4"/>
  <c r="D46" i="3"/>
  <c r="C46" i="3"/>
  <c r="B46" i="3"/>
  <c r="D41" i="1"/>
  <c r="C41" i="1"/>
  <c r="B41" i="1"/>
  <c r="D47" i="2"/>
  <c r="C47" i="2"/>
  <c r="B47" i="2"/>
  <c r="AH26" i="1"/>
  <c r="AG26" i="1"/>
  <c r="AH25" i="1"/>
  <c r="AG25" i="1"/>
  <c r="AH24" i="1"/>
  <c r="AG24" i="1"/>
  <c r="AH23" i="1"/>
  <c r="AG23" i="1"/>
  <c r="AH22" i="1"/>
  <c r="AG22" i="1"/>
  <c r="AH21" i="1"/>
  <c r="AG21" i="1"/>
  <c r="AH20" i="1"/>
  <c r="AG20" i="1"/>
  <c r="AH19" i="1"/>
  <c r="AG19" i="1"/>
  <c r="AH18" i="1"/>
  <c r="AG18" i="1"/>
  <c r="AH17" i="1"/>
  <c r="AG17" i="1"/>
  <c r="AH16" i="1"/>
  <c r="AG16" i="1"/>
  <c r="AH15" i="1"/>
  <c r="AG15" i="1"/>
  <c r="AH14" i="1"/>
  <c r="AG14" i="1"/>
  <c r="AH13" i="1"/>
  <c r="AG13" i="1"/>
  <c r="AH12" i="1"/>
  <c r="AG12" i="1"/>
  <c r="AH11" i="1"/>
  <c r="AG11" i="1"/>
  <c r="AH10" i="1"/>
  <c r="AG10" i="1"/>
  <c r="AH9" i="1"/>
  <c r="AG9" i="1"/>
  <c r="AH8" i="1"/>
  <c r="AG8" i="1"/>
  <c r="AH7" i="1"/>
  <c r="AG7" i="1"/>
  <c r="AH6" i="1"/>
  <c r="AG6" i="1"/>
  <c r="AH5" i="1"/>
  <c r="AG5" i="1"/>
  <c r="AH4" i="1"/>
  <c r="AG4" i="1"/>
  <c r="AH3" i="1"/>
  <c r="AG3" i="1"/>
  <c r="AF3" i="1"/>
  <c r="AE26" i="1"/>
  <c r="AD26" i="1"/>
  <c r="AC26" i="1"/>
  <c r="AB26" i="1"/>
  <c r="AA26" i="1"/>
  <c r="AE25" i="1"/>
  <c r="AD25" i="1"/>
  <c r="AC25" i="1"/>
  <c r="AB25" i="1"/>
  <c r="AA25" i="1"/>
  <c r="AE24" i="1"/>
  <c r="AD24" i="1"/>
  <c r="AC24" i="1"/>
  <c r="AB24" i="1"/>
  <c r="AA24" i="1"/>
  <c r="AE23" i="1"/>
  <c r="AD23" i="1"/>
  <c r="AC23" i="1"/>
  <c r="AB23" i="1"/>
  <c r="AA23" i="1"/>
  <c r="AE22" i="1"/>
  <c r="AD22" i="1"/>
  <c r="AC22" i="1"/>
  <c r="AB22" i="1"/>
  <c r="AA22" i="1"/>
  <c r="AE21" i="1"/>
  <c r="AD21" i="1"/>
  <c r="AC21" i="1"/>
  <c r="AB21" i="1"/>
  <c r="AA21" i="1"/>
  <c r="AE20" i="1"/>
  <c r="AD20" i="1"/>
  <c r="AC20" i="1"/>
  <c r="AB20" i="1"/>
  <c r="AA20" i="1"/>
  <c r="AE19" i="1"/>
  <c r="AD19" i="1"/>
  <c r="AC19" i="1"/>
  <c r="AB19" i="1"/>
  <c r="AA19" i="1"/>
  <c r="AE18" i="1"/>
  <c r="AD18" i="1"/>
  <c r="AC18" i="1"/>
  <c r="AB18" i="1"/>
  <c r="AA18" i="1"/>
  <c r="AE17" i="1"/>
  <c r="AD17" i="1"/>
  <c r="AC17" i="1"/>
  <c r="AB17" i="1"/>
  <c r="AA17" i="1"/>
  <c r="AE16" i="1"/>
  <c r="AD16" i="1"/>
  <c r="AC16" i="1"/>
  <c r="AB16" i="1"/>
  <c r="AA16" i="1"/>
  <c r="AE15" i="1"/>
  <c r="AD15" i="1"/>
  <c r="AC15" i="1"/>
  <c r="AB15" i="1"/>
  <c r="AA15" i="1"/>
  <c r="AE14" i="1"/>
  <c r="AD14" i="1"/>
  <c r="AC14" i="1"/>
  <c r="AB14" i="1"/>
  <c r="AA14" i="1"/>
  <c r="AE13" i="1"/>
  <c r="AD13" i="1"/>
  <c r="AC13" i="1"/>
  <c r="AB13" i="1"/>
  <c r="AA13" i="1"/>
  <c r="AE12" i="1"/>
  <c r="AD12" i="1"/>
  <c r="AC12" i="1"/>
  <c r="AB12" i="1"/>
  <c r="AA12" i="1"/>
  <c r="AE11" i="1"/>
  <c r="AD11" i="1"/>
  <c r="AC11" i="1"/>
  <c r="AB11" i="1"/>
  <c r="AA11" i="1"/>
  <c r="AE10" i="1"/>
  <c r="AD10" i="1"/>
  <c r="AC10" i="1"/>
  <c r="AB10" i="1"/>
  <c r="AA10" i="1"/>
  <c r="AE9" i="1"/>
  <c r="AD9" i="1"/>
  <c r="AC9" i="1"/>
  <c r="AB9" i="1"/>
  <c r="AA9" i="1"/>
  <c r="AE8" i="1"/>
  <c r="AD8" i="1"/>
  <c r="AC8" i="1"/>
  <c r="AB8" i="1"/>
  <c r="AA8" i="1"/>
  <c r="AE7" i="1"/>
  <c r="AD7" i="1"/>
  <c r="AC7" i="1"/>
  <c r="AB7" i="1"/>
  <c r="AA7" i="1"/>
  <c r="AE6" i="1"/>
  <c r="AD6" i="1"/>
  <c r="AC6" i="1"/>
  <c r="AB6" i="1"/>
  <c r="AA6" i="1"/>
  <c r="AE5" i="1"/>
  <c r="AD5" i="1"/>
  <c r="AC5" i="1"/>
  <c r="AB5" i="1"/>
  <c r="AA5" i="1"/>
  <c r="AE4" i="1"/>
  <c r="AD4" i="1"/>
  <c r="AC4" i="1"/>
  <c r="AB4" i="1"/>
  <c r="AA4" i="1"/>
  <c r="AE3" i="1"/>
  <c r="AD3" i="1"/>
  <c r="AC3" i="1"/>
  <c r="AB3" i="1"/>
  <c r="AA3" i="1"/>
  <c r="V26" i="1"/>
  <c r="U26" i="1"/>
  <c r="T26" i="1"/>
  <c r="S26" i="1"/>
  <c r="R26" i="1"/>
  <c r="V25" i="1"/>
  <c r="U25" i="1"/>
  <c r="T25" i="1"/>
  <c r="S25" i="1"/>
  <c r="R25" i="1"/>
  <c r="V24" i="1"/>
  <c r="U24" i="1"/>
  <c r="T24" i="1"/>
  <c r="S24" i="1"/>
  <c r="R24" i="1"/>
  <c r="V23" i="1"/>
  <c r="U23" i="1"/>
  <c r="T23" i="1"/>
  <c r="S23" i="1"/>
  <c r="R23" i="1"/>
  <c r="V22" i="1"/>
  <c r="U22" i="1"/>
  <c r="T22" i="1"/>
  <c r="S22" i="1"/>
  <c r="R22" i="1"/>
  <c r="V21" i="1"/>
  <c r="U21" i="1"/>
  <c r="T21" i="1"/>
  <c r="S21" i="1"/>
  <c r="R21" i="1"/>
  <c r="V20" i="1"/>
  <c r="U20" i="1"/>
  <c r="T20" i="1"/>
  <c r="S20" i="1"/>
  <c r="R20" i="1"/>
  <c r="V19" i="1"/>
  <c r="U19" i="1"/>
  <c r="T19" i="1"/>
  <c r="S19" i="1"/>
  <c r="R19" i="1"/>
  <c r="V18" i="1"/>
  <c r="U18" i="1"/>
  <c r="T18" i="1"/>
  <c r="S18" i="1"/>
  <c r="R18" i="1"/>
  <c r="V17" i="1"/>
  <c r="U17" i="1"/>
  <c r="T17" i="1"/>
  <c r="S17" i="1"/>
  <c r="R17" i="1"/>
  <c r="V16" i="1"/>
  <c r="U16" i="1"/>
  <c r="T16" i="1"/>
  <c r="S16" i="1"/>
  <c r="R16" i="1"/>
  <c r="V15" i="1"/>
  <c r="U15" i="1"/>
  <c r="T15" i="1"/>
  <c r="S15" i="1"/>
  <c r="R15" i="1"/>
  <c r="V14" i="1"/>
  <c r="U14" i="1"/>
  <c r="T14" i="1"/>
  <c r="S14" i="1"/>
  <c r="R14" i="1"/>
  <c r="V13" i="1"/>
  <c r="U13" i="1"/>
  <c r="T13" i="1"/>
  <c r="S13" i="1"/>
  <c r="R13" i="1"/>
  <c r="V12" i="1"/>
  <c r="U12" i="1"/>
  <c r="T12" i="1"/>
  <c r="S12" i="1"/>
  <c r="R12" i="1"/>
  <c r="V11" i="1"/>
  <c r="U11" i="1"/>
  <c r="T11" i="1"/>
  <c r="S11" i="1"/>
  <c r="R11" i="1"/>
  <c r="V10" i="1"/>
  <c r="U10" i="1"/>
  <c r="T10" i="1"/>
  <c r="S10" i="1"/>
  <c r="R10" i="1"/>
  <c r="V9" i="1"/>
  <c r="U9" i="1"/>
  <c r="T9" i="1"/>
  <c r="S9" i="1"/>
  <c r="R9" i="1"/>
  <c r="V8" i="1"/>
  <c r="U8" i="1"/>
  <c r="T8" i="1"/>
  <c r="S8" i="1"/>
  <c r="R8" i="1"/>
  <c r="V7" i="1"/>
  <c r="U7" i="1"/>
  <c r="T7" i="1"/>
  <c r="S7" i="1"/>
  <c r="R7" i="1"/>
  <c r="V6" i="1"/>
  <c r="U6" i="1"/>
  <c r="T6" i="1"/>
  <c r="S6" i="1"/>
  <c r="R6" i="1"/>
  <c r="V5" i="1"/>
  <c r="U5" i="1"/>
  <c r="T5" i="1"/>
  <c r="S5" i="1"/>
  <c r="R5" i="1"/>
  <c r="V4" i="1"/>
  <c r="U4" i="1"/>
  <c r="T4" i="1"/>
  <c r="S4" i="1"/>
  <c r="R4" i="1"/>
  <c r="V3" i="1"/>
  <c r="U3" i="1"/>
  <c r="T3" i="1"/>
  <c r="S3" i="1"/>
  <c r="R3" i="1"/>
  <c r="AE5" i="2"/>
  <c r="AD5" i="2"/>
  <c r="AC5" i="2"/>
  <c r="AB5" i="2"/>
  <c r="AA5" i="2"/>
  <c r="AE4" i="2"/>
  <c r="AD4" i="2"/>
  <c r="AC4" i="2"/>
  <c r="AB4" i="2"/>
  <c r="AA4" i="2"/>
  <c r="AE3" i="2"/>
  <c r="AD3" i="2"/>
  <c r="AC3" i="2"/>
  <c r="AB3" i="2"/>
  <c r="AA3" i="2"/>
  <c r="V5" i="2"/>
  <c r="U5" i="2"/>
  <c r="T5" i="2"/>
  <c r="S5" i="2"/>
  <c r="R5" i="2"/>
  <c r="V4" i="2"/>
  <c r="U4" i="2"/>
  <c r="T4" i="2"/>
  <c r="S4" i="2"/>
  <c r="R4" i="2"/>
  <c r="V3" i="2"/>
  <c r="U3" i="2"/>
  <c r="T3" i="2"/>
  <c r="S3" i="2"/>
  <c r="R3" i="2"/>
  <c r="AE8" i="2"/>
  <c r="AD8" i="2"/>
  <c r="AC8" i="2"/>
  <c r="AB8" i="2"/>
  <c r="AA8" i="2"/>
  <c r="AE7" i="2"/>
  <c r="AD7" i="2"/>
  <c r="AC7" i="2"/>
  <c r="AB7" i="2"/>
  <c r="AA7" i="2"/>
  <c r="AE6" i="2"/>
  <c r="AD6" i="2"/>
  <c r="AC6" i="2"/>
  <c r="AB6" i="2"/>
  <c r="AA6" i="2"/>
  <c r="V8" i="2"/>
  <c r="U8" i="2"/>
  <c r="T8" i="2"/>
  <c r="S8" i="2"/>
  <c r="R8" i="2"/>
  <c r="V7" i="2"/>
  <c r="U7" i="2"/>
  <c r="T7" i="2"/>
  <c r="S7" i="2"/>
  <c r="R7" i="2"/>
  <c r="V6" i="2"/>
  <c r="U6" i="2"/>
  <c r="T6" i="2"/>
  <c r="S6" i="2"/>
  <c r="R6" i="2"/>
  <c r="AE11" i="2"/>
  <c r="AD11" i="2"/>
  <c r="AC11" i="2"/>
  <c r="AB11" i="2"/>
  <c r="AA11" i="2"/>
  <c r="AE10" i="2"/>
  <c r="AD10" i="2"/>
  <c r="AC10" i="2"/>
  <c r="AB10" i="2"/>
  <c r="AA10" i="2"/>
  <c r="AE9" i="2"/>
  <c r="AD9" i="2"/>
  <c r="AC9" i="2"/>
  <c r="AB9" i="2"/>
  <c r="AA9" i="2"/>
  <c r="V12" i="2"/>
  <c r="U12" i="2"/>
  <c r="T12" i="2"/>
  <c r="S12" i="2"/>
  <c r="R12" i="2"/>
  <c r="V11" i="2"/>
  <c r="U11" i="2"/>
  <c r="T11" i="2"/>
  <c r="S11" i="2"/>
  <c r="R11" i="2"/>
  <c r="V10" i="2"/>
  <c r="U10" i="2"/>
  <c r="T10" i="2"/>
  <c r="S10" i="2"/>
  <c r="R10" i="2"/>
  <c r="V9" i="2"/>
  <c r="U9" i="2"/>
  <c r="T9" i="2"/>
  <c r="S9" i="2"/>
  <c r="R9" i="2"/>
  <c r="AE14" i="2"/>
  <c r="AD14" i="2"/>
  <c r="AC14" i="2"/>
  <c r="AB14" i="2"/>
  <c r="AA14" i="2"/>
  <c r="AE13" i="2"/>
  <c r="AD13" i="2"/>
  <c r="AC13" i="2"/>
  <c r="AB13" i="2"/>
  <c r="AA13" i="2"/>
  <c r="AE12" i="2"/>
  <c r="AD12" i="2"/>
  <c r="AC12" i="2"/>
  <c r="AB12" i="2"/>
  <c r="AA12" i="2"/>
  <c r="V14" i="2"/>
  <c r="U14" i="2"/>
  <c r="T14" i="2"/>
  <c r="S14" i="2"/>
  <c r="R14" i="2"/>
  <c r="V13" i="2"/>
  <c r="U13" i="2"/>
  <c r="T13" i="2"/>
  <c r="S13" i="2"/>
  <c r="R13" i="2"/>
  <c r="AE17" i="2"/>
  <c r="AD17" i="2"/>
  <c r="AC17" i="2"/>
  <c r="AB17" i="2"/>
  <c r="AA17" i="2"/>
  <c r="AE16" i="2"/>
  <c r="AD16" i="2"/>
  <c r="AC16" i="2"/>
  <c r="AB16" i="2"/>
  <c r="AA16" i="2"/>
  <c r="AE15" i="2"/>
  <c r="AD15" i="2"/>
  <c r="AC15" i="2"/>
  <c r="AB15" i="2"/>
  <c r="AA15" i="2"/>
  <c r="V17" i="2"/>
  <c r="U17" i="2"/>
  <c r="T17" i="2"/>
  <c r="S17" i="2"/>
  <c r="R17" i="2"/>
  <c r="V16" i="2"/>
  <c r="U16" i="2"/>
  <c r="T16" i="2"/>
  <c r="S16" i="2"/>
  <c r="R16" i="2"/>
  <c r="V15" i="2"/>
  <c r="U15" i="2"/>
  <c r="T15" i="2"/>
  <c r="S15" i="2"/>
  <c r="R15" i="2"/>
  <c r="AE20" i="2"/>
  <c r="AD20" i="2"/>
  <c r="AC20" i="2"/>
  <c r="AB20" i="2"/>
  <c r="AA20" i="2"/>
  <c r="AE19" i="2"/>
  <c r="AD19" i="2"/>
  <c r="AC19" i="2"/>
  <c r="AB19" i="2"/>
  <c r="AA19" i="2"/>
  <c r="AE18" i="2"/>
  <c r="AD18" i="2"/>
  <c r="AC18" i="2"/>
  <c r="AB18" i="2"/>
  <c r="AA18" i="2"/>
  <c r="V20" i="2"/>
  <c r="U20" i="2"/>
  <c r="T20" i="2"/>
  <c r="S20" i="2"/>
  <c r="R20" i="2"/>
  <c r="V19" i="2"/>
  <c r="U19" i="2"/>
  <c r="T19" i="2"/>
  <c r="S19" i="2"/>
  <c r="R19" i="2"/>
  <c r="V18" i="2"/>
  <c r="U18" i="2"/>
  <c r="T18" i="2"/>
  <c r="S18" i="2"/>
  <c r="R18" i="2"/>
  <c r="AE23" i="2"/>
  <c r="AD23" i="2"/>
  <c r="AC23" i="2"/>
  <c r="AB23" i="2"/>
  <c r="AA23" i="2"/>
  <c r="AE22" i="2"/>
  <c r="AD22" i="2"/>
  <c r="AC22" i="2"/>
  <c r="AB22" i="2"/>
  <c r="AA22" i="2"/>
  <c r="AE21" i="2"/>
  <c r="AD21" i="2"/>
  <c r="AC21" i="2"/>
  <c r="AB21" i="2"/>
  <c r="AA21" i="2"/>
  <c r="V23" i="2"/>
  <c r="U23" i="2"/>
  <c r="T23" i="2"/>
  <c r="S23" i="2"/>
  <c r="R23" i="2"/>
  <c r="V22" i="2"/>
  <c r="U22" i="2"/>
  <c r="T22" i="2"/>
  <c r="S22" i="2"/>
  <c r="R22" i="2"/>
  <c r="V21" i="2"/>
  <c r="U21" i="2"/>
  <c r="T21" i="2"/>
  <c r="S21" i="2"/>
  <c r="R21" i="2"/>
  <c r="AE26" i="2"/>
  <c r="AD26" i="2"/>
  <c r="AC26" i="2"/>
  <c r="AB26" i="2"/>
  <c r="AA26" i="2"/>
  <c r="AE25" i="2"/>
  <c r="AD25" i="2"/>
  <c r="AC25" i="2"/>
  <c r="AB25" i="2"/>
  <c r="AA25" i="2"/>
  <c r="AE24" i="2"/>
  <c r="AD24" i="2"/>
  <c r="AC24" i="2"/>
  <c r="AB24" i="2"/>
  <c r="AA24" i="2"/>
  <c r="V26" i="2"/>
  <c r="V25" i="2"/>
  <c r="V24" i="2"/>
  <c r="U26" i="2"/>
  <c r="U25" i="2"/>
  <c r="U24" i="2"/>
  <c r="T26" i="2"/>
  <c r="T25" i="2"/>
  <c r="T24" i="2"/>
  <c r="S26" i="2"/>
  <c r="S25" i="2"/>
  <c r="S24" i="2"/>
  <c r="R26" i="2"/>
  <c r="R25" i="2"/>
  <c r="R24" i="2"/>
  <c r="AE29" i="2"/>
  <c r="AD29" i="2"/>
  <c r="AC29" i="2"/>
  <c r="AB29" i="2"/>
  <c r="AA29" i="2"/>
  <c r="AE28" i="2"/>
  <c r="AD28" i="2"/>
  <c r="AC28" i="2"/>
  <c r="AB28" i="2"/>
  <c r="AA28" i="2"/>
  <c r="AE27" i="2"/>
  <c r="AD27" i="2"/>
  <c r="AC27" i="2"/>
  <c r="AB27" i="2"/>
  <c r="AA27" i="2"/>
  <c r="V29" i="2"/>
  <c r="U29" i="2"/>
  <c r="T29" i="2"/>
  <c r="S29" i="2"/>
  <c r="R29" i="2"/>
  <c r="V28" i="2"/>
  <c r="U28" i="2"/>
  <c r="T28" i="2"/>
  <c r="S28" i="2"/>
  <c r="R28" i="2"/>
  <c r="V27" i="2"/>
  <c r="U27" i="2"/>
  <c r="T27" i="2"/>
  <c r="S27" i="2"/>
  <c r="R27" i="2"/>
  <c r="M29" i="3"/>
  <c r="M28" i="3"/>
  <c r="M27" i="3"/>
  <c r="M26" i="3"/>
  <c r="M25" i="3"/>
  <c r="M24" i="3"/>
  <c r="M23" i="3"/>
  <c r="M22" i="3"/>
  <c r="M21" i="3"/>
  <c r="M20" i="3"/>
  <c r="M19" i="3"/>
  <c r="M18" i="3"/>
  <c r="K29" i="3"/>
  <c r="K28" i="3"/>
  <c r="K27" i="3"/>
  <c r="K26" i="3"/>
  <c r="K25" i="3"/>
  <c r="K24" i="3"/>
  <c r="K23" i="3"/>
  <c r="K22" i="3"/>
  <c r="K21" i="3"/>
  <c r="J29" i="3"/>
  <c r="J28" i="3"/>
  <c r="J27" i="3"/>
  <c r="J26" i="3"/>
  <c r="J25" i="3"/>
  <c r="J24" i="3"/>
  <c r="J23" i="3"/>
  <c r="J22" i="3"/>
  <c r="J21" i="3"/>
  <c r="I21" i="3"/>
  <c r="I29" i="3"/>
  <c r="I28" i="3"/>
  <c r="I27" i="3"/>
  <c r="I26" i="3"/>
  <c r="I25" i="3"/>
  <c r="I24" i="3"/>
  <c r="I23" i="3"/>
  <c r="I22" i="3"/>
  <c r="I20" i="3"/>
  <c r="I19" i="3"/>
  <c r="I18" i="3"/>
  <c r="J20" i="3"/>
  <c r="K20" i="3"/>
  <c r="J19" i="3"/>
  <c r="K19" i="3"/>
  <c r="J18" i="3"/>
  <c r="K18" i="3"/>
  <c r="L29" i="3"/>
  <c r="L28" i="3"/>
  <c r="L27" i="3"/>
  <c r="L26" i="3"/>
  <c r="L25" i="3"/>
  <c r="L24" i="3"/>
  <c r="L23" i="3"/>
  <c r="L22" i="3"/>
  <c r="L21" i="3"/>
  <c r="L20" i="3"/>
  <c r="L19" i="3"/>
  <c r="L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9" i="2"/>
  <c r="AH29" i="2" s="1"/>
  <c r="M28" i="2"/>
  <c r="AH28" i="2" s="1"/>
  <c r="M27" i="2"/>
  <c r="M26" i="2"/>
  <c r="M25" i="2"/>
  <c r="AH25" i="2" s="1"/>
  <c r="M24" i="2"/>
  <c r="AH24" i="2" s="1"/>
  <c r="M23" i="2"/>
  <c r="AH23" i="2" s="1"/>
  <c r="M20" i="2"/>
  <c r="M17" i="2"/>
  <c r="AH17" i="2" s="1"/>
  <c r="M16" i="2"/>
  <c r="M14" i="2"/>
  <c r="AH14" i="2" s="1"/>
  <c r="M13" i="2"/>
  <c r="AH13" i="2" s="1"/>
  <c r="M12" i="2"/>
  <c r="M11" i="2"/>
  <c r="AH11" i="2" s="1"/>
  <c r="M10" i="2"/>
  <c r="M9" i="2"/>
  <c r="AH9" i="2" s="1"/>
  <c r="M8" i="2"/>
  <c r="M7" i="2"/>
  <c r="AH7" i="2" s="1"/>
  <c r="M6" i="2"/>
  <c r="AH6" i="2" s="1"/>
  <c r="M5" i="2"/>
  <c r="AH5" i="2" s="1"/>
  <c r="M4" i="2"/>
  <c r="M3" i="2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9" i="2"/>
  <c r="L28" i="2"/>
  <c r="L27" i="2"/>
  <c r="AG27" i="2" s="1"/>
  <c r="L26" i="2"/>
  <c r="AG26" i="2" s="1"/>
  <c r="L25" i="2"/>
  <c r="L24" i="2"/>
  <c r="L23" i="2"/>
  <c r="AG23" i="2" s="1"/>
  <c r="L22" i="2"/>
  <c r="L21" i="2"/>
  <c r="AG21" i="2" s="1"/>
  <c r="L20" i="2"/>
  <c r="AG20" i="2" s="1"/>
  <c r="L19" i="2"/>
  <c r="AG19" i="2" s="1"/>
  <c r="L18" i="2"/>
  <c r="L17" i="2"/>
  <c r="L16" i="2"/>
  <c r="L15" i="2"/>
  <c r="AG15" i="2" s="1"/>
  <c r="L14" i="2"/>
  <c r="AG14" i="2" s="1"/>
  <c r="L13" i="2"/>
  <c r="L12" i="2"/>
  <c r="AG12" i="2" s="1"/>
  <c r="L11" i="2"/>
  <c r="AG11" i="2" s="1"/>
  <c r="L10" i="2"/>
  <c r="AG10" i="2" s="1"/>
  <c r="L9" i="2"/>
  <c r="AG9" i="2" s="1"/>
  <c r="L8" i="2"/>
  <c r="AG8" i="2" s="1"/>
  <c r="L7" i="2"/>
  <c r="AG7" i="2" s="1"/>
  <c r="L6" i="2"/>
  <c r="L5" i="2"/>
  <c r="L4" i="2"/>
  <c r="L3" i="2"/>
  <c r="AG3" i="2" s="1"/>
  <c r="K17" i="3"/>
  <c r="K16" i="3"/>
  <c r="K15" i="3"/>
  <c r="K14" i="3"/>
  <c r="K13" i="3"/>
  <c r="K12" i="3"/>
  <c r="K11" i="3"/>
  <c r="K10" i="3"/>
  <c r="K9" i="3"/>
  <c r="K8" i="3"/>
  <c r="K7" i="3"/>
  <c r="K6" i="3"/>
  <c r="J17" i="3"/>
  <c r="J16" i="3"/>
  <c r="J15" i="3"/>
  <c r="J14" i="3"/>
  <c r="J13" i="3"/>
  <c r="J12" i="3"/>
  <c r="J11" i="3"/>
  <c r="J10" i="3"/>
  <c r="J9" i="3"/>
  <c r="J8" i="3"/>
  <c r="J7" i="3"/>
  <c r="J6" i="3"/>
  <c r="I17" i="3"/>
  <c r="I16" i="3"/>
  <c r="I15" i="3"/>
  <c r="I14" i="3"/>
  <c r="I13" i="3"/>
  <c r="I12" i="3"/>
  <c r="I11" i="3"/>
  <c r="I10" i="3"/>
  <c r="I9" i="3"/>
  <c r="I8" i="3"/>
  <c r="I7" i="3"/>
  <c r="I6" i="3"/>
  <c r="K5" i="3"/>
  <c r="J5" i="3"/>
  <c r="K4" i="3"/>
  <c r="J4" i="3"/>
  <c r="K3" i="3"/>
  <c r="J3" i="3"/>
  <c r="K29" i="2"/>
  <c r="J29" i="2"/>
  <c r="K28" i="2"/>
  <c r="AF28" i="2" s="1"/>
  <c r="J28" i="2"/>
  <c r="K27" i="2"/>
  <c r="AF27" i="2" s="1"/>
  <c r="J27" i="2"/>
  <c r="K26" i="2"/>
  <c r="AF26" i="2" s="1"/>
  <c r="J26" i="2"/>
  <c r="K25" i="2"/>
  <c r="J25" i="2"/>
  <c r="K24" i="2"/>
  <c r="J24" i="2"/>
  <c r="K23" i="2"/>
  <c r="J23" i="2"/>
  <c r="K22" i="2"/>
  <c r="AF22" i="2" s="1"/>
  <c r="J22" i="2"/>
  <c r="K21" i="2"/>
  <c r="AF21" i="2" s="1"/>
  <c r="J21" i="2"/>
  <c r="K20" i="2"/>
  <c r="AF20" i="2" s="1"/>
  <c r="J20" i="2"/>
  <c r="K19" i="2"/>
  <c r="J19" i="2"/>
  <c r="K18" i="2"/>
  <c r="J18" i="2"/>
  <c r="K17" i="2"/>
  <c r="J17" i="2"/>
  <c r="K16" i="2"/>
  <c r="AF16" i="2" s="1"/>
  <c r="J16" i="2"/>
  <c r="K15" i="2"/>
  <c r="AF15" i="2" s="1"/>
  <c r="J15" i="2"/>
  <c r="K14" i="2"/>
  <c r="J14" i="2"/>
  <c r="K13" i="2"/>
  <c r="J13" i="2"/>
  <c r="K12" i="2"/>
  <c r="J12" i="2"/>
  <c r="K11" i="2"/>
  <c r="AF11" i="2" s="1"/>
  <c r="J11" i="2"/>
  <c r="K10" i="2"/>
  <c r="AF10" i="2" s="1"/>
  <c r="J10" i="2"/>
  <c r="K9" i="2"/>
  <c r="AF9" i="2" s="1"/>
  <c r="J9" i="2"/>
  <c r="K8" i="2"/>
  <c r="AF8" i="2" s="1"/>
  <c r="J8" i="2"/>
  <c r="K7" i="2"/>
  <c r="J7" i="2"/>
  <c r="K6" i="2"/>
  <c r="J6" i="2"/>
  <c r="K5" i="2"/>
  <c r="J5" i="2"/>
  <c r="K4" i="2"/>
  <c r="AF4" i="2" s="1"/>
  <c r="J4" i="2"/>
  <c r="K3" i="2"/>
  <c r="AF3" i="2" s="1"/>
  <c r="J3" i="2"/>
  <c r="K26" i="1"/>
  <c r="K25" i="1"/>
  <c r="K24" i="1"/>
  <c r="K23" i="1"/>
  <c r="K22" i="1"/>
  <c r="K21" i="1"/>
  <c r="K20" i="1"/>
  <c r="K19" i="1"/>
  <c r="AF19" i="1" s="1"/>
  <c r="K18" i="1"/>
  <c r="AF18" i="1" s="1"/>
  <c r="K17" i="1"/>
  <c r="AF17" i="1" s="1"/>
  <c r="K16" i="1"/>
  <c r="K15" i="1"/>
  <c r="AF15" i="1" s="1"/>
  <c r="K14" i="1"/>
  <c r="AF14" i="1" s="1"/>
  <c r="K13" i="1"/>
  <c r="AF13" i="1" s="1"/>
  <c r="K12" i="1"/>
  <c r="K11" i="1"/>
  <c r="AF11" i="1" s="1"/>
  <c r="K10" i="1"/>
  <c r="K9" i="1"/>
  <c r="K8" i="1"/>
  <c r="K7" i="1"/>
  <c r="AF7" i="1" s="1"/>
  <c r="K6" i="1"/>
  <c r="K5" i="1"/>
  <c r="AF5" i="1" s="1"/>
  <c r="K4" i="1"/>
  <c r="K3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5" i="3"/>
  <c r="I4" i="3"/>
  <c r="I3" i="3"/>
  <c r="I26" i="1"/>
  <c r="I25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4" i="1"/>
  <c r="I28" i="2"/>
  <c r="I27" i="2"/>
  <c r="I26" i="2"/>
  <c r="I25" i="2"/>
  <c r="I24" i="2"/>
  <c r="I23" i="2"/>
  <c r="F22" i="2"/>
  <c r="M22" i="2" s="1"/>
  <c r="F21" i="2"/>
  <c r="M21" i="2" s="1"/>
  <c r="AH21" i="2" s="1"/>
  <c r="I20" i="2"/>
  <c r="F19" i="2"/>
  <c r="I19" i="2" s="1"/>
  <c r="F18" i="2"/>
  <c r="I18" i="2" s="1"/>
  <c r="I17" i="2"/>
  <c r="I16" i="2"/>
  <c r="F15" i="2"/>
  <c r="I15" i="2" s="1"/>
  <c r="I14" i="2"/>
  <c r="I13" i="2"/>
  <c r="I12" i="2"/>
  <c r="I11" i="2"/>
  <c r="I10" i="2"/>
  <c r="I9" i="2"/>
  <c r="I8" i="2"/>
  <c r="I7" i="2"/>
  <c r="I6" i="2"/>
  <c r="I5" i="2"/>
  <c r="I4" i="2"/>
  <c r="I3" i="2"/>
  <c r="AF7" i="2" l="1"/>
  <c r="AF13" i="2"/>
  <c r="AF17" i="2"/>
  <c r="AF19" i="2"/>
  <c r="AF23" i="2"/>
  <c r="AF25" i="2"/>
  <c r="AF29" i="2"/>
  <c r="AG4" i="2"/>
  <c r="AG16" i="2"/>
  <c r="AG24" i="2"/>
  <c r="AG28" i="2"/>
  <c r="AH10" i="2"/>
  <c r="M19" i="2"/>
  <c r="AH19" i="2" s="1"/>
  <c r="AH22" i="2"/>
  <c r="AF5" i="2"/>
  <c r="I22" i="2"/>
  <c r="AG5" i="2"/>
  <c r="AG13" i="2"/>
  <c r="AG17" i="2"/>
  <c r="AG25" i="2"/>
  <c r="AG29" i="2"/>
  <c r="AH3" i="2"/>
  <c r="M15" i="2"/>
  <c r="AH15" i="2" s="1"/>
  <c r="AH20" i="2"/>
  <c r="AH26" i="2"/>
  <c r="AF6" i="2"/>
  <c r="AF12" i="2"/>
  <c r="AF14" i="2"/>
  <c r="AF18" i="2"/>
  <c r="AF24" i="2"/>
  <c r="AG6" i="2"/>
  <c r="AG18" i="2"/>
  <c r="AG22" i="2"/>
  <c r="AH4" i="2"/>
  <c r="AH8" i="2"/>
  <c r="AH12" i="2"/>
  <c r="AH16" i="2"/>
  <c r="AH27" i="2"/>
  <c r="I21" i="2"/>
  <c r="M18" i="2"/>
  <c r="AH18" i="2" s="1"/>
  <c r="AF6" i="1"/>
  <c r="AF9" i="1"/>
  <c r="AF10" i="1"/>
  <c r="AF26" i="1"/>
  <c r="AF22" i="1"/>
  <c r="AF4" i="1"/>
  <c r="AF8" i="1"/>
  <c r="AF12" i="1"/>
  <c r="AF16" i="1"/>
  <c r="AF20" i="1"/>
  <c r="AF21" i="1"/>
  <c r="AF25" i="1"/>
  <c r="AF24" i="1"/>
  <c r="AF23" i="1"/>
</calcChain>
</file>

<file path=xl/sharedStrings.xml><?xml version="1.0" encoding="utf-8"?>
<sst xmlns="http://schemas.openxmlformats.org/spreadsheetml/2006/main" count="353" uniqueCount="69">
  <si>
    <t>PORT</t>
  </si>
  <si>
    <t>TP</t>
  </si>
  <si>
    <t>TN</t>
  </si>
  <si>
    <t>FP</t>
  </si>
  <si>
    <t>FN</t>
  </si>
  <si>
    <t>ALGORITMA</t>
  </si>
  <si>
    <t>TEST 1</t>
  </si>
  <si>
    <t>noisy_port-21_percentage-0.0039</t>
  </si>
  <si>
    <t>OCSVM</t>
  </si>
  <si>
    <t>LOF</t>
  </si>
  <si>
    <t>ISOF</t>
  </si>
  <si>
    <t>DEFAULT</t>
  </si>
  <si>
    <t>noisy_port-21_percentage-0.0035</t>
  </si>
  <si>
    <t>noisy_port-21_percentage-0.0025</t>
  </si>
  <si>
    <t>noisy_port-21_percentage-0.0015</t>
  </si>
  <si>
    <t>noisy_port-21_percentage-0.0005</t>
  </si>
  <si>
    <t>noisy_port-21_percentage-0.003</t>
  </si>
  <si>
    <t>noisy_port-21_percentage-0.002</t>
  </si>
  <si>
    <t>noisy_port-21_percentage-0.001</t>
  </si>
  <si>
    <t>noisy_port-21_percentage-0.000</t>
  </si>
  <si>
    <t>FILE TRAINING</t>
  </si>
  <si>
    <t>TOTAL DATA</t>
  </si>
  <si>
    <t>PARAMETER</t>
  </si>
  <si>
    <t>noisy_port-25_percentage-0.00</t>
  </si>
  <si>
    <t>noisy_port-80_percentage-0.008</t>
  </si>
  <si>
    <t>noisy_port-25_percentage-0.007</t>
  </si>
  <si>
    <t>noisy_port-25_percentage-0.006</t>
  </si>
  <si>
    <t>noisy_port-25_percentage-0.005</t>
  </si>
  <si>
    <t>noisy_port-25_percentage-0.004</t>
  </si>
  <si>
    <t>noisy_port-25_percentage-0.003</t>
  </si>
  <si>
    <t>noisy_port-25_percentage-0.002</t>
  </si>
  <si>
    <t>noisy_port-25_percentage-0.001</t>
  </si>
  <si>
    <t>F-score</t>
  </si>
  <si>
    <t>F2-score</t>
  </si>
  <si>
    <t>noisy_port-80_percentage-0.007</t>
  </si>
  <si>
    <t>noisy_port-80_percentage-0.006</t>
  </si>
  <si>
    <t>noisy_port-80_percentage-0.005</t>
  </si>
  <si>
    <t>FPR</t>
  </si>
  <si>
    <t>noisy_port-80_percentage-0.004</t>
  </si>
  <si>
    <t>noisy_port-80_percentage-0.003</t>
  </si>
  <si>
    <t>noisy_port-80_percentage-0.002</t>
  </si>
  <si>
    <t>noisy_port-80_percentage-0.001</t>
  </si>
  <si>
    <t>noisy_port-80_percentage-0.00</t>
  </si>
  <si>
    <t>time aprox</t>
  </si>
  <si>
    <t>5-6 jam train/test only , 10-12 jam total train + test</t>
  </si>
  <si>
    <t>1.5 - 2 jam</t>
  </si>
  <si>
    <t>15-30 minute</t>
  </si>
  <si>
    <t>TEST 2</t>
  </si>
  <si>
    <t>TEST 3</t>
  </si>
  <si>
    <t>Average</t>
  </si>
  <si>
    <t>Kadar Data Kotor</t>
  </si>
  <si>
    <t>DR</t>
  </si>
  <si>
    <t>f2-score</t>
  </si>
  <si>
    <t>Rata-Rata</t>
  </si>
  <si>
    <t>AVG f2-score</t>
  </si>
  <si>
    <t>Protokol</t>
  </si>
  <si>
    <t>FTP</t>
  </si>
  <si>
    <t>HTTP</t>
  </si>
  <si>
    <t>SMTP</t>
  </si>
  <si>
    <t>AVG DR</t>
  </si>
  <si>
    <t>AVG FPR</t>
  </si>
  <si>
    <t>Ukuran file</t>
  </si>
  <si>
    <t>Waktu Eksekusi</t>
  </si>
  <si>
    <t>228 MB</t>
  </si>
  <si>
    <t>10 menit</t>
  </si>
  <si>
    <t>90 menit</t>
  </si>
  <si>
    <t>1,9 GB</t>
  </si>
  <si>
    <t>11,4 GB</t>
  </si>
  <si>
    <t>10 jam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</si>
</sst>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9" fontId="0" fillId="0" borderId="1" xfId="0" applyNumberFormat="1" applyBorder="1"/>
    <xf numFmtId="10" fontId="0" fillId="0" borderId="1" xfId="0" applyNumberFormat="1" applyBorder="1"/>
    <xf numFmtId="0" fontId="0" fillId="0" borderId="5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F2-score</a:t>
            </a:r>
            <a:r>
              <a:rPr lang="en-US" baseline="0"/>
              <a:t> Port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'port 21'!$B$37</c:f>
              <c:strCache>
                <c:ptCount val="1"/>
                <c:pt idx="0">
                  <c:v>OCSVM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'port 21'!$A$38:$A$46</c:f>
              <c:numCache>
                <c:formatCode>0.00%</c:formatCode>
                <c:ptCount val="9"/>
                <c:pt idx="0" formatCode="0%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3.8999999999999998E-3</c:v>
                </c:pt>
              </c:numCache>
            </c:numRef>
          </c:cat>
          <c:val>
            <c:numRef>
              <c:f>'port 21'!$B$38:$B$46</c:f>
              <c:numCache>
                <c:formatCode>General</c:formatCode>
                <c:ptCount val="9"/>
                <c:pt idx="0">
                  <c:v>0.74403872520067671</c:v>
                </c:pt>
                <c:pt idx="1">
                  <c:v>0.67521245185408107</c:v>
                </c:pt>
                <c:pt idx="2">
                  <c:v>0.68153397634169577</c:v>
                </c:pt>
                <c:pt idx="3">
                  <c:v>0.65851296244538793</c:v>
                </c:pt>
                <c:pt idx="4">
                  <c:v>0.6610109924833526</c:v>
                </c:pt>
                <c:pt idx="5">
                  <c:v>0.64492484522932392</c:v>
                </c:pt>
                <c:pt idx="6">
                  <c:v>0.63696082660750419</c:v>
                </c:pt>
                <c:pt idx="7">
                  <c:v>0.62280205875208228</c:v>
                </c:pt>
                <c:pt idx="8">
                  <c:v>0.63850954834048634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E-452E-ABEA-106A3EEA61F3}"/>
            </c:ext>
          </c:extLst>
        </c:ser>
        <c:ser>
          <c:idx val="1"/>
          <c:order val="1"/>
          <c:tx>
            <c:strRef>
              <c:f>'port 21'!$C$37</c:f>
              <c:strCache>
                <c:ptCount val="1"/>
                <c:pt idx="0">
                  <c:v>LOF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'port 21'!$A$38:$A$46</c:f>
              <c:numCache>
                <c:formatCode>0.00%</c:formatCode>
                <c:ptCount val="9"/>
                <c:pt idx="0" formatCode="0%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3.8999999999999998E-3</c:v>
                </c:pt>
              </c:numCache>
            </c:numRef>
          </c:cat>
          <c:val>
            <c:numRef>
              <c:f>'port 21'!$C$38:$C$46</c:f>
              <c:numCache>
                <c:formatCode>General</c:formatCode>
                <c:ptCount val="9"/>
                <c:pt idx="0">
                  <c:v>0.85693663865517122</c:v>
                </c:pt>
                <c:pt idx="1">
                  <c:v>0.62188818977437232</c:v>
                </c:pt>
                <c:pt idx="2">
                  <c:v>0.64053087856656654</c:v>
                </c:pt>
                <c:pt idx="3">
                  <c:v>0.6374355845294718</c:v>
                </c:pt>
                <c:pt idx="4">
                  <c:v>0.63136106914677625</c:v>
                </c:pt>
                <c:pt idx="5">
                  <c:v>0.56959423629922479</c:v>
                </c:pt>
                <c:pt idx="6">
                  <c:v>0.59096745622388702</c:v>
                </c:pt>
                <c:pt idx="7">
                  <c:v>0.56022454689591827</c:v>
                </c:pt>
                <c:pt idx="8">
                  <c:v>0.56834277506707009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BE-452E-ABEA-106A3EEA61F3}"/>
            </c:ext>
          </c:extLst>
        </c:ser>
        <c:ser>
          <c:idx val="2"/>
          <c:order val="2"/>
          <c:tx>
            <c:strRef>
              <c:f>'port 21'!$D$37</c:f>
              <c:strCache>
                <c:ptCount val="1"/>
                <c:pt idx="0">
                  <c:v>ISOF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'port 21'!$A$38:$A$46</c:f>
              <c:numCache>
                <c:formatCode>0.00%</c:formatCode>
                <c:ptCount val="9"/>
                <c:pt idx="0" formatCode="0%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3.8999999999999998E-3</c:v>
                </c:pt>
              </c:numCache>
            </c:numRef>
          </c:cat>
          <c:val>
            <c:numRef>
              <c:f>'port 21'!$D$38:$D$46</c:f>
              <c:numCache>
                <c:formatCode>General</c:formatCode>
                <c:ptCount val="9"/>
                <c:pt idx="0">
                  <c:v>0.57071254233641466</c:v>
                </c:pt>
                <c:pt idx="1">
                  <c:v>0.51317639169641593</c:v>
                </c:pt>
                <c:pt idx="2">
                  <c:v>0.55092716487753368</c:v>
                </c:pt>
                <c:pt idx="3">
                  <c:v>0.53819821501372067</c:v>
                </c:pt>
                <c:pt idx="4">
                  <c:v>0.55434824974855668</c:v>
                </c:pt>
                <c:pt idx="5">
                  <c:v>0.55782910897146321</c:v>
                </c:pt>
                <c:pt idx="6">
                  <c:v>0.55611865839493213</c:v>
                </c:pt>
                <c:pt idx="7">
                  <c:v>0.56118012882729484</c:v>
                </c:pt>
                <c:pt idx="8">
                  <c:v>0.56370256667060958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BE-452E-ABEA-106A3EEA6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230080"/>
        <c:axId val="898247968"/>
      </c:lineChart>
      <c:catAx>
        <c:axId val="89823008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247968"/>
        <c:crosses val="autoZero"/>
        <c:auto val="1"/>
        <c:lblAlgn val="ctr"/>
        <c:lblOffset val="100"/>
        <c:noMultiLvlLbl val="0"/>
      </c:catAx>
      <c:valAx>
        <c:axId val="89824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23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Detection Rate Port 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'port 21'!$B$52</c:f>
              <c:strCache>
                <c:ptCount val="1"/>
                <c:pt idx="0">
                  <c:v>OCSVM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'port 21'!$A$53:$A$61</c:f>
              <c:numCache>
                <c:formatCode>0.00%</c:formatCode>
                <c:ptCount val="9"/>
                <c:pt idx="0" formatCode="0%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3.8999999999999998E-3</c:v>
                </c:pt>
              </c:numCache>
            </c:numRef>
          </c:cat>
          <c:val>
            <c:numRef>
              <c:f>'port 21'!$B$53:$B$61</c:f>
              <c:numCache>
                <c:formatCode>General</c:formatCode>
                <c:ptCount val="9"/>
                <c:pt idx="0">
                  <c:v>0.91469004847559932</c:v>
                </c:pt>
                <c:pt idx="1">
                  <c:v>0.81504125640223568</c:v>
                </c:pt>
                <c:pt idx="2">
                  <c:v>0.78145912105622017</c:v>
                </c:pt>
                <c:pt idx="3">
                  <c:v>0.75053846159800053</c:v>
                </c:pt>
                <c:pt idx="4">
                  <c:v>0.82273583552267571</c:v>
                </c:pt>
                <c:pt idx="5">
                  <c:v>0.80057446710377089</c:v>
                </c:pt>
                <c:pt idx="6">
                  <c:v>0.76073555748476573</c:v>
                </c:pt>
                <c:pt idx="7">
                  <c:v>0.74241053698917792</c:v>
                </c:pt>
                <c:pt idx="8">
                  <c:v>0.74668552229342511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6-4529-B378-2DC4D4FC9C94}"/>
            </c:ext>
          </c:extLst>
        </c:ser>
        <c:ser>
          <c:idx val="1"/>
          <c:order val="1"/>
          <c:tx>
            <c:strRef>
              <c:f>'port 21'!$C$52</c:f>
              <c:strCache>
                <c:ptCount val="1"/>
                <c:pt idx="0">
                  <c:v>LOF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'port 21'!$A$53:$A$61</c:f>
              <c:numCache>
                <c:formatCode>0.00%</c:formatCode>
                <c:ptCount val="9"/>
                <c:pt idx="0" formatCode="0%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3.8999999999999998E-3</c:v>
                </c:pt>
              </c:numCache>
            </c:numRef>
          </c:cat>
          <c:val>
            <c:numRef>
              <c:f>'port 21'!$C$53:$C$61</c:f>
              <c:numCache>
                <c:formatCode>General</c:formatCode>
                <c:ptCount val="9"/>
                <c:pt idx="0">
                  <c:v>0.97201662737785666</c:v>
                </c:pt>
                <c:pt idx="1">
                  <c:v>0.67811730519680646</c:v>
                </c:pt>
                <c:pt idx="2">
                  <c:v>0.66933559233317508</c:v>
                </c:pt>
                <c:pt idx="3">
                  <c:v>0.62214777043244573</c:v>
                </c:pt>
                <c:pt idx="4">
                  <c:v>0.659828568048898</c:v>
                </c:pt>
                <c:pt idx="5">
                  <c:v>0.68191057461391225</c:v>
                </c:pt>
                <c:pt idx="6">
                  <c:v>0.60030098711664071</c:v>
                </c:pt>
                <c:pt idx="7">
                  <c:v>0.58382744279526022</c:v>
                </c:pt>
                <c:pt idx="8">
                  <c:v>0.59810099582533638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F6-4529-B378-2DC4D4FC9C94}"/>
            </c:ext>
          </c:extLst>
        </c:ser>
        <c:ser>
          <c:idx val="2"/>
          <c:order val="2"/>
          <c:tx>
            <c:strRef>
              <c:f>'port 21'!$D$52</c:f>
              <c:strCache>
                <c:ptCount val="1"/>
                <c:pt idx="0">
                  <c:v>ISOF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'port 21'!$A$53:$A$61</c:f>
              <c:numCache>
                <c:formatCode>0.00%</c:formatCode>
                <c:ptCount val="9"/>
                <c:pt idx="0" formatCode="0%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3.8999999999999998E-3</c:v>
                </c:pt>
              </c:numCache>
            </c:numRef>
          </c:cat>
          <c:val>
            <c:numRef>
              <c:f>'port 21'!$D$53:$D$61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F6-4529-B378-2DC4D4FC9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959391"/>
        <c:axId val="1187983519"/>
      </c:lineChart>
      <c:catAx>
        <c:axId val="118795939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83519"/>
        <c:crosses val="autoZero"/>
        <c:auto val="1"/>
        <c:lblAlgn val="ctr"/>
        <c:lblOffset val="100"/>
        <c:noMultiLvlLbl val="0"/>
      </c:catAx>
      <c:valAx>
        <c:axId val="118798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5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False</a:t>
            </a:r>
            <a:r>
              <a:rPr lang="en-US" baseline="0"/>
              <a:t> Positive Rate port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'port 21'!$B$63:$B$64</c:f>
              <c:strCache>
                <c:ptCount val="2"/>
                <c:pt idx="0">
                  <c:v>FPR</c:v>
                </c:pt>
                <c:pt idx="1">
                  <c:v>OCSVM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'port 21'!$A$65:$A$73</c:f>
              <c:numCache>
                <c:formatCode>0.00%</c:formatCode>
                <c:ptCount val="9"/>
                <c:pt idx="0" formatCode="0%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3.8999999999999998E-3</c:v>
                </c:pt>
              </c:numCache>
            </c:numRef>
          </c:cat>
          <c:val>
            <c:numRef>
              <c:f>'port 21'!$B$65:$B$73</c:f>
              <c:numCache>
                <c:formatCode>General</c:formatCode>
                <c:ptCount val="9"/>
                <c:pt idx="0">
                  <c:v>2.3624147821633818E-2</c:v>
                </c:pt>
                <c:pt idx="1">
                  <c:v>2.2139248337361622E-2</c:v>
                </c:pt>
                <c:pt idx="2">
                  <c:v>2.1250170847949636E-2</c:v>
                </c:pt>
                <c:pt idx="3">
                  <c:v>2.1559463014278912E-2</c:v>
                </c:pt>
                <c:pt idx="4">
                  <c:v>2.3940183505731457E-2</c:v>
                </c:pt>
                <c:pt idx="5">
                  <c:v>2.4232397736919417E-2</c:v>
                </c:pt>
                <c:pt idx="6">
                  <c:v>2.1485771352557345E-2</c:v>
                </c:pt>
                <c:pt idx="7">
                  <c:v>2.3410255133161455E-2</c:v>
                </c:pt>
                <c:pt idx="8">
                  <c:v>2.0776682317521632E-2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4E-4733-B508-926753AD1B65}"/>
            </c:ext>
          </c:extLst>
        </c:ser>
        <c:ser>
          <c:idx val="1"/>
          <c:order val="1"/>
          <c:tx>
            <c:strRef>
              <c:f>'port 21'!$C$63:$C$64</c:f>
              <c:strCache>
                <c:ptCount val="2"/>
                <c:pt idx="0">
                  <c:v>FPR</c:v>
                </c:pt>
                <c:pt idx="1">
                  <c:v>LOF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'port 21'!$A$65:$A$73</c:f>
              <c:numCache>
                <c:formatCode>0.00%</c:formatCode>
                <c:ptCount val="9"/>
                <c:pt idx="0" formatCode="0%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3.8999999999999998E-3</c:v>
                </c:pt>
              </c:numCache>
            </c:numRef>
          </c:cat>
          <c:val>
            <c:numRef>
              <c:f>'port 21'!$C$65:$C$73</c:f>
              <c:numCache>
                <c:formatCode>General</c:formatCode>
                <c:ptCount val="9"/>
                <c:pt idx="0">
                  <c:v>1.3397935257429992E-2</c:v>
                </c:pt>
                <c:pt idx="1">
                  <c:v>1.1709316467877727E-2</c:v>
                </c:pt>
                <c:pt idx="2">
                  <c:v>1.2037949584674433E-2</c:v>
                </c:pt>
                <c:pt idx="3">
                  <c:v>1.2149304487968462E-2</c:v>
                </c:pt>
                <c:pt idx="4">
                  <c:v>1.2230177262135067E-2</c:v>
                </c:pt>
                <c:pt idx="5">
                  <c:v>1.2638752766886962E-2</c:v>
                </c:pt>
                <c:pt idx="6">
                  <c:v>1.2634609908881734E-2</c:v>
                </c:pt>
                <c:pt idx="7">
                  <c:v>1.2003029238338396E-2</c:v>
                </c:pt>
                <c:pt idx="8">
                  <c:v>1.2609690402574356E-2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4E-4733-B508-926753AD1B65}"/>
            </c:ext>
          </c:extLst>
        </c:ser>
        <c:ser>
          <c:idx val="2"/>
          <c:order val="2"/>
          <c:tx>
            <c:strRef>
              <c:f>'port 21'!$D$63:$D$64</c:f>
              <c:strCache>
                <c:ptCount val="2"/>
                <c:pt idx="0">
                  <c:v>FPR</c:v>
                </c:pt>
                <c:pt idx="1">
                  <c:v>ISOF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'port 21'!$A$65:$A$73</c:f>
              <c:numCache>
                <c:formatCode>0.00%</c:formatCode>
                <c:ptCount val="9"/>
                <c:pt idx="0" formatCode="0%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3.8999999999999998E-3</c:v>
                </c:pt>
              </c:numCache>
            </c:numRef>
          </c:cat>
          <c:val>
            <c:numRef>
              <c:f>'port 21'!$D$65:$D$73</c:f>
              <c:numCache>
                <c:formatCode>General</c:formatCode>
                <c:ptCount val="9"/>
                <c:pt idx="0">
                  <c:v>7.2202823667993535E-2</c:v>
                </c:pt>
                <c:pt idx="1">
                  <c:v>7.7612113972800198E-2</c:v>
                </c:pt>
                <c:pt idx="2">
                  <c:v>7.6844515715587897E-2</c:v>
                </c:pt>
                <c:pt idx="3">
                  <c:v>7.6648407523010095E-2</c:v>
                </c:pt>
                <c:pt idx="4">
                  <c:v>9.126318948138655E-2</c:v>
                </c:pt>
                <c:pt idx="5">
                  <c:v>8.3021696741808385E-2</c:v>
                </c:pt>
                <c:pt idx="6">
                  <c:v>7.6083825384697754E-2</c:v>
                </c:pt>
                <c:pt idx="7">
                  <c:v>7.5474240521785765E-2</c:v>
                </c:pt>
                <c:pt idx="8">
                  <c:v>7.5022816479907828E-2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4E-4733-B508-926753AD1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902975"/>
        <c:axId val="1265903391"/>
      </c:lineChart>
      <c:catAx>
        <c:axId val="1265902975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903391"/>
        <c:crosses val="autoZero"/>
        <c:auto val="1"/>
        <c:lblAlgn val="ctr"/>
        <c:lblOffset val="100"/>
        <c:noMultiLvlLbl val="0"/>
      </c:catAx>
      <c:valAx>
        <c:axId val="12659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90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F2-score</a:t>
            </a:r>
            <a:r>
              <a:rPr lang="en-US" baseline="0"/>
              <a:t> port 25 (SMTP)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'port 25'!$B$32</c:f>
              <c:strCache>
                <c:ptCount val="1"/>
                <c:pt idx="0">
                  <c:v>OCSVM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'port 25'!$A$33:$A$40</c:f>
              <c:numCache>
                <c:formatCode>0.00%</c:formatCode>
                <c:ptCount val="8"/>
                <c:pt idx="0" formatCode="0%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</c:numCache>
            </c:numRef>
          </c:cat>
          <c:val>
            <c:numRef>
              <c:f>'port 25'!$B$33:$B$40</c:f>
              <c:numCache>
                <c:formatCode>General</c:formatCode>
                <c:ptCount val="8"/>
                <c:pt idx="0">
                  <c:v>0.18286961348530997</c:v>
                </c:pt>
                <c:pt idx="1">
                  <c:v>0.18623412312926546</c:v>
                </c:pt>
                <c:pt idx="2">
                  <c:v>0.18722114433431117</c:v>
                </c:pt>
                <c:pt idx="3">
                  <c:v>0.18852004625092131</c:v>
                </c:pt>
                <c:pt idx="4">
                  <c:v>0.18564223352414752</c:v>
                </c:pt>
                <c:pt idx="5">
                  <c:v>0.18741885238114467</c:v>
                </c:pt>
                <c:pt idx="6">
                  <c:v>0.17413673809366181</c:v>
                </c:pt>
                <c:pt idx="7">
                  <c:v>0.17288015146745761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5-4F9D-B04B-5B9DB01CDD82}"/>
            </c:ext>
          </c:extLst>
        </c:ser>
        <c:ser>
          <c:idx val="1"/>
          <c:order val="1"/>
          <c:tx>
            <c:strRef>
              <c:f>'port 25'!$C$32</c:f>
              <c:strCache>
                <c:ptCount val="1"/>
                <c:pt idx="0">
                  <c:v>LOF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'port 25'!$A$33:$A$40</c:f>
              <c:numCache>
                <c:formatCode>0.00%</c:formatCode>
                <c:ptCount val="8"/>
                <c:pt idx="0" formatCode="0%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</c:numCache>
            </c:numRef>
          </c:cat>
          <c:val>
            <c:numRef>
              <c:f>'port 25'!$C$33:$C$40</c:f>
              <c:numCache>
                <c:formatCode>General</c:formatCode>
                <c:ptCount val="8"/>
                <c:pt idx="0">
                  <c:v>0.77275782795983672</c:v>
                </c:pt>
                <c:pt idx="1">
                  <c:v>0.32672294376969174</c:v>
                </c:pt>
                <c:pt idx="2">
                  <c:v>0.22304453910203662</c:v>
                </c:pt>
                <c:pt idx="3">
                  <c:v>0.20557238636454991</c:v>
                </c:pt>
                <c:pt idx="4">
                  <c:v>0.18199532203252997</c:v>
                </c:pt>
                <c:pt idx="5">
                  <c:v>0.20442756803130591</c:v>
                </c:pt>
                <c:pt idx="6">
                  <c:v>0.20331748105124373</c:v>
                </c:pt>
                <c:pt idx="7">
                  <c:v>0.21321236416574185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5-4F9D-B04B-5B9DB01CDD82}"/>
            </c:ext>
          </c:extLst>
        </c:ser>
        <c:ser>
          <c:idx val="2"/>
          <c:order val="2"/>
          <c:tx>
            <c:strRef>
              <c:f>'port 25'!$D$32</c:f>
              <c:strCache>
                <c:ptCount val="1"/>
                <c:pt idx="0">
                  <c:v>ISOF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'port 25'!$A$33:$A$40</c:f>
              <c:numCache>
                <c:formatCode>0.00%</c:formatCode>
                <c:ptCount val="8"/>
                <c:pt idx="0" formatCode="0%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</c:numCache>
            </c:numRef>
          </c:cat>
          <c:val>
            <c:numRef>
              <c:f>'port 25'!$D$33:$D$40</c:f>
              <c:numCache>
                <c:formatCode>General</c:formatCode>
                <c:ptCount val="8"/>
                <c:pt idx="0">
                  <c:v>0.86610561326435509</c:v>
                </c:pt>
                <c:pt idx="1">
                  <c:v>0.85949483764714307</c:v>
                </c:pt>
                <c:pt idx="2">
                  <c:v>0.87094865487689022</c:v>
                </c:pt>
                <c:pt idx="3">
                  <c:v>0.88591833869463876</c:v>
                </c:pt>
                <c:pt idx="4">
                  <c:v>0.87159373911060267</c:v>
                </c:pt>
                <c:pt idx="5">
                  <c:v>0.88723153451203884</c:v>
                </c:pt>
                <c:pt idx="6">
                  <c:v>0.88630813987103363</c:v>
                </c:pt>
                <c:pt idx="7">
                  <c:v>0.8876855860369558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65-4F9D-B04B-5B9DB01CD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514848"/>
        <c:axId val="913512352"/>
      </c:lineChart>
      <c:catAx>
        <c:axId val="91351484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512352"/>
        <c:crosses val="autoZero"/>
        <c:auto val="1"/>
        <c:lblAlgn val="ctr"/>
        <c:lblOffset val="100"/>
        <c:noMultiLvlLbl val="0"/>
      </c:catAx>
      <c:valAx>
        <c:axId val="9135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51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Detection</a:t>
            </a:r>
            <a:r>
              <a:rPr lang="en-US" baseline="0"/>
              <a:t> rate port 25 (SMTP)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'port 25'!$B$47</c:f>
              <c:strCache>
                <c:ptCount val="1"/>
                <c:pt idx="0">
                  <c:v>OCSVM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'port 25'!$A$48:$A$55</c:f>
              <c:numCache>
                <c:formatCode>0.00%</c:formatCode>
                <c:ptCount val="8"/>
                <c:pt idx="0" formatCode="0%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</c:numCache>
            </c:numRef>
          </c:cat>
          <c:val>
            <c:numRef>
              <c:f>'port 25'!$B$48:$B$55</c:f>
              <c:numCache>
                <c:formatCode>General</c:formatCode>
                <c:ptCount val="8"/>
                <c:pt idx="0">
                  <c:v>0.99721693830055047</c:v>
                </c:pt>
                <c:pt idx="1">
                  <c:v>0.99722961808977706</c:v>
                </c:pt>
                <c:pt idx="2">
                  <c:v>0.99724508459076366</c:v>
                </c:pt>
                <c:pt idx="3">
                  <c:v>0.99583101497658466</c:v>
                </c:pt>
                <c:pt idx="4">
                  <c:v>0.99583705259809874</c:v>
                </c:pt>
                <c:pt idx="5">
                  <c:v>0.98335607939467351</c:v>
                </c:pt>
                <c:pt idx="6">
                  <c:v>0.94432971659514386</c:v>
                </c:pt>
                <c:pt idx="7">
                  <c:v>0.8710079975273346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C-4CF0-AD2B-13C162509002}"/>
            </c:ext>
          </c:extLst>
        </c:ser>
        <c:ser>
          <c:idx val="1"/>
          <c:order val="1"/>
          <c:tx>
            <c:strRef>
              <c:f>'port 25'!$C$47</c:f>
              <c:strCache>
                <c:ptCount val="1"/>
                <c:pt idx="0">
                  <c:v>LOF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'port 25'!$A$48:$A$55</c:f>
              <c:numCache>
                <c:formatCode>0.00%</c:formatCode>
                <c:ptCount val="8"/>
                <c:pt idx="0" formatCode="0%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</c:numCache>
            </c:numRef>
          </c:cat>
          <c:val>
            <c:numRef>
              <c:f>'port 25'!$C$48:$C$55</c:f>
              <c:numCache>
                <c:formatCode>General</c:formatCode>
                <c:ptCount val="8"/>
                <c:pt idx="0">
                  <c:v>0.99907597733166842</c:v>
                </c:pt>
                <c:pt idx="1">
                  <c:v>0.38133019886498115</c:v>
                </c:pt>
                <c:pt idx="2">
                  <c:v>0.25436671239140374</c:v>
                </c:pt>
                <c:pt idx="3">
                  <c:v>0.23436873721683849</c:v>
                </c:pt>
                <c:pt idx="4">
                  <c:v>0.20676478685620381</c:v>
                </c:pt>
                <c:pt idx="5">
                  <c:v>0.23301454695347057</c:v>
                </c:pt>
                <c:pt idx="6">
                  <c:v>0.2313548174253455</c:v>
                </c:pt>
                <c:pt idx="7">
                  <c:v>0.24362451544771987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C-4CF0-AD2B-13C162509002}"/>
            </c:ext>
          </c:extLst>
        </c:ser>
        <c:ser>
          <c:idx val="2"/>
          <c:order val="2"/>
          <c:tx>
            <c:strRef>
              <c:f>'port 25'!$D$47</c:f>
              <c:strCache>
                <c:ptCount val="1"/>
                <c:pt idx="0">
                  <c:v>ISOF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'port 25'!$A$48:$A$55</c:f>
              <c:numCache>
                <c:formatCode>0.00%</c:formatCode>
                <c:ptCount val="8"/>
                <c:pt idx="0" formatCode="0%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</c:numCache>
            </c:numRef>
          </c:cat>
          <c:val>
            <c:numRef>
              <c:f>'port 25'!$D$48:$D$55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7C-4CF0-AD2B-13C162509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535663"/>
        <c:axId val="1089533167"/>
      </c:lineChart>
      <c:catAx>
        <c:axId val="108953566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533167"/>
        <c:crosses val="autoZero"/>
        <c:auto val="1"/>
        <c:lblAlgn val="ctr"/>
        <c:lblOffset val="100"/>
        <c:noMultiLvlLbl val="0"/>
      </c:catAx>
      <c:valAx>
        <c:axId val="108953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53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False positive rate port 25 (SMTP)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'port 25'!$B$60</c:f>
              <c:strCache>
                <c:ptCount val="1"/>
                <c:pt idx="0">
                  <c:v>OCSVM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'port 25'!$A$61:$A$68</c:f>
              <c:numCache>
                <c:formatCode>0.00%</c:formatCode>
                <c:ptCount val="8"/>
                <c:pt idx="0" formatCode="0%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</c:numCache>
            </c:numRef>
          </c:cat>
          <c:val>
            <c:numRef>
              <c:f>'port 25'!$B$61:$B$68</c:f>
              <c:numCache>
                <c:formatCode>General</c:formatCode>
                <c:ptCount val="8"/>
                <c:pt idx="0">
                  <c:v>0.3848762306533986</c:v>
                </c:pt>
                <c:pt idx="1">
                  <c:v>0.378121957354147</c:v>
                </c:pt>
                <c:pt idx="2">
                  <c:v>0.37786206003129835</c:v>
                </c:pt>
                <c:pt idx="3">
                  <c:v>0.37067430662568013</c:v>
                </c:pt>
                <c:pt idx="4">
                  <c:v>0.37863070003468979</c:v>
                </c:pt>
                <c:pt idx="5">
                  <c:v>0.36855495296551249</c:v>
                </c:pt>
                <c:pt idx="6">
                  <c:v>0.39318364590695293</c:v>
                </c:pt>
                <c:pt idx="7">
                  <c:v>0.35251212316413927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B9-41E0-B0C7-5DED0AE963CC}"/>
            </c:ext>
          </c:extLst>
        </c:ser>
        <c:ser>
          <c:idx val="1"/>
          <c:order val="1"/>
          <c:tx>
            <c:strRef>
              <c:f>'port 25'!$C$60</c:f>
              <c:strCache>
                <c:ptCount val="1"/>
                <c:pt idx="0">
                  <c:v>LOF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'port 25'!$A$61:$A$68</c:f>
              <c:numCache>
                <c:formatCode>0.00%</c:formatCode>
                <c:ptCount val="8"/>
                <c:pt idx="0" formatCode="0%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</c:numCache>
            </c:numRef>
          </c:cat>
          <c:val>
            <c:numRef>
              <c:f>'port 25'!$C$61:$C$68</c:f>
              <c:numCache>
                <c:formatCode>General</c:formatCode>
                <c:ptCount val="8"/>
                <c:pt idx="0">
                  <c:v>2.5322216088499338E-2</c:v>
                </c:pt>
                <c:pt idx="1">
                  <c:v>2.5249824126725023E-2</c:v>
                </c:pt>
                <c:pt idx="2">
                  <c:v>2.5279299371706008E-2</c:v>
                </c:pt>
                <c:pt idx="3">
                  <c:v>2.5373724944657953E-2</c:v>
                </c:pt>
                <c:pt idx="4">
                  <c:v>2.5538272259009245E-2</c:v>
                </c:pt>
                <c:pt idx="5">
                  <c:v>2.5418420972986397E-2</c:v>
                </c:pt>
                <c:pt idx="6">
                  <c:v>2.5458095966267868E-2</c:v>
                </c:pt>
                <c:pt idx="7">
                  <c:v>2.5469174315880153E-2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B9-41E0-B0C7-5DED0AE963CC}"/>
            </c:ext>
          </c:extLst>
        </c:ser>
        <c:ser>
          <c:idx val="2"/>
          <c:order val="2"/>
          <c:tx>
            <c:strRef>
              <c:f>'port 25'!$D$60</c:f>
              <c:strCache>
                <c:ptCount val="1"/>
                <c:pt idx="0">
                  <c:v>ISOF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'port 25'!$A$61:$A$68</c:f>
              <c:numCache>
                <c:formatCode>0.00%</c:formatCode>
                <c:ptCount val="8"/>
                <c:pt idx="0" formatCode="0%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</c:numCache>
            </c:numRef>
          </c:cat>
          <c:val>
            <c:numRef>
              <c:f>'port 25'!$D$61:$D$68</c:f>
              <c:numCache>
                <c:formatCode>General</c:formatCode>
                <c:ptCount val="8"/>
                <c:pt idx="0">
                  <c:v>1.3370386653204338E-2</c:v>
                </c:pt>
                <c:pt idx="1">
                  <c:v>1.4195912910059437E-2</c:v>
                </c:pt>
                <c:pt idx="2">
                  <c:v>1.2956813523262634E-2</c:v>
                </c:pt>
                <c:pt idx="3">
                  <c:v>1.1143317451181634E-2</c:v>
                </c:pt>
                <c:pt idx="4">
                  <c:v>1.2768944033799523E-2</c:v>
                </c:pt>
                <c:pt idx="5">
                  <c:v>1.1021804283282069E-2</c:v>
                </c:pt>
                <c:pt idx="6">
                  <c:v>1.119802205803124E-2</c:v>
                </c:pt>
                <c:pt idx="7">
                  <c:v>1.0974690597117342E-2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B9-41E0-B0C7-5DED0AE96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541071"/>
        <c:axId val="1089541903"/>
      </c:lineChart>
      <c:catAx>
        <c:axId val="108954107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541903"/>
        <c:crosses val="autoZero"/>
        <c:auto val="1"/>
        <c:lblAlgn val="ctr"/>
        <c:lblOffset val="100"/>
        <c:noMultiLvlLbl val="0"/>
      </c:catAx>
      <c:valAx>
        <c:axId val="10895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54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F2-score port 80 HTTP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'port 80'!$B$36</c:f>
              <c:strCache>
                <c:ptCount val="1"/>
                <c:pt idx="0">
                  <c:v>OCSVM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'port 80'!$A$37:$A$45</c:f>
              <c:numCache>
                <c:formatCode>0.00%</c:formatCode>
                <c:ptCount val="9"/>
                <c:pt idx="0" formatCode="0%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</c:numCache>
            </c:numRef>
          </c:cat>
          <c:val>
            <c:numRef>
              <c:f>'port 80'!$B$37:$B$45</c:f>
              <c:numCache>
                <c:formatCode>General</c:formatCode>
                <c:ptCount val="9"/>
                <c:pt idx="0">
                  <c:v>0.3323604741199595</c:v>
                </c:pt>
                <c:pt idx="1">
                  <c:v>0.31402226861517052</c:v>
                </c:pt>
                <c:pt idx="2">
                  <c:v>0.29645390070921984</c:v>
                </c:pt>
                <c:pt idx="3">
                  <c:v>0.31038776236214871</c:v>
                </c:pt>
                <c:pt idx="4">
                  <c:v>0.29738562091503268</c:v>
                </c:pt>
                <c:pt idx="5">
                  <c:v>0.29127338004516762</c:v>
                </c:pt>
                <c:pt idx="6">
                  <c:v>0.29760403530895335</c:v>
                </c:pt>
                <c:pt idx="7">
                  <c:v>0.27320059503375671</c:v>
                </c:pt>
                <c:pt idx="8">
                  <c:v>0.2918191403584941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D6-4E68-9169-71A920C14204}"/>
            </c:ext>
          </c:extLst>
        </c:ser>
        <c:ser>
          <c:idx val="1"/>
          <c:order val="1"/>
          <c:tx>
            <c:strRef>
              <c:f>'port 80'!$C$36</c:f>
              <c:strCache>
                <c:ptCount val="1"/>
                <c:pt idx="0">
                  <c:v>LOF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'port 80'!$A$37:$A$45</c:f>
              <c:numCache>
                <c:formatCode>0.00%</c:formatCode>
                <c:ptCount val="9"/>
                <c:pt idx="0" formatCode="0%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</c:numCache>
            </c:numRef>
          </c:cat>
          <c:val>
            <c:numRef>
              <c:f>'port 80'!$C$37:$C$45</c:f>
              <c:numCache>
                <c:formatCode>General</c:formatCode>
                <c:ptCount val="9"/>
                <c:pt idx="0">
                  <c:v>0.64801799269046945</c:v>
                </c:pt>
                <c:pt idx="1">
                  <c:v>0.40826292914001072</c:v>
                </c:pt>
                <c:pt idx="2">
                  <c:v>0.29907264296754249</c:v>
                </c:pt>
                <c:pt idx="3">
                  <c:v>0.20325927245202369</c:v>
                </c:pt>
                <c:pt idx="4">
                  <c:v>0.2114213197969543</c:v>
                </c:pt>
                <c:pt idx="5">
                  <c:v>0.12530479544838796</c:v>
                </c:pt>
                <c:pt idx="6">
                  <c:v>0.19177561981229316</c:v>
                </c:pt>
                <c:pt idx="7">
                  <c:v>0.16711722782010321</c:v>
                </c:pt>
                <c:pt idx="8">
                  <c:v>0.17755452884925324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D6-4E68-9169-71A920C14204}"/>
            </c:ext>
          </c:extLst>
        </c:ser>
        <c:ser>
          <c:idx val="2"/>
          <c:order val="2"/>
          <c:tx>
            <c:strRef>
              <c:f>'port 80'!$D$36</c:f>
              <c:strCache>
                <c:ptCount val="1"/>
                <c:pt idx="0">
                  <c:v>ISOF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'port 80'!$A$37:$A$45</c:f>
              <c:numCache>
                <c:formatCode>0.00%</c:formatCode>
                <c:ptCount val="9"/>
                <c:pt idx="0" formatCode="0%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</c:numCache>
            </c:numRef>
          </c:cat>
          <c:val>
            <c:numRef>
              <c:f>'port 80'!$D$37:$D$45</c:f>
              <c:numCache>
                <c:formatCode>General</c:formatCode>
                <c:ptCount val="9"/>
                <c:pt idx="0">
                  <c:v>0.59081886904007774</c:v>
                </c:pt>
                <c:pt idx="1">
                  <c:v>0.54354539839407046</c:v>
                </c:pt>
                <c:pt idx="2">
                  <c:v>0.4851408054678375</c:v>
                </c:pt>
                <c:pt idx="3">
                  <c:v>0.47675938866597539</c:v>
                </c:pt>
                <c:pt idx="4">
                  <c:v>0.46740626074991398</c:v>
                </c:pt>
                <c:pt idx="5">
                  <c:v>0.57501296421875625</c:v>
                </c:pt>
                <c:pt idx="6">
                  <c:v>0.62175710139829388</c:v>
                </c:pt>
                <c:pt idx="7">
                  <c:v>0.40961617829137431</c:v>
                </c:pt>
                <c:pt idx="8">
                  <c:v>0.63141566677311922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D6-4E68-9169-71A920C14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120400"/>
        <c:axId val="993126224"/>
      </c:lineChart>
      <c:catAx>
        <c:axId val="99312040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26224"/>
        <c:crosses val="autoZero"/>
        <c:auto val="1"/>
        <c:lblAlgn val="ctr"/>
        <c:lblOffset val="100"/>
        <c:noMultiLvlLbl val="0"/>
      </c:catAx>
      <c:valAx>
        <c:axId val="9931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2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Detection rate port 80 (HTTP)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'port 80'!$B$50</c:f>
              <c:strCache>
                <c:ptCount val="1"/>
                <c:pt idx="0">
                  <c:v>OCSVM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'port 80'!$A$51:$A$59</c:f>
              <c:numCache>
                <c:formatCode>0.00%</c:formatCode>
                <c:ptCount val="9"/>
                <c:pt idx="0" formatCode="0%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</c:numCache>
            </c:numRef>
          </c:cat>
          <c:val>
            <c:numRef>
              <c:f>'port 80'!$B$51:$B$59</c:f>
              <c:numCache>
                <c:formatCode>General</c:formatCode>
                <c:ptCount val="9"/>
                <c:pt idx="0">
                  <c:v>0.32708089097303633</c:v>
                </c:pt>
                <c:pt idx="1">
                  <c:v>0.31685196021064949</c:v>
                </c:pt>
                <c:pt idx="2">
                  <c:v>0.306361770741718</c:v>
                </c:pt>
                <c:pt idx="3">
                  <c:v>0.30578271028037385</c:v>
                </c:pt>
                <c:pt idx="4">
                  <c:v>0.29277566539923955</c:v>
                </c:pt>
                <c:pt idx="5">
                  <c:v>0.29406606255480855</c:v>
                </c:pt>
                <c:pt idx="6">
                  <c:v>0.27675168572266196</c:v>
                </c:pt>
                <c:pt idx="7">
                  <c:v>0.27956674473067916</c:v>
                </c:pt>
                <c:pt idx="8">
                  <c:v>0.27554904831625182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D-49DE-BC73-C819BF007396}"/>
            </c:ext>
          </c:extLst>
        </c:ser>
        <c:ser>
          <c:idx val="1"/>
          <c:order val="1"/>
          <c:tx>
            <c:strRef>
              <c:f>'port 80'!$C$50</c:f>
              <c:strCache>
                <c:ptCount val="1"/>
                <c:pt idx="0">
                  <c:v>LOF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'port 80'!$A$51:$A$59</c:f>
              <c:numCache>
                <c:formatCode>0.00%</c:formatCode>
                <c:ptCount val="9"/>
                <c:pt idx="0" formatCode="0%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</c:numCache>
            </c:numRef>
          </c:cat>
          <c:val>
            <c:numRef>
              <c:f>'port 80'!$C$51:$C$59</c:f>
              <c:numCache>
                <c:formatCode>General</c:formatCode>
                <c:ptCount val="9"/>
                <c:pt idx="0">
                  <c:v>0.81066822977725672</c:v>
                </c:pt>
                <c:pt idx="1">
                  <c:v>0.48917495611468698</c:v>
                </c:pt>
                <c:pt idx="2">
                  <c:v>0.34036939313984171</c:v>
                </c:pt>
                <c:pt idx="3">
                  <c:v>0.26664719626168226</c:v>
                </c:pt>
                <c:pt idx="4">
                  <c:v>0.24363849078677977</c:v>
                </c:pt>
                <c:pt idx="5">
                  <c:v>0.21631102016954107</c:v>
                </c:pt>
                <c:pt idx="6">
                  <c:v>0.20727059513339197</c:v>
                </c:pt>
                <c:pt idx="7">
                  <c:v>0.19906323185011709</c:v>
                </c:pt>
                <c:pt idx="8">
                  <c:v>0.19355783308931185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3D-49DE-BC73-C819BF007396}"/>
            </c:ext>
          </c:extLst>
        </c:ser>
        <c:ser>
          <c:idx val="2"/>
          <c:order val="2"/>
          <c:tx>
            <c:strRef>
              <c:f>'port 80'!$D$50</c:f>
              <c:strCache>
                <c:ptCount val="1"/>
                <c:pt idx="0">
                  <c:v>ISOF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'port 80'!$A$51:$A$59</c:f>
              <c:numCache>
                <c:formatCode>0.00%</c:formatCode>
                <c:ptCount val="9"/>
                <c:pt idx="0" formatCode="0%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</c:numCache>
            </c:numRef>
          </c:cat>
          <c:val>
            <c:numRef>
              <c:f>'port 80'!$D$51:$D$59</c:f>
              <c:numCache>
                <c:formatCode>General</c:formatCode>
                <c:ptCount val="9"/>
                <c:pt idx="0">
                  <c:v>0.8200468933177022</c:v>
                </c:pt>
                <c:pt idx="1">
                  <c:v>0.77238150965476882</c:v>
                </c:pt>
                <c:pt idx="2">
                  <c:v>0.65757842274992673</c:v>
                </c:pt>
                <c:pt idx="3">
                  <c:v>0.61769859813084116</c:v>
                </c:pt>
                <c:pt idx="4">
                  <c:v>0.63585843813980691</c:v>
                </c:pt>
                <c:pt idx="5">
                  <c:v>0.84273604209295527</c:v>
                </c:pt>
                <c:pt idx="6">
                  <c:v>0.82908238053356786</c:v>
                </c:pt>
                <c:pt idx="7">
                  <c:v>0.58108899297423888</c:v>
                </c:pt>
                <c:pt idx="8">
                  <c:v>0.81054172767203514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3D-49DE-BC73-C819BF007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723823"/>
        <c:axId val="848720079"/>
      </c:lineChart>
      <c:catAx>
        <c:axId val="84872382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720079"/>
        <c:crosses val="autoZero"/>
        <c:auto val="1"/>
        <c:lblAlgn val="ctr"/>
        <c:lblOffset val="100"/>
        <c:noMultiLvlLbl val="0"/>
      </c:catAx>
      <c:valAx>
        <c:axId val="8487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72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False Positive Rate Port 80 (HTTP)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'port 80'!$B$65</c:f>
              <c:strCache>
                <c:ptCount val="1"/>
                <c:pt idx="0">
                  <c:v>OCSVM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'port 80'!$A$66:$A$74</c:f>
              <c:numCache>
                <c:formatCode>0.00%</c:formatCode>
                <c:ptCount val="9"/>
                <c:pt idx="0" formatCode="0%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</c:numCache>
            </c:numRef>
          </c:cat>
          <c:val>
            <c:numRef>
              <c:f>'port 80'!$B$66:$B$74</c:f>
              <c:numCache>
                <c:formatCode>General</c:formatCode>
                <c:ptCount val="9"/>
                <c:pt idx="0">
                  <c:v>1.6794526228488493E-2</c:v>
                </c:pt>
                <c:pt idx="1">
                  <c:v>2.0195545458233599E-2</c:v>
                </c:pt>
                <c:pt idx="2">
                  <c:v>2.4222024222024224E-2</c:v>
                </c:pt>
                <c:pt idx="3">
                  <c:v>1.8216452296577229E-2</c:v>
                </c:pt>
                <c:pt idx="4">
                  <c:v>1.7658106900030345E-2</c:v>
                </c:pt>
                <c:pt idx="5">
                  <c:v>2.0538999410668494E-2</c:v>
                </c:pt>
                <c:pt idx="6">
                  <c:v>1.1072423398328691E-2</c:v>
                </c:pt>
                <c:pt idx="7">
                  <c:v>2.3100043630722492E-2</c:v>
                </c:pt>
                <c:pt idx="8">
                  <c:v>1.3307801939336708E-2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F-443C-B7C3-881024E4F133}"/>
            </c:ext>
          </c:extLst>
        </c:ser>
        <c:ser>
          <c:idx val="1"/>
          <c:order val="1"/>
          <c:tx>
            <c:strRef>
              <c:f>'port 80'!$C$65</c:f>
              <c:strCache>
                <c:ptCount val="1"/>
                <c:pt idx="0">
                  <c:v>LOF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'port 80'!$A$66:$A$74</c:f>
              <c:numCache>
                <c:formatCode>0.00%</c:formatCode>
                <c:ptCount val="9"/>
                <c:pt idx="0" formatCode="0%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</c:numCache>
            </c:numRef>
          </c:cat>
          <c:val>
            <c:numRef>
              <c:f>'port 80'!$C$66:$C$74</c:f>
              <c:numCache>
                <c:formatCode>General</c:formatCode>
                <c:ptCount val="9"/>
                <c:pt idx="0">
                  <c:v>4.0870827285921625E-2</c:v>
                </c:pt>
                <c:pt idx="1">
                  <c:v>4.1648748427928109E-2</c:v>
                </c:pt>
                <c:pt idx="2">
                  <c:v>3.7991287991287995E-2</c:v>
                </c:pt>
                <c:pt idx="3">
                  <c:v>6.7357112825309109E-2</c:v>
                </c:pt>
                <c:pt idx="4">
                  <c:v>4.2574655326547854E-2</c:v>
                </c:pt>
                <c:pt idx="5">
                  <c:v>0.120287338929328</c:v>
                </c:pt>
                <c:pt idx="6">
                  <c:v>3.553272980501393E-2</c:v>
                </c:pt>
                <c:pt idx="7">
                  <c:v>4.8486660310586106E-2</c:v>
                </c:pt>
                <c:pt idx="8">
                  <c:v>3.7536395351887311E-2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F-443C-B7C3-881024E4F133}"/>
            </c:ext>
          </c:extLst>
        </c:ser>
        <c:ser>
          <c:idx val="2"/>
          <c:order val="2"/>
          <c:tx>
            <c:strRef>
              <c:f>'port 80'!$D$65</c:f>
              <c:strCache>
                <c:ptCount val="1"/>
                <c:pt idx="0">
                  <c:v>ISOF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'port 80'!$A$66:$A$74</c:f>
              <c:numCache>
                <c:formatCode>0.00%</c:formatCode>
                <c:ptCount val="9"/>
                <c:pt idx="0" formatCode="0%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</c:numCache>
            </c:numRef>
          </c:cat>
          <c:val>
            <c:numRef>
              <c:f>'port 80'!$D$66:$D$74</c:f>
              <c:numCache>
                <c:formatCode>General</c:formatCode>
                <c:ptCount val="9"/>
                <c:pt idx="0">
                  <c:v>5.9987559610201122E-2</c:v>
                </c:pt>
                <c:pt idx="1">
                  <c:v>6.4692279605663511E-2</c:v>
                </c:pt>
                <c:pt idx="2">
                  <c:v>5.9647559647559648E-2</c:v>
                </c:pt>
                <c:pt idx="3">
                  <c:v>5.4657937413658479E-2</c:v>
                </c:pt>
                <c:pt idx="4">
                  <c:v>6.0741263214874476E-2</c:v>
                </c:pt>
                <c:pt idx="5">
                  <c:v>6.7709411783444556E-2</c:v>
                </c:pt>
                <c:pt idx="6">
                  <c:v>5.4578690807799445E-2</c:v>
                </c:pt>
                <c:pt idx="7">
                  <c:v>6.9332449945865585E-2</c:v>
                </c:pt>
                <c:pt idx="8">
                  <c:v>4.8011261792968371E-2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2F-443C-B7C3-881024E4F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6546927"/>
        <c:axId val="1216537775"/>
      </c:lineChart>
      <c:catAx>
        <c:axId val="121654692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537775"/>
        <c:crosses val="autoZero"/>
        <c:auto val="1"/>
        <c:lblAlgn val="ctr"/>
        <c:lblOffset val="100"/>
        <c:noMultiLvlLbl val="0"/>
      </c:catAx>
      <c:valAx>
        <c:axId val="121653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54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33</xdr:row>
      <xdr:rowOff>176212</xdr:rowOff>
    </xdr:from>
    <xdr:to>
      <xdr:col>12</xdr:col>
      <xdr:colOff>66675</xdr:colOff>
      <xdr:row>48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899579-ADB5-C2A7-5FD0-166F5ED02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276225</xdr:colOff>
      <xdr:row>50</xdr:row>
      <xdr:rowOff>4762</xdr:rowOff>
    </xdr:from>
    <xdr:to>
      <xdr:col>12</xdr:col>
      <xdr:colOff>171450</xdr:colOff>
      <xdr:row>64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93AEC-6C87-4DD1-77F0-C89695CDA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233362</xdr:colOff>
      <xdr:row>66</xdr:row>
      <xdr:rowOff>33337</xdr:rowOff>
    </xdr:from>
    <xdr:to>
      <xdr:col>12</xdr:col>
      <xdr:colOff>128587</xdr:colOff>
      <xdr:row>80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A58598-A0AD-21EB-9D33-E917AE4E1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28</xdr:row>
      <xdr:rowOff>185737</xdr:rowOff>
    </xdr:from>
    <xdr:to>
      <xdr:col>13</xdr:col>
      <xdr:colOff>66675</xdr:colOff>
      <xdr:row>43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E79BA3-0FE0-EB56-9F64-D614BEEC4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395287</xdr:colOff>
      <xdr:row>44</xdr:row>
      <xdr:rowOff>128587</xdr:rowOff>
    </xdr:from>
    <xdr:to>
      <xdr:col>12</xdr:col>
      <xdr:colOff>290512</xdr:colOff>
      <xdr:row>59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7215AC-14EF-DD86-F7EE-77BA775BE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519112</xdr:colOff>
      <xdr:row>60</xdr:row>
      <xdr:rowOff>23812</xdr:rowOff>
    </xdr:from>
    <xdr:to>
      <xdr:col>12</xdr:col>
      <xdr:colOff>414337</xdr:colOff>
      <xdr:row>74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2ECC04-305A-F574-04DA-A512FD889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33</xdr:row>
      <xdr:rowOff>100012</xdr:rowOff>
    </xdr:from>
    <xdr:to>
      <xdr:col>12</xdr:col>
      <xdr:colOff>190500</xdr:colOff>
      <xdr:row>47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549272-5CE4-081A-CE1F-4B05A140D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49</xdr:row>
      <xdr:rowOff>61912</xdr:rowOff>
    </xdr:from>
    <xdr:to>
      <xdr:col>12</xdr:col>
      <xdr:colOff>376237</xdr:colOff>
      <xdr:row>63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47443A-BC4D-1828-FC85-22BB6E99F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576262</xdr:colOff>
      <xdr:row>65</xdr:row>
      <xdr:rowOff>14287</xdr:rowOff>
    </xdr:from>
    <xdr:to>
      <xdr:col>12</xdr:col>
      <xdr:colOff>471487</xdr:colOff>
      <xdr:row>79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E73098-9E30-5D52-5CFA-FE168054D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AFEED-93EF-4C11-9259-2CABA827EB24}">
  <dimension ref="A1:AH74"/>
  <sheetViews>
    <sheetView topLeftCell="A10" zoomScaleNormal="100" workbookViewId="0">
      <selection activeCell="P35" sqref="P35"/>
    </sheetView>
  </sheetViews>
  <sheetFormatPr defaultRowHeight="15" x14ac:dyDescent="0.25"/>
  <cols>
    <col min="1" max="1" width="31.28515625" customWidth="1"/>
    <col min="3" max="3" width="14.140625" customWidth="1"/>
    <col min="4" max="4" width="13.7109375" customWidth="1"/>
    <col min="8" max="8" width="11.85546875" customWidth="1"/>
    <col min="9" max="9" width="12.5703125" customWidth="1"/>
  </cols>
  <sheetData>
    <row r="1" spans="1:34" x14ac:dyDescent="0.25">
      <c r="A1" s="17" t="s">
        <v>20</v>
      </c>
      <c r="B1" s="21" t="s">
        <v>6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0" t="s">
        <v>47</v>
      </c>
      <c r="O1" s="20"/>
      <c r="P1" s="20"/>
      <c r="Q1" s="20"/>
      <c r="R1" s="20"/>
      <c r="S1" s="20"/>
      <c r="T1" s="20"/>
      <c r="U1" s="20"/>
      <c r="V1" s="20"/>
      <c r="W1" s="20" t="s">
        <v>48</v>
      </c>
      <c r="X1" s="20"/>
      <c r="Y1" s="20"/>
      <c r="Z1" s="20"/>
      <c r="AA1" s="20"/>
      <c r="AB1" s="20"/>
      <c r="AC1" s="20"/>
      <c r="AD1" s="20"/>
      <c r="AE1" s="20"/>
      <c r="AF1" t="s">
        <v>49</v>
      </c>
    </row>
    <row r="2" spans="1:34" x14ac:dyDescent="0.25">
      <c r="A2" s="19"/>
      <c r="B2" s="3" t="s">
        <v>0</v>
      </c>
      <c r="C2" s="3" t="s">
        <v>5</v>
      </c>
      <c r="D2" s="3" t="s">
        <v>22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21</v>
      </c>
      <c r="J2" s="3" t="s">
        <v>32</v>
      </c>
      <c r="K2" s="3" t="s">
        <v>33</v>
      </c>
      <c r="L2" s="3" t="s">
        <v>51</v>
      </c>
      <c r="M2" s="3" t="s">
        <v>37</v>
      </c>
      <c r="N2" s="3" t="s">
        <v>1</v>
      </c>
      <c r="O2" s="3" t="s">
        <v>2</v>
      </c>
      <c r="P2" s="3" t="s">
        <v>3</v>
      </c>
      <c r="Q2" s="3" t="s">
        <v>4</v>
      </c>
      <c r="R2" s="3" t="s">
        <v>21</v>
      </c>
      <c r="S2" s="3" t="s">
        <v>32</v>
      </c>
      <c r="T2" s="3" t="s">
        <v>33</v>
      </c>
      <c r="U2" s="3" t="s">
        <v>51</v>
      </c>
      <c r="V2" s="3" t="s">
        <v>37</v>
      </c>
      <c r="W2" s="3" t="s">
        <v>1</v>
      </c>
      <c r="X2" s="3" t="s">
        <v>2</v>
      </c>
      <c r="Y2" s="3" t="s">
        <v>3</v>
      </c>
      <c r="Z2" s="3" t="s">
        <v>4</v>
      </c>
      <c r="AA2" s="3" t="s">
        <v>21</v>
      </c>
      <c r="AB2" s="3" t="s">
        <v>32</v>
      </c>
      <c r="AC2" s="3" t="s">
        <v>33</v>
      </c>
      <c r="AD2" s="3" t="s">
        <v>51</v>
      </c>
      <c r="AE2" s="3" t="s">
        <v>37</v>
      </c>
      <c r="AF2" s="4" t="s">
        <v>33</v>
      </c>
      <c r="AG2" s="4" t="s">
        <v>51</v>
      </c>
      <c r="AH2" s="4" t="s">
        <v>37</v>
      </c>
    </row>
    <row r="3" spans="1:34" x14ac:dyDescent="0.25">
      <c r="A3" s="17" t="s">
        <v>7</v>
      </c>
      <c r="B3" s="17">
        <v>21</v>
      </c>
      <c r="C3" s="2" t="s">
        <v>8</v>
      </c>
      <c r="D3" s="1" t="s">
        <v>11</v>
      </c>
      <c r="E3" s="1">
        <v>288</v>
      </c>
      <c r="F3" s="1">
        <v>23251</v>
      </c>
      <c r="G3" s="1">
        <v>482</v>
      </c>
      <c r="H3" s="1">
        <v>161</v>
      </c>
      <c r="I3" s="1">
        <f>SUM(E3+F3+G3+H3)</f>
        <v>24182</v>
      </c>
      <c r="J3" s="3">
        <f t="shared" ref="J3:J26" si="0">(E3/(E3+((G3+H3)/2)))</f>
        <v>0.47251845775225593</v>
      </c>
      <c r="K3" s="3">
        <f>((5*E3)/((5*E3)+(4*H3)+G3))</f>
        <v>0.56118472330475444</v>
      </c>
      <c r="L3" s="1">
        <f>SUM(E3/(E3+H3))</f>
        <v>0.64142538975501118</v>
      </c>
      <c r="M3" s="1">
        <f>SUM(G3/(G3+F3))</f>
        <v>2.0309274006657396E-2</v>
      </c>
      <c r="N3" s="1">
        <v>350</v>
      </c>
      <c r="O3" s="1">
        <v>22511</v>
      </c>
      <c r="P3" s="1">
        <v>475</v>
      </c>
      <c r="Q3" s="1">
        <v>88</v>
      </c>
      <c r="R3" s="1">
        <f t="shared" ref="R3:R5" si="1">SUM(N3+O3+P3+Q3)</f>
        <v>23424</v>
      </c>
      <c r="S3" s="3">
        <f t="shared" ref="S3:S5" si="2">(N3/(N3+((P3+Q3)/2)))</f>
        <v>0.55423594615993665</v>
      </c>
      <c r="T3" s="3">
        <f t="shared" ref="T3:T5" si="3">((5*N3)/((5*N3)+(4*Q3)+P3))</f>
        <v>0.67908420644159873</v>
      </c>
      <c r="U3" s="1">
        <f t="shared" ref="U3:U5" si="4">SUM(N3/(N3+Q3))</f>
        <v>0.79908675799086759</v>
      </c>
      <c r="V3" s="1">
        <f t="shared" ref="V3:V5" si="5">SUM(P3/(P3+O3))</f>
        <v>2.0664752458017924E-2</v>
      </c>
      <c r="W3" s="1">
        <v>351</v>
      </c>
      <c r="X3" s="1">
        <v>22546</v>
      </c>
      <c r="Y3" s="1">
        <v>492</v>
      </c>
      <c r="Z3" s="1">
        <v>88</v>
      </c>
      <c r="AA3" s="1">
        <f t="shared" ref="AA3:AA5" si="6">SUM(W3+X3+Y3+Z3)</f>
        <v>23477</v>
      </c>
      <c r="AB3" s="3">
        <f t="shared" ref="AB3:AB5" si="7">(W3/(W3+((Y3+Z3)/2)))</f>
        <v>0.5475819032761311</v>
      </c>
      <c r="AC3" s="3">
        <f t="shared" ref="AC3:AC5" si="8">((5*W3)/((5*W3)+(4*Z3)+Y3))</f>
        <v>0.67525971527510587</v>
      </c>
      <c r="AD3" s="1">
        <f t="shared" ref="AD3:AD5" si="9">SUM(W3/(W3+Z3))</f>
        <v>0.79954441913439633</v>
      </c>
      <c r="AE3" s="1">
        <f t="shared" ref="AE3:AE5" si="10">SUM(Y3/(Y3+X3))</f>
        <v>2.1356020487889572E-2</v>
      </c>
      <c r="AF3">
        <f>AVERAGE(K3,T3,AC3)</f>
        <v>0.63850954834048634</v>
      </c>
      <c r="AG3">
        <f>AVERAGE(L3,U3,AD3)</f>
        <v>0.74668552229342511</v>
      </c>
      <c r="AH3">
        <f t="shared" ref="AH3:AH29" si="11">AVERAGE(M3,V3,AE3)</f>
        <v>2.0776682317521632E-2</v>
      </c>
    </row>
    <row r="4" spans="1:34" x14ac:dyDescent="0.25">
      <c r="A4" s="18"/>
      <c r="B4" s="18"/>
      <c r="C4" s="2" t="s">
        <v>9</v>
      </c>
      <c r="D4" s="1" t="s">
        <v>11</v>
      </c>
      <c r="E4" s="1">
        <v>266</v>
      </c>
      <c r="F4" s="1">
        <v>23454</v>
      </c>
      <c r="G4" s="1">
        <v>279</v>
      </c>
      <c r="H4" s="1">
        <v>183</v>
      </c>
      <c r="I4" s="1">
        <f t="shared" ref="I4:I12" si="12">SUM(E4+F4+G4+H4)</f>
        <v>24182</v>
      </c>
      <c r="J4" s="3">
        <f t="shared" si="0"/>
        <v>0.53521126760563376</v>
      </c>
      <c r="K4" s="3">
        <f t="shared" ref="K4:K26" si="13">((5*E4)/((5*E4)+(4*H4)+G4))</f>
        <v>0.56813327637761646</v>
      </c>
      <c r="L4" s="1">
        <f t="shared" ref="L4:L29" si="14">SUM(E4/(E4+H4))</f>
        <v>0.59242761692650336</v>
      </c>
      <c r="M4" s="1">
        <f t="shared" ref="M4:M29" si="15">SUM(G4/(G4+F4))</f>
        <v>1.1755783086841108E-2</v>
      </c>
      <c r="N4" s="1">
        <v>273</v>
      </c>
      <c r="O4" s="1">
        <v>22687</v>
      </c>
      <c r="P4" s="1">
        <v>299</v>
      </c>
      <c r="Q4" s="1">
        <v>165</v>
      </c>
      <c r="R4" s="1">
        <f t="shared" si="1"/>
        <v>23424</v>
      </c>
      <c r="S4" s="3">
        <f t="shared" si="2"/>
        <v>0.54059405940594063</v>
      </c>
      <c r="T4" s="3">
        <f t="shared" si="3"/>
        <v>0.58734939759036142</v>
      </c>
      <c r="U4" s="1">
        <f t="shared" si="4"/>
        <v>0.62328767123287676</v>
      </c>
      <c r="V4" s="1">
        <f t="shared" si="5"/>
        <v>1.3007917863047072E-2</v>
      </c>
      <c r="W4" s="1">
        <v>254</v>
      </c>
      <c r="X4" s="1">
        <v>22737</v>
      </c>
      <c r="Y4" s="1">
        <v>301</v>
      </c>
      <c r="Z4" s="1">
        <v>185</v>
      </c>
      <c r="AA4" s="1">
        <f t="shared" si="6"/>
        <v>23477</v>
      </c>
      <c r="AB4" s="3">
        <f t="shared" si="7"/>
        <v>0.51106639839034207</v>
      </c>
      <c r="AC4" s="3">
        <f t="shared" si="8"/>
        <v>0.5495456512332324</v>
      </c>
      <c r="AD4" s="1">
        <f t="shared" si="9"/>
        <v>0.57858769931662868</v>
      </c>
      <c r="AE4" s="1">
        <f t="shared" si="10"/>
        <v>1.3065370257834882E-2</v>
      </c>
      <c r="AF4">
        <f t="shared" ref="AF4:AF29" si="16">AVERAGE(K4,T4,AC4)</f>
        <v>0.56834277506707009</v>
      </c>
      <c r="AG4">
        <f t="shared" ref="AG4:AG29" si="17">AVERAGE(L4,U4,AD4)</f>
        <v>0.59810099582533638</v>
      </c>
      <c r="AH4">
        <f t="shared" si="11"/>
        <v>1.2609690402574356E-2</v>
      </c>
    </row>
    <row r="5" spans="1:34" x14ac:dyDescent="0.25">
      <c r="A5" s="19"/>
      <c r="B5" s="19"/>
      <c r="C5" s="2" t="s">
        <v>10</v>
      </c>
      <c r="D5" s="1" t="s">
        <v>11</v>
      </c>
      <c r="E5" s="1">
        <v>449</v>
      </c>
      <c r="F5" s="1">
        <v>21407</v>
      </c>
      <c r="G5" s="1">
        <v>2326</v>
      </c>
      <c r="H5" s="1">
        <v>0</v>
      </c>
      <c r="I5" s="1">
        <f t="shared" si="12"/>
        <v>24182</v>
      </c>
      <c r="J5" s="3">
        <f t="shared" si="0"/>
        <v>0.27853598014888337</v>
      </c>
      <c r="K5" s="3">
        <f t="shared" si="13"/>
        <v>0.49113979435572086</v>
      </c>
      <c r="L5" s="1">
        <f t="shared" si="14"/>
        <v>1</v>
      </c>
      <c r="M5" s="1">
        <f t="shared" si="15"/>
        <v>9.8006994480259554E-2</v>
      </c>
      <c r="N5" s="1">
        <v>438</v>
      </c>
      <c r="O5" s="1">
        <v>21553</v>
      </c>
      <c r="P5" s="1">
        <v>1433</v>
      </c>
      <c r="Q5" s="1">
        <v>0</v>
      </c>
      <c r="R5" s="1">
        <f t="shared" si="1"/>
        <v>23424</v>
      </c>
      <c r="S5" s="3">
        <f t="shared" si="2"/>
        <v>0.3793850151580771</v>
      </c>
      <c r="T5" s="3">
        <f t="shared" si="3"/>
        <v>0.60447143251449076</v>
      </c>
      <c r="U5" s="1">
        <f t="shared" si="4"/>
        <v>1</v>
      </c>
      <c r="V5" s="1">
        <f t="shared" si="5"/>
        <v>6.2342295310188811E-2</v>
      </c>
      <c r="W5" s="1">
        <v>439</v>
      </c>
      <c r="X5" s="1">
        <v>21547</v>
      </c>
      <c r="Y5" s="1">
        <v>1491</v>
      </c>
      <c r="Z5" s="1">
        <v>0</v>
      </c>
      <c r="AA5" s="1">
        <f t="shared" si="6"/>
        <v>23477</v>
      </c>
      <c r="AB5" s="3">
        <f t="shared" si="7"/>
        <v>0.37062051498522586</v>
      </c>
      <c r="AC5" s="3">
        <f t="shared" si="8"/>
        <v>0.59549647314161691</v>
      </c>
      <c r="AD5" s="1">
        <f t="shared" si="9"/>
        <v>1</v>
      </c>
      <c r="AE5" s="1">
        <f t="shared" si="10"/>
        <v>6.4719159649275104E-2</v>
      </c>
      <c r="AF5">
        <f t="shared" si="16"/>
        <v>0.56370256667060958</v>
      </c>
      <c r="AG5">
        <f t="shared" si="17"/>
        <v>1</v>
      </c>
      <c r="AH5">
        <f t="shared" si="11"/>
        <v>7.5022816479907828E-2</v>
      </c>
    </row>
    <row r="6" spans="1:34" x14ac:dyDescent="0.25">
      <c r="A6" s="17" t="s">
        <v>12</v>
      </c>
      <c r="B6" s="17">
        <v>21</v>
      </c>
      <c r="C6" s="2" t="s">
        <v>8</v>
      </c>
      <c r="D6" s="1" t="s">
        <v>11</v>
      </c>
      <c r="E6" s="1">
        <v>287</v>
      </c>
      <c r="F6" s="1">
        <v>23134</v>
      </c>
      <c r="G6" s="1">
        <v>649</v>
      </c>
      <c r="H6" s="1">
        <v>166</v>
      </c>
      <c r="I6" s="1">
        <f t="shared" si="12"/>
        <v>24236</v>
      </c>
      <c r="J6" s="3">
        <f t="shared" si="0"/>
        <v>0.41324694024478043</v>
      </c>
      <c r="K6" s="3">
        <f t="shared" si="13"/>
        <v>0.52219796215429404</v>
      </c>
      <c r="L6" s="1">
        <f t="shared" si="14"/>
        <v>0.63355408388520973</v>
      </c>
      <c r="M6" s="1">
        <f t="shared" si="15"/>
        <v>2.7288399276794349E-2</v>
      </c>
      <c r="N6" s="1">
        <v>350</v>
      </c>
      <c r="O6" s="1">
        <v>22525</v>
      </c>
      <c r="P6" s="1">
        <v>464</v>
      </c>
      <c r="Q6" s="1">
        <v>92</v>
      </c>
      <c r="R6" s="1">
        <f t="shared" ref="R6:R8" si="18">SUM(N6+O6+P6+Q6)</f>
        <v>23431</v>
      </c>
      <c r="S6" s="3">
        <f t="shared" ref="S6:S8" si="19">(N6/(N6+((P6+Q6)/2)))</f>
        <v>0.5573248407643312</v>
      </c>
      <c r="T6" s="3">
        <f t="shared" ref="T6:T8" si="20">((5*N6)/((5*N6)+(4*Q6)+P6))</f>
        <v>0.67776917118512781</v>
      </c>
      <c r="U6" s="1">
        <f t="shared" ref="U6:U8" si="21">SUM(N6/(N6+Q6))</f>
        <v>0.79185520361990946</v>
      </c>
      <c r="V6" s="1">
        <f t="shared" ref="V6:V8" si="22">SUM(P6/(P6+O6))</f>
        <v>2.0183566053329854E-2</v>
      </c>
      <c r="W6" s="1">
        <v>352</v>
      </c>
      <c r="X6" s="1">
        <v>22543</v>
      </c>
      <c r="Y6" s="1">
        <v>525</v>
      </c>
      <c r="Z6" s="1">
        <v>87</v>
      </c>
      <c r="AA6" s="1">
        <f t="shared" ref="AA6:AA8" si="23">SUM(W6+X6+Y6+Z6)</f>
        <v>23507</v>
      </c>
      <c r="AB6" s="3">
        <f t="shared" ref="AB6:AB8" si="24">(W6/(W6+((Y6+Z6)/2)))</f>
        <v>0.53495440729483279</v>
      </c>
      <c r="AC6" s="3">
        <f t="shared" ref="AC6:AC8" si="25">((5*W6)/((5*W6)+(4*Z6)+Y6))</f>
        <v>0.66843904291682488</v>
      </c>
      <c r="AD6" s="1">
        <f t="shared" ref="AD6:AD8" si="26">SUM(W6/(W6+Z6))</f>
        <v>0.80182232346241455</v>
      </c>
      <c r="AE6" s="1">
        <f t="shared" ref="AE6:AE8" si="27">SUM(Y6/(Y6+X6))</f>
        <v>2.2758800069360152E-2</v>
      </c>
      <c r="AF6">
        <f t="shared" si="16"/>
        <v>0.62280205875208228</v>
      </c>
      <c r="AG6">
        <f t="shared" si="17"/>
        <v>0.74241053698917792</v>
      </c>
      <c r="AH6">
        <f t="shared" si="11"/>
        <v>2.3410255133161455E-2</v>
      </c>
    </row>
    <row r="7" spans="1:34" x14ac:dyDescent="0.25">
      <c r="A7" s="18"/>
      <c r="B7" s="18"/>
      <c r="C7" s="2" t="s">
        <v>9</v>
      </c>
      <c r="D7" s="1" t="s">
        <v>11</v>
      </c>
      <c r="E7" s="1">
        <v>271</v>
      </c>
      <c r="F7" s="1">
        <v>23539</v>
      </c>
      <c r="G7" s="1">
        <v>244</v>
      </c>
      <c r="H7" s="1">
        <v>182</v>
      </c>
      <c r="I7" s="1">
        <f t="shared" si="12"/>
        <v>24236</v>
      </c>
      <c r="J7" s="3">
        <f t="shared" si="0"/>
        <v>0.55991735537190079</v>
      </c>
      <c r="K7" s="3">
        <f t="shared" si="13"/>
        <v>0.58229480017189517</v>
      </c>
      <c r="L7" s="1">
        <f t="shared" si="14"/>
        <v>0.59823399558498891</v>
      </c>
      <c r="M7" s="1">
        <f t="shared" si="15"/>
        <v>1.0259429003910357E-2</v>
      </c>
      <c r="N7" s="1">
        <v>254</v>
      </c>
      <c r="O7" s="1">
        <v>22700</v>
      </c>
      <c r="P7" s="1">
        <v>289</v>
      </c>
      <c r="Q7" s="1">
        <v>188</v>
      </c>
      <c r="R7" s="1">
        <f t="shared" si="18"/>
        <v>23431</v>
      </c>
      <c r="S7" s="3">
        <f t="shared" si="19"/>
        <v>0.51573604060913703</v>
      </c>
      <c r="T7" s="3">
        <f t="shared" si="20"/>
        <v>0.5495456512332324</v>
      </c>
      <c r="U7" s="1">
        <f t="shared" si="21"/>
        <v>0.57466063348416285</v>
      </c>
      <c r="V7" s="1">
        <f t="shared" si="22"/>
        <v>1.2571229718561051E-2</v>
      </c>
      <c r="W7" s="1">
        <v>254</v>
      </c>
      <c r="X7" s="1">
        <v>22764</v>
      </c>
      <c r="Y7" s="1">
        <v>304</v>
      </c>
      <c r="Z7" s="1">
        <v>185</v>
      </c>
      <c r="AA7" s="1">
        <f t="shared" si="23"/>
        <v>23507</v>
      </c>
      <c r="AB7" s="3">
        <f t="shared" si="24"/>
        <v>0.50952858575727178</v>
      </c>
      <c r="AC7" s="3">
        <f t="shared" si="25"/>
        <v>0.54883318928262748</v>
      </c>
      <c r="AD7" s="1">
        <f t="shared" si="26"/>
        <v>0.57858769931662868</v>
      </c>
      <c r="AE7" s="1">
        <f t="shared" si="27"/>
        <v>1.3178428992543784E-2</v>
      </c>
      <c r="AF7">
        <f t="shared" si="16"/>
        <v>0.56022454689591827</v>
      </c>
      <c r="AG7">
        <f t="shared" si="17"/>
        <v>0.58382744279526022</v>
      </c>
      <c r="AH7">
        <f t="shared" si="11"/>
        <v>1.2003029238338396E-2</v>
      </c>
    </row>
    <row r="8" spans="1:34" x14ac:dyDescent="0.25">
      <c r="A8" s="19"/>
      <c r="B8" s="19"/>
      <c r="C8" s="2" t="s">
        <v>10</v>
      </c>
      <c r="D8" s="1" t="s">
        <v>11</v>
      </c>
      <c r="E8" s="1">
        <v>453</v>
      </c>
      <c r="F8" s="1">
        <v>21665</v>
      </c>
      <c r="G8" s="1">
        <v>2118</v>
      </c>
      <c r="H8" s="1">
        <v>0</v>
      </c>
      <c r="I8" s="1">
        <f t="shared" si="12"/>
        <v>24236</v>
      </c>
      <c r="J8" s="3">
        <f t="shared" si="0"/>
        <v>0.29960317460317459</v>
      </c>
      <c r="K8" s="3">
        <f t="shared" si="13"/>
        <v>0.51676933607118414</v>
      </c>
      <c r="L8" s="1">
        <f t="shared" si="14"/>
        <v>1</v>
      </c>
      <c r="M8" s="1">
        <f t="shared" si="15"/>
        <v>8.9055207501156294E-2</v>
      </c>
      <c r="N8" s="1">
        <v>442</v>
      </c>
      <c r="O8" s="1">
        <v>21594</v>
      </c>
      <c r="P8" s="1">
        <v>1395</v>
      </c>
      <c r="Q8" s="1">
        <v>0</v>
      </c>
      <c r="R8" s="1">
        <f t="shared" si="18"/>
        <v>23431</v>
      </c>
      <c r="S8" s="3">
        <f t="shared" si="19"/>
        <v>0.38788942518648528</v>
      </c>
      <c r="T8" s="3">
        <f t="shared" si="20"/>
        <v>0.61303744798890425</v>
      </c>
      <c r="U8" s="1">
        <f t="shared" si="21"/>
        <v>1</v>
      </c>
      <c r="V8" s="1">
        <f t="shared" si="22"/>
        <v>6.0681195354299881E-2</v>
      </c>
      <c r="W8" s="1">
        <v>439</v>
      </c>
      <c r="X8" s="1">
        <v>21299</v>
      </c>
      <c r="Y8" s="1">
        <v>1769</v>
      </c>
      <c r="Z8" s="1">
        <v>0</v>
      </c>
      <c r="AA8" s="1">
        <f t="shared" si="23"/>
        <v>23507</v>
      </c>
      <c r="AB8" s="3">
        <f t="shared" si="24"/>
        <v>0.33169625991688706</v>
      </c>
      <c r="AC8" s="3">
        <f t="shared" si="25"/>
        <v>0.55373360242179614</v>
      </c>
      <c r="AD8" s="1">
        <f t="shared" si="26"/>
        <v>1</v>
      </c>
      <c r="AE8" s="1">
        <f t="shared" si="27"/>
        <v>7.6686318709901155E-2</v>
      </c>
      <c r="AF8">
        <f t="shared" si="16"/>
        <v>0.56118012882729484</v>
      </c>
      <c r="AG8">
        <f t="shared" si="17"/>
        <v>1</v>
      </c>
      <c r="AH8">
        <f t="shared" si="11"/>
        <v>7.5474240521785765E-2</v>
      </c>
    </row>
    <row r="9" spans="1:34" x14ac:dyDescent="0.25">
      <c r="A9" s="17" t="s">
        <v>13</v>
      </c>
      <c r="B9" s="17">
        <v>21</v>
      </c>
      <c r="C9" s="2" t="s">
        <v>8</v>
      </c>
      <c r="D9" s="1" t="s">
        <v>11</v>
      </c>
      <c r="E9" s="1">
        <v>295</v>
      </c>
      <c r="F9" s="1">
        <v>23374</v>
      </c>
      <c r="G9" s="1">
        <v>547</v>
      </c>
      <c r="H9" s="1">
        <v>153</v>
      </c>
      <c r="I9" s="1">
        <f t="shared" si="12"/>
        <v>24369</v>
      </c>
      <c r="J9" s="3">
        <f t="shared" si="0"/>
        <v>0.4573643410852713</v>
      </c>
      <c r="K9" s="3">
        <f t="shared" si="13"/>
        <v>0.55998481397114652</v>
      </c>
      <c r="L9" s="1">
        <f t="shared" si="14"/>
        <v>0.6584821428571429</v>
      </c>
      <c r="M9" s="1">
        <f t="shared" si="15"/>
        <v>2.2866937000961499E-2</v>
      </c>
      <c r="N9" s="1">
        <v>357</v>
      </c>
      <c r="O9" s="1">
        <v>22556</v>
      </c>
      <c r="P9" s="1">
        <v>491</v>
      </c>
      <c r="Q9" s="1">
        <v>81</v>
      </c>
      <c r="R9" s="1">
        <f t="shared" ref="R9:R12" si="28">SUM(N9+O9+P9+Q9)</f>
        <v>23485</v>
      </c>
      <c r="S9" s="3">
        <f t="shared" ref="S9:S12" si="29">(N9/(N9+((P9+Q9)/2)))</f>
        <v>0.55520995334370138</v>
      </c>
      <c r="T9" s="3">
        <f t="shared" ref="T9:T12" si="30">((5*N9)/((5*N9)+(4*Q9)+P9))</f>
        <v>0.68653846153846154</v>
      </c>
      <c r="U9" s="1">
        <f t="shared" ref="U9:U12" si="31">SUM(N9/(N9+Q9))</f>
        <v>0.81506849315068497</v>
      </c>
      <c r="V9" s="1">
        <f t="shared" ref="V9:V12" si="32">SUM(P9/(P9+O9))</f>
        <v>2.1304291230962814E-2</v>
      </c>
      <c r="W9" s="1">
        <v>355</v>
      </c>
      <c r="X9" s="1">
        <v>22602</v>
      </c>
      <c r="Y9" s="1">
        <v>468</v>
      </c>
      <c r="Z9" s="1">
        <v>84</v>
      </c>
      <c r="AA9" s="1">
        <f t="shared" ref="AA9:AA11" si="33">SUM(W9+X9+Y9+Z9)</f>
        <v>23509</v>
      </c>
      <c r="AB9" s="3">
        <f t="shared" ref="AB9:AB11" si="34">(W9/(W9+((Y9+Z9)/2)))</f>
        <v>0.56259904912836767</v>
      </c>
      <c r="AC9" s="3">
        <f t="shared" ref="AC9:AC11" si="35">((5*W9)/((5*W9)+(4*Z9)+Y9))</f>
        <v>0.68825126017836369</v>
      </c>
      <c r="AD9" s="1">
        <f t="shared" ref="AD9:AD11" si="36">SUM(W9/(W9+Z9))</f>
        <v>0.80865603644646922</v>
      </c>
      <c r="AE9" s="1">
        <f t="shared" ref="AE9:AE11" si="37">SUM(Y9/(Y9+X9))</f>
        <v>2.0286085825747726E-2</v>
      </c>
      <c r="AF9">
        <f t="shared" si="16"/>
        <v>0.64492484522932392</v>
      </c>
      <c r="AG9">
        <f t="shared" si="17"/>
        <v>0.76073555748476573</v>
      </c>
      <c r="AH9">
        <f t="shared" si="11"/>
        <v>2.1485771352557345E-2</v>
      </c>
    </row>
    <row r="10" spans="1:34" x14ac:dyDescent="0.25">
      <c r="A10" s="18"/>
      <c r="B10" s="18"/>
      <c r="C10" s="2" t="s">
        <v>9</v>
      </c>
      <c r="D10" s="1" t="s">
        <v>11</v>
      </c>
      <c r="E10" s="1">
        <v>250</v>
      </c>
      <c r="F10" s="1">
        <v>23643</v>
      </c>
      <c r="G10" s="1">
        <v>278</v>
      </c>
      <c r="H10" s="1">
        <v>198</v>
      </c>
      <c r="I10" s="1">
        <f t="shared" si="12"/>
        <v>24369</v>
      </c>
      <c r="J10" s="3">
        <f t="shared" si="0"/>
        <v>0.51229508196721307</v>
      </c>
      <c r="K10" s="3">
        <f t="shared" si="13"/>
        <v>0.53879310344827591</v>
      </c>
      <c r="L10" s="1">
        <f t="shared" si="14"/>
        <v>0.5580357142857143</v>
      </c>
      <c r="M10" s="1">
        <f t="shared" si="15"/>
        <v>1.1621587726265625E-2</v>
      </c>
      <c r="N10" s="1">
        <v>271</v>
      </c>
      <c r="O10" s="1">
        <v>22715</v>
      </c>
      <c r="P10" s="1">
        <v>332</v>
      </c>
      <c r="Q10" s="1">
        <v>167</v>
      </c>
      <c r="R10" s="1">
        <f t="shared" si="28"/>
        <v>23485</v>
      </c>
      <c r="S10" s="3">
        <f t="shared" si="29"/>
        <v>0.52065321805955811</v>
      </c>
      <c r="T10" s="3">
        <f t="shared" si="30"/>
        <v>0.57537154989384287</v>
      </c>
      <c r="U10" s="1">
        <f t="shared" si="31"/>
        <v>0.61872146118721461</v>
      </c>
      <c r="V10" s="1">
        <f t="shared" si="32"/>
        <v>1.440534559812557E-2</v>
      </c>
      <c r="W10" s="1">
        <v>274</v>
      </c>
      <c r="X10" s="1">
        <v>22796</v>
      </c>
      <c r="Y10" s="1">
        <v>274</v>
      </c>
      <c r="Z10" s="1">
        <v>165</v>
      </c>
      <c r="AA10" s="1">
        <f t="shared" si="33"/>
        <v>23509</v>
      </c>
      <c r="AB10" s="3">
        <f t="shared" si="34"/>
        <v>0.55521783181357653</v>
      </c>
      <c r="AC10" s="3">
        <f t="shared" si="35"/>
        <v>0.59461805555555558</v>
      </c>
      <c r="AD10" s="1">
        <f t="shared" si="36"/>
        <v>0.62414578587699321</v>
      </c>
      <c r="AE10" s="1">
        <f t="shared" si="37"/>
        <v>1.1876896402254009E-2</v>
      </c>
      <c r="AF10">
        <f t="shared" si="16"/>
        <v>0.56959423629922479</v>
      </c>
      <c r="AG10">
        <f t="shared" si="17"/>
        <v>0.60030098711664071</v>
      </c>
      <c r="AH10">
        <f t="shared" si="11"/>
        <v>1.2634609908881734E-2</v>
      </c>
    </row>
    <row r="11" spans="1:34" x14ac:dyDescent="0.25">
      <c r="A11" s="19"/>
      <c r="B11" s="19"/>
      <c r="C11" s="2" t="s">
        <v>10</v>
      </c>
      <c r="D11" s="1" t="s">
        <v>11</v>
      </c>
      <c r="E11" s="1">
        <v>448</v>
      </c>
      <c r="F11" s="1">
        <v>21623</v>
      </c>
      <c r="G11" s="1">
        <v>2298</v>
      </c>
      <c r="H11" s="1">
        <v>0</v>
      </c>
      <c r="I11" s="1">
        <f t="shared" si="12"/>
        <v>24369</v>
      </c>
      <c r="J11" s="3">
        <f t="shared" si="0"/>
        <v>0.2805259862241703</v>
      </c>
      <c r="K11" s="3">
        <f t="shared" si="13"/>
        <v>0.49360951961216393</v>
      </c>
      <c r="L11" s="1">
        <f t="shared" si="14"/>
        <v>1</v>
      </c>
      <c r="M11" s="1">
        <f t="shared" si="15"/>
        <v>9.6066217967476275E-2</v>
      </c>
      <c r="N11" s="1">
        <v>438</v>
      </c>
      <c r="O11" s="1">
        <v>21530</v>
      </c>
      <c r="P11" s="1">
        <v>1517</v>
      </c>
      <c r="Q11" s="1">
        <v>0</v>
      </c>
      <c r="R11" s="1">
        <f t="shared" si="28"/>
        <v>23485</v>
      </c>
      <c r="S11" s="3">
        <f t="shared" si="29"/>
        <v>0.36606769745089845</v>
      </c>
      <c r="T11" s="3">
        <f t="shared" si="30"/>
        <v>0.59077421095225247</v>
      </c>
      <c r="U11" s="1">
        <f t="shared" si="31"/>
        <v>1</v>
      </c>
      <c r="V11" s="1">
        <f t="shared" si="32"/>
        <v>6.5822015880591833E-2</v>
      </c>
      <c r="W11" s="1">
        <v>439</v>
      </c>
      <c r="X11" s="1">
        <v>21539</v>
      </c>
      <c r="Y11" s="1">
        <v>1531</v>
      </c>
      <c r="Z11" s="1">
        <v>0</v>
      </c>
      <c r="AA11" s="1">
        <f t="shared" si="33"/>
        <v>23509</v>
      </c>
      <c r="AB11" s="3">
        <f t="shared" si="34"/>
        <v>0.36446658364466583</v>
      </c>
      <c r="AC11" s="3">
        <f t="shared" si="35"/>
        <v>0.58910359634997311</v>
      </c>
      <c r="AD11" s="1">
        <f t="shared" si="36"/>
        <v>1</v>
      </c>
      <c r="AE11" s="1">
        <f t="shared" si="37"/>
        <v>6.6363242306025139E-2</v>
      </c>
      <c r="AF11">
        <f t="shared" si="16"/>
        <v>0.55782910897146321</v>
      </c>
      <c r="AG11">
        <f t="shared" si="17"/>
        <v>1</v>
      </c>
      <c r="AH11">
        <f t="shared" si="11"/>
        <v>7.6083825384697754E-2</v>
      </c>
    </row>
    <row r="12" spans="1:34" x14ac:dyDescent="0.25">
      <c r="A12" s="17" t="s">
        <v>14</v>
      </c>
      <c r="B12" s="17">
        <v>21</v>
      </c>
      <c r="C12" s="2" t="s">
        <v>8</v>
      </c>
      <c r="D12" s="1" t="s">
        <v>11</v>
      </c>
      <c r="E12" s="1">
        <v>299</v>
      </c>
      <c r="F12" s="1">
        <v>23369</v>
      </c>
      <c r="G12" s="1">
        <v>647</v>
      </c>
      <c r="H12" s="1">
        <v>150</v>
      </c>
      <c r="I12" s="1">
        <f t="shared" si="12"/>
        <v>24465</v>
      </c>
      <c r="J12" s="3">
        <f t="shared" si="0"/>
        <v>0.42867383512544804</v>
      </c>
      <c r="K12" s="3">
        <f t="shared" si="13"/>
        <v>0.5452224653537564</v>
      </c>
      <c r="L12" s="1">
        <f t="shared" si="14"/>
        <v>0.66592427616926508</v>
      </c>
      <c r="M12" s="1">
        <f t="shared" si="15"/>
        <v>2.694037308461026E-2</v>
      </c>
      <c r="N12" s="1">
        <v>381</v>
      </c>
      <c r="O12" s="1">
        <v>22471</v>
      </c>
      <c r="P12" s="1">
        <v>545</v>
      </c>
      <c r="Q12" s="1">
        <v>60</v>
      </c>
      <c r="R12" s="1">
        <f t="shared" si="28"/>
        <v>23457</v>
      </c>
      <c r="S12" s="3">
        <f t="shared" si="29"/>
        <v>0.55742501828822244</v>
      </c>
      <c r="T12" s="3">
        <f t="shared" si="30"/>
        <v>0.70817843866171004</v>
      </c>
      <c r="U12" s="1">
        <f t="shared" si="31"/>
        <v>0.86394557823129248</v>
      </c>
      <c r="V12" s="1">
        <f t="shared" si="32"/>
        <v>2.367917970107751E-2</v>
      </c>
      <c r="W12" s="1">
        <v>381</v>
      </c>
      <c r="X12" s="1">
        <v>22546</v>
      </c>
      <c r="Y12" s="1">
        <v>509</v>
      </c>
      <c r="Z12" s="1">
        <v>56</v>
      </c>
      <c r="AA12" s="1">
        <f t="shared" ref="AA12:AA14" si="38">SUM(W12+X12+Y12+Z12)</f>
        <v>23492</v>
      </c>
      <c r="AB12" s="3">
        <f t="shared" ref="AB12:AB14" si="39">(W12/(W12+((Y12+Z12)/2)))</f>
        <v>0.57422758100979654</v>
      </c>
      <c r="AC12" s="3">
        <f t="shared" ref="AC12:AC14" si="40">((5*W12)/((5*W12)+(4*Z12)+Y12))</f>
        <v>0.72213798332069745</v>
      </c>
      <c r="AD12" s="1">
        <f t="shared" ref="AD12:AD14" si="41">SUM(W12/(W12+Z12))</f>
        <v>0.87185354691075512</v>
      </c>
      <c r="AE12" s="1">
        <f t="shared" ref="AE12:AE14" si="42">SUM(Y12/(Y12+X12))</f>
        <v>2.2077640425070485E-2</v>
      </c>
      <c r="AF12">
        <f t="shared" si="16"/>
        <v>0.65851296244538793</v>
      </c>
      <c r="AG12">
        <f t="shared" si="17"/>
        <v>0.80057446710377089</v>
      </c>
      <c r="AH12">
        <f t="shared" si="11"/>
        <v>2.4232397736919417E-2</v>
      </c>
    </row>
    <row r="13" spans="1:34" x14ac:dyDescent="0.25">
      <c r="A13" s="18"/>
      <c r="B13" s="18"/>
      <c r="C13" s="2" t="s">
        <v>9</v>
      </c>
      <c r="D13" s="1" t="s">
        <v>11</v>
      </c>
      <c r="E13" s="1">
        <v>310</v>
      </c>
      <c r="F13" s="1">
        <v>23732</v>
      </c>
      <c r="G13" s="1">
        <v>284</v>
      </c>
      <c r="H13" s="1">
        <v>139</v>
      </c>
      <c r="I13" s="1">
        <f>SUM(E13+F13+G13+H13)</f>
        <v>24465</v>
      </c>
      <c r="J13" s="3">
        <f t="shared" si="0"/>
        <v>0.5944391179290508</v>
      </c>
      <c r="K13" s="3">
        <f t="shared" si="13"/>
        <v>0.64853556485355646</v>
      </c>
      <c r="L13" s="1">
        <f t="shared" si="14"/>
        <v>0.69042316258351888</v>
      </c>
      <c r="M13" s="1">
        <f t="shared" si="15"/>
        <v>1.1825449700199867E-2</v>
      </c>
      <c r="N13" s="1">
        <v>301</v>
      </c>
      <c r="O13" s="1">
        <v>22707</v>
      </c>
      <c r="P13" s="1">
        <v>309</v>
      </c>
      <c r="Q13" s="1">
        <v>140</v>
      </c>
      <c r="R13" s="1">
        <f t="shared" ref="R13:R14" si="43">SUM(N13+O13+P13+Q13)</f>
        <v>23457</v>
      </c>
      <c r="S13" s="3">
        <f t="shared" ref="S13:S14" si="44">(N13/(N13+((P13+Q13)/2)))</f>
        <v>0.57278782112274029</v>
      </c>
      <c r="T13" s="3">
        <f t="shared" ref="T13:T14" si="45">((5*N13)/((5*N13)+(4*Q13)+P13))</f>
        <v>0.6339511373209773</v>
      </c>
      <c r="U13" s="1">
        <f t="shared" ref="U13:U14" si="46">SUM(N13/(N13+Q13))</f>
        <v>0.68253968253968256</v>
      </c>
      <c r="V13" s="1">
        <f t="shared" ref="V13:V14" si="47">SUM(P13/(P13+O13))</f>
        <v>1.3425443169968717E-2</v>
      </c>
      <c r="W13" s="1">
        <v>294</v>
      </c>
      <c r="X13" s="1">
        <v>22763</v>
      </c>
      <c r="Y13" s="1">
        <v>292</v>
      </c>
      <c r="Z13" s="1">
        <v>143</v>
      </c>
      <c r="AA13" s="1">
        <f t="shared" si="38"/>
        <v>23492</v>
      </c>
      <c r="AB13" s="3">
        <f t="shared" si="39"/>
        <v>0.57478005865102644</v>
      </c>
      <c r="AC13" s="3">
        <f t="shared" si="40"/>
        <v>0.62982005141388175</v>
      </c>
      <c r="AD13" s="1">
        <f t="shared" si="41"/>
        <v>0.67276887871853552</v>
      </c>
      <c r="AE13" s="1">
        <f t="shared" si="42"/>
        <v>1.2665365430492301E-2</v>
      </c>
      <c r="AF13">
        <f t="shared" si="16"/>
        <v>0.6374355845294718</v>
      </c>
      <c r="AG13">
        <f t="shared" si="17"/>
        <v>0.68191057461391225</v>
      </c>
      <c r="AH13">
        <f t="shared" si="11"/>
        <v>1.2638752766886962E-2</v>
      </c>
    </row>
    <row r="14" spans="1:34" x14ac:dyDescent="0.25">
      <c r="A14" s="19"/>
      <c r="B14" s="19"/>
      <c r="C14" s="2" t="s">
        <v>10</v>
      </c>
      <c r="D14" s="1" t="s">
        <v>11</v>
      </c>
      <c r="E14" s="1">
        <v>449</v>
      </c>
      <c r="F14" s="1">
        <v>21401</v>
      </c>
      <c r="G14" s="1">
        <v>2615</v>
      </c>
      <c r="H14" s="1">
        <v>0</v>
      </c>
      <c r="I14" s="1">
        <f t="shared" ref="I14:I28" si="48">SUM(E14+F14+G14+H14)</f>
        <v>24465</v>
      </c>
      <c r="J14" s="3">
        <f t="shared" si="0"/>
        <v>0.255621975519499</v>
      </c>
      <c r="K14" s="3">
        <f t="shared" si="13"/>
        <v>0.4619341563786008</v>
      </c>
      <c r="L14" s="1">
        <f t="shared" si="14"/>
        <v>1</v>
      </c>
      <c r="M14" s="1">
        <f t="shared" si="15"/>
        <v>0.10888574283810792</v>
      </c>
      <c r="N14" s="1">
        <v>441</v>
      </c>
      <c r="O14" s="1">
        <v>21343</v>
      </c>
      <c r="P14" s="1">
        <v>1673</v>
      </c>
      <c r="Q14" s="1">
        <v>0</v>
      </c>
      <c r="R14" s="1">
        <f t="shared" si="43"/>
        <v>23457</v>
      </c>
      <c r="S14" s="3">
        <f t="shared" si="44"/>
        <v>0.34520547945205482</v>
      </c>
      <c r="T14" s="3">
        <f t="shared" si="45"/>
        <v>0.56859205776173283</v>
      </c>
      <c r="U14" s="1">
        <f t="shared" si="46"/>
        <v>1</v>
      </c>
      <c r="V14" s="1">
        <f t="shared" si="47"/>
        <v>7.2688564476885639E-2</v>
      </c>
      <c r="W14" s="1">
        <v>437</v>
      </c>
      <c r="X14" s="1">
        <v>21499</v>
      </c>
      <c r="Y14" s="1">
        <v>1556</v>
      </c>
      <c r="Z14" s="1">
        <v>0</v>
      </c>
      <c r="AA14" s="1">
        <f t="shared" si="38"/>
        <v>23492</v>
      </c>
      <c r="AB14" s="3">
        <f t="shared" si="39"/>
        <v>0.35967078189300411</v>
      </c>
      <c r="AC14" s="3">
        <f t="shared" si="40"/>
        <v>0.58406843090082861</v>
      </c>
      <c r="AD14" s="1">
        <f t="shared" si="41"/>
        <v>1</v>
      </c>
      <c r="AE14" s="1">
        <f t="shared" si="42"/>
        <v>6.7490782910431577E-2</v>
      </c>
      <c r="AF14">
        <f t="shared" si="16"/>
        <v>0.53819821501372067</v>
      </c>
      <c r="AG14">
        <f t="shared" si="17"/>
        <v>1</v>
      </c>
      <c r="AH14">
        <f t="shared" si="11"/>
        <v>8.3021696741808385E-2</v>
      </c>
    </row>
    <row r="15" spans="1:34" x14ac:dyDescent="0.25">
      <c r="A15" s="17" t="s">
        <v>15</v>
      </c>
      <c r="B15" s="17">
        <v>21</v>
      </c>
      <c r="C15" s="2" t="s">
        <v>8</v>
      </c>
      <c r="D15" s="1" t="s">
        <v>11</v>
      </c>
      <c r="E15" s="1">
        <v>311</v>
      </c>
      <c r="F15" s="1">
        <f>SUM(24440-E15-G15-H15)</f>
        <v>23399</v>
      </c>
      <c r="G15" s="1">
        <v>594</v>
      </c>
      <c r="H15" s="1">
        <v>136</v>
      </c>
      <c r="I15" s="1">
        <f t="shared" si="48"/>
        <v>24440</v>
      </c>
      <c r="J15" s="3">
        <f t="shared" si="0"/>
        <v>0.46005917159763315</v>
      </c>
      <c r="K15" s="3">
        <f t="shared" si="13"/>
        <v>0.5774229483847011</v>
      </c>
      <c r="L15" s="1">
        <f t="shared" si="14"/>
        <v>0.69574944071588363</v>
      </c>
      <c r="M15" s="1">
        <f t="shared" si="15"/>
        <v>2.4757220856083024E-2</v>
      </c>
      <c r="N15" s="1">
        <v>387</v>
      </c>
      <c r="O15" s="1">
        <v>22512</v>
      </c>
      <c r="P15" s="1">
        <v>533</v>
      </c>
      <c r="Q15" s="1">
        <v>52</v>
      </c>
      <c r="R15" s="1">
        <f t="shared" ref="R15:R17" si="49">SUM(N15+O15+P15+Q15)</f>
        <v>23484</v>
      </c>
      <c r="S15" s="3">
        <f t="shared" ref="S15:S17" si="50">(N15/(N15+((P15+Q15)/2)))</f>
        <v>0.56953642384105962</v>
      </c>
      <c r="T15" s="3">
        <f t="shared" ref="T15:T17" si="51">((5*N15)/((5*N15)+(4*Q15)+P15))</f>
        <v>0.72309417040358748</v>
      </c>
      <c r="U15" s="1">
        <f t="shared" ref="U15:U17" si="52">SUM(N15/(N15+Q15))</f>
        <v>0.8815489749430524</v>
      </c>
      <c r="V15" s="1">
        <f t="shared" ref="V15:V17" si="53">SUM(P15/(P15+O15))</f>
        <v>2.3128661314818832E-2</v>
      </c>
      <c r="W15" s="1">
        <v>392</v>
      </c>
      <c r="X15" s="1">
        <v>22470</v>
      </c>
      <c r="Y15" s="1">
        <v>551</v>
      </c>
      <c r="Z15" s="1">
        <v>48</v>
      </c>
      <c r="AA15" s="1">
        <f t="shared" ref="AA15:AA17" si="54">SUM(W15+X15+Y15+Z15)</f>
        <v>23461</v>
      </c>
      <c r="AB15" s="3">
        <f t="shared" ref="AB15:AB17" si="55">(W15/(W15+((Y15+Z15)/2)))</f>
        <v>0.56688358640636294</v>
      </c>
      <c r="AC15" s="3">
        <f t="shared" ref="AC15:AC17" si="56">((5*W15)/((5*W15)+(4*Z15)+Y15))</f>
        <v>0.72512023677395487</v>
      </c>
      <c r="AD15" s="1">
        <f t="shared" ref="AD15:AD17" si="57">SUM(W15/(W15+Z15))</f>
        <v>0.89090909090909087</v>
      </c>
      <c r="AE15" s="1">
        <f t="shared" ref="AE15:AE17" si="58">SUM(Y15/(Y15+X15))</f>
        <v>2.3934668346292515E-2</v>
      </c>
      <c r="AF15">
        <f t="shared" si="16"/>
        <v>0.67521245185408107</v>
      </c>
      <c r="AG15">
        <f t="shared" si="17"/>
        <v>0.82273583552267571</v>
      </c>
      <c r="AH15">
        <f t="shared" si="11"/>
        <v>2.3940183505731457E-2</v>
      </c>
    </row>
    <row r="16" spans="1:34" x14ac:dyDescent="0.25">
      <c r="A16" s="18"/>
      <c r="B16" s="18"/>
      <c r="C16" s="2" t="s">
        <v>9</v>
      </c>
      <c r="D16" s="1" t="s">
        <v>11</v>
      </c>
      <c r="E16" s="1">
        <v>299</v>
      </c>
      <c r="F16" s="1">
        <v>23721</v>
      </c>
      <c r="G16" s="1">
        <v>272</v>
      </c>
      <c r="H16" s="1">
        <v>148</v>
      </c>
      <c r="I16" s="1">
        <f t="shared" si="48"/>
        <v>24440</v>
      </c>
      <c r="J16" s="3">
        <f t="shared" si="0"/>
        <v>0.58742632612966605</v>
      </c>
      <c r="K16" s="3">
        <f t="shared" si="13"/>
        <v>0.63374311148791862</v>
      </c>
      <c r="L16" s="1">
        <f t="shared" si="14"/>
        <v>0.66890380313199105</v>
      </c>
      <c r="M16" s="1">
        <f t="shared" si="15"/>
        <v>1.1336639853290543E-2</v>
      </c>
      <c r="N16" s="1">
        <v>288</v>
      </c>
      <c r="O16" s="1">
        <v>22730</v>
      </c>
      <c r="P16" s="1">
        <v>315</v>
      </c>
      <c r="Q16" s="1">
        <v>151</v>
      </c>
      <c r="R16" s="1">
        <f t="shared" si="49"/>
        <v>23484</v>
      </c>
      <c r="S16" s="3">
        <f t="shared" si="50"/>
        <v>0.55278310940499042</v>
      </c>
      <c r="T16" s="3">
        <f t="shared" si="51"/>
        <v>0.61042814752013563</v>
      </c>
      <c r="U16" s="1">
        <f t="shared" si="52"/>
        <v>0.6560364464692483</v>
      </c>
      <c r="V16" s="1">
        <f t="shared" si="53"/>
        <v>1.3668908656975483E-2</v>
      </c>
      <c r="W16" s="1">
        <v>288</v>
      </c>
      <c r="X16" s="1">
        <v>22752</v>
      </c>
      <c r="Y16" s="1">
        <v>269</v>
      </c>
      <c r="Z16" s="1">
        <v>152</v>
      </c>
      <c r="AA16" s="1">
        <f t="shared" si="54"/>
        <v>23461</v>
      </c>
      <c r="AB16" s="3">
        <f t="shared" si="55"/>
        <v>0.57773319959879643</v>
      </c>
      <c r="AC16" s="3">
        <f t="shared" si="56"/>
        <v>0.62149331031506261</v>
      </c>
      <c r="AD16" s="1">
        <f t="shared" si="57"/>
        <v>0.65454545454545454</v>
      </c>
      <c r="AE16" s="1">
        <f t="shared" si="58"/>
        <v>1.1684983276139177E-2</v>
      </c>
      <c r="AF16">
        <f t="shared" si="16"/>
        <v>0.62188818977437232</v>
      </c>
      <c r="AG16">
        <f t="shared" si="17"/>
        <v>0.659828568048898</v>
      </c>
      <c r="AH16">
        <f t="shared" si="11"/>
        <v>1.2230177262135067E-2</v>
      </c>
    </row>
    <row r="17" spans="1:34" x14ac:dyDescent="0.25">
      <c r="A17" s="19"/>
      <c r="B17" s="19"/>
      <c r="C17" s="2" t="s">
        <v>10</v>
      </c>
      <c r="D17" s="1" t="s">
        <v>11</v>
      </c>
      <c r="E17" s="1">
        <v>447</v>
      </c>
      <c r="F17" s="1">
        <v>21224</v>
      </c>
      <c r="G17" s="1">
        <v>2769</v>
      </c>
      <c r="H17" s="1">
        <v>0</v>
      </c>
      <c r="I17" s="1">
        <f t="shared" si="48"/>
        <v>24440</v>
      </c>
      <c r="J17" s="3">
        <f t="shared" si="0"/>
        <v>0.24406224406224405</v>
      </c>
      <c r="K17" s="3">
        <f t="shared" si="13"/>
        <v>0.44664268585131894</v>
      </c>
      <c r="L17" s="1">
        <f t="shared" si="14"/>
        <v>1</v>
      </c>
      <c r="M17" s="1">
        <f t="shared" si="15"/>
        <v>0.11540866085941733</v>
      </c>
      <c r="N17" s="1">
        <v>439</v>
      </c>
      <c r="O17" s="1">
        <v>21208</v>
      </c>
      <c r="P17" s="1">
        <v>1837</v>
      </c>
      <c r="Q17" s="1">
        <v>0</v>
      </c>
      <c r="R17" s="1">
        <f t="shared" si="49"/>
        <v>23484</v>
      </c>
      <c r="S17" s="3">
        <f t="shared" si="50"/>
        <v>0.32338858195211784</v>
      </c>
      <c r="T17" s="3">
        <f t="shared" si="51"/>
        <v>0.54439484126984128</v>
      </c>
      <c r="U17" s="1">
        <f t="shared" si="52"/>
        <v>1</v>
      </c>
      <c r="V17" s="1">
        <f t="shared" si="53"/>
        <v>7.9713603818615753E-2</v>
      </c>
      <c r="W17" s="1">
        <v>440</v>
      </c>
      <c r="X17" s="1">
        <v>21210</v>
      </c>
      <c r="Y17" s="1">
        <v>1811</v>
      </c>
      <c r="Z17" s="1">
        <v>0</v>
      </c>
      <c r="AA17" s="1">
        <f t="shared" si="54"/>
        <v>23461</v>
      </c>
      <c r="AB17" s="3">
        <f t="shared" si="55"/>
        <v>0.32701597918989223</v>
      </c>
      <c r="AC17" s="3">
        <f t="shared" si="56"/>
        <v>0.5484916479680878</v>
      </c>
      <c r="AD17" s="1">
        <f t="shared" si="57"/>
        <v>1</v>
      </c>
      <c r="AE17" s="1">
        <f t="shared" si="58"/>
        <v>7.8667303766126587E-2</v>
      </c>
      <c r="AF17">
        <f t="shared" si="16"/>
        <v>0.51317639169641593</v>
      </c>
      <c r="AG17">
        <f t="shared" si="17"/>
        <v>1</v>
      </c>
      <c r="AH17">
        <f t="shared" si="11"/>
        <v>9.126318948138655E-2</v>
      </c>
    </row>
    <row r="18" spans="1:34" x14ac:dyDescent="0.25">
      <c r="A18" s="17" t="s">
        <v>16</v>
      </c>
      <c r="B18" s="17">
        <v>21</v>
      </c>
      <c r="C18" s="2" t="s">
        <v>8</v>
      </c>
      <c r="D18" s="1" t="s">
        <v>11</v>
      </c>
      <c r="E18" s="1">
        <v>284</v>
      </c>
      <c r="F18" s="1">
        <f>SUM(24393-E18-G18-H18)</f>
        <v>23407</v>
      </c>
      <c r="G18" s="1">
        <v>536</v>
      </c>
      <c r="H18" s="1">
        <v>166</v>
      </c>
      <c r="I18" s="1">
        <f t="shared" si="48"/>
        <v>24393</v>
      </c>
      <c r="J18" s="3">
        <f t="shared" si="0"/>
        <v>0.44724409448818897</v>
      </c>
      <c r="K18" s="3">
        <f t="shared" si="13"/>
        <v>0.5419847328244275</v>
      </c>
      <c r="L18" s="1">
        <f t="shared" si="14"/>
        <v>0.63111111111111107</v>
      </c>
      <c r="M18" s="1">
        <f t="shared" si="15"/>
        <v>2.2386501273858748E-2</v>
      </c>
      <c r="N18" s="1">
        <v>360</v>
      </c>
      <c r="O18" s="1">
        <v>22450</v>
      </c>
      <c r="P18" s="1">
        <v>545</v>
      </c>
      <c r="Q18" s="1">
        <v>79</v>
      </c>
      <c r="R18" s="1">
        <f t="shared" ref="R18:R20" si="59">SUM(N18+O18+P18+Q18)</f>
        <v>23434</v>
      </c>
      <c r="S18" s="3">
        <f t="shared" ref="S18:S20" si="60">(N18/(N18+((P18+Q18)/2)))</f>
        <v>0.5357142857142857</v>
      </c>
      <c r="T18" s="3">
        <f t="shared" ref="T18:T20" si="61">((5*N18)/((5*N18)+(4*Q18)+P18))</f>
        <v>0.67643742953776775</v>
      </c>
      <c r="U18" s="1">
        <f t="shared" ref="U18:U20" si="62">SUM(N18/(N18+Q18))</f>
        <v>0.82004555808656032</v>
      </c>
      <c r="V18" s="1">
        <f t="shared" ref="V18:V20" si="63">SUM(P18/(P18+O18))</f>
        <v>2.370080452272233E-2</v>
      </c>
      <c r="W18" s="1">
        <v>349</v>
      </c>
      <c r="X18" s="1">
        <v>22541</v>
      </c>
      <c r="Y18" s="1">
        <v>427</v>
      </c>
      <c r="Z18" s="1">
        <v>87</v>
      </c>
      <c r="AA18" s="1">
        <f t="shared" ref="AA18:AA20" si="64">SUM(W18+X18+Y18+Z18)</f>
        <v>23404</v>
      </c>
      <c r="AB18" s="3">
        <f t="shared" ref="AB18:AB20" si="65">(W18/(W18+((Y18+Z18)/2)))</f>
        <v>0.57590759075907594</v>
      </c>
      <c r="AC18" s="3">
        <f t="shared" ref="AC18:AC20" si="66">((5*W18)/((5*W18)+(4*Z18)+Y18))</f>
        <v>0.69246031746031744</v>
      </c>
      <c r="AD18" s="1">
        <f t="shared" ref="AD18:AD20" si="67">SUM(W18/(W18+Z18))</f>
        <v>0.80045871559633031</v>
      </c>
      <c r="AE18" s="1">
        <f t="shared" ref="AE18:AE20" si="68">SUM(Y18/(Y18+X18))</f>
        <v>1.859108324625566E-2</v>
      </c>
      <c r="AF18">
        <f t="shared" si="16"/>
        <v>0.63696082660750419</v>
      </c>
      <c r="AG18">
        <f t="shared" si="17"/>
        <v>0.75053846159800053</v>
      </c>
      <c r="AH18">
        <f t="shared" si="11"/>
        <v>2.1559463014278912E-2</v>
      </c>
    </row>
    <row r="19" spans="1:34" x14ac:dyDescent="0.25">
      <c r="A19" s="18"/>
      <c r="B19" s="18"/>
      <c r="C19" s="2" t="s">
        <v>9</v>
      </c>
      <c r="D19" s="1" t="s">
        <v>11</v>
      </c>
      <c r="E19" s="1">
        <v>268</v>
      </c>
      <c r="F19" s="1">
        <f>SUM(24393-E19-G19-H19)</f>
        <v>23685</v>
      </c>
      <c r="G19" s="1">
        <v>258</v>
      </c>
      <c r="H19" s="1">
        <v>182</v>
      </c>
      <c r="I19" s="1">
        <f t="shared" si="48"/>
        <v>24393</v>
      </c>
      <c r="J19" s="3">
        <f t="shared" si="0"/>
        <v>0.54918032786885251</v>
      </c>
      <c r="K19" s="3">
        <f t="shared" si="13"/>
        <v>0.57609630266552025</v>
      </c>
      <c r="L19" s="1">
        <f t="shared" si="14"/>
        <v>0.5955555555555555</v>
      </c>
      <c r="M19" s="1">
        <f t="shared" si="15"/>
        <v>1.07755920310738E-2</v>
      </c>
      <c r="N19" s="1">
        <v>277</v>
      </c>
      <c r="O19" s="1">
        <v>22690</v>
      </c>
      <c r="P19" s="1">
        <v>305</v>
      </c>
      <c r="Q19" s="1">
        <v>162</v>
      </c>
      <c r="R19" s="1">
        <f t="shared" si="59"/>
        <v>23434</v>
      </c>
      <c r="S19" s="3">
        <f t="shared" si="60"/>
        <v>0.54260528893241922</v>
      </c>
      <c r="T19" s="3">
        <f t="shared" si="61"/>
        <v>0.59238665526090672</v>
      </c>
      <c r="U19" s="1">
        <f t="shared" si="62"/>
        <v>0.63097949886104787</v>
      </c>
      <c r="V19" s="1">
        <f t="shared" si="63"/>
        <v>1.3263752989780386E-2</v>
      </c>
      <c r="W19" s="1">
        <v>279</v>
      </c>
      <c r="X19" s="1">
        <v>22683</v>
      </c>
      <c r="Y19" s="1">
        <v>285</v>
      </c>
      <c r="Z19" s="1">
        <v>157</v>
      </c>
      <c r="AA19" s="1">
        <f t="shared" si="64"/>
        <v>23404</v>
      </c>
      <c r="AB19" s="3">
        <f t="shared" si="65"/>
        <v>0.55800000000000005</v>
      </c>
      <c r="AC19" s="3">
        <f t="shared" si="66"/>
        <v>0.60441941074523398</v>
      </c>
      <c r="AD19" s="1">
        <f t="shared" si="67"/>
        <v>0.63990825688073394</v>
      </c>
      <c r="AE19" s="1">
        <f t="shared" si="68"/>
        <v>1.2408568443051202E-2</v>
      </c>
      <c r="AF19">
        <f t="shared" si="16"/>
        <v>0.59096745622388702</v>
      </c>
      <c r="AG19">
        <f t="shared" si="17"/>
        <v>0.62214777043244573</v>
      </c>
      <c r="AH19">
        <f t="shared" si="11"/>
        <v>1.2149304487968462E-2</v>
      </c>
    </row>
    <row r="20" spans="1:34" x14ac:dyDescent="0.25">
      <c r="A20" s="19"/>
      <c r="B20" s="19"/>
      <c r="C20" s="2" t="s">
        <v>10</v>
      </c>
      <c r="D20" s="1" t="s">
        <v>11</v>
      </c>
      <c r="E20" s="1">
        <v>450</v>
      </c>
      <c r="F20" s="1">
        <v>21662</v>
      </c>
      <c r="G20" s="1">
        <v>2281</v>
      </c>
      <c r="H20" s="1">
        <v>0</v>
      </c>
      <c r="I20" s="1">
        <f t="shared" si="48"/>
        <v>24393</v>
      </c>
      <c r="J20" s="3">
        <f t="shared" si="0"/>
        <v>0.28292989625903803</v>
      </c>
      <c r="K20" s="3">
        <f t="shared" si="13"/>
        <v>0.49657912160670936</v>
      </c>
      <c r="L20" s="1">
        <f t="shared" si="14"/>
        <v>1</v>
      </c>
      <c r="M20" s="1">
        <f t="shared" si="15"/>
        <v>9.5267927995656351E-2</v>
      </c>
      <c r="N20" s="1">
        <v>439</v>
      </c>
      <c r="O20" s="1">
        <v>21520</v>
      </c>
      <c r="P20" s="1">
        <v>1475</v>
      </c>
      <c r="Q20" s="1">
        <v>0</v>
      </c>
      <c r="R20" s="1">
        <f t="shared" si="59"/>
        <v>23434</v>
      </c>
      <c r="S20" s="3">
        <f t="shared" si="60"/>
        <v>0.37314067148321289</v>
      </c>
      <c r="T20" s="3">
        <f t="shared" si="61"/>
        <v>0.59809264305177112</v>
      </c>
      <c r="U20" s="1">
        <f t="shared" si="62"/>
        <v>1</v>
      </c>
      <c r="V20" s="1">
        <f t="shared" si="63"/>
        <v>6.414437921287236E-2</v>
      </c>
      <c r="W20" s="1">
        <v>436</v>
      </c>
      <c r="X20" s="1">
        <v>21348</v>
      </c>
      <c r="Y20" s="1">
        <v>1620</v>
      </c>
      <c r="Z20" s="1">
        <v>0</v>
      </c>
      <c r="AA20" s="1">
        <f t="shared" si="64"/>
        <v>23404</v>
      </c>
      <c r="AB20" s="3">
        <f t="shared" si="65"/>
        <v>0.34991974317817015</v>
      </c>
      <c r="AC20" s="3">
        <f t="shared" si="66"/>
        <v>0.5736842105263158</v>
      </c>
      <c r="AD20" s="1">
        <f t="shared" si="67"/>
        <v>1</v>
      </c>
      <c r="AE20" s="1">
        <f t="shared" si="68"/>
        <v>7.0532915360501561E-2</v>
      </c>
      <c r="AF20">
        <f t="shared" si="16"/>
        <v>0.55611865839493213</v>
      </c>
      <c r="AG20">
        <f t="shared" si="17"/>
        <v>1</v>
      </c>
      <c r="AH20">
        <f t="shared" si="11"/>
        <v>7.6648407523010095E-2</v>
      </c>
    </row>
    <row r="21" spans="1:34" x14ac:dyDescent="0.25">
      <c r="A21" s="17" t="s">
        <v>17</v>
      </c>
      <c r="B21" s="17">
        <v>21</v>
      </c>
      <c r="C21" s="2" t="s">
        <v>8</v>
      </c>
      <c r="D21" s="1" t="s">
        <v>11</v>
      </c>
      <c r="E21" s="1">
        <v>291</v>
      </c>
      <c r="F21" s="1">
        <f>SUM(24159-E21-G21-H21)</f>
        <v>23260</v>
      </c>
      <c r="G21" s="1">
        <v>449</v>
      </c>
      <c r="H21" s="1">
        <v>159</v>
      </c>
      <c r="I21" s="1">
        <f t="shared" si="48"/>
        <v>24159</v>
      </c>
      <c r="J21" s="3">
        <f t="shared" si="0"/>
        <v>0.48907563025210082</v>
      </c>
      <c r="K21" s="3">
        <f t="shared" si="13"/>
        <v>0.57283464566929132</v>
      </c>
      <c r="L21" s="1">
        <f t="shared" si="14"/>
        <v>0.64666666666666661</v>
      </c>
      <c r="M21" s="1">
        <f t="shared" si="15"/>
        <v>1.893795605044498E-2</v>
      </c>
      <c r="N21" s="1">
        <v>371</v>
      </c>
      <c r="O21" s="1">
        <v>22534</v>
      </c>
      <c r="P21" s="1">
        <v>482</v>
      </c>
      <c r="Q21" s="1">
        <v>67</v>
      </c>
      <c r="R21" s="1">
        <f t="shared" ref="R21:R23" si="69">SUM(N21+O21+P21+Q21)</f>
        <v>23454</v>
      </c>
      <c r="S21" s="3">
        <f t="shared" ref="S21:S23" si="70">(N21/(N21+((P21+Q21)/2)))</f>
        <v>0.57474825716498834</v>
      </c>
      <c r="T21" s="3">
        <f t="shared" ref="T21:T23" si="71">((5*N21)/((5*N21)+(4*Q21)+P21))</f>
        <v>0.71209213051823417</v>
      </c>
      <c r="U21" s="1">
        <f t="shared" ref="U21:U23" si="72">SUM(N21/(N21+Q21))</f>
        <v>0.84703196347031962</v>
      </c>
      <c r="V21" s="1">
        <f t="shared" ref="V21:V23" si="73">SUM(P21/(P21+O21))</f>
        <v>2.0941953423705247E-2</v>
      </c>
      <c r="W21" s="1">
        <v>376</v>
      </c>
      <c r="X21" s="1">
        <v>22450</v>
      </c>
      <c r="Y21" s="1">
        <v>549</v>
      </c>
      <c r="Z21" s="1">
        <v>66</v>
      </c>
      <c r="AA21" s="1">
        <f t="shared" ref="AA21:AA23" si="74">SUM(W21+X21+Y21+Z21)</f>
        <v>23441</v>
      </c>
      <c r="AB21" s="3">
        <f t="shared" ref="AB21:AB23" si="75">(W21/(W21+((Y21+Z21)/2)))</f>
        <v>0.55010972933430868</v>
      </c>
      <c r="AC21" s="3">
        <f t="shared" ref="AC21:AC23" si="76">((5*W21)/((5*W21)+(4*Z21)+Y21))</f>
        <v>0.69810620126253253</v>
      </c>
      <c r="AD21" s="1">
        <f t="shared" ref="AD21:AD23" si="77">SUM(W21/(W21+Z21))</f>
        <v>0.85067873303167418</v>
      </c>
      <c r="AE21" s="1">
        <f t="shared" ref="AE21:AE23" si="78">SUM(Y21/(Y21+X21))</f>
        <v>2.3870603069698682E-2</v>
      </c>
      <c r="AF21">
        <f t="shared" si="16"/>
        <v>0.6610109924833526</v>
      </c>
      <c r="AG21">
        <f t="shared" si="17"/>
        <v>0.78145912105622017</v>
      </c>
      <c r="AH21">
        <f t="shared" si="11"/>
        <v>2.1250170847949636E-2</v>
      </c>
    </row>
    <row r="22" spans="1:34" x14ac:dyDescent="0.25">
      <c r="A22" s="18"/>
      <c r="B22" s="18"/>
      <c r="C22" s="2" t="s">
        <v>9</v>
      </c>
      <c r="D22" s="1" t="s">
        <v>11</v>
      </c>
      <c r="E22" s="1">
        <v>291</v>
      </c>
      <c r="F22" s="1">
        <f>SUM(24159-E22-G22-H22)</f>
        <v>23469</v>
      </c>
      <c r="G22" s="1">
        <v>240</v>
      </c>
      <c r="H22" s="1">
        <v>159</v>
      </c>
      <c r="I22" s="1">
        <f t="shared" si="48"/>
        <v>24159</v>
      </c>
      <c r="J22" s="3">
        <f t="shared" si="0"/>
        <v>0.59327217125382259</v>
      </c>
      <c r="K22" s="3">
        <f t="shared" si="13"/>
        <v>0.62419562419562424</v>
      </c>
      <c r="L22" s="1">
        <f t="shared" si="14"/>
        <v>0.64666666666666661</v>
      </c>
      <c r="M22" s="1">
        <f t="shared" si="15"/>
        <v>1.0122738200683285E-2</v>
      </c>
      <c r="N22" s="1">
        <v>297</v>
      </c>
      <c r="O22" s="1">
        <v>22704</v>
      </c>
      <c r="P22" s="1">
        <v>312</v>
      </c>
      <c r="Q22" s="1">
        <v>141</v>
      </c>
      <c r="R22" s="1">
        <f t="shared" si="69"/>
        <v>23454</v>
      </c>
      <c r="S22" s="3">
        <f t="shared" si="70"/>
        <v>0.56733524355300857</v>
      </c>
      <c r="T22" s="3">
        <f t="shared" si="71"/>
        <v>0.62897077509529864</v>
      </c>
      <c r="U22" s="1">
        <f t="shared" si="72"/>
        <v>0.67808219178082196</v>
      </c>
      <c r="V22" s="1">
        <f t="shared" si="73"/>
        <v>1.3555787278415016E-2</v>
      </c>
      <c r="W22" s="1">
        <v>302</v>
      </c>
      <c r="X22" s="1">
        <v>22713</v>
      </c>
      <c r="Y22" s="1">
        <v>286</v>
      </c>
      <c r="Z22" s="1">
        <v>140</v>
      </c>
      <c r="AA22" s="1">
        <f t="shared" si="74"/>
        <v>23441</v>
      </c>
      <c r="AB22" s="3">
        <f t="shared" si="75"/>
        <v>0.58640776699029129</v>
      </c>
      <c r="AC22" s="3">
        <f t="shared" si="76"/>
        <v>0.64091680814940577</v>
      </c>
      <c r="AD22" s="1">
        <f t="shared" si="77"/>
        <v>0.68325791855203621</v>
      </c>
      <c r="AE22" s="1">
        <f t="shared" si="78"/>
        <v>1.2435323274924998E-2</v>
      </c>
      <c r="AF22">
        <f t="shared" si="16"/>
        <v>0.63136106914677625</v>
      </c>
      <c r="AG22">
        <f t="shared" si="17"/>
        <v>0.66933559233317508</v>
      </c>
      <c r="AH22">
        <f t="shared" si="11"/>
        <v>1.2037949584674433E-2</v>
      </c>
    </row>
    <row r="23" spans="1:34" x14ac:dyDescent="0.25">
      <c r="A23" s="19"/>
      <c r="B23" s="19"/>
      <c r="C23" s="2" t="s">
        <v>10</v>
      </c>
      <c r="D23" s="1" t="s">
        <v>11</v>
      </c>
      <c r="E23" s="1">
        <v>450</v>
      </c>
      <c r="F23" s="1">
        <v>21704</v>
      </c>
      <c r="G23" s="1">
        <v>2002</v>
      </c>
      <c r="H23" s="1">
        <v>0</v>
      </c>
      <c r="I23" s="1">
        <f t="shared" si="48"/>
        <v>24156</v>
      </c>
      <c r="J23" s="3">
        <f t="shared" si="0"/>
        <v>0.31013094417643006</v>
      </c>
      <c r="K23" s="3">
        <f t="shared" si="13"/>
        <v>0.52916274694261523</v>
      </c>
      <c r="L23" s="1">
        <f t="shared" si="14"/>
        <v>1</v>
      </c>
      <c r="M23" s="1">
        <f t="shared" si="15"/>
        <v>8.4451193790601536E-2</v>
      </c>
      <c r="N23" s="1">
        <v>438</v>
      </c>
      <c r="O23" s="1">
        <v>21321</v>
      </c>
      <c r="P23" s="1">
        <v>1695</v>
      </c>
      <c r="Q23" s="1">
        <v>0</v>
      </c>
      <c r="R23" s="1">
        <f t="shared" si="69"/>
        <v>23454</v>
      </c>
      <c r="S23" s="3">
        <f t="shared" si="70"/>
        <v>0.34072345390898484</v>
      </c>
      <c r="T23" s="3">
        <f t="shared" si="71"/>
        <v>0.56370656370656369</v>
      </c>
      <c r="U23" s="1">
        <f t="shared" si="72"/>
        <v>1</v>
      </c>
      <c r="V23" s="1">
        <f t="shared" si="73"/>
        <v>7.3644421272158492E-2</v>
      </c>
      <c r="W23" s="1">
        <v>442</v>
      </c>
      <c r="X23" s="1">
        <v>21333</v>
      </c>
      <c r="Y23" s="1">
        <v>1666</v>
      </c>
      <c r="Z23" s="1">
        <v>0</v>
      </c>
      <c r="AA23" s="1">
        <f t="shared" si="74"/>
        <v>23441</v>
      </c>
      <c r="AB23" s="3">
        <f t="shared" si="75"/>
        <v>0.34666666666666668</v>
      </c>
      <c r="AC23" s="3">
        <f t="shared" si="76"/>
        <v>0.57017543859649122</v>
      </c>
      <c r="AD23" s="1">
        <f t="shared" si="77"/>
        <v>1</v>
      </c>
      <c r="AE23" s="1">
        <f t="shared" si="78"/>
        <v>7.2437932084003648E-2</v>
      </c>
      <c r="AF23">
        <f t="shared" si="16"/>
        <v>0.55434824974855668</v>
      </c>
      <c r="AG23">
        <f t="shared" si="17"/>
        <v>1</v>
      </c>
      <c r="AH23">
        <f t="shared" si="11"/>
        <v>7.6844515715587897E-2</v>
      </c>
    </row>
    <row r="24" spans="1:34" x14ac:dyDescent="0.25">
      <c r="A24" s="17" t="s">
        <v>18</v>
      </c>
      <c r="B24" s="17">
        <v>21</v>
      </c>
      <c r="C24" s="2" t="s">
        <v>8</v>
      </c>
      <c r="D24" s="1" t="s">
        <v>11</v>
      </c>
      <c r="E24" s="1">
        <v>306</v>
      </c>
      <c r="F24" s="1">
        <v>23095</v>
      </c>
      <c r="G24" s="1">
        <v>582</v>
      </c>
      <c r="H24" s="1">
        <v>141</v>
      </c>
      <c r="I24" s="1">
        <f t="shared" si="48"/>
        <v>24124</v>
      </c>
      <c r="J24" s="3">
        <f t="shared" si="0"/>
        <v>0.45842696629213481</v>
      </c>
      <c r="K24" s="3">
        <f t="shared" si="13"/>
        <v>0.5717488789237668</v>
      </c>
      <c r="L24" s="1">
        <f t="shared" si="14"/>
        <v>0.68456375838926176</v>
      </c>
      <c r="M24" s="1">
        <f t="shared" si="15"/>
        <v>2.4580816826456055E-2</v>
      </c>
      <c r="N24" s="1">
        <v>388</v>
      </c>
      <c r="O24" s="1">
        <v>22544</v>
      </c>
      <c r="P24" s="1">
        <v>462</v>
      </c>
      <c r="Q24" s="1">
        <v>50</v>
      </c>
      <c r="R24" s="1">
        <f t="shared" ref="R24:R26" si="79">SUM(N24+O24+P24+Q24)</f>
        <v>23444</v>
      </c>
      <c r="S24" s="3">
        <f t="shared" ref="S24:S26" si="80">(N24/(N24+((P24+Q24)/2)))</f>
        <v>0.60248447204968947</v>
      </c>
      <c r="T24" s="3">
        <f t="shared" ref="T24:T26" si="81">((5*N24)/((5*N24)+(4*Q24)+P24))</f>
        <v>0.74558032282859343</v>
      </c>
      <c r="U24" s="1">
        <f t="shared" ref="U24:U26" si="82">SUM(N24/(N24+Q24))</f>
        <v>0.88584474885844744</v>
      </c>
      <c r="V24" s="1">
        <f t="shared" ref="V24:V26" si="83">SUM(P24/(P24+O24))</f>
        <v>2.0081717812744503E-2</v>
      </c>
      <c r="W24" s="1">
        <v>384</v>
      </c>
      <c r="X24" s="1">
        <v>22483</v>
      </c>
      <c r="Y24" s="1">
        <v>500</v>
      </c>
      <c r="Z24" s="1">
        <v>55</v>
      </c>
      <c r="AA24" s="1">
        <f t="shared" ref="AA24:AA26" si="84">SUM(W24+X24+Y24+Z24)</f>
        <v>23422</v>
      </c>
      <c r="AB24" s="3">
        <f t="shared" ref="AB24:AB26" si="85">(W24/(W24+((Y24+Z24)/2)))</f>
        <v>0.58049886621315194</v>
      </c>
      <c r="AC24" s="3">
        <f t="shared" ref="AC24:AC26" si="86">((5*W24)/((5*W24)+(4*Z24)+Y24))</f>
        <v>0.72727272727272729</v>
      </c>
      <c r="AD24" s="1">
        <f t="shared" ref="AD24:AD26" si="87">SUM(W24/(W24+Z24))</f>
        <v>0.87471526195899774</v>
      </c>
      <c r="AE24" s="1">
        <f t="shared" ref="AE24:AE26" si="88">SUM(Y24/(Y24+X24))</f>
        <v>2.1755210372884307E-2</v>
      </c>
      <c r="AF24">
        <f t="shared" si="16"/>
        <v>0.68153397634169577</v>
      </c>
      <c r="AG24">
        <f t="shared" si="17"/>
        <v>0.81504125640223568</v>
      </c>
      <c r="AH24">
        <f t="shared" si="11"/>
        <v>2.2139248337361622E-2</v>
      </c>
    </row>
    <row r="25" spans="1:34" x14ac:dyDescent="0.25">
      <c r="A25" s="18"/>
      <c r="B25" s="18"/>
      <c r="C25" s="2" t="s">
        <v>9</v>
      </c>
      <c r="D25" s="1" t="s">
        <v>11</v>
      </c>
      <c r="E25" s="1">
        <v>312</v>
      </c>
      <c r="F25" s="1">
        <v>23425</v>
      </c>
      <c r="G25" s="1">
        <v>252</v>
      </c>
      <c r="H25" s="1">
        <v>135</v>
      </c>
      <c r="I25" s="1">
        <f t="shared" si="48"/>
        <v>24124</v>
      </c>
      <c r="J25" s="3">
        <f t="shared" si="0"/>
        <v>0.6172106824925816</v>
      </c>
      <c r="K25" s="3">
        <f t="shared" si="13"/>
        <v>0.66326530612244894</v>
      </c>
      <c r="L25" s="1">
        <f t="shared" si="14"/>
        <v>0.69798657718120805</v>
      </c>
      <c r="M25" s="1">
        <f t="shared" si="15"/>
        <v>1.0643240275372725E-2</v>
      </c>
      <c r="N25" s="1">
        <v>291</v>
      </c>
      <c r="O25" s="1">
        <v>22738</v>
      </c>
      <c r="P25" s="1">
        <v>268</v>
      </c>
      <c r="Q25" s="1">
        <v>147</v>
      </c>
      <c r="R25" s="1">
        <f t="shared" si="79"/>
        <v>23444</v>
      </c>
      <c r="S25" s="3">
        <f t="shared" si="80"/>
        <v>0.58375125376128389</v>
      </c>
      <c r="T25" s="3">
        <f t="shared" si="81"/>
        <v>0.62959757680657724</v>
      </c>
      <c r="U25" s="1">
        <f t="shared" si="82"/>
        <v>0.66438356164383561</v>
      </c>
      <c r="V25" s="1">
        <f t="shared" si="83"/>
        <v>1.1649135008258715E-2</v>
      </c>
      <c r="W25" s="1">
        <v>295</v>
      </c>
      <c r="X25" s="1">
        <v>22688</v>
      </c>
      <c r="Y25" s="1">
        <v>295</v>
      </c>
      <c r="Z25" s="1">
        <v>144</v>
      </c>
      <c r="AA25" s="1">
        <f t="shared" si="84"/>
        <v>23422</v>
      </c>
      <c r="AB25" s="3">
        <f t="shared" si="85"/>
        <v>0.57337220602526728</v>
      </c>
      <c r="AC25" s="3">
        <f t="shared" si="86"/>
        <v>0.62872975277067344</v>
      </c>
      <c r="AD25" s="1">
        <f t="shared" si="87"/>
        <v>0.67198177676537585</v>
      </c>
      <c r="AE25" s="1">
        <f t="shared" si="88"/>
        <v>1.283557412000174E-2</v>
      </c>
      <c r="AF25">
        <f t="shared" si="16"/>
        <v>0.64053087856656654</v>
      </c>
      <c r="AG25">
        <f t="shared" si="17"/>
        <v>0.67811730519680646</v>
      </c>
      <c r="AH25">
        <f t="shared" si="11"/>
        <v>1.1709316467877727E-2</v>
      </c>
    </row>
    <row r="26" spans="1:34" x14ac:dyDescent="0.25">
      <c r="A26" s="19"/>
      <c r="B26" s="19"/>
      <c r="C26" s="2" t="s">
        <v>10</v>
      </c>
      <c r="D26" s="1" t="s">
        <v>11</v>
      </c>
      <c r="E26" s="1">
        <v>447</v>
      </c>
      <c r="F26" s="1">
        <v>21701</v>
      </c>
      <c r="G26" s="1">
        <v>1976</v>
      </c>
      <c r="H26" s="1">
        <v>0</v>
      </c>
      <c r="I26" s="1">
        <f t="shared" si="48"/>
        <v>24124</v>
      </c>
      <c r="J26" s="3">
        <f t="shared" si="0"/>
        <v>0.31149825783972124</v>
      </c>
      <c r="K26" s="3">
        <f t="shared" si="13"/>
        <v>0.53075279031109002</v>
      </c>
      <c r="L26" s="1">
        <f t="shared" si="14"/>
        <v>1</v>
      </c>
      <c r="M26" s="1">
        <f t="shared" si="15"/>
        <v>8.3456518984668659E-2</v>
      </c>
      <c r="N26" s="1">
        <v>438</v>
      </c>
      <c r="O26" s="1">
        <v>21202</v>
      </c>
      <c r="P26" s="1">
        <v>1804</v>
      </c>
      <c r="Q26" s="1">
        <v>0</v>
      </c>
      <c r="R26" s="1">
        <f t="shared" si="79"/>
        <v>23444</v>
      </c>
      <c r="S26" s="3">
        <f t="shared" si="80"/>
        <v>0.32686567164179103</v>
      </c>
      <c r="T26" s="3">
        <f t="shared" si="81"/>
        <v>0.54832248372558834</v>
      </c>
      <c r="U26" s="1">
        <f t="shared" si="82"/>
        <v>1</v>
      </c>
      <c r="V26" s="1">
        <f t="shared" si="83"/>
        <v>7.8414326697383296E-2</v>
      </c>
      <c r="W26" s="1">
        <v>439</v>
      </c>
      <c r="X26" s="1">
        <v>21352</v>
      </c>
      <c r="Y26" s="1">
        <v>1631</v>
      </c>
      <c r="Z26" s="1">
        <v>0</v>
      </c>
      <c r="AA26" s="1">
        <f t="shared" si="84"/>
        <v>23422</v>
      </c>
      <c r="AB26" s="3">
        <f t="shared" si="85"/>
        <v>0.34994021522518931</v>
      </c>
      <c r="AC26" s="3">
        <f t="shared" si="86"/>
        <v>0.57370622059592269</v>
      </c>
      <c r="AD26" s="1">
        <f t="shared" si="87"/>
        <v>1</v>
      </c>
      <c r="AE26" s="1">
        <f t="shared" si="88"/>
        <v>7.096549623634861E-2</v>
      </c>
      <c r="AF26">
        <f t="shared" si="16"/>
        <v>0.55092716487753368</v>
      </c>
      <c r="AG26">
        <f t="shared" si="17"/>
        <v>1</v>
      </c>
      <c r="AH26">
        <f t="shared" si="11"/>
        <v>7.7612113972800198E-2</v>
      </c>
    </row>
    <row r="27" spans="1:34" x14ac:dyDescent="0.25">
      <c r="A27" s="17" t="s">
        <v>19</v>
      </c>
      <c r="B27" s="17">
        <v>21</v>
      </c>
      <c r="C27" s="2" t="s">
        <v>8</v>
      </c>
      <c r="D27" s="1" t="s">
        <v>11</v>
      </c>
      <c r="E27" s="1">
        <v>388</v>
      </c>
      <c r="F27" s="1">
        <v>22603</v>
      </c>
      <c r="G27" s="1">
        <v>414</v>
      </c>
      <c r="H27" s="1">
        <v>53</v>
      </c>
      <c r="I27" s="1">
        <f t="shared" si="48"/>
        <v>23458</v>
      </c>
      <c r="J27" s="3">
        <f t="shared" ref="J27:J29" si="89">(E27/(E27+((G27+H27)/2)))</f>
        <v>0.62429605792437648</v>
      </c>
      <c r="K27" s="3">
        <f t="shared" ref="K27:K29" si="90">((5*E27)/((5*E27)+(4*H27)+G27))</f>
        <v>0.75604053000779425</v>
      </c>
      <c r="L27" s="1">
        <f t="shared" si="14"/>
        <v>0.8798185941043084</v>
      </c>
      <c r="M27" s="1">
        <f t="shared" si="15"/>
        <v>1.7986705478559326E-2</v>
      </c>
      <c r="N27" s="1">
        <v>420</v>
      </c>
      <c r="O27" s="1">
        <v>22385</v>
      </c>
      <c r="P27" s="1">
        <v>614</v>
      </c>
      <c r="Q27" s="1">
        <v>17</v>
      </c>
      <c r="R27" s="1">
        <f t="shared" ref="R27:R29" si="91">SUM(N27+O27+P27+Q27)</f>
        <v>23436</v>
      </c>
      <c r="S27" s="3">
        <f t="shared" ref="S27:S29" si="92">(N27/(N27+((P27+Q27)/2)))</f>
        <v>0.57104010876954447</v>
      </c>
      <c r="T27" s="3">
        <f t="shared" ref="T27:T29" si="93">((5*N27)/((5*N27)+(4*Q27)+P27))</f>
        <v>0.75485262401150255</v>
      </c>
      <c r="U27" s="1">
        <f t="shared" ref="U27:U29" si="94">SUM(N27/(N27+Q27))</f>
        <v>0.9610983981693364</v>
      </c>
      <c r="V27" s="1">
        <f t="shared" ref="V27:V29" si="95">SUM(P27/(P27+O27))</f>
        <v>2.6696812904908909E-2</v>
      </c>
      <c r="W27" s="1">
        <v>401</v>
      </c>
      <c r="X27" s="1">
        <v>22422</v>
      </c>
      <c r="Y27" s="1">
        <v>603</v>
      </c>
      <c r="Z27" s="1">
        <v>43</v>
      </c>
      <c r="AA27" s="1">
        <f t="shared" ref="AA27:AA29" si="96">SUM(W27+X27+Y27+Z27)</f>
        <v>23469</v>
      </c>
      <c r="AB27" s="3">
        <f t="shared" ref="AB27:AB29" si="97">(W27/(W27+((Y27+Z27)/2)))</f>
        <v>0.55386740331491713</v>
      </c>
      <c r="AC27" s="3">
        <f t="shared" ref="AC27:AC29" si="98">((5*W27)/((5*W27)+(4*Z27)+Y27))</f>
        <v>0.72122302158273377</v>
      </c>
      <c r="AD27" s="1">
        <f t="shared" ref="AD27:AD29" si="99">SUM(W27/(W27+Z27))</f>
        <v>0.90315315315315314</v>
      </c>
      <c r="AE27" s="1">
        <f t="shared" ref="AE27:AE29" si="100">SUM(Y27/(Y27+X27))</f>
        <v>2.6188925081433223E-2</v>
      </c>
      <c r="AF27">
        <f t="shared" si="16"/>
        <v>0.74403872520067671</v>
      </c>
      <c r="AG27">
        <f t="shared" si="17"/>
        <v>0.91469004847559932</v>
      </c>
      <c r="AH27">
        <f t="shared" si="11"/>
        <v>2.3624147821633818E-2</v>
      </c>
    </row>
    <row r="28" spans="1:34" x14ac:dyDescent="0.25">
      <c r="A28" s="18"/>
      <c r="B28" s="18"/>
      <c r="C28" s="2" t="s">
        <v>9</v>
      </c>
      <c r="D28" s="1" t="s">
        <v>11</v>
      </c>
      <c r="E28" s="1">
        <v>429</v>
      </c>
      <c r="F28" s="1">
        <v>22734</v>
      </c>
      <c r="G28" s="1">
        <v>283</v>
      </c>
      <c r="H28" s="1">
        <v>12</v>
      </c>
      <c r="I28" s="1">
        <f t="shared" si="48"/>
        <v>23458</v>
      </c>
      <c r="J28" s="3">
        <f t="shared" si="89"/>
        <v>0.74414570685169124</v>
      </c>
      <c r="K28" s="3">
        <f t="shared" si="90"/>
        <v>0.86631663974151862</v>
      </c>
      <c r="L28" s="1">
        <f t="shared" si="14"/>
        <v>0.97278911564625847</v>
      </c>
      <c r="M28" s="1">
        <f t="shared" si="15"/>
        <v>1.2295260025198766E-2</v>
      </c>
      <c r="N28" s="1">
        <v>425</v>
      </c>
      <c r="O28" s="1">
        <v>22677</v>
      </c>
      <c r="P28" s="1">
        <v>322</v>
      </c>
      <c r="Q28" s="1">
        <v>12</v>
      </c>
      <c r="R28" s="1">
        <f t="shared" si="91"/>
        <v>23436</v>
      </c>
      <c r="S28" s="3">
        <f t="shared" si="92"/>
        <v>0.71790540540540537</v>
      </c>
      <c r="T28" s="3">
        <f t="shared" si="93"/>
        <v>0.85170340681362722</v>
      </c>
      <c r="U28" s="1">
        <f t="shared" si="94"/>
        <v>0.97254004576659037</v>
      </c>
      <c r="V28" s="1">
        <f t="shared" si="95"/>
        <v>1.4000608722118352E-2</v>
      </c>
      <c r="W28" s="1">
        <v>431</v>
      </c>
      <c r="X28" s="1">
        <v>22705</v>
      </c>
      <c r="Y28" s="1">
        <v>320</v>
      </c>
      <c r="Z28" s="1">
        <v>13</v>
      </c>
      <c r="AA28" s="1">
        <f t="shared" si="96"/>
        <v>23469</v>
      </c>
      <c r="AB28" s="3">
        <f t="shared" si="97"/>
        <v>0.72133891213389123</v>
      </c>
      <c r="AC28" s="3">
        <f t="shared" si="98"/>
        <v>0.85278986941036805</v>
      </c>
      <c r="AD28" s="1">
        <f t="shared" si="99"/>
        <v>0.97072072072072069</v>
      </c>
      <c r="AE28" s="1">
        <f t="shared" si="100"/>
        <v>1.3897937024972856E-2</v>
      </c>
      <c r="AF28">
        <f t="shared" si="16"/>
        <v>0.85693663865517122</v>
      </c>
      <c r="AG28">
        <f t="shared" si="17"/>
        <v>0.97201662737785666</v>
      </c>
      <c r="AH28">
        <f t="shared" si="11"/>
        <v>1.3397935257429992E-2</v>
      </c>
    </row>
    <row r="29" spans="1:34" x14ac:dyDescent="0.25">
      <c r="A29" s="19"/>
      <c r="B29" s="19"/>
      <c r="C29" s="2" t="s">
        <v>10</v>
      </c>
      <c r="D29" s="1" t="s">
        <v>11</v>
      </c>
      <c r="E29" s="1">
        <v>441</v>
      </c>
      <c r="F29" s="1">
        <v>21518</v>
      </c>
      <c r="G29" s="1">
        <v>1499</v>
      </c>
      <c r="H29" s="1">
        <v>0</v>
      </c>
      <c r="I29" s="1">
        <v>23458</v>
      </c>
      <c r="J29" s="3">
        <f t="shared" si="89"/>
        <v>0.37043259134817302</v>
      </c>
      <c r="K29" s="3">
        <f t="shared" si="90"/>
        <v>0.59530237580993517</v>
      </c>
      <c r="L29" s="1">
        <f t="shared" si="14"/>
        <v>1</v>
      </c>
      <c r="M29" s="1">
        <f t="shared" si="15"/>
        <v>6.5125776599904414E-2</v>
      </c>
      <c r="N29" s="1">
        <v>437</v>
      </c>
      <c r="O29" s="1">
        <v>21328</v>
      </c>
      <c r="P29" s="1">
        <v>1671</v>
      </c>
      <c r="Q29" s="1">
        <v>0</v>
      </c>
      <c r="R29" s="1">
        <f t="shared" si="91"/>
        <v>23436</v>
      </c>
      <c r="S29" s="3">
        <f t="shared" si="92"/>
        <v>0.34341846758349703</v>
      </c>
      <c r="T29" s="3">
        <f t="shared" si="93"/>
        <v>0.56664937759336098</v>
      </c>
      <c r="U29" s="1">
        <f t="shared" si="94"/>
        <v>1</v>
      </c>
      <c r="V29" s="1">
        <f t="shared" si="95"/>
        <v>7.2655332840558279E-2</v>
      </c>
      <c r="W29" s="1">
        <v>444</v>
      </c>
      <c r="X29" s="1">
        <v>21210</v>
      </c>
      <c r="Y29" s="1">
        <v>1815</v>
      </c>
      <c r="Z29" s="1">
        <v>0</v>
      </c>
      <c r="AA29" s="1">
        <f t="shared" si="96"/>
        <v>23469</v>
      </c>
      <c r="AB29" s="3">
        <f t="shared" si="97"/>
        <v>0.32852386237513875</v>
      </c>
      <c r="AC29" s="3">
        <f t="shared" si="98"/>
        <v>0.55018587360594795</v>
      </c>
      <c r="AD29" s="1">
        <f t="shared" si="99"/>
        <v>1</v>
      </c>
      <c r="AE29" s="1">
        <f t="shared" si="100"/>
        <v>7.8827361563517911E-2</v>
      </c>
      <c r="AF29">
        <f t="shared" si="16"/>
        <v>0.57071254233641466</v>
      </c>
      <c r="AG29">
        <f t="shared" si="17"/>
        <v>1</v>
      </c>
      <c r="AH29">
        <f t="shared" si="11"/>
        <v>7.2202823667993535E-2</v>
      </c>
    </row>
    <row r="32" spans="1:34" x14ac:dyDescent="0.25">
      <c r="A32" t="s">
        <v>43</v>
      </c>
      <c r="B32" t="s">
        <v>46</v>
      </c>
    </row>
    <row r="35" spans="1:24" x14ac:dyDescent="0.25">
      <c r="B35" t="s">
        <v>52</v>
      </c>
    </row>
    <row r="37" spans="1:24" x14ac:dyDescent="0.25">
      <c r="A37" s="8" t="s">
        <v>50</v>
      </c>
      <c r="B37" s="8" t="s">
        <v>8</v>
      </c>
      <c r="C37" s="8" t="s">
        <v>9</v>
      </c>
      <c r="D37" s="8" t="s">
        <v>10</v>
      </c>
      <c r="T37" s="3"/>
      <c r="U37" s="3"/>
      <c r="V37" s="3"/>
      <c r="W37" s="3"/>
      <c r="X37" s="3"/>
    </row>
    <row r="38" spans="1:24" x14ac:dyDescent="0.25">
      <c r="A38" s="9">
        <v>0</v>
      </c>
      <c r="B38" s="1">
        <v>0.74403872520067671</v>
      </c>
      <c r="C38" s="1">
        <v>0.85693663865517122</v>
      </c>
      <c r="D38" s="1">
        <v>0.57071254233641466</v>
      </c>
      <c r="P38" s="17"/>
      <c r="Q38" s="17"/>
      <c r="R38" s="2"/>
      <c r="S38" s="1"/>
      <c r="T38" s="1"/>
      <c r="U38" s="1"/>
      <c r="V38" s="1"/>
      <c r="W38" s="1"/>
      <c r="X38" s="1"/>
    </row>
    <row r="39" spans="1:24" x14ac:dyDescent="0.25">
      <c r="A39" s="10">
        <v>5.0000000000000001E-4</v>
      </c>
      <c r="B39" s="1">
        <v>0.67521245185408107</v>
      </c>
      <c r="C39" s="1">
        <v>0.62188818977437232</v>
      </c>
      <c r="D39" s="1">
        <v>0.51317639169641593</v>
      </c>
      <c r="P39" s="18"/>
      <c r="Q39" s="18"/>
      <c r="R39" s="2"/>
      <c r="S39" s="1"/>
      <c r="T39" s="1"/>
      <c r="U39" s="1"/>
      <c r="V39" s="1"/>
      <c r="W39" s="1"/>
      <c r="X39" s="1"/>
    </row>
    <row r="40" spans="1:24" x14ac:dyDescent="0.25">
      <c r="A40" s="10">
        <v>1E-3</v>
      </c>
      <c r="B40" s="1">
        <v>0.68153397634169577</v>
      </c>
      <c r="C40" s="1">
        <v>0.64053087856656654</v>
      </c>
      <c r="D40" s="1">
        <v>0.55092716487753368</v>
      </c>
      <c r="P40" s="19"/>
      <c r="Q40" s="19"/>
      <c r="R40" s="2"/>
      <c r="S40" s="1"/>
      <c r="T40" s="1"/>
      <c r="U40" s="1"/>
      <c r="V40" s="1"/>
      <c r="W40" s="1"/>
      <c r="X40" s="1"/>
    </row>
    <row r="41" spans="1:24" x14ac:dyDescent="0.25">
      <c r="A41" s="10">
        <v>1.5E-3</v>
      </c>
      <c r="B41" s="1">
        <v>0.65851296244538793</v>
      </c>
      <c r="C41" s="1">
        <v>0.6374355845294718</v>
      </c>
      <c r="D41" s="1">
        <v>0.53819821501372067</v>
      </c>
      <c r="P41" s="17"/>
      <c r="Q41" s="17"/>
      <c r="R41" s="2"/>
      <c r="S41" s="1"/>
      <c r="T41" s="1"/>
      <c r="U41" s="1"/>
      <c r="V41" s="1"/>
      <c r="W41" s="1"/>
      <c r="X41" s="1"/>
    </row>
    <row r="42" spans="1:24" x14ac:dyDescent="0.25">
      <c r="A42" s="10">
        <v>2E-3</v>
      </c>
      <c r="B42" s="1">
        <v>0.6610109924833526</v>
      </c>
      <c r="C42" s="1">
        <v>0.63136106914677625</v>
      </c>
      <c r="D42" s="1">
        <v>0.55434824974855668</v>
      </c>
      <c r="P42" s="18"/>
      <c r="Q42" s="18"/>
      <c r="R42" s="2"/>
      <c r="S42" s="1"/>
      <c r="T42" s="1"/>
      <c r="U42" s="1"/>
      <c r="V42" s="1"/>
      <c r="W42" s="1"/>
      <c r="X42" s="1"/>
    </row>
    <row r="43" spans="1:24" x14ac:dyDescent="0.25">
      <c r="A43" s="10">
        <v>2.5000000000000001E-3</v>
      </c>
      <c r="B43" s="1">
        <v>0.64492484522932392</v>
      </c>
      <c r="C43" s="1">
        <v>0.56959423629922479</v>
      </c>
      <c r="D43" s="1">
        <v>0.55782910897146321</v>
      </c>
      <c r="P43" s="19"/>
      <c r="Q43" s="19"/>
      <c r="R43" s="2"/>
      <c r="S43" s="1"/>
      <c r="T43" s="1"/>
      <c r="U43" s="1"/>
      <c r="V43" s="1"/>
      <c r="W43" s="1"/>
      <c r="X43" s="1"/>
    </row>
    <row r="44" spans="1:24" x14ac:dyDescent="0.25">
      <c r="A44" s="10">
        <v>3.0000000000000001E-3</v>
      </c>
      <c r="B44" s="1">
        <v>0.63696082660750419</v>
      </c>
      <c r="C44" s="1">
        <v>0.59096745622388702</v>
      </c>
      <c r="D44" s="1">
        <v>0.55611865839493213</v>
      </c>
    </row>
    <row r="45" spans="1:24" x14ac:dyDescent="0.25">
      <c r="A45" s="10">
        <v>3.5000000000000001E-3</v>
      </c>
      <c r="B45" s="1">
        <v>0.62280205875208228</v>
      </c>
      <c r="C45" s="1">
        <v>0.56022454689591827</v>
      </c>
      <c r="D45" s="1">
        <v>0.56118012882729484</v>
      </c>
    </row>
    <row r="46" spans="1:24" x14ac:dyDescent="0.25">
      <c r="A46" s="10">
        <v>3.8999999999999998E-3</v>
      </c>
      <c r="B46" s="1">
        <v>0.63850954834048634</v>
      </c>
      <c r="C46" s="1">
        <v>0.56834277506707009</v>
      </c>
      <c r="D46" s="1">
        <v>0.56370256667060958</v>
      </c>
    </row>
    <row r="47" spans="1:24" x14ac:dyDescent="0.25">
      <c r="B47">
        <f>AVERAGE(B38:B46)</f>
        <v>0.66261182080606573</v>
      </c>
      <c r="C47">
        <f>AVERAGE(C38:C46)</f>
        <v>0.63080904168427332</v>
      </c>
      <c r="D47">
        <f>AVERAGE(D38:D46)</f>
        <v>0.55179922517077129</v>
      </c>
    </row>
    <row r="50" spans="1:4" x14ac:dyDescent="0.25">
      <c r="B50" t="s">
        <v>51</v>
      </c>
    </row>
    <row r="52" spans="1:4" x14ac:dyDescent="0.25">
      <c r="A52" s="8"/>
      <c r="B52" s="8" t="s">
        <v>8</v>
      </c>
      <c r="C52" s="8" t="s">
        <v>9</v>
      </c>
      <c r="D52" s="8" t="s">
        <v>10</v>
      </c>
    </row>
    <row r="53" spans="1:4" x14ac:dyDescent="0.25">
      <c r="A53" s="9">
        <v>0</v>
      </c>
      <c r="B53" s="1">
        <v>0.91469004847559932</v>
      </c>
      <c r="C53" s="1">
        <v>0.97201662737785666</v>
      </c>
      <c r="D53" s="1">
        <v>1</v>
      </c>
    </row>
    <row r="54" spans="1:4" x14ac:dyDescent="0.25">
      <c r="A54" s="10">
        <v>5.0000000000000001E-4</v>
      </c>
      <c r="B54" s="1">
        <v>0.81504125640223568</v>
      </c>
      <c r="C54" s="1">
        <v>0.67811730519680646</v>
      </c>
      <c r="D54" s="1">
        <v>1</v>
      </c>
    </row>
    <row r="55" spans="1:4" x14ac:dyDescent="0.25">
      <c r="A55" s="10">
        <v>1E-3</v>
      </c>
      <c r="B55" s="1">
        <v>0.78145912105622017</v>
      </c>
      <c r="C55" s="1">
        <v>0.66933559233317508</v>
      </c>
      <c r="D55" s="1">
        <v>1</v>
      </c>
    </row>
    <row r="56" spans="1:4" x14ac:dyDescent="0.25">
      <c r="A56" s="10">
        <v>1.5E-3</v>
      </c>
      <c r="B56" s="1">
        <v>0.75053846159800053</v>
      </c>
      <c r="C56" s="1">
        <v>0.62214777043244573</v>
      </c>
      <c r="D56" s="1">
        <v>1</v>
      </c>
    </row>
    <row r="57" spans="1:4" x14ac:dyDescent="0.25">
      <c r="A57" s="10">
        <v>2E-3</v>
      </c>
      <c r="B57" s="1">
        <v>0.82273583552267571</v>
      </c>
      <c r="C57" s="1">
        <v>0.659828568048898</v>
      </c>
      <c r="D57" s="1">
        <v>1</v>
      </c>
    </row>
    <row r="58" spans="1:4" x14ac:dyDescent="0.25">
      <c r="A58" s="10">
        <v>2.5000000000000001E-3</v>
      </c>
      <c r="B58" s="1">
        <v>0.80057446710377089</v>
      </c>
      <c r="C58" s="1">
        <v>0.68191057461391225</v>
      </c>
      <c r="D58" s="1">
        <v>1</v>
      </c>
    </row>
    <row r="59" spans="1:4" x14ac:dyDescent="0.25">
      <c r="A59" s="10">
        <v>3.0000000000000001E-3</v>
      </c>
      <c r="B59" s="1">
        <v>0.76073555748476573</v>
      </c>
      <c r="C59" s="1">
        <v>0.60030098711664071</v>
      </c>
      <c r="D59" s="1">
        <v>1</v>
      </c>
    </row>
    <row r="60" spans="1:4" x14ac:dyDescent="0.25">
      <c r="A60" s="10">
        <v>3.5000000000000001E-3</v>
      </c>
      <c r="B60" s="1">
        <v>0.74241053698917792</v>
      </c>
      <c r="C60" s="1">
        <v>0.58382744279526022</v>
      </c>
      <c r="D60" s="1">
        <v>1</v>
      </c>
    </row>
    <row r="61" spans="1:4" x14ac:dyDescent="0.25">
      <c r="A61" s="10">
        <v>3.8999999999999998E-3</v>
      </c>
      <c r="B61" s="1">
        <v>0.74668552229342511</v>
      </c>
      <c r="C61" s="1">
        <v>0.59810099582533638</v>
      </c>
      <c r="D61" s="1">
        <v>1</v>
      </c>
    </row>
    <row r="62" spans="1:4" x14ac:dyDescent="0.25">
      <c r="B62">
        <f>AVERAGE(B53:B61)</f>
        <v>0.79276342299176339</v>
      </c>
      <c r="C62">
        <f t="shared" ref="C62:D62" si="101">AVERAGE(C53:C61)</f>
        <v>0.67395398486003688</v>
      </c>
      <c r="D62">
        <f t="shared" si="101"/>
        <v>1</v>
      </c>
    </row>
    <row r="63" spans="1:4" x14ac:dyDescent="0.25">
      <c r="B63" t="s">
        <v>37</v>
      </c>
    </row>
    <row r="64" spans="1:4" x14ac:dyDescent="0.25">
      <c r="A64" s="8"/>
      <c r="B64" s="8" t="s">
        <v>8</v>
      </c>
      <c r="C64" s="8" t="s">
        <v>9</v>
      </c>
      <c r="D64" s="8" t="s">
        <v>10</v>
      </c>
    </row>
    <row r="65" spans="1:4" x14ac:dyDescent="0.25">
      <c r="A65" s="9">
        <v>0</v>
      </c>
      <c r="B65" s="1">
        <v>2.3624147821633818E-2</v>
      </c>
      <c r="C65" s="1">
        <v>1.3397935257429992E-2</v>
      </c>
      <c r="D65" s="1">
        <v>7.2202823667993535E-2</v>
      </c>
    </row>
    <row r="66" spans="1:4" x14ac:dyDescent="0.25">
      <c r="A66" s="10">
        <v>5.0000000000000001E-4</v>
      </c>
      <c r="B66" s="1">
        <v>2.2139248337361622E-2</v>
      </c>
      <c r="C66" s="1">
        <v>1.1709316467877727E-2</v>
      </c>
      <c r="D66" s="1">
        <v>7.7612113972800198E-2</v>
      </c>
    </row>
    <row r="67" spans="1:4" x14ac:dyDescent="0.25">
      <c r="A67" s="10">
        <v>1E-3</v>
      </c>
      <c r="B67" s="1">
        <v>2.1250170847949636E-2</v>
      </c>
      <c r="C67" s="1">
        <v>1.2037949584674433E-2</v>
      </c>
      <c r="D67" s="1">
        <v>7.6844515715587897E-2</v>
      </c>
    </row>
    <row r="68" spans="1:4" x14ac:dyDescent="0.25">
      <c r="A68" s="10">
        <v>1.5E-3</v>
      </c>
      <c r="B68" s="1">
        <v>2.1559463014278912E-2</v>
      </c>
      <c r="C68" s="1">
        <v>1.2149304487968462E-2</v>
      </c>
      <c r="D68" s="1">
        <v>7.6648407523010095E-2</v>
      </c>
    </row>
    <row r="69" spans="1:4" x14ac:dyDescent="0.25">
      <c r="A69" s="10">
        <v>2E-3</v>
      </c>
      <c r="B69" s="1">
        <v>2.3940183505731457E-2</v>
      </c>
      <c r="C69" s="1">
        <v>1.2230177262135067E-2</v>
      </c>
      <c r="D69" s="1">
        <v>9.126318948138655E-2</v>
      </c>
    </row>
    <row r="70" spans="1:4" x14ac:dyDescent="0.25">
      <c r="A70" s="10">
        <v>2.5000000000000001E-3</v>
      </c>
      <c r="B70" s="1">
        <v>2.4232397736919417E-2</v>
      </c>
      <c r="C70" s="1">
        <v>1.2638752766886962E-2</v>
      </c>
      <c r="D70" s="1">
        <v>8.3021696741808385E-2</v>
      </c>
    </row>
    <row r="71" spans="1:4" x14ac:dyDescent="0.25">
      <c r="A71" s="10">
        <v>3.0000000000000001E-3</v>
      </c>
      <c r="B71" s="1">
        <v>2.1485771352557345E-2</v>
      </c>
      <c r="C71" s="1">
        <v>1.2634609908881734E-2</v>
      </c>
      <c r="D71" s="1">
        <v>7.6083825384697754E-2</v>
      </c>
    </row>
    <row r="72" spans="1:4" x14ac:dyDescent="0.25">
      <c r="A72" s="10">
        <v>3.5000000000000001E-3</v>
      </c>
      <c r="B72" s="1">
        <v>2.3410255133161455E-2</v>
      </c>
      <c r="C72" s="1">
        <v>1.2003029238338396E-2</v>
      </c>
      <c r="D72" s="1">
        <v>7.5474240521785765E-2</v>
      </c>
    </row>
    <row r="73" spans="1:4" x14ac:dyDescent="0.25">
      <c r="A73" s="10">
        <v>3.8999999999999998E-3</v>
      </c>
      <c r="B73" s="1">
        <v>2.0776682317521632E-2</v>
      </c>
      <c r="C73" s="1">
        <v>1.2609690402574356E-2</v>
      </c>
      <c r="D73" s="1">
        <v>7.5022816479907828E-2</v>
      </c>
    </row>
    <row r="74" spans="1:4" x14ac:dyDescent="0.25">
      <c r="B74">
        <f>AVERAGE(B65:B73)</f>
        <v>2.2490924451901699E-2</v>
      </c>
      <c r="C74">
        <f t="shared" ref="C74:D74" si="102">AVERAGE(C65:C73)</f>
        <v>1.2378973930751902E-2</v>
      </c>
      <c r="D74">
        <f t="shared" si="102"/>
        <v>7.8241514387664218E-2</v>
      </c>
    </row>
  </sheetData>
  <mergeCells count="26">
    <mergeCell ref="P38:P40"/>
    <mergeCell ref="Q38:Q40"/>
    <mergeCell ref="P41:P43"/>
    <mergeCell ref="Q41:Q43"/>
    <mergeCell ref="N1:V1"/>
    <mergeCell ref="W1:AE1"/>
    <mergeCell ref="A1:A2"/>
    <mergeCell ref="A3:A5"/>
    <mergeCell ref="B3:B5"/>
    <mergeCell ref="A6:A8"/>
    <mergeCell ref="B6:B8"/>
    <mergeCell ref="B1:M1"/>
    <mergeCell ref="A9:A11"/>
    <mergeCell ref="B9:B11"/>
    <mergeCell ref="A12:A14"/>
    <mergeCell ref="B12:B14"/>
    <mergeCell ref="A15:A17"/>
    <mergeCell ref="B15:B17"/>
    <mergeCell ref="A27:A29"/>
    <mergeCell ref="B27:B29"/>
    <mergeCell ref="A18:A20"/>
    <mergeCell ref="B18:B20"/>
    <mergeCell ref="A21:A23"/>
    <mergeCell ref="B21:B23"/>
    <mergeCell ref="A24:A26"/>
    <mergeCell ref="B24:B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80AAC-9B15-48C4-AA3E-FCF78E05CF68}">
  <dimension ref="A1:AH69"/>
  <sheetViews>
    <sheetView topLeftCell="G1" zoomScaleNormal="100" workbookViewId="0">
      <selection activeCell="O30" sqref="O30"/>
    </sheetView>
  </sheetViews>
  <sheetFormatPr defaultRowHeight="15" x14ac:dyDescent="0.25"/>
  <cols>
    <col min="1" max="1" width="31.28515625" customWidth="1"/>
    <col min="3" max="3" width="14.140625" customWidth="1"/>
    <col min="4" max="4" width="13.7109375" customWidth="1"/>
    <col min="8" max="8" width="11.85546875" customWidth="1"/>
    <col min="9" max="9" width="12.5703125" customWidth="1"/>
  </cols>
  <sheetData>
    <row r="1" spans="1:34" x14ac:dyDescent="0.25">
      <c r="A1" s="21" t="s">
        <v>20</v>
      </c>
      <c r="B1" s="21" t="s">
        <v>6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0" t="s">
        <v>47</v>
      </c>
      <c r="O1" s="20"/>
      <c r="P1" s="20"/>
      <c r="Q1" s="20"/>
      <c r="R1" s="20"/>
      <c r="S1" s="20"/>
      <c r="T1" s="20"/>
      <c r="U1" s="20"/>
      <c r="V1" s="20"/>
      <c r="W1" s="20" t="s">
        <v>48</v>
      </c>
      <c r="X1" s="20"/>
      <c r="Y1" s="20"/>
      <c r="Z1" s="20"/>
      <c r="AA1" s="20"/>
      <c r="AB1" s="20"/>
      <c r="AC1" s="20"/>
      <c r="AD1" s="20"/>
      <c r="AE1" s="20"/>
      <c r="AF1" t="s">
        <v>49</v>
      </c>
    </row>
    <row r="2" spans="1:34" x14ac:dyDescent="0.25">
      <c r="A2" s="21"/>
      <c r="B2" s="3" t="s">
        <v>0</v>
      </c>
      <c r="C2" s="3" t="s">
        <v>5</v>
      </c>
      <c r="D2" s="3" t="s">
        <v>22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21</v>
      </c>
      <c r="J2" s="3" t="s">
        <v>32</v>
      </c>
      <c r="K2" s="4" t="s">
        <v>33</v>
      </c>
      <c r="L2" s="3" t="s">
        <v>51</v>
      </c>
      <c r="M2" s="3" t="s">
        <v>37</v>
      </c>
      <c r="N2" s="3" t="s">
        <v>1</v>
      </c>
      <c r="O2" s="3" t="s">
        <v>2</v>
      </c>
      <c r="P2" s="3" t="s">
        <v>3</v>
      </c>
      <c r="Q2" s="3" t="s">
        <v>4</v>
      </c>
      <c r="R2" s="3" t="s">
        <v>21</v>
      </c>
      <c r="S2" s="3" t="s">
        <v>32</v>
      </c>
      <c r="T2" s="3" t="s">
        <v>33</v>
      </c>
      <c r="U2" s="3" t="s">
        <v>51</v>
      </c>
      <c r="V2" s="3" t="s">
        <v>37</v>
      </c>
      <c r="W2" s="3" t="s">
        <v>1</v>
      </c>
      <c r="X2" s="3" t="s">
        <v>2</v>
      </c>
      <c r="Y2" s="3" t="s">
        <v>3</v>
      </c>
      <c r="Z2" s="3" t="s">
        <v>4</v>
      </c>
      <c r="AA2" s="3" t="s">
        <v>21</v>
      </c>
      <c r="AB2" s="3" t="s">
        <v>32</v>
      </c>
      <c r="AC2" s="3" t="s">
        <v>33</v>
      </c>
      <c r="AD2" s="3" t="s">
        <v>51</v>
      </c>
      <c r="AE2" s="3" t="s">
        <v>37</v>
      </c>
      <c r="AF2" s="4" t="s">
        <v>33</v>
      </c>
      <c r="AG2" s="4" t="s">
        <v>51</v>
      </c>
      <c r="AH2" s="13" t="s">
        <v>37</v>
      </c>
    </row>
    <row r="3" spans="1:34" x14ac:dyDescent="0.25">
      <c r="A3" s="21" t="s">
        <v>25</v>
      </c>
      <c r="B3" s="21">
        <v>25</v>
      </c>
      <c r="C3" s="2" t="s">
        <v>8</v>
      </c>
      <c r="D3" s="1" t="s">
        <v>11</v>
      </c>
      <c r="E3" s="1">
        <v>622</v>
      </c>
      <c r="F3" s="1">
        <v>27186</v>
      </c>
      <c r="G3" s="1">
        <v>14406</v>
      </c>
      <c r="H3" s="1">
        <v>93</v>
      </c>
      <c r="I3" s="1">
        <f t="shared" ref="I3:I23" si="0">SUM(E3+F3+G3+H3)</f>
        <v>42307</v>
      </c>
      <c r="J3" s="3">
        <f t="shared" ref="J3:J26" si="1">(E3/(E3+((G3+H3)/2)))</f>
        <v>7.9019246649304459E-2</v>
      </c>
      <c r="K3" s="3">
        <f>((5*E3)/((5*E3)+(4*H3)+G3))</f>
        <v>0.17385957066189625</v>
      </c>
      <c r="L3" s="1">
        <f>SUM(E3/(E3+H3))</f>
        <v>0.86993006993006994</v>
      </c>
      <c r="M3" s="1">
        <f>SUM(G3/(G3+F3))</f>
        <v>0.34636468551644545</v>
      </c>
      <c r="N3" s="1">
        <v>631</v>
      </c>
      <c r="O3" s="1">
        <v>26401</v>
      </c>
      <c r="P3" s="1">
        <v>15178</v>
      </c>
      <c r="Q3" s="1">
        <v>93</v>
      </c>
      <c r="R3" s="1">
        <f t="shared" ref="R3:R12" si="2">SUM(N3+O3+P3+Q3)</f>
        <v>42303</v>
      </c>
      <c r="S3" s="3">
        <f t="shared" ref="S3:S26" si="3">(N3/(N3+((P3+Q3)/2)))</f>
        <v>7.6332184116615256E-2</v>
      </c>
      <c r="T3" s="3">
        <f t="shared" ref="T3:T26" si="4">((5*N3)/((5*N3)+(4*Q3)+P3))</f>
        <v>0.16867147821438119</v>
      </c>
      <c r="U3" s="1">
        <f t="shared" ref="U3:U26" si="5">SUM(N3/(N3+Q3))</f>
        <v>0.87154696132596687</v>
      </c>
      <c r="V3" s="1">
        <f t="shared" ref="V3:V26" si="6">SUM(P3/(P3+O3))</f>
        <v>0.36504004425310854</v>
      </c>
      <c r="W3" s="1">
        <v>631</v>
      </c>
      <c r="X3" s="1">
        <v>27180</v>
      </c>
      <c r="Y3" s="1">
        <v>14388</v>
      </c>
      <c r="Z3" s="1">
        <v>93</v>
      </c>
      <c r="AA3" s="1">
        <f t="shared" ref="AA3:AA17" si="7">SUM(W3+X3+Y3+Z3)</f>
        <v>42292</v>
      </c>
      <c r="AB3" s="3">
        <f t="shared" ref="AB3:AB26" si="8">(W3/(W3+((Y3+Z3)/2)))</f>
        <v>8.0162611954519472E-2</v>
      </c>
      <c r="AC3" s="3">
        <f t="shared" ref="AC3:AC26" si="9">((5*W3)/((5*W3)+(4*Z3)+Y3))</f>
        <v>0.17610940552609544</v>
      </c>
      <c r="AD3" s="1">
        <f t="shared" ref="AD3:AD26" si="10">SUM(W3/(W3+Z3))</f>
        <v>0.87154696132596687</v>
      </c>
      <c r="AE3" s="1">
        <f t="shared" ref="AE3:AE26" si="11">SUM(Y3/(Y3+X3))</f>
        <v>0.34613163972286376</v>
      </c>
      <c r="AF3">
        <f>AVERAGE(K3,T3,AC3)</f>
        <v>0.17288015146745761</v>
      </c>
      <c r="AG3">
        <f>AVERAGE(L3,U3,AD3)</f>
        <v>0.8710079975273346</v>
      </c>
      <c r="AH3">
        <f>AVERAGE(M3,V3,AE3)</f>
        <v>0.35251212316413927</v>
      </c>
    </row>
    <row r="4" spans="1:34" x14ac:dyDescent="0.25">
      <c r="A4" s="21"/>
      <c r="B4" s="21"/>
      <c r="C4" s="2" t="s">
        <v>9</v>
      </c>
      <c r="D4" s="1" t="s">
        <v>11</v>
      </c>
      <c r="E4" s="1">
        <v>171</v>
      </c>
      <c r="F4" s="1">
        <v>40532</v>
      </c>
      <c r="G4" s="1">
        <v>1060</v>
      </c>
      <c r="H4" s="1">
        <v>544</v>
      </c>
      <c r="I4" s="1">
        <f t="shared" si="0"/>
        <v>42307</v>
      </c>
      <c r="J4" s="3">
        <f t="shared" si="1"/>
        <v>0.17574511819116137</v>
      </c>
      <c r="K4" s="3">
        <f t="shared" ref="K4:K26" si="12">((5*E4)/((5*E4)+(4*H4)+G4))</f>
        <v>0.20899535565876315</v>
      </c>
      <c r="L4" s="1">
        <f t="shared" ref="L4:L26" si="13">SUM(E4/(E4+H4))</f>
        <v>0.23916083916083916</v>
      </c>
      <c r="M4" s="1">
        <f t="shared" ref="M4:M26" si="14">SUM(G4/(G4+F4))</f>
        <v>2.5485670321215619E-2</v>
      </c>
      <c r="N4" s="1">
        <v>190</v>
      </c>
      <c r="O4" s="1">
        <v>40519</v>
      </c>
      <c r="P4" s="1">
        <v>1060</v>
      </c>
      <c r="Q4" s="1">
        <v>534</v>
      </c>
      <c r="R4" s="1">
        <f t="shared" si="2"/>
        <v>42303</v>
      </c>
      <c r="S4" s="3">
        <f t="shared" si="3"/>
        <v>0.19250253292806485</v>
      </c>
      <c r="T4" s="3">
        <f t="shared" si="4"/>
        <v>0.22913651712493971</v>
      </c>
      <c r="U4" s="1">
        <f t="shared" si="5"/>
        <v>0.26243093922651933</v>
      </c>
      <c r="V4" s="1">
        <f t="shared" si="6"/>
        <v>2.549363861564732E-2</v>
      </c>
      <c r="W4" s="1">
        <v>166</v>
      </c>
      <c r="X4" s="1">
        <v>40511</v>
      </c>
      <c r="Y4" s="1">
        <v>1057</v>
      </c>
      <c r="Z4" s="1">
        <v>558</v>
      </c>
      <c r="AA4" s="1">
        <f t="shared" si="7"/>
        <v>42292</v>
      </c>
      <c r="AB4" s="3">
        <f t="shared" si="8"/>
        <v>0.17051874678993323</v>
      </c>
      <c r="AC4" s="3">
        <f t="shared" si="9"/>
        <v>0.2015052197135227</v>
      </c>
      <c r="AD4" s="1">
        <f t="shared" si="10"/>
        <v>0.2292817679558011</v>
      </c>
      <c r="AE4" s="1">
        <f t="shared" si="11"/>
        <v>2.5428214010777522E-2</v>
      </c>
      <c r="AF4">
        <f t="shared" ref="AF4:AF26" si="15">AVERAGE(K4,T4,AC4)</f>
        <v>0.21321236416574185</v>
      </c>
      <c r="AG4">
        <f t="shared" ref="AG4:AG26" si="16">AVERAGE(L4,U4,AD4)</f>
        <v>0.24362451544771987</v>
      </c>
      <c r="AH4">
        <f t="shared" ref="AH4:AH26" si="17">AVERAGE(M4,V4,AE4)</f>
        <v>2.5469174315880153E-2</v>
      </c>
    </row>
    <row r="5" spans="1:34" x14ac:dyDescent="0.25">
      <c r="A5" s="21"/>
      <c r="B5" s="21"/>
      <c r="C5" s="2" t="s">
        <v>10</v>
      </c>
      <c r="D5" s="1" t="s">
        <v>11</v>
      </c>
      <c r="E5" s="1">
        <v>715</v>
      </c>
      <c r="F5" s="1">
        <v>41084</v>
      </c>
      <c r="G5" s="1">
        <v>508</v>
      </c>
      <c r="H5" s="1">
        <v>0</v>
      </c>
      <c r="I5" s="1">
        <f t="shared" si="0"/>
        <v>42307</v>
      </c>
      <c r="J5" s="3">
        <f t="shared" si="1"/>
        <v>0.73787409700722395</v>
      </c>
      <c r="K5" s="3">
        <f t="shared" si="12"/>
        <v>0.87558168013715409</v>
      </c>
      <c r="L5" s="1">
        <f t="shared" si="13"/>
        <v>1</v>
      </c>
      <c r="M5" s="1">
        <f t="shared" si="14"/>
        <v>1.2213887286016542E-2</v>
      </c>
      <c r="N5" s="1">
        <v>724</v>
      </c>
      <c r="O5" s="1">
        <v>41129</v>
      </c>
      <c r="P5" s="1">
        <v>450</v>
      </c>
      <c r="Q5" s="1">
        <v>0</v>
      </c>
      <c r="R5" s="1">
        <f t="shared" si="2"/>
        <v>42303</v>
      </c>
      <c r="S5" s="3">
        <f t="shared" si="3"/>
        <v>0.76290832455216018</v>
      </c>
      <c r="T5" s="3">
        <f t="shared" si="4"/>
        <v>0.88943488943488946</v>
      </c>
      <c r="U5" s="1">
        <f t="shared" si="5"/>
        <v>1</v>
      </c>
      <c r="V5" s="1">
        <f t="shared" si="6"/>
        <v>1.0822771110416315E-2</v>
      </c>
      <c r="W5" s="1">
        <v>724</v>
      </c>
      <c r="X5" s="1">
        <v>41157</v>
      </c>
      <c r="Y5" s="1">
        <v>411</v>
      </c>
      <c r="Z5" s="1">
        <v>0</v>
      </c>
      <c r="AA5" s="1">
        <f t="shared" si="7"/>
        <v>42292</v>
      </c>
      <c r="AB5" s="3">
        <f t="shared" si="8"/>
        <v>0.77891339429800965</v>
      </c>
      <c r="AC5" s="3">
        <f t="shared" si="9"/>
        <v>0.89804018853882406</v>
      </c>
      <c r="AD5" s="1">
        <f t="shared" si="10"/>
        <v>1</v>
      </c>
      <c r="AE5" s="1">
        <f t="shared" si="11"/>
        <v>9.887413394919168E-3</v>
      </c>
      <c r="AF5">
        <f t="shared" si="15"/>
        <v>0.8876855860369558</v>
      </c>
      <c r="AG5">
        <f t="shared" si="16"/>
        <v>1</v>
      </c>
      <c r="AH5">
        <f t="shared" si="17"/>
        <v>1.0974690597117342E-2</v>
      </c>
    </row>
    <row r="6" spans="1:34" x14ac:dyDescent="0.25">
      <c r="A6" s="21" t="s">
        <v>26</v>
      </c>
      <c r="B6" s="21">
        <v>25</v>
      </c>
      <c r="C6" s="2" t="s">
        <v>8</v>
      </c>
      <c r="D6" s="1" t="s">
        <v>11</v>
      </c>
      <c r="E6" s="1">
        <v>668</v>
      </c>
      <c r="F6" s="1">
        <v>27171</v>
      </c>
      <c r="G6" s="1">
        <v>14411</v>
      </c>
      <c r="H6" s="1">
        <v>62</v>
      </c>
      <c r="I6" s="1">
        <f t="shared" si="0"/>
        <v>42312</v>
      </c>
      <c r="J6" s="3">
        <f t="shared" si="1"/>
        <v>8.4508824087545065E-2</v>
      </c>
      <c r="K6" s="3">
        <f t="shared" si="12"/>
        <v>0.18556586477026502</v>
      </c>
      <c r="L6" s="1">
        <f t="shared" si="13"/>
        <v>0.91506849315068495</v>
      </c>
      <c r="M6" s="1">
        <f t="shared" si="14"/>
        <v>0.34656822663652542</v>
      </c>
      <c r="N6" s="1">
        <v>671</v>
      </c>
      <c r="O6" s="1">
        <v>27172</v>
      </c>
      <c r="P6" s="1">
        <v>14417</v>
      </c>
      <c r="Q6" s="1">
        <v>60</v>
      </c>
      <c r="R6" s="1">
        <f t="shared" si="2"/>
        <v>42320</v>
      </c>
      <c r="S6" s="3">
        <f t="shared" si="3"/>
        <v>8.4834692458436056E-2</v>
      </c>
      <c r="T6" s="3">
        <f t="shared" si="4"/>
        <v>0.18626471241394627</v>
      </c>
      <c r="U6" s="1">
        <f t="shared" si="5"/>
        <v>0.91792065663474687</v>
      </c>
      <c r="V6" s="1">
        <f t="shared" si="6"/>
        <v>0.34665416336050398</v>
      </c>
      <c r="W6" s="1">
        <v>717</v>
      </c>
      <c r="X6" s="1">
        <v>21360</v>
      </c>
      <c r="Y6" s="1">
        <v>20223</v>
      </c>
      <c r="Z6" s="1">
        <v>0</v>
      </c>
      <c r="AA6" s="1">
        <f t="shared" si="7"/>
        <v>42300</v>
      </c>
      <c r="AB6" s="3">
        <f t="shared" si="8"/>
        <v>6.6214157085468905E-2</v>
      </c>
      <c r="AC6" s="3">
        <f t="shared" si="9"/>
        <v>0.15057963709677419</v>
      </c>
      <c r="AD6" s="1">
        <f t="shared" si="10"/>
        <v>1</v>
      </c>
      <c r="AE6" s="1">
        <f t="shared" si="11"/>
        <v>0.48632854772382944</v>
      </c>
      <c r="AF6">
        <f t="shared" si="15"/>
        <v>0.17413673809366181</v>
      </c>
      <c r="AG6">
        <f t="shared" si="16"/>
        <v>0.94432971659514386</v>
      </c>
      <c r="AH6">
        <f t="shared" si="17"/>
        <v>0.39318364590695293</v>
      </c>
    </row>
    <row r="7" spans="1:34" x14ac:dyDescent="0.25">
      <c r="A7" s="21"/>
      <c r="B7" s="21"/>
      <c r="C7" s="2" t="s">
        <v>9</v>
      </c>
      <c r="D7" s="1" t="s">
        <v>11</v>
      </c>
      <c r="E7" s="1">
        <v>173</v>
      </c>
      <c r="F7" s="1">
        <v>40527</v>
      </c>
      <c r="G7" s="1">
        <v>1055</v>
      </c>
      <c r="H7" s="1">
        <v>557</v>
      </c>
      <c r="I7" s="1">
        <f t="shared" si="0"/>
        <v>42312</v>
      </c>
      <c r="J7" s="3">
        <f t="shared" si="1"/>
        <v>0.17671092951991829</v>
      </c>
      <c r="K7" s="3">
        <f t="shared" si="12"/>
        <v>0.20853423336547733</v>
      </c>
      <c r="L7" s="1">
        <f t="shared" si="13"/>
        <v>0.23698630136986301</v>
      </c>
      <c r="M7" s="1">
        <f t="shared" si="14"/>
        <v>2.5371554999759512E-2</v>
      </c>
      <c r="N7" s="1">
        <v>171</v>
      </c>
      <c r="O7" s="1">
        <v>40526</v>
      </c>
      <c r="P7" s="1">
        <v>1063</v>
      </c>
      <c r="Q7" s="1">
        <v>560</v>
      </c>
      <c r="R7" s="1">
        <f t="shared" si="2"/>
        <v>42320</v>
      </c>
      <c r="S7" s="3">
        <f t="shared" si="3"/>
        <v>0.17404580152671756</v>
      </c>
      <c r="T7" s="3">
        <f t="shared" si="4"/>
        <v>0.20562770562770563</v>
      </c>
      <c r="U7" s="1">
        <f t="shared" si="5"/>
        <v>0.23392612859097128</v>
      </c>
      <c r="V7" s="1">
        <f t="shared" si="6"/>
        <v>2.5559643174877973E-2</v>
      </c>
      <c r="W7" s="1">
        <v>160</v>
      </c>
      <c r="X7" s="1">
        <v>40525</v>
      </c>
      <c r="Y7" s="1">
        <v>1058</v>
      </c>
      <c r="Z7" s="1">
        <v>557</v>
      </c>
      <c r="AA7" s="1">
        <f t="shared" si="7"/>
        <v>42300</v>
      </c>
      <c r="AB7" s="3">
        <f t="shared" si="8"/>
        <v>0.16537467700258399</v>
      </c>
      <c r="AC7" s="3">
        <f t="shared" si="9"/>
        <v>0.19579050416054822</v>
      </c>
      <c r="AD7" s="1">
        <f t="shared" si="10"/>
        <v>0.22315202231520223</v>
      </c>
      <c r="AE7" s="1">
        <f t="shared" si="11"/>
        <v>2.5443089724166125E-2</v>
      </c>
      <c r="AF7">
        <f t="shared" si="15"/>
        <v>0.20331748105124373</v>
      </c>
      <c r="AG7">
        <f t="shared" si="16"/>
        <v>0.2313548174253455</v>
      </c>
      <c r="AH7">
        <f t="shared" si="17"/>
        <v>2.5458095966267868E-2</v>
      </c>
    </row>
    <row r="8" spans="1:34" x14ac:dyDescent="0.25">
      <c r="A8" s="21"/>
      <c r="B8" s="21"/>
      <c r="C8" s="2" t="s">
        <v>10</v>
      </c>
      <c r="D8" s="1" t="s">
        <v>11</v>
      </c>
      <c r="E8" s="1">
        <v>730</v>
      </c>
      <c r="F8" s="1">
        <v>41154</v>
      </c>
      <c r="G8" s="1">
        <v>428</v>
      </c>
      <c r="H8" s="1">
        <v>0</v>
      </c>
      <c r="I8" s="1">
        <f t="shared" si="0"/>
        <v>42312</v>
      </c>
      <c r="J8" s="3">
        <f t="shared" si="1"/>
        <v>0.77330508474576276</v>
      </c>
      <c r="K8" s="3">
        <f t="shared" si="12"/>
        <v>0.89504659146640508</v>
      </c>
      <c r="L8" s="1">
        <f t="shared" si="13"/>
        <v>1</v>
      </c>
      <c r="M8" s="1">
        <f t="shared" si="14"/>
        <v>1.0292915203693905E-2</v>
      </c>
      <c r="N8" s="1">
        <v>731</v>
      </c>
      <c r="O8" s="1">
        <v>41116</v>
      </c>
      <c r="P8" s="1">
        <v>473</v>
      </c>
      <c r="Q8" s="1">
        <v>0</v>
      </c>
      <c r="R8" s="1">
        <f t="shared" si="2"/>
        <v>42320</v>
      </c>
      <c r="S8" s="3">
        <f t="shared" si="3"/>
        <v>0.75555555555555554</v>
      </c>
      <c r="T8" s="3">
        <f t="shared" si="4"/>
        <v>0.88541666666666663</v>
      </c>
      <c r="U8" s="1">
        <f t="shared" si="5"/>
        <v>1</v>
      </c>
      <c r="V8" s="1">
        <f t="shared" si="6"/>
        <v>1.1373199644136672E-2</v>
      </c>
      <c r="W8" s="1">
        <v>717</v>
      </c>
      <c r="X8" s="1">
        <v>41087</v>
      </c>
      <c r="Y8" s="1">
        <v>496</v>
      </c>
      <c r="Z8" s="1">
        <v>0</v>
      </c>
      <c r="AA8" s="1">
        <f t="shared" si="7"/>
        <v>42300</v>
      </c>
      <c r="AB8" s="3">
        <f t="shared" si="8"/>
        <v>0.74300518134715021</v>
      </c>
      <c r="AC8" s="3">
        <f t="shared" si="9"/>
        <v>0.8784611614800294</v>
      </c>
      <c r="AD8" s="1">
        <f t="shared" si="10"/>
        <v>1</v>
      </c>
      <c r="AE8" s="1">
        <f t="shared" si="11"/>
        <v>1.1927951326263137E-2</v>
      </c>
      <c r="AF8">
        <f t="shared" si="15"/>
        <v>0.88630813987103363</v>
      </c>
      <c r="AG8">
        <f t="shared" si="16"/>
        <v>1</v>
      </c>
      <c r="AH8">
        <f t="shared" si="17"/>
        <v>1.119802205803124E-2</v>
      </c>
    </row>
    <row r="9" spans="1:34" x14ac:dyDescent="0.25">
      <c r="A9" s="21" t="s">
        <v>27</v>
      </c>
      <c r="B9" s="21">
        <v>25</v>
      </c>
      <c r="C9" s="2" t="s">
        <v>8</v>
      </c>
      <c r="D9" s="1" t="s">
        <v>11</v>
      </c>
      <c r="E9" s="1">
        <v>711</v>
      </c>
      <c r="F9" s="1">
        <v>26465</v>
      </c>
      <c r="G9" s="1">
        <v>15107</v>
      </c>
      <c r="H9" s="1">
        <v>10</v>
      </c>
      <c r="I9" s="1">
        <f t="shared" si="0"/>
        <v>42293</v>
      </c>
      <c r="J9" s="3">
        <f t="shared" si="1"/>
        <v>8.5978596045710134E-2</v>
      </c>
      <c r="K9" s="3">
        <f t="shared" si="12"/>
        <v>0.19008662175168431</v>
      </c>
      <c r="L9" s="1">
        <f t="shared" si="13"/>
        <v>0.98613037447988905</v>
      </c>
      <c r="M9" s="1">
        <f t="shared" si="14"/>
        <v>0.36339363032810545</v>
      </c>
      <c r="N9" s="1">
        <v>712</v>
      </c>
      <c r="O9" s="1">
        <v>25838</v>
      </c>
      <c r="P9" s="1">
        <v>15748</v>
      </c>
      <c r="Q9" s="1">
        <v>13</v>
      </c>
      <c r="R9" s="1">
        <f t="shared" si="2"/>
        <v>42311</v>
      </c>
      <c r="S9" s="3">
        <f t="shared" si="3"/>
        <v>8.2862961885365141E-2</v>
      </c>
      <c r="T9" s="3">
        <f t="shared" si="4"/>
        <v>0.18388429752066116</v>
      </c>
      <c r="U9" s="1">
        <f t="shared" si="5"/>
        <v>0.98206896551724143</v>
      </c>
      <c r="V9" s="1">
        <f t="shared" si="6"/>
        <v>0.3786851344202376</v>
      </c>
      <c r="W9" s="1">
        <v>704</v>
      </c>
      <c r="X9" s="1">
        <v>26471</v>
      </c>
      <c r="Y9" s="1">
        <v>15123</v>
      </c>
      <c r="Z9" s="1">
        <v>13</v>
      </c>
      <c r="AA9" s="1">
        <f t="shared" si="7"/>
        <v>42311</v>
      </c>
      <c r="AB9" s="3">
        <f t="shared" si="8"/>
        <v>8.5106382978723402E-2</v>
      </c>
      <c r="AC9" s="3">
        <f t="shared" si="9"/>
        <v>0.18828563787108851</v>
      </c>
      <c r="AD9" s="1">
        <f t="shared" si="10"/>
        <v>0.98186889818688983</v>
      </c>
      <c r="AE9" s="1">
        <f t="shared" si="11"/>
        <v>0.36358609414819443</v>
      </c>
      <c r="AF9">
        <f t="shared" si="15"/>
        <v>0.18741885238114467</v>
      </c>
      <c r="AG9">
        <f t="shared" si="16"/>
        <v>0.98335607939467351</v>
      </c>
      <c r="AH9">
        <f t="shared" si="17"/>
        <v>0.36855495296551249</v>
      </c>
    </row>
    <row r="10" spans="1:34" x14ac:dyDescent="0.25">
      <c r="A10" s="21"/>
      <c r="B10" s="21"/>
      <c r="C10" s="2" t="s">
        <v>9</v>
      </c>
      <c r="D10" s="1" t="s">
        <v>11</v>
      </c>
      <c r="E10" s="1">
        <v>164</v>
      </c>
      <c r="F10" s="1">
        <v>40516</v>
      </c>
      <c r="G10" s="1">
        <v>1056</v>
      </c>
      <c r="H10" s="1">
        <v>557</v>
      </c>
      <c r="I10" s="1">
        <f t="shared" si="0"/>
        <v>42293</v>
      </c>
      <c r="J10" s="3">
        <f t="shared" si="1"/>
        <v>0.1689850592478104</v>
      </c>
      <c r="K10" s="3">
        <f t="shared" si="12"/>
        <v>0.19980506822612085</v>
      </c>
      <c r="L10" s="1">
        <f t="shared" si="13"/>
        <v>0.2274618585298197</v>
      </c>
      <c r="M10" s="1">
        <f t="shared" si="14"/>
        <v>2.5401712691234486E-2</v>
      </c>
      <c r="N10" s="1">
        <v>170</v>
      </c>
      <c r="O10" s="1">
        <v>40533</v>
      </c>
      <c r="P10" s="1">
        <v>1053</v>
      </c>
      <c r="Q10" s="1">
        <v>555</v>
      </c>
      <c r="R10" s="1">
        <f t="shared" si="2"/>
        <v>42311</v>
      </c>
      <c r="S10" s="3">
        <f t="shared" si="3"/>
        <v>0.17453798767967146</v>
      </c>
      <c r="T10" s="3">
        <f t="shared" si="4"/>
        <v>0.20616056269706523</v>
      </c>
      <c r="U10" s="1">
        <f t="shared" si="5"/>
        <v>0.23448275862068965</v>
      </c>
      <c r="V10" s="1">
        <f t="shared" si="6"/>
        <v>2.5321021497619393E-2</v>
      </c>
      <c r="W10" s="1">
        <v>170</v>
      </c>
      <c r="X10" s="1">
        <v>40532</v>
      </c>
      <c r="Y10" s="1">
        <v>1062</v>
      </c>
      <c r="Z10" s="1">
        <v>547</v>
      </c>
      <c r="AA10" s="1">
        <f t="shared" si="7"/>
        <v>42311</v>
      </c>
      <c r="AB10" s="3">
        <f t="shared" si="8"/>
        <v>0.17444843509492047</v>
      </c>
      <c r="AC10" s="3">
        <f t="shared" si="9"/>
        <v>0.2073170731707317</v>
      </c>
      <c r="AD10" s="1">
        <f t="shared" si="10"/>
        <v>0.23709902370990238</v>
      </c>
      <c r="AE10" s="1">
        <f t="shared" si="11"/>
        <v>2.5532528730105305E-2</v>
      </c>
      <c r="AF10">
        <f t="shared" si="15"/>
        <v>0.20442756803130591</v>
      </c>
      <c r="AG10">
        <f t="shared" si="16"/>
        <v>0.23301454695347057</v>
      </c>
      <c r="AH10">
        <f t="shared" si="17"/>
        <v>2.5418420972986397E-2</v>
      </c>
    </row>
    <row r="11" spans="1:34" x14ac:dyDescent="0.25">
      <c r="A11" s="21"/>
      <c r="B11" s="21"/>
      <c r="C11" s="2" t="s">
        <v>10</v>
      </c>
      <c r="D11" s="1" t="s">
        <v>11</v>
      </c>
      <c r="E11" s="1">
        <v>721</v>
      </c>
      <c r="F11" s="1">
        <v>41138</v>
      </c>
      <c r="G11" s="1">
        <v>434</v>
      </c>
      <c r="H11" s="1">
        <v>0</v>
      </c>
      <c r="I11" s="1">
        <f t="shared" si="0"/>
        <v>42293</v>
      </c>
      <c r="J11" s="3">
        <f t="shared" si="1"/>
        <v>0.76865671641791045</v>
      </c>
      <c r="K11" s="3">
        <f t="shared" si="12"/>
        <v>0.89254766031195842</v>
      </c>
      <c r="L11" s="1">
        <f t="shared" si="13"/>
        <v>1</v>
      </c>
      <c r="M11" s="1">
        <f t="shared" si="14"/>
        <v>1.0439719041662658E-2</v>
      </c>
      <c r="N11" s="1">
        <v>725</v>
      </c>
      <c r="O11" s="1">
        <v>41102</v>
      </c>
      <c r="P11" s="1">
        <v>484</v>
      </c>
      <c r="Q11" s="1">
        <v>0</v>
      </c>
      <c r="R11" s="1">
        <f t="shared" si="2"/>
        <v>42311</v>
      </c>
      <c r="S11" s="3">
        <f t="shared" si="3"/>
        <v>0.74974146845915202</v>
      </c>
      <c r="T11" s="3">
        <f t="shared" si="4"/>
        <v>0.88220978340228762</v>
      </c>
      <c r="U11" s="1">
        <f t="shared" si="5"/>
        <v>1</v>
      </c>
      <c r="V11" s="1">
        <f t="shared" si="6"/>
        <v>1.1638532198335978E-2</v>
      </c>
      <c r="W11" s="1">
        <v>717</v>
      </c>
      <c r="X11" s="1">
        <v>41137</v>
      </c>
      <c r="Y11" s="1">
        <v>457</v>
      </c>
      <c r="Z11" s="1">
        <v>0</v>
      </c>
      <c r="AA11" s="1">
        <f t="shared" si="7"/>
        <v>42311</v>
      </c>
      <c r="AB11" s="3">
        <f t="shared" si="8"/>
        <v>0.75832892649391859</v>
      </c>
      <c r="AC11" s="3">
        <f t="shared" si="9"/>
        <v>0.88693715982187038</v>
      </c>
      <c r="AD11" s="1">
        <f t="shared" si="10"/>
        <v>1</v>
      </c>
      <c r="AE11" s="1">
        <f t="shared" si="11"/>
        <v>1.0987161609847574E-2</v>
      </c>
      <c r="AF11">
        <f t="shared" si="15"/>
        <v>0.88723153451203884</v>
      </c>
      <c r="AG11">
        <f t="shared" si="16"/>
        <v>1</v>
      </c>
      <c r="AH11">
        <f t="shared" si="17"/>
        <v>1.1021804283282069E-2</v>
      </c>
    </row>
    <row r="12" spans="1:34" x14ac:dyDescent="0.25">
      <c r="A12" s="21" t="s">
        <v>28</v>
      </c>
      <c r="B12" s="21">
        <v>25</v>
      </c>
      <c r="C12" s="2" t="s">
        <v>8</v>
      </c>
      <c r="D12" s="1" t="s">
        <v>11</v>
      </c>
      <c r="E12" s="1">
        <v>717</v>
      </c>
      <c r="F12" s="1">
        <v>26138</v>
      </c>
      <c r="G12" s="1">
        <v>15448</v>
      </c>
      <c r="H12" s="1">
        <v>3</v>
      </c>
      <c r="I12" s="1">
        <f t="shared" si="0"/>
        <v>42306</v>
      </c>
      <c r="J12" s="3">
        <f t="shared" si="1"/>
        <v>8.4927450399763099E-2</v>
      </c>
      <c r="K12" s="3">
        <f t="shared" si="12"/>
        <v>0.18823838277763191</v>
      </c>
      <c r="L12" s="1">
        <f t="shared" si="13"/>
        <v>0.99583333333333335</v>
      </c>
      <c r="M12" s="1">
        <f t="shared" si="14"/>
        <v>0.37147116818159959</v>
      </c>
      <c r="N12" s="1">
        <v>713</v>
      </c>
      <c r="O12" s="1">
        <v>25092</v>
      </c>
      <c r="P12" s="1">
        <v>16503</v>
      </c>
      <c r="Q12" s="1">
        <v>3</v>
      </c>
      <c r="R12" s="1">
        <f t="shared" si="2"/>
        <v>42311</v>
      </c>
      <c r="S12" s="3">
        <f t="shared" si="3"/>
        <v>7.9522641088556764E-2</v>
      </c>
      <c r="T12" s="3">
        <f t="shared" si="4"/>
        <v>0.17753984063745021</v>
      </c>
      <c r="U12" s="1">
        <f t="shared" si="5"/>
        <v>0.99581005586592175</v>
      </c>
      <c r="V12" s="1">
        <f t="shared" si="6"/>
        <v>0.39675441759826902</v>
      </c>
      <c r="W12" s="1">
        <v>723</v>
      </c>
      <c r="X12" s="1">
        <v>26288</v>
      </c>
      <c r="Y12" s="1">
        <v>15285</v>
      </c>
      <c r="Z12" s="1">
        <v>3</v>
      </c>
      <c r="AA12" s="1">
        <f t="shared" si="7"/>
        <v>42299</v>
      </c>
      <c r="AB12" s="3">
        <f t="shared" si="8"/>
        <v>8.6410899964144861E-2</v>
      </c>
      <c r="AC12" s="3">
        <f t="shared" si="9"/>
        <v>0.19114847715736041</v>
      </c>
      <c r="AD12" s="1">
        <f t="shared" si="10"/>
        <v>0.99586776859504134</v>
      </c>
      <c r="AE12" s="1">
        <f t="shared" si="11"/>
        <v>0.36766651432420078</v>
      </c>
      <c r="AF12">
        <f t="shared" si="15"/>
        <v>0.18564223352414752</v>
      </c>
      <c r="AG12">
        <f t="shared" si="16"/>
        <v>0.99583705259809874</v>
      </c>
      <c r="AH12">
        <f t="shared" si="17"/>
        <v>0.37863070003468979</v>
      </c>
    </row>
    <row r="13" spans="1:34" x14ac:dyDescent="0.25">
      <c r="A13" s="21"/>
      <c r="B13" s="21"/>
      <c r="C13" s="2" t="s">
        <v>9</v>
      </c>
      <c r="D13" s="1" t="s">
        <v>11</v>
      </c>
      <c r="E13" s="1">
        <v>152</v>
      </c>
      <c r="F13" s="1">
        <v>40527</v>
      </c>
      <c r="G13" s="1">
        <v>1059</v>
      </c>
      <c r="H13" s="1">
        <v>568</v>
      </c>
      <c r="I13" s="1">
        <f t="shared" si="0"/>
        <v>42306</v>
      </c>
      <c r="J13" s="3">
        <f t="shared" si="1"/>
        <v>0.15743138270326257</v>
      </c>
      <c r="K13" s="3">
        <f t="shared" si="12"/>
        <v>0.18577364947445613</v>
      </c>
      <c r="L13" s="1">
        <f t="shared" si="13"/>
        <v>0.21111111111111111</v>
      </c>
      <c r="M13" s="1">
        <f t="shared" si="14"/>
        <v>2.5465300822392151E-2</v>
      </c>
      <c r="N13" s="1">
        <v>148</v>
      </c>
      <c r="O13" s="1">
        <v>40534</v>
      </c>
      <c r="P13" s="1">
        <v>1061</v>
      </c>
      <c r="Q13" s="1">
        <v>568</v>
      </c>
      <c r="R13" s="1">
        <f t="shared" ref="R13:R17" si="18">SUM(N13+O13+P13+Q13)</f>
        <v>42311</v>
      </c>
      <c r="S13" s="3">
        <f t="shared" si="3"/>
        <v>0.15376623376623377</v>
      </c>
      <c r="T13" s="3">
        <f t="shared" si="4"/>
        <v>0.18168426221458384</v>
      </c>
      <c r="U13" s="1">
        <f t="shared" si="5"/>
        <v>0.20670391061452514</v>
      </c>
      <c r="V13" s="1">
        <f t="shared" si="6"/>
        <v>2.5507873542493089E-2</v>
      </c>
      <c r="W13" s="1">
        <v>147</v>
      </c>
      <c r="X13" s="1">
        <v>40507</v>
      </c>
      <c r="Y13" s="1">
        <v>1066</v>
      </c>
      <c r="Z13" s="1">
        <v>579</v>
      </c>
      <c r="AA13" s="1">
        <f t="shared" si="7"/>
        <v>42299</v>
      </c>
      <c r="AB13" s="3">
        <f t="shared" si="8"/>
        <v>0.15162454873646208</v>
      </c>
      <c r="AC13" s="3">
        <f t="shared" si="9"/>
        <v>0.17852805440854991</v>
      </c>
      <c r="AD13" s="1">
        <f t="shared" si="10"/>
        <v>0.2024793388429752</v>
      </c>
      <c r="AE13" s="1">
        <f t="shared" si="11"/>
        <v>2.5641642412142496E-2</v>
      </c>
      <c r="AF13">
        <f t="shared" si="15"/>
        <v>0.18199532203252997</v>
      </c>
      <c r="AG13">
        <f t="shared" si="16"/>
        <v>0.20676478685620381</v>
      </c>
      <c r="AH13">
        <f t="shared" si="17"/>
        <v>2.5538272259009245E-2</v>
      </c>
    </row>
    <row r="14" spans="1:34" x14ac:dyDescent="0.25">
      <c r="A14" s="21"/>
      <c r="B14" s="21"/>
      <c r="C14" s="2" t="s">
        <v>10</v>
      </c>
      <c r="D14" s="1" t="s">
        <v>11</v>
      </c>
      <c r="E14" s="1">
        <v>720</v>
      </c>
      <c r="F14" s="1">
        <v>41045</v>
      </c>
      <c r="G14" s="1">
        <v>541</v>
      </c>
      <c r="H14" s="1">
        <v>0</v>
      </c>
      <c r="I14" s="1">
        <f t="shared" si="0"/>
        <v>42306</v>
      </c>
      <c r="J14" s="3">
        <f t="shared" si="1"/>
        <v>0.72690560323069153</v>
      </c>
      <c r="K14" s="3">
        <f t="shared" si="12"/>
        <v>0.8693552282057474</v>
      </c>
      <c r="L14" s="1">
        <f t="shared" si="13"/>
        <v>1</v>
      </c>
      <c r="M14" s="1">
        <f t="shared" si="14"/>
        <v>1.3009185783677199E-2</v>
      </c>
      <c r="N14" s="1">
        <v>716</v>
      </c>
      <c r="O14" s="1">
        <v>41026</v>
      </c>
      <c r="P14" s="1">
        <v>569</v>
      </c>
      <c r="Q14" s="1">
        <v>0</v>
      </c>
      <c r="R14" s="1">
        <f t="shared" si="18"/>
        <v>42311</v>
      </c>
      <c r="S14" s="3">
        <f t="shared" si="3"/>
        <v>0.71564217891054471</v>
      </c>
      <c r="T14" s="3">
        <f t="shared" si="4"/>
        <v>0.86285852012533137</v>
      </c>
      <c r="U14" s="1">
        <f t="shared" si="5"/>
        <v>1</v>
      </c>
      <c r="V14" s="1">
        <f t="shared" si="6"/>
        <v>1.3679528789517972E-2</v>
      </c>
      <c r="W14" s="1">
        <v>726</v>
      </c>
      <c r="X14" s="1">
        <v>41090</v>
      </c>
      <c r="Y14" s="1">
        <v>483</v>
      </c>
      <c r="Z14" s="1">
        <v>0</v>
      </c>
      <c r="AA14" s="1">
        <f t="shared" si="7"/>
        <v>42299</v>
      </c>
      <c r="AB14" s="3">
        <f t="shared" si="8"/>
        <v>0.75038759689922485</v>
      </c>
      <c r="AC14" s="3">
        <f t="shared" si="9"/>
        <v>0.88256746900072935</v>
      </c>
      <c r="AD14" s="1">
        <f t="shared" si="10"/>
        <v>1</v>
      </c>
      <c r="AE14" s="1">
        <f t="shared" si="11"/>
        <v>1.1618117528203402E-2</v>
      </c>
      <c r="AF14">
        <f t="shared" si="15"/>
        <v>0.87159373911060267</v>
      </c>
      <c r="AG14">
        <f t="shared" si="16"/>
        <v>1</v>
      </c>
      <c r="AH14">
        <f t="shared" si="17"/>
        <v>1.2768944033799523E-2</v>
      </c>
    </row>
    <row r="15" spans="1:34" x14ac:dyDescent="0.25">
      <c r="A15" s="21" t="s">
        <v>29</v>
      </c>
      <c r="B15" s="21">
        <v>25</v>
      </c>
      <c r="C15" s="2" t="s">
        <v>8</v>
      </c>
      <c r="D15" s="1" t="s">
        <v>11</v>
      </c>
      <c r="E15" s="1">
        <v>708</v>
      </c>
      <c r="F15" s="1">
        <v>26276</v>
      </c>
      <c r="G15" s="1">
        <v>15320</v>
      </c>
      <c r="H15" s="1">
        <v>3</v>
      </c>
      <c r="I15" s="1">
        <f t="shared" si="0"/>
        <v>42307</v>
      </c>
      <c r="J15" s="3">
        <f t="shared" si="1"/>
        <v>8.4592866957404866E-2</v>
      </c>
      <c r="K15" s="3">
        <f t="shared" si="12"/>
        <v>0.18757948283170836</v>
      </c>
      <c r="L15" s="1">
        <f t="shared" si="13"/>
        <v>0.99578059071729963</v>
      </c>
      <c r="M15" s="1">
        <f t="shared" si="14"/>
        <v>0.36830464467737284</v>
      </c>
      <c r="N15" s="1">
        <v>717</v>
      </c>
      <c r="O15" s="1">
        <v>26117</v>
      </c>
      <c r="P15" s="1">
        <v>15468</v>
      </c>
      <c r="Q15" s="1">
        <v>3</v>
      </c>
      <c r="R15" s="1">
        <f t="shared" si="18"/>
        <v>42305</v>
      </c>
      <c r="S15" s="3">
        <f t="shared" si="3"/>
        <v>8.482697426796805E-2</v>
      </c>
      <c r="T15" s="3">
        <f t="shared" si="4"/>
        <v>0.1880409126671912</v>
      </c>
      <c r="U15" s="1">
        <f t="shared" si="5"/>
        <v>0.99583333333333335</v>
      </c>
      <c r="V15" s="1">
        <f t="shared" si="6"/>
        <v>0.37196104364554528</v>
      </c>
      <c r="W15" s="1">
        <v>725</v>
      </c>
      <c r="X15" s="1">
        <v>26106</v>
      </c>
      <c r="Y15" s="1">
        <v>15448</v>
      </c>
      <c r="Z15" s="1">
        <v>3</v>
      </c>
      <c r="AA15" s="1">
        <f t="shared" si="7"/>
        <v>42282</v>
      </c>
      <c r="AB15" s="3">
        <f t="shared" si="8"/>
        <v>8.5793740015383702E-2</v>
      </c>
      <c r="AC15" s="3">
        <f t="shared" si="9"/>
        <v>0.18993974325386428</v>
      </c>
      <c r="AD15" s="1">
        <f t="shared" si="10"/>
        <v>0.99587912087912089</v>
      </c>
      <c r="AE15" s="1">
        <f t="shared" si="11"/>
        <v>0.37175723155412232</v>
      </c>
      <c r="AF15">
        <f t="shared" si="15"/>
        <v>0.18852004625092131</v>
      </c>
      <c r="AG15">
        <f t="shared" si="16"/>
        <v>0.99583101497658466</v>
      </c>
      <c r="AH15">
        <f t="shared" si="17"/>
        <v>0.37067430662568013</v>
      </c>
    </row>
    <row r="16" spans="1:34" x14ac:dyDescent="0.25">
      <c r="A16" s="21"/>
      <c r="B16" s="21"/>
      <c r="C16" s="2" t="s">
        <v>9</v>
      </c>
      <c r="D16" s="1" t="s">
        <v>11</v>
      </c>
      <c r="E16" s="1">
        <v>168</v>
      </c>
      <c r="F16" s="1">
        <v>40538</v>
      </c>
      <c r="G16" s="1">
        <v>1058</v>
      </c>
      <c r="H16" s="1">
        <v>543</v>
      </c>
      <c r="I16" s="1">
        <f t="shared" si="0"/>
        <v>42307</v>
      </c>
      <c r="J16" s="3">
        <f t="shared" si="1"/>
        <v>0.17346411977284459</v>
      </c>
      <c r="K16" s="3">
        <f t="shared" si="12"/>
        <v>0.20638820638820637</v>
      </c>
      <c r="L16" s="1">
        <f t="shared" si="13"/>
        <v>0.23628691983122363</v>
      </c>
      <c r="M16" s="1">
        <f t="shared" si="14"/>
        <v>2.5435137994037887E-2</v>
      </c>
      <c r="N16" s="1">
        <v>166</v>
      </c>
      <c r="O16" s="1">
        <v>40522</v>
      </c>
      <c r="P16" s="1">
        <v>1063</v>
      </c>
      <c r="Q16" s="1">
        <v>554</v>
      </c>
      <c r="R16" s="1">
        <f t="shared" si="18"/>
        <v>42305</v>
      </c>
      <c r="S16" s="3">
        <f t="shared" si="3"/>
        <v>0.17034376603386353</v>
      </c>
      <c r="T16" s="3">
        <f t="shared" si="4"/>
        <v>0.20199561937211</v>
      </c>
      <c r="U16" s="1">
        <f t="shared" si="5"/>
        <v>0.23055555555555557</v>
      </c>
      <c r="V16" s="1">
        <f t="shared" si="6"/>
        <v>2.5562101719369967E-2</v>
      </c>
      <c r="W16" s="1">
        <v>172</v>
      </c>
      <c r="X16" s="1">
        <v>40510</v>
      </c>
      <c r="Y16" s="1">
        <v>1044</v>
      </c>
      <c r="Z16" s="1">
        <v>556</v>
      </c>
      <c r="AA16" s="1">
        <f t="shared" si="7"/>
        <v>42282</v>
      </c>
      <c r="AB16" s="3">
        <f t="shared" si="8"/>
        <v>0.17695473251028807</v>
      </c>
      <c r="AC16" s="3">
        <f t="shared" si="9"/>
        <v>0.20833333333333334</v>
      </c>
      <c r="AD16" s="1">
        <f t="shared" si="10"/>
        <v>0.23626373626373626</v>
      </c>
      <c r="AE16" s="1">
        <f t="shared" si="11"/>
        <v>2.5123935120566012E-2</v>
      </c>
      <c r="AF16">
        <f t="shared" si="15"/>
        <v>0.20557238636454991</v>
      </c>
      <c r="AG16">
        <f t="shared" si="16"/>
        <v>0.23436873721683849</v>
      </c>
      <c r="AH16">
        <f t="shared" si="17"/>
        <v>2.5373724944657953E-2</v>
      </c>
    </row>
    <row r="17" spans="1:34" x14ac:dyDescent="0.25">
      <c r="A17" s="21"/>
      <c r="B17" s="21"/>
      <c r="C17" s="2" t="s">
        <v>10</v>
      </c>
      <c r="D17" s="1" t="s">
        <v>11</v>
      </c>
      <c r="E17" s="1">
        <v>711</v>
      </c>
      <c r="F17" s="1">
        <v>41095</v>
      </c>
      <c r="G17" s="1">
        <v>501</v>
      </c>
      <c r="H17" s="1">
        <v>0</v>
      </c>
      <c r="I17" s="1">
        <f t="shared" si="0"/>
        <v>42307</v>
      </c>
      <c r="J17" s="3">
        <f t="shared" si="1"/>
        <v>0.73946957878315134</v>
      </c>
      <c r="K17" s="3">
        <f t="shared" si="12"/>
        <v>0.87647928994082835</v>
      </c>
      <c r="L17" s="1">
        <f t="shared" si="13"/>
        <v>1</v>
      </c>
      <c r="M17" s="1">
        <f t="shared" si="14"/>
        <v>1.2044427348783537E-2</v>
      </c>
      <c r="N17" s="1">
        <v>720</v>
      </c>
      <c r="O17" s="1">
        <v>41121</v>
      </c>
      <c r="P17" s="1">
        <v>464</v>
      </c>
      <c r="Q17" s="1">
        <v>0</v>
      </c>
      <c r="R17" s="1">
        <f t="shared" si="18"/>
        <v>42305</v>
      </c>
      <c r="S17" s="3">
        <f t="shared" si="3"/>
        <v>0.75630252100840334</v>
      </c>
      <c r="T17" s="3">
        <f t="shared" si="4"/>
        <v>0.88582677165354329</v>
      </c>
      <c r="U17" s="1">
        <f t="shared" si="5"/>
        <v>1</v>
      </c>
      <c r="V17" s="1">
        <f t="shared" si="6"/>
        <v>1.115786942407118E-2</v>
      </c>
      <c r="W17" s="1">
        <v>728</v>
      </c>
      <c r="X17" s="1">
        <v>41129</v>
      </c>
      <c r="Y17" s="1">
        <v>425</v>
      </c>
      <c r="Z17" s="1">
        <v>0</v>
      </c>
      <c r="AA17" s="1">
        <f t="shared" si="7"/>
        <v>42282</v>
      </c>
      <c r="AB17" s="3">
        <f t="shared" si="8"/>
        <v>0.77405635300372144</v>
      </c>
      <c r="AC17" s="3">
        <f t="shared" si="9"/>
        <v>0.89544895448954487</v>
      </c>
      <c r="AD17" s="1">
        <f t="shared" si="10"/>
        <v>1</v>
      </c>
      <c r="AE17" s="1">
        <f t="shared" si="11"/>
        <v>1.0227655580690186E-2</v>
      </c>
      <c r="AF17">
        <f t="shared" si="15"/>
        <v>0.88591833869463876</v>
      </c>
      <c r="AG17">
        <f t="shared" si="16"/>
        <v>1</v>
      </c>
      <c r="AH17">
        <f t="shared" si="17"/>
        <v>1.1143317451181634E-2</v>
      </c>
    </row>
    <row r="18" spans="1:34" x14ac:dyDescent="0.25">
      <c r="A18" s="21" t="s">
        <v>30</v>
      </c>
      <c r="B18" s="21">
        <v>25</v>
      </c>
      <c r="C18" s="2" t="s">
        <v>8</v>
      </c>
      <c r="D18" s="1" t="s">
        <v>11</v>
      </c>
      <c r="E18" s="1">
        <v>727</v>
      </c>
      <c r="F18" s="1">
        <v>25950</v>
      </c>
      <c r="G18" s="1">
        <v>15615</v>
      </c>
      <c r="H18" s="1">
        <v>2</v>
      </c>
      <c r="I18" s="1">
        <f t="shared" si="0"/>
        <v>42294</v>
      </c>
      <c r="J18" s="3">
        <f t="shared" si="1"/>
        <v>8.5173686368695448E-2</v>
      </c>
      <c r="K18" s="3">
        <f t="shared" si="12"/>
        <v>0.18875272613978605</v>
      </c>
      <c r="L18" s="1">
        <f t="shared" si="13"/>
        <v>0.99725651577503427</v>
      </c>
      <c r="M18" s="1">
        <f t="shared" si="14"/>
        <v>0.37567665102850956</v>
      </c>
      <c r="N18" s="1">
        <v>718</v>
      </c>
      <c r="O18" s="1">
        <v>26124</v>
      </c>
      <c r="P18" s="1">
        <v>15475</v>
      </c>
      <c r="Q18" s="1">
        <v>2</v>
      </c>
      <c r="R18" s="1">
        <f t="shared" ref="R18:R26" si="19">SUM(N18+O18+P18+Q18)</f>
        <v>42319</v>
      </c>
      <c r="S18" s="3">
        <f t="shared" si="3"/>
        <v>8.4905102583811273E-2</v>
      </c>
      <c r="T18" s="3">
        <f t="shared" si="4"/>
        <v>0.1882241912651392</v>
      </c>
      <c r="U18" s="1">
        <f t="shared" si="5"/>
        <v>0.99722222222222223</v>
      </c>
      <c r="V18" s="1">
        <f t="shared" si="6"/>
        <v>0.37200413471477678</v>
      </c>
      <c r="W18" s="1">
        <v>727</v>
      </c>
      <c r="X18" s="1">
        <v>25523</v>
      </c>
      <c r="Y18" s="1">
        <v>16039</v>
      </c>
      <c r="Z18" s="1">
        <v>2</v>
      </c>
      <c r="AA18" s="1">
        <f t="shared" ref="AA18:AA26" si="20">SUM(W18+X18+Y18+Z18)</f>
        <v>42291</v>
      </c>
      <c r="AB18" s="3">
        <f t="shared" si="8"/>
        <v>8.3109459845670197E-2</v>
      </c>
      <c r="AC18" s="3">
        <f t="shared" si="9"/>
        <v>0.18468651559800833</v>
      </c>
      <c r="AD18" s="1">
        <f t="shared" si="10"/>
        <v>0.99725651577503427</v>
      </c>
      <c r="AE18" s="1">
        <f t="shared" si="11"/>
        <v>0.38590539435060872</v>
      </c>
      <c r="AF18">
        <f t="shared" si="15"/>
        <v>0.18722114433431117</v>
      </c>
      <c r="AG18">
        <f t="shared" si="16"/>
        <v>0.99724508459076366</v>
      </c>
      <c r="AH18">
        <f t="shared" si="17"/>
        <v>0.37786206003129835</v>
      </c>
    </row>
    <row r="19" spans="1:34" x14ac:dyDescent="0.25">
      <c r="A19" s="21"/>
      <c r="B19" s="21"/>
      <c r="C19" s="2" t="s">
        <v>9</v>
      </c>
      <c r="D19" s="1" t="s">
        <v>11</v>
      </c>
      <c r="E19" s="1">
        <v>186</v>
      </c>
      <c r="F19" s="1">
        <v>40521</v>
      </c>
      <c r="G19" s="1">
        <v>1044</v>
      </c>
      <c r="H19" s="1">
        <v>543</v>
      </c>
      <c r="I19" s="1">
        <f t="shared" si="0"/>
        <v>42294</v>
      </c>
      <c r="J19" s="3">
        <f t="shared" si="1"/>
        <v>0.18989280245022971</v>
      </c>
      <c r="K19" s="3">
        <f t="shared" si="12"/>
        <v>0.22431259044862517</v>
      </c>
      <c r="L19" s="1">
        <f t="shared" si="13"/>
        <v>0.2551440329218107</v>
      </c>
      <c r="M19" s="1">
        <f t="shared" si="14"/>
        <v>2.5117286178274991E-2</v>
      </c>
      <c r="N19" s="1">
        <v>184</v>
      </c>
      <c r="O19" s="1">
        <v>40531</v>
      </c>
      <c r="P19" s="1">
        <v>1068</v>
      </c>
      <c r="Q19" s="1">
        <v>536</v>
      </c>
      <c r="R19" s="1">
        <f t="shared" si="19"/>
        <v>42319</v>
      </c>
      <c r="S19" s="3">
        <f t="shared" si="3"/>
        <v>0.18661257606490872</v>
      </c>
      <c r="T19" s="3">
        <f t="shared" si="4"/>
        <v>0.22265246853823814</v>
      </c>
      <c r="U19" s="1">
        <f t="shared" si="5"/>
        <v>0.25555555555555554</v>
      </c>
      <c r="V19" s="1">
        <f t="shared" si="6"/>
        <v>2.5673694079184597E-2</v>
      </c>
      <c r="W19" s="1">
        <v>184</v>
      </c>
      <c r="X19" s="1">
        <v>40521</v>
      </c>
      <c r="Y19" s="1">
        <v>1041</v>
      </c>
      <c r="Z19" s="1">
        <v>545</v>
      </c>
      <c r="AA19" s="1">
        <f t="shared" si="20"/>
        <v>42291</v>
      </c>
      <c r="AB19" s="3">
        <f t="shared" si="8"/>
        <v>0.18833162743091095</v>
      </c>
      <c r="AC19" s="3">
        <f t="shared" si="9"/>
        <v>0.22216855831924656</v>
      </c>
      <c r="AD19" s="1">
        <f t="shared" si="10"/>
        <v>0.25240054869684497</v>
      </c>
      <c r="AE19" s="1">
        <f t="shared" si="11"/>
        <v>2.5046917857658439E-2</v>
      </c>
      <c r="AF19">
        <f t="shared" si="15"/>
        <v>0.22304453910203662</v>
      </c>
      <c r="AG19">
        <f t="shared" si="16"/>
        <v>0.25436671239140374</v>
      </c>
      <c r="AH19">
        <f t="shared" si="17"/>
        <v>2.5279299371706008E-2</v>
      </c>
    </row>
    <row r="20" spans="1:34" x14ac:dyDescent="0.25">
      <c r="A20" s="21"/>
      <c r="B20" s="21"/>
      <c r="C20" s="2" t="s">
        <v>10</v>
      </c>
      <c r="D20" s="1" t="s">
        <v>11</v>
      </c>
      <c r="E20" s="1">
        <v>729</v>
      </c>
      <c r="F20" s="1">
        <v>41038</v>
      </c>
      <c r="G20" s="1">
        <v>527</v>
      </c>
      <c r="H20" s="1">
        <v>0</v>
      </c>
      <c r="I20" s="1">
        <f t="shared" si="0"/>
        <v>42294</v>
      </c>
      <c r="J20" s="3">
        <f t="shared" si="1"/>
        <v>0.73450881612090679</v>
      </c>
      <c r="K20" s="3">
        <f t="shared" si="12"/>
        <v>0.87368168744007668</v>
      </c>
      <c r="L20" s="1">
        <f t="shared" si="13"/>
        <v>1</v>
      </c>
      <c r="M20" s="1">
        <f t="shared" si="14"/>
        <v>1.2678936605316974E-2</v>
      </c>
      <c r="N20" s="1">
        <v>720</v>
      </c>
      <c r="O20" s="1">
        <v>41117</v>
      </c>
      <c r="P20" s="1">
        <v>482</v>
      </c>
      <c r="Q20" s="1">
        <v>0</v>
      </c>
      <c r="R20" s="1">
        <f t="shared" si="19"/>
        <v>42319</v>
      </c>
      <c r="S20" s="3">
        <f t="shared" si="3"/>
        <v>0.74921956295525494</v>
      </c>
      <c r="T20" s="3">
        <f t="shared" si="4"/>
        <v>0.88192062714355712</v>
      </c>
      <c r="U20" s="1">
        <f t="shared" si="5"/>
        <v>1</v>
      </c>
      <c r="V20" s="1">
        <f t="shared" si="6"/>
        <v>1.1586816990793048E-2</v>
      </c>
      <c r="W20" s="1">
        <v>729</v>
      </c>
      <c r="X20" s="1">
        <v>40955</v>
      </c>
      <c r="Y20" s="1">
        <v>607</v>
      </c>
      <c r="Z20" s="1">
        <v>0</v>
      </c>
      <c r="AA20" s="1">
        <f t="shared" si="20"/>
        <v>42291</v>
      </c>
      <c r="AB20" s="3">
        <f t="shared" si="8"/>
        <v>0.70605326876513319</v>
      </c>
      <c r="AC20" s="3">
        <f t="shared" si="9"/>
        <v>0.85724365004703673</v>
      </c>
      <c r="AD20" s="1">
        <f t="shared" si="10"/>
        <v>1</v>
      </c>
      <c r="AE20" s="1">
        <f t="shared" si="11"/>
        <v>1.4604686973677878E-2</v>
      </c>
      <c r="AF20">
        <f t="shared" si="15"/>
        <v>0.87094865487689022</v>
      </c>
      <c r="AG20">
        <f t="shared" si="16"/>
        <v>1</v>
      </c>
      <c r="AH20">
        <f t="shared" si="17"/>
        <v>1.2956813523262634E-2</v>
      </c>
    </row>
    <row r="21" spans="1:34" x14ac:dyDescent="0.25">
      <c r="A21" s="21" t="s">
        <v>31</v>
      </c>
      <c r="B21" s="21">
        <v>25</v>
      </c>
      <c r="C21" s="2" t="s">
        <v>8</v>
      </c>
      <c r="D21" s="1" t="s">
        <v>11</v>
      </c>
      <c r="E21" s="1">
        <v>710</v>
      </c>
      <c r="F21" s="1">
        <v>25689</v>
      </c>
      <c r="G21" s="1">
        <v>15918</v>
      </c>
      <c r="H21" s="1">
        <v>2</v>
      </c>
      <c r="I21" s="1">
        <f t="shared" si="0"/>
        <v>42319</v>
      </c>
      <c r="J21" s="3">
        <f t="shared" si="1"/>
        <v>8.1891580161476352E-2</v>
      </c>
      <c r="K21" s="3">
        <f t="shared" si="12"/>
        <v>0.18227562127746971</v>
      </c>
      <c r="L21" s="1">
        <f t="shared" si="13"/>
        <v>0.9971910112359551</v>
      </c>
      <c r="M21" s="1">
        <f t="shared" si="14"/>
        <v>0.38257985435143127</v>
      </c>
      <c r="N21" s="1">
        <v>728</v>
      </c>
      <c r="O21" s="1">
        <v>25943</v>
      </c>
      <c r="P21" s="1">
        <v>15629</v>
      </c>
      <c r="Q21" s="1">
        <v>2</v>
      </c>
      <c r="R21" s="1">
        <f t="shared" si="19"/>
        <v>42302</v>
      </c>
      <c r="S21" s="3">
        <f t="shared" si="3"/>
        <v>8.5210979106923393E-2</v>
      </c>
      <c r="T21" s="3">
        <f t="shared" si="4"/>
        <v>0.18882606214659958</v>
      </c>
      <c r="U21" s="1">
        <f t="shared" si="5"/>
        <v>0.99726027397260275</v>
      </c>
      <c r="V21" s="1">
        <f t="shared" si="6"/>
        <v>0.37595015876070431</v>
      </c>
      <c r="W21" s="1">
        <v>722</v>
      </c>
      <c r="X21" s="1">
        <v>25949</v>
      </c>
      <c r="Y21" s="1">
        <v>15625</v>
      </c>
      <c r="Z21" s="1">
        <v>2</v>
      </c>
      <c r="AA21" s="1">
        <f t="shared" si="20"/>
        <v>42298</v>
      </c>
      <c r="AB21" s="3">
        <f t="shared" si="8"/>
        <v>8.4587897604123954E-2</v>
      </c>
      <c r="AC21" s="3">
        <f t="shared" si="9"/>
        <v>0.18760068596372706</v>
      </c>
      <c r="AD21" s="1">
        <f t="shared" si="10"/>
        <v>0.99723756906077343</v>
      </c>
      <c r="AE21" s="1">
        <f t="shared" si="11"/>
        <v>0.37583585895030547</v>
      </c>
      <c r="AF21">
        <f t="shared" si="15"/>
        <v>0.18623412312926546</v>
      </c>
      <c r="AG21">
        <f t="shared" si="16"/>
        <v>0.99722961808977706</v>
      </c>
      <c r="AH21">
        <f t="shared" si="17"/>
        <v>0.378121957354147</v>
      </c>
    </row>
    <row r="22" spans="1:34" x14ac:dyDescent="0.25">
      <c r="A22" s="21"/>
      <c r="B22" s="21"/>
      <c r="C22" s="2" t="s">
        <v>9</v>
      </c>
      <c r="D22" s="1" t="s">
        <v>11</v>
      </c>
      <c r="E22" s="1">
        <v>270</v>
      </c>
      <c r="F22" s="1">
        <v>40546</v>
      </c>
      <c r="G22" s="1">
        <v>1061</v>
      </c>
      <c r="H22" s="1">
        <v>442</v>
      </c>
      <c r="I22" s="1">
        <f t="shared" si="0"/>
        <v>42319</v>
      </c>
      <c r="J22" s="3">
        <f t="shared" si="1"/>
        <v>0.26431718061674009</v>
      </c>
      <c r="K22" s="3">
        <f t="shared" si="12"/>
        <v>0.32304379038047382</v>
      </c>
      <c r="L22" s="1">
        <f t="shared" si="13"/>
        <v>0.3792134831460674</v>
      </c>
      <c r="M22" s="1">
        <f t="shared" si="14"/>
        <v>2.550051673997164E-2</v>
      </c>
      <c r="N22" s="1">
        <v>280</v>
      </c>
      <c r="O22" s="1">
        <v>40531</v>
      </c>
      <c r="P22" s="1">
        <v>1041</v>
      </c>
      <c r="Q22" s="1">
        <v>450</v>
      </c>
      <c r="R22" s="1">
        <f t="shared" si="19"/>
        <v>42302</v>
      </c>
      <c r="S22" s="3">
        <f t="shared" si="3"/>
        <v>0.27303754266211605</v>
      </c>
      <c r="T22" s="3">
        <f t="shared" si="4"/>
        <v>0.33011082291912286</v>
      </c>
      <c r="U22" s="1">
        <f t="shared" si="5"/>
        <v>0.38356164383561642</v>
      </c>
      <c r="V22" s="1">
        <f t="shared" si="6"/>
        <v>2.504089290868854E-2</v>
      </c>
      <c r="W22" s="1">
        <v>276</v>
      </c>
      <c r="X22" s="1">
        <v>40526</v>
      </c>
      <c r="Y22" s="1">
        <v>1048</v>
      </c>
      <c r="Z22" s="1">
        <v>448</v>
      </c>
      <c r="AA22" s="1">
        <f t="shared" si="20"/>
        <v>42298</v>
      </c>
      <c r="AB22" s="3">
        <f t="shared" si="8"/>
        <v>0.26953125</v>
      </c>
      <c r="AC22" s="3">
        <f t="shared" si="9"/>
        <v>0.32701421800947866</v>
      </c>
      <c r="AD22" s="1">
        <f t="shared" si="10"/>
        <v>0.38121546961325969</v>
      </c>
      <c r="AE22" s="1">
        <f t="shared" si="11"/>
        <v>2.520806273151489E-2</v>
      </c>
      <c r="AF22">
        <f t="shared" si="15"/>
        <v>0.32672294376969174</v>
      </c>
      <c r="AG22">
        <f t="shared" si="16"/>
        <v>0.38133019886498115</v>
      </c>
      <c r="AH22">
        <f t="shared" si="17"/>
        <v>2.5249824126725023E-2</v>
      </c>
    </row>
    <row r="23" spans="1:34" x14ac:dyDescent="0.25">
      <c r="A23" s="21"/>
      <c r="B23" s="21"/>
      <c r="C23" s="2" t="s">
        <v>10</v>
      </c>
      <c r="D23" s="1" t="s">
        <v>11</v>
      </c>
      <c r="E23" s="1">
        <v>712</v>
      </c>
      <c r="F23" s="1">
        <v>40993</v>
      </c>
      <c r="G23" s="1">
        <v>614</v>
      </c>
      <c r="H23" s="1">
        <v>0</v>
      </c>
      <c r="I23" s="1">
        <f t="shared" si="0"/>
        <v>42319</v>
      </c>
      <c r="J23" s="3">
        <f t="shared" si="1"/>
        <v>0.6987242394504416</v>
      </c>
      <c r="K23" s="3">
        <f t="shared" si="12"/>
        <v>0.85289889793962625</v>
      </c>
      <c r="L23" s="1">
        <f t="shared" si="13"/>
        <v>1</v>
      </c>
      <c r="M23" s="1">
        <f t="shared" si="14"/>
        <v>1.4757132213329489E-2</v>
      </c>
      <c r="N23" s="1">
        <v>730</v>
      </c>
      <c r="O23" s="1">
        <v>40956</v>
      </c>
      <c r="P23" s="1">
        <v>616</v>
      </c>
      <c r="Q23" s="1">
        <v>0</v>
      </c>
      <c r="R23" s="1">
        <f t="shared" si="19"/>
        <v>42302</v>
      </c>
      <c r="S23" s="3">
        <f t="shared" si="3"/>
        <v>0.7032755298651252</v>
      </c>
      <c r="T23" s="3">
        <f t="shared" si="4"/>
        <v>0.85560243788091894</v>
      </c>
      <c r="U23" s="1">
        <f t="shared" si="5"/>
        <v>1</v>
      </c>
      <c r="V23" s="1">
        <f t="shared" si="6"/>
        <v>1.4817665736553449E-2</v>
      </c>
      <c r="W23" s="1">
        <v>724</v>
      </c>
      <c r="X23" s="1">
        <v>41033</v>
      </c>
      <c r="Y23" s="1">
        <v>541</v>
      </c>
      <c r="Z23" s="1">
        <v>0</v>
      </c>
      <c r="AA23" s="1">
        <f t="shared" si="20"/>
        <v>42298</v>
      </c>
      <c r="AB23" s="3">
        <f t="shared" si="8"/>
        <v>0.72800402212166915</v>
      </c>
      <c r="AC23" s="3">
        <f t="shared" si="9"/>
        <v>0.86998317712088435</v>
      </c>
      <c r="AD23" s="1">
        <f t="shared" si="10"/>
        <v>1</v>
      </c>
      <c r="AE23" s="1">
        <f t="shared" si="11"/>
        <v>1.3012940780295378E-2</v>
      </c>
      <c r="AF23">
        <f t="shared" si="15"/>
        <v>0.85949483764714307</v>
      </c>
      <c r="AG23">
        <f t="shared" si="16"/>
        <v>1</v>
      </c>
      <c r="AH23">
        <f t="shared" si="17"/>
        <v>1.4195912910059437E-2</v>
      </c>
    </row>
    <row r="24" spans="1:34" x14ac:dyDescent="0.25">
      <c r="A24" s="21" t="s">
        <v>23</v>
      </c>
      <c r="B24" s="21">
        <v>25</v>
      </c>
      <c r="C24" s="2" t="s">
        <v>8</v>
      </c>
      <c r="D24" s="1" t="s">
        <v>11</v>
      </c>
      <c r="E24" s="1">
        <v>716</v>
      </c>
      <c r="F24" s="1">
        <v>25718</v>
      </c>
      <c r="G24" s="1">
        <v>15869</v>
      </c>
      <c r="H24" s="1">
        <v>2</v>
      </c>
      <c r="I24" s="1">
        <f>SUM(E24+F24+G24+H24)</f>
        <v>42305</v>
      </c>
      <c r="J24" s="3">
        <f t="shared" si="1"/>
        <v>8.2760214991619951E-2</v>
      </c>
      <c r="K24" s="3">
        <f t="shared" si="12"/>
        <v>0.1839954772061469</v>
      </c>
      <c r="L24" s="1">
        <f t="shared" si="13"/>
        <v>0.99721448467966578</v>
      </c>
      <c r="M24" s="1">
        <f t="shared" si="14"/>
        <v>0.38158559165123718</v>
      </c>
      <c r="N24" s="1">
        <v>723</v>
      </c>
      <c r="O24" s="1">
        <v>25299</v>
      </c>
      <c r="P24" s="1">
        <v>16277</v>
      </c>
      <c r="Q24" s="1">
        <v>2</v>
      </c>
      <c r="R24" s="1">
        <f t="shared" si="19"/>
        <v>42301</v>
      </c>
      <c r="S24" s="3">
        <f t="shared" si="3"/>
        <v>8.1579689703808175E-2</v>
      </c>
      <c r="T24" s="3">
        <f t="shared" si="4"/>
        <v>0.18165829145728643</v>
      </c>
      <c r="U24" s="1">
        <f t="shared" si="5"/>
        <v>0.99724137931034484</v>
      </c>
      <c r="V24" s="1">
        <f t="shared" si="6"/>
        <v>0.39149990379064847</v>
      </c>
      <c r="W24" s="1">
        <v>711</v>
      </c>
      <c r="X24" s="1">
        <v>25721</v>
      </c>
      <c r="Y24" s="1">
        <v>15868</v>
      </c>
      <c r="Z24" s="1">
        <v>2</v>
      </c>
      <c r="AA24" s="1">
        <f t="shared" si="20"/>
        <v>42302</v>
      </c>
      <c r="AB24" s="3">
        <f t="shared" si="8"/>
        <v>8.2234559333795976E-2</v>
      </c>
      <c r="AC24" s="3">
        <f t="shared" si="9"/>
        <v>0.18295507179249654</v>
      </c>
      <c r="AD24" s="1">
        <f t="shared" si="10"/>
        <v>0.9971949509116409</v>
      </c>
      <c r="AE24" s="1">
        <f t="shared" si="11"/>
        <v>0.38154319651831015</v>
      </c>
      <c r="AF24">
        <f t="shared" si="15"/>
        <v>0.18286961348530997</v>
      </c>
      <c r="AG24">
        <f t="shared" si="16"/>
        <v>0.99721693830055047</v>
      </c>
      <c r="AH24">
        <f t="shared" si="17"/>
        <v>0.3848762306533986</v>
      </c>
    </row>
    <row r="25" spans="1:34" x14ac:dyDescent="0.25">
      <c r="A25" s="21"/>
      <c r="B25" s="21"/>
      <c r="C25" s="2" t="s">
        <v>9</v>
      </c>
      <c r="D25" s="1" t="s">
        <v>11</v>
      </c>
      <c r="E25" s="1">
        <v>717</v>
      </c>
      <c r="F25" s="1">
        <v>40524</v>
      </c>
      <c r="G25" s="1">
        <v>1063</v>
      </c>
      <c r="H25" s="1">
        <v>1</v>
      </c>
      <c r="I25" s="1">
        <f t="shared" ref="I25:I26" si="21">SUM(E25+F25+G25+H25)</f>
        <v>42305</v>
      </c>
      <c r="J25" s="3">
        <f t="shared" si="1"/>
        <v>0.57405924739791836</v>
      </c>
      <c r="K25" s="3">
        <f t="shared" si="12"/>
        <v>0.77063628546861562</v>
      </c>
      <c r="L25" s="1">
        <f t="shared" si="13"/>
        <v>0.99860724233983289</v>
      </c>
      <c r="M25" s="1">
        <f t="shared" si="14"/>
        <v>2.5560872388005869E-2</v>
      </c>
      <c r="N25" s="1">
        <v>724</v>
      </c>
      <c r="O25" s="1">
        <v>40534</v>
      </c>
      <c r="P25" s="1">
        <v>1042</v>
      </c>
      <c r="Q25" s="1">
        <v>1</v>
      </c>
      <c r="R25" s="1">
        <f t="shared" si="19"/>
        <v>42301</v>
      </c>
      <c r="S25" s="3">
        <f t="shared" si="3"/>
        <v>0.58129265355279003</v>
      </c>
      <c r="T25" s="3">
        <f t="shared" si="4"/>
        <v>0.77582511787398201</v>
      </c>
      <c r="U25" s="1">
        <f t="shared" si="5"/>
        <v>0.99862068965517237</v>
      </c>
      <c r="V25" s="1">
        <f t="shared" si="6"/>
        <v>2.5062536078506829E-2</v>
      </c>
      <c r="W25" s="1">
        <v>713</v>
      </c>
      <c r="X25" s="1">
        <v>40535</v>
      </c>
      <c r="Y25" s="1">
        <v>1054</v>
      </c>
      <c r="Z25" s="1">
        <v>0</v>
      </c>
      <c r="AA25" s="1">
        <f t="shared" si="20"/>
        <v>42302</v>
      </c>
      <c r="AB25" s="3">
        <f t="shared" si="8"/>
        <v>0.57499999999999996</v>
      </c>
      <c r="AC25" s="3">
        <f t="shared" si="9"/>
        <v>0.77181208053691275</v>
      </c>
      <c r="AD25" s="1">
        <f t="shared" si="10"/>
        <v>1</v>
      </c>
      <c r="AE25" s="1">
        <f t="shared" si="11"/>
        <v>2.5343239798985309E-2</v>
      </c>
      <c r="AF25">
        <f t="shared" si="15"/>
        <v>0.77275782795983672</v>
      </c>
      <c r="AG25">
        <f t="shared" si="16"/>
        <v>0.99907597733166842</v>
      </c>
      <c r="AH25">
        <f t="shared" si="17"/>
        <v>2.5322216088499338E-2</v>
      </c>
    </row>
    <row r="26" spans="1:34" x14ac:dyDescent="0.25">
      <c r="A26" s="21"/>
      <c r="B26" s="21"/>
      <c r="C26" s="2" t="s">
        <v>10</v>
      </c>
      <c r="D26" s="1" t="s">
        <v>11</v>
      </c>
      <c r="E26" s="1">
        <v>718</v>
      </c>
      <c r="F26" s="1">
        <v>41058</v>
      </c>
      <c r="G26" s="1">
        <v>529</v>
      </c>
      <c r="H26" s="1">
        <v>0</v>
      </c>
      <c r="I26" s="1">
        <f t="shared" si="21"/>
        <v>42305</v>
      </c>
      <c r="J26" s="3">
        <f t="shared" si="1"/>
        <v>0.7307888040712468</v>
      </c>
      <c r="K26" s="3">
        <f t="shared" si="12"/>
        <v>0.87157076960427293</v>
      </c>
      <c r="L26" s="1">
        <f t="shared" si="13"/>
        <v>1</v>
      </c>
      <c r="M26" s="1">
        <f t="shared" si="14"/>
        <v>1.2720321254238103E-2</v>
      </c>
      <c r="N26" s="1">
        <v>725</v>
      </c>
      <c r="O26" s="1">
        <v>41072</v>
      </c>
      <c r="P26" s="1">
        <v>504</v>
      </c>
      <c r="Q26" s="1">
        <v>0</v>
      </c>
      <c r="R26" s="1">
        <f t="shared" si="19"/>
        <v>42301</v>
      </c>
      <c r="S26" s="3">
        <f t="shared" si="3"/>
        <v>0.74206755373592626</v>
      </c>
      <c r="T26" s="3">
        <f t="shared" si="4"/>
        <v>0.87793654637926855</v>
      </c>
      <c r="U26" s="1">
        <f t="shared" si="5"/>
        <v>1</v>
      </c>
      <c r="V26" s="1">
        <f t="shared" si="6"/>
        <v>1.2122378295170291E-2</v>
      </c>
      <c r="W26" s="1">
        <v>713</v>
      </c>
      <c r="X26" s="1">
        <v>40954</v>
      </c>
      <c r="Y26" s="1">
        <v>635</v>
      </c>
      <c r="Z26" s="1">
        <v>0</v>
      </c>
      <c r="AA26" s="1">
        <f t="shared" si="20"/>
        <v>42302</v>
      </c>
      <c r="AB26" s="3">
        <f t="shared" si="8"/>
        <v>0.69189713731198443</v>
      </c>
      <c r="AC26" s="3">
        <f t="shared" si="9"/>
        <v>0.84880952380952379</v>
      </c>
      <c r="AD26" s="1">
        <f t="shared" si="10"/>
        <v>1</v>
      </c>
      <c r="AE26" s="1">
        <f t="shared" si="11"/>
        <v>1.5268460410204621E-2</v>
      </c>
      <c r="AF26">
        <f t="shared" si="15"/>
        <v>0.86610561326435509</v>
      </c>
      <c r="AG26">
        <f t="shared" si="16"/>
        <v>1</v>
      </c>
      <c r="AH26">
        <f t="shared" si="17"/>
        <v>1.3370386653204338E-2</v>
      </c>
    </row>
    <row r="27" spans="1:34" x14ac:dyDescent="0.25">
      <c r="S27" s="7"/>
      <c r="T27" s="7"/>
    </row>
    <row r="28" spans="1:34" x14ac:dyDescent="0.25">
      <c r="S28" s="7"/>
      <c r="T28" s="7"/>
    </row>
    <row r="29" spans="1:34" x14ac:dyDescent="0.25">
      <c r="S29" s="7"/>
      <c r="T29" s="7"/>
    </row>
    <row r="30" spans="1:34" x14ac:dyDescent="0.25">
      <c r="A30" t="s">
        <v>43</v>
      </c>
      <c r="B30" s="22" t="s">
        <v>45</v>
      </c>
      <c r="C30" s="22"/>
    </row>
    <row r="31" spans="1:34" x14ac:dyDescent="0.25">
      <c r="C31" t="s">
        <v>52</v>
      </c>
    </row>
    <row r="32" spans="1:34" x14ac:dyDescent="0.25">
      <c r="A32" s="8" t="s">
        <v>50</v>
      </c>
      <c r="B32" s="8" t="s">
        <v>8</v>
      </c>
      <c r="C32" s="8" t="s">
        <v>9</v>
      </c>
      <c r="D32" s="8" t="s">
        <v>10</v>
      </c>
    </row>
    <row r="33" spans="1:4" x14ac:dyDescent="0.25">
      <c r="A33" s="11">
        <v>0</v>
      </c>
      <c r="B33" s="1">
        <v>0.18286961348530997</v>
      </c>
      <c r="C33" s="1">
        <v>0.77275782795983672</v>
      </c>
      <c r="D33" s="1">
        <v>0.86610561326435509</v>
      </c>
    </row>
    <row r="34" spans="1:4" x14ac:dyDescent="0.25">
      <c r="A34" s="12">
        <v>1E-3</v>
      </c>
      <c r="B34" s="1">
        <v>0.18623412312926546</v>
      </c>
      <c r="C34" s="1">
        <v>0.32672294376969174</v>
      </c>
      <c r="D34" s="1">
        <v>0.85949483764714307</v>
      </c>
    </row>
    <row r="35" spans="1:4" x14ac:dyDescent="0.25">
      <c r="A35" s="12">
        <v>2E-3</v>
      </c>
      <c r="B35" s="1">
        <v>0.18722114433431117</v>
      </c>
      <c r="C35" s="1">
        <v>0.22304453910203662</v>
      </c>
      <c r="D35" s="1">
        <v>0.87094865487689022</v>
      </c>
    </row>
    <row r="36" spans="1:4" x14ac:dyDescent="0.25">
      <c r="A36" s="12">
        <v>3.0000000000000001E-3</v>
      </c>
      <c r="B36" s="1">
        <v>0.18852004625092131</v>
      </c>
      <c r="C36" s="1">
        <v>0.20557238636454991</v>
      </c>
      <c r="D36" s="1">
        <v>0.88591833869463876</v>
      </c>
    </row>
    <row r="37" spans="1:4" x14ac:dyDescent="0.25">
      <c r="A37" s="12">
        <v>4.0000000000000001E-3</v>
      </c>
      <c r="B37" s="1">
        <v>0.18564223352414752</v>
      </c>
      <c r="C37" s="1">
        <v>0.18199532203252997</v>
      </c>
      <c r="D37" s="1">
        <v>0.87159373911060267</v>
      </c>
    </row>
    <row r="38" spans="1:4" x14ac:dyDescent="0.25">
      <c r="A38" s="12">
        <v>5.0000000000000001E-3</v>
      </c>
      <c r="B38" s="1">
        <v>0.18741885238114467</v>
      </c>
      <c r="C38" s="1">
        <v>0.20442756803130591</v>
      </c>
      <c r="D38" s="1">
        <v>0.88723153451203884</v>
      </c>
    </row>
    <row r="39" spans="1:4" x14ac:dyDescent="0.25">
      <c r="A39" s="12">
        <v>6.0000000000000001E-3</v>
      </c>
      <c r="B39" s="1">
        <v>0.17413673809366181</v>
      </c>
      <c r="C39" s="1">
        <v>0.20331748105124373</v>
      </c>
      <c r="D39" s="1">
        <v>0.88630813987103363</v>
      </c>
    </row>
    <row r="40" spans="1:4" x14ac:dyDescent="0.25">
      <c r="A40" s="12">
        <v>7.0000000000000001E-3</v>
      </c>
      <c r="B40" s="1">
        <v>0.17288015146745761</v>
      </c>
      <c r="C40" s="1">
        <v>0.21321236416574185</v>
      </c>
      <c r="D40" s="1">
        <v>0.8876855860369558</v>
      </c>
    </row>
    <row r="41" spans="1:4" x14ac:dyDescent="0.25">
      <c r="B41">
        <f>AVERAGE(B33:B40)</f>
        <v>0.18311536283327745</v>
      </c>
      <c r="C41">
        <f t="shared" ref="C41:D41" si="22">AVERAGE(C33:C40)</f>
        <v>0.2913813040596171</v>
      </c>
      <c r="D41">
        <f t="shared" si="22"/>
        <v>0.8769108055017073</v>
      </c>
    </row>
    <row r="46" spans="1:4" x14ac:dyDescent="0.25">
      <c r="C46" t="s">
        <v>51</v>
      </c>
    </row>
    <row r="47" spans="1:4" x14ac:dyDescent="0.25">
      <c r="A47" s="8"/>
      <c r="B47" s="8" t="s">
        <v>8</v>
      </c>
      <c r="C47" s="8" t="s">
        <v>9</v>
      </c>
      <c r="D47" s="8" t="s">
        <v>10</v>
      </c>
    </row>
    <row r="48" spans="1:4" x14ac:dyDescent="0.25">
      <c r="A48" s="11">
        <v>0</v>
      </c>
      <c r="B48">
        <v>0.99721693830055047</v>
      </c>
      <c r="C48">
        <v>0.99907597733166842</v>
      </c>
      <c r="D48">
        <v>1</v>
      </c>
    </row>
    <row r="49" spans="1:4" x14ac:dyDescent="0.25">
      <c r="A49" s="12">
        <v>1E-3</v>
      </c>
      <c r="B49">
        <v>0.99722961808977706</v>
      </c>
      <c r="C49">
        <v>0.38133019886498115</v>
      </c>
      <c r="D49">
        <v>1</v>
      </c>
    </row>
    <row r="50" spans="1:4" x14ac:dyDescent="0.25">
      <c r="A50" s="12">
        <v>2E-3</v>
      </c>
      <c r="B50">
        <v>0.99724508459076366</v>
      </c>
      <c r="C50">
        <v>0.25436671239140374</v>
      </c>
      <c r="D50">
        <v>1</v>
      </c>
    </row>
    <row r="51" spans="1:4" x14ac:dyDescent="0.25">
      <c r="A51" s="12">
        <v>3.0000000000000001E-3</v>
      </c>
      <c r="B51">
        <v>0.99583101497658466</v>
      </c>
      <c r="C51">
        <v>0.23436873721683849</v>
      </c>
      <c r="D51">
        <v>1</v>
      </c>
    </row>
    <row r="52" spans="1:4" x14ac:dyDescent="0.25">
      <c r="A52" s="12">
        <v>4.0000000000000001E-3</v>
      </c>
      <c r="B52">
        <v>0.99583705259809874</v>
      </c>
      <c r="C52">
        <v>0.20676478685620381</v>
      </c>
      <c r="D52">
        <v>1</v>
      </c>
    </row>
    <row r="53" spans="1:4" x14ac:dyDescent="0.25">
      <c r="A53" s="12">
        <v>5.0000000000000001E-3</v>
      </c>
      <c r="B53">
        <v>0.98335607939467351</v>
      </c>
      <c r="C53">
        <v>0.23301454695347057</v>
      </c>
      <c r="D53">
        <v>1</v>
      </c>
    </row>
    <row r="54" spans="1:4" x14ac:dyDescent="0.25">
      <c r="A54" s="12">
        <v>6.0000000000000001E-3</v>
      </c>
      <c r="B54">
        <v>0.94432971659514386</v>
      </c>
      <c r="C54">
        <v>0.2313548174253455</v>
      </c>
      <c r="D54">
        <v>1</v>
      </c>
    </row>
    <row r="55" spans="1:4" x14ac:dyDescent="0.25">
      <c r="A55" s="12">
        <v>7.0000000000000001E-3</v>
      </c>
      <c r="B55">
        <v>0.8710079975273346</v>
      </c>
      <c r="C55">
        <v>0.24362451544771987</v>
      </c>
      <c r="D55">
        <v>1</v>
      </c>
    </row>
    <row r="56" spans="1:4" x14ac:dyDescent="0.25">
      <c r="B56">
        <f>AVERAGE(B48:B55)</f>
        <v>0.97275668775911583</v>
      </c>
      <c r="C56">
        <f t="shared" ref="C56:D56" si="23">AVERAGE(C48:C55)</f>
        <v>0.34798753656095394</v>
      </c>
      <c r="D56">
        <f t="shared" si="23"/>
        <v>1</v>
      </c>
    </row>
    <row r="59" spans="1:4" x14ac:dyDescent="0.25">
      <c r="C59" t="s">
        <v>37</v>
      </c>
    </row>
    <row r="60" spans="1:4" x14ac:dyDescent="0.25">
      <c r="A60" s="8"/>
      <c r="B60" s="8" t="s">
        <v>8</v>
      </c>
      <c r="C60" s="8" t="s">
        <v>9</v>
      </c>
      <c r="D60" s="8" t="s">
        <v>10</v>
      </c>
    </row>
    <row r="61" spans="1:4" x14ac:dyDescent="0.25">
      <c r="A61" s="11">
        <v>0</v>
      </c>
      <c r="B61">
        <v>0.3848762306533986</v>
      </c>
      <c r="C61">
        <v>2.5322216088499338E-2</v>
      </c>
      <c r="D61">
        <v>1.3370386653204338E-2</v>
      </c>
    </row>
    <row r="62" spans="1:4" x14ac:dyDescent="0.25">
      <c r="A62" s="12">
        <v>1E-3</v>
      </c>
      <c r="B62">
        <v>0.378121957354147</v>
      </c>
      <c r="C62">
        <v>2.5249824126725023E-2</v>
      </c>
      <c r="D62">
        <v>1.4195912910059437E-2</v>
      </c>
    </row>
    <row r="63" spans="1:4" x14ac:dyDescent="0.25">
      <c r="A63" s="12">
        <v>2E-3</v>
      </c>
      <c r="B63">
        <v>0.37786206003129835</v>
      </c>
      <c r="C63">
        <v>2.5279299371706008E-2</v>
      </c>
      <c r="D63">
        <v>1.2956813523262634E-2</v>
      </c>
    </row>
    <row r="64" spans="1:4" x14ac:dyDescent="0.25">
      <c r="A64" s="12">
        <v>3.0000000000000001E-3</v>
      </c>
      <c r="B64">
        <v>0.37067430662568013</v>
      </c>
      <c r="C64">
        <v>2.5373724944657953E-2</v>
      </c>
      <c r="D64">
        <v>1.1143317451181634E-2</v>
      </c>
    </row>
    <row r="65" spans="1:4" x14ac:dyDescent="0.25">
      <c r="A65" s="12">
        <v>4.0000000000000001E-3</v>
      </c>
      <c r="B65">
        <v>0.37863070003468979</v>
      </c>
      <c r="C65">
        <v>2.5538272259009245E-2</v>
      </c>
      <c r="D65">
        <v>1.2768944033799523E-2</v>
      </c>
    </row>
    <row r="66" spans="1:4" x14ac:dyDescent="0.25">
      <c r="A66" s="12">
        <v>5.0000000000000001E-3</v>
      </c>
      <c r="B66">
        <v>0.36855495296551249</v>
      </c>
      <c r="C66">
        <v>2.5418420972986397E-2</v>
      </c>
      <c r="D66">
        <v>1.1021804283282069E-2</v>
      </c>
    </row>
    <row r="67" spans="1:4" x14ac:dyDescent="0.25">
      <c r="A67" s="12">
        <v>6.0000000000000001E-3</v>
      </c>
      <c r="B67">
        <v>0.39318364590695293</v>
      </c>
      <c r="C67">
        <v>2.5458095966267868E-2</v>
      </c>
      <c r="D67">
        <v>1.119802205803124E-2</v>
      </c>
    </row>
    <row r="68" spans="1:4" x14ac:dyDescent="0.25">
      <c r="A68" s="12">
        <v>7.0000000000000001E-3</v>
      </c>
      <c r="B68">
        <v>0.35251212316413927</v>
      </c>
      <c r="C68">
        <v>2.5469174315880153E-2</v>
      </c>
      <c r="D68">
        <v>1.0974690597117342E-2</v>
      </c>
    </row>
    <row r="69" spans="1:4" x14ac:dyDescent="0.25">
      <c r="B69">
        <f>AVERAGE(B61:B68)</f>
        <v>0.37555199709197729</v>
      </c>
      <c r="C69">
        <f t="shared" ref="C69:D69" si="24">AVERAGE(C61:C68)</f>
        <v>2.5388628505716493E-2</v>
      </c>
      <c r="D69">
        <f t="shared" si="24"/>
        <v>1.2203736438742277E-2</v>
      </c>
    </row>
  </sheetData>
  <mergeCells count="21">
    <mergeCell ref="A18:A20"/>
    <mergeCell ref="B18:B20"/>
    <mergeCell ref="A21:A23"/>
    <mergeCell ref="B21:B23"/>
    <mergeCell ref="N1:V1"/>
    <mergeCell ref="W1:AE1"/>
    <mergeCell ref="B30:C30"/>
    <mergeCell ref="A1:A2"/>
    <mergeCell ref="A3:A5"/>
    <mergeCell ref="B3:B5"/>
    <mergeCell ref="A6:A8"/>
    <mergeCell ref="B6:B8"/>
    <mergeCell ref="B1:M1"/>
    <mergeCell ref="A9:A11"/>
    <mergeCell ref="B9:B11"/>
    <mergeCell ref="A12:A14"/>
    <mergeCell ref="B12:B14"/>
    <mergeCell ref="A24:A26"/>
    <mergeCell ref="B24:B26"/>
    <mergeCell ref="A15:A17"/>
    <mergeCell ref="B15:B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5C29-3A2B-4424-97B3-2B1E75E1EC55}">
  <dimension ref="A1:V75"/>
  <sheetViews>
    <sheetView workbookViewId="0">
      <selection activeCell="R31" sqref="R31"/>
    </sheetView>
  </sheetViews>
  <sheetFormatPr defaultRowHeight="15" x14ac:dyDescent="0.25"/>
  <cols>
    <col min="1" max="1" width="31.28515625" customWidth="1"/>
    <col min="3" max="3" width="14.140625" customWidth="1"/>
    <col min="4" max="4" width="13.7109375" customWidth="1"/>
    <col min="8" max="8" width="11.85546875" customWidth="1"/>
    <col min="9" max="9" width="12.5703125" customWidth="1"/>
    <col min="18" max="18" width="11.5703125" customWidth="1"/>
  </cols>
  <sheetData>
    <row r="1" spans="1:22" x14ac:dyDescent="0.25">
      <c r="A1" s="21" t="s">
        <v>20</v>
      </c>
      <c r="B1" s="21" t="s">
        <v>6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0"/>
      <c r="O1" s="20"/>
      <c r="P1" s="20"/>
      <c r="Q1" s="20"/>
      <c r="R1" s="20"/>
      <c r="S1" s="20"/>
      <c r="T1" s="20"/>
      <c r="U1" s="20"/>
      <c r="V1" s="20"/>
    </row>
    <row r="2" spans="1:22" x14ac:dyDescent="0.25">
      <c r="A2" s="21"/>
      <c r="B2" s="5" t="s">
        <v>0</v>
      </c>
      <c r="C2" s="5" t="s">
        <v>5</v>
      </c>
      <c r="D2" s="5" t="s">
        <v>22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21</v>
      </c>
      <c r="J2" s="5" t="s">
        <v>32</v>
      </c>
      <c r="K2" s="4" t="s">
        <v>33</v>
      </c>
      <c r="L2" s="5" t="s">
        <v>51</v>
      </c>
      <c r="M2" s="5" t="s">
        <v>37</v>
      </c>
      <c r="N2" s="3"/>
      <c r="O2" s="3"/>
      <c r="P2" s="3"/>
      <c r="Q2" s="3"/>
      <c r="R2" s="3"/>
      <c r="S2" s="3"/>
      <c r="T2" s="3"/>
      <c r="U2" s="3"/>
      <c r="V2" s="3"/>
    </row>
    <row r="3" spans="1:22" x14ac:dyDescent="0.25">
      <c r="A3" s="17" t="s">
        <v>24</v>
      </c>
      <c r="B3" s="17">
        <v>80</v>
      </c>
      <c r="C3" s="2" t="s">
        <v>8</v>
      </c>
      <c r="D3" s="1" t="s">
        <v>11</v>
      </c>
      <c r="E3" s="1">
        <v>941</v>
      </c>
      <c r="F3" s="1">
        <v>112847</v>
      </c>
      <c r="G3" s="1">
        <v>1522</v>
      </c>
      <c r="H3" s="1">
        <v>2474</v>
      </c>
      <c r="I3" s="1">
        <f>SUM(E3+F3+G3+H3)</f>
        <v>117784</v>
      </c>
      <c r="J3" s="3">
        <f>(E3/(E3+((G3+H3)/2)))</f>
        <v>0.32017693092888738</v>
      </c>
      <c r="K3" s="3">
        <f>((5*E3)/((5*E3)+(4*H3)+G3))</f>
        <v>0.2918191403584941</v>
      </c>
      <c r="L3" s="1">
        <f>SUM(E3/(E3+H3))</f>
        <v>0.27554904831625182</v>
      </c>
      <c r="M3" s="1">
        <f>SUM(G3/(G3+F3))</f>
        <v>1.3307801939336708E-2</v>
      </c>
      <c r="N3" s="1"/>
      <c r="O3" s="1"/>
      <c r="P3" s="1"/>
      <c r="Q3" s="1"/>
      <c r="R3" s="1"/>
      <c r="S3" s="3"/>
      <c r="T3" s="3"/>
      <c r="U3" s="1"/>
      <c r="V3" s="1"/>
    </row>
    <row r="4" spans="1:22" x14ac:dyDescent="0.25">
      <c r="A4" s="18"/>
      <c r="B4" s="18"/>
      <c r="C4" s="2" t="s">
        <v>9</v>
      </c>
      <c r="D4" s="1" t="s">
        <v>11</v>
      </c>
      <c r="E4" s="1">
        <v>661</v>
      </c>
      <c r="F4" s="1">
        <v>110076</v>
      </c>
      <c r="G4" s="1">
        <v>4293</v>
      </c>
      <c r="H4" s="1">
        <v>2754</v>
      </c>
      <c r="I4" s="1">
        <f>SUM(E4+F4+G4+H4)</f>
        <v>117784</v>
      </c>
      <c r="J4" s="3">
        <f>(E4/(E4+((G4+H4)/2)))</f>
        <v>0.15796391444617039</v>
      </c>
      <c r="K4" s="3">
        <f t="shared" ref="K4:K29" si="0">((5*E4)/((5*E4)+(4*H4)+G4))</f>
        <v>0.17755452884925324</v>
      </c>
      <c r="L4" s="1">
        <f t="shared" ref="L4:L29" si="1">SUM(E4/(E4+H4))</f>
        <v>0.19355783308931185</v>
      </c>
      <c r="M4" s="1">
        <f t="shared" ref="M4:M29" si="2">SUM(G4/(G4+F4))</f>
        <v>3.7536395351887311E-2</v>
      </c>
      <c r="N4" s="1"/>
      <c r="O4" s="1"/>
      <c r="P4" s="1"/>
      <c r="Q4" s="1"/>
      <c r="R4" s="1"/>
      <c r="S4" s="3"/>
      <c r="T4" s="3"/>
      <c r="U4" s="1"/>
      <c r="V4" s="1"/>
    </row>
    <row r="5" spans="1:22" x14ac:dyDescent="0.25">
      <c r="A5" s="19"/>
      <c r="B5" s="19"/>
      <c r="C5" s="2" t="s">
        <v>10</v>
      </c>
      <c r="D5" s="1" t="s">
        <v>11</v>
      </c>
      <c r="E5" s="1">
        <v>2768</v>
      </c>
      <c r="F5" s="1">
        <v>108878</v>
      </c>
      <c r="G5" s="1">
        <v>5491</v>
      </c>
      <c r="H5" s="1">
        <v>647</v>
      </c>
      <c r="I5" s="1">
        <f>SUM(E5+F5+G5+H5)</f>
        <v>117784</v>
      </c>
      <c r="J5" s="3">
        <f>(E5/(E5+((G5+H5)/2)))</f>
        <v>0.47421620695562788</v>
      </c>
      <c r="K5" s="3">
        <f t="shared" si="0"/>
        <v>0.63141566677311922</v>
      </c>
      <c r="L5" s="1">
        <f t="shared" si="1"/>
        <v>0.81054172767203514</v>
      </c>
      <c r="M5" s="1">
        <f t="shared" si="2"/>
        <v>4.8011261792968371E-2</v>
      </c>
      <c r="N5" s="1"/>
      <c r="O5" s="1"/>
      <c r="P5" s="1"/>
      <c r="Q5" s="1"/>
      <c r="R5" s="1"/>
      <c r="S5" s="3"/>
      <c r="T5" s="3"/>
      <c r="U5" s="1"/>
      <c r="V5" s="1"/>
    </row>
    <row r="6" spans="1:22" x14ac:dyDescent="0.25">
      <c r="A6" s="17" t="s">
        <v>34</v>
      </c>
      <c r="B6" s="17">
        <v>80</v>
      </c>
      <c r="C6" s="2" t="s">
        <v>8</v>
      </c>
      <c r="D6" s="1" t="s">
        <v>11</v>
      </c>
      <c r="E6" s="1">
        <v>955</v>
      </c>
      <c r="F6" s="1">
        <v>120907</v>
      </c>
      <c r="G6" s="1">
        <v>2859</v>
      </c>
      <c r="H6" s="1">
        <v>2461</v>
      </c>
      <c r="I6" s="1">
        <f t="shared" ref="I6:I29" si="3">SUM(E6+F6+G6+H6)</f>
        <v>127182</v>
      </c>
      <c r="J6" s="3">
        <f t="shared" ref="J6:J29" si="4">(E6/(E6+((G6+H6)/2)))</f>
        <v>0.26417704011065007</v>
      </c>
      <c r="K6" s="3">
        <f t="shared" si="0"/>
        <v>0.27320059503375671</v>
      </c>
      <c r="L6" s="1">
        <f t="shared" si="1"/>
        <v>0.27956674473067916</v>
      </c>
      <c r="M6" s="1">
        <f t="shared" si="2"/>
        <v>2.3100043630722492E-2</v>
      </c>
      <c r="N6" s="1"/>
      <c r="O6" s="1"/>
      <c r="P6" s="1"/>
      <c r="Q6" s="1"/>
      <c r="R6" s="1"/>
      <c r="S6" s="3"/>
      <c r="T6" s="3"/>
      <c r="U6" s="1"/>
      <c r="V6" s="1"/>
    </row>
    <row r="7" spans="1:22" x14ac:dyDescent="0.25">
      <c r="A7" s="18"/>
      <c r="B7" s="18"/>
      <c r="C7" s="2" t="s">
        <v>9</v>
      </c>
      <c r="D7" s="1" t="s">
        <v>11</v>
      </c>
      <c r="E7" s="1">
        <v>680</v>
      </c>
      <c r="F7" s="1">
        <v>117765</v>
      </c>
      <c r="G7" s="1">
        <v>6001</v>
      </c>
      <c r="H7" s="1">
        <v>2736</v>
      </c>
      <c r="I7" s="1">
        <f t="shared" si="3"/>
        <v>127182</v>
      </c>
      <c r="J7" s="3">
        <f t="shared" si="4"/>
        <v>0.13469347330890363</v>
      </c>
      <c r="K7" s="3">
        <f t="shared" si="0"/>
        <v>0.16711722782010321</v>
      </c>
      <c r="L7" s="1">
        <f t="shared" si="1"/>
        <v>0.19906323185011709</v>
      </c>
      <c r="M7" s="1">
        <f t="shared" si="2"/>
        <v>4.8486660310586106E-2</v>
      </c>
      <c r="N7" s="1"/>
      <c r="O7" s="1"/>
      <c r="P7" s="1"/>
      <c r="Q7" s="1"/>
      <c r="R7" s="1"/>
      <c r="S7" s="3"/>
      <c r="T7" s="3"/>
      <c r="U7" s="1"/>
      <c r="V7" s="1"/>
    </row>
    <row r="8" spans="1:22" x14ac:dyDescent="0.25">
      <c r="A8" s="19"/>
      <c r="B8" s="19"/>
      <c r="C8" s="2" t="s">
        <v>10</v>
      </c>
      <c r="D8" s="1" t="s">
        <v>11</v>
      </c>
      <c r="E8" s="1">
        <v>1985</v>
      </c>
      <c r="F8" s="1">
        <v>115185</v>
      </c>
      <c r="G8" s="1">
        <v>8581</v>
      </c>
      <c r="H8" s="1">
        <v>1431</v>
      </c>
      <c r="I8" s="1">
        <f t="shared" si="3"/>
        <v>127182</v>
      </c>
      <c r="J8" s="3">
        <f t="shared" si="4"/>
        <v>0.28393648977256475</v>
      </c>
      <c r="K8" s="3">
        <f t="shared" si="0"/>
        <v>0.40961617829137431</v>
      </c>
      <c r="L8" s="1">
        <f t="shared" si="1"/>
        <v>0.58108899297423888</v>
      </c>
      <c r="M8" s="1">
        <f t="shared" si="2"/>
        <v>6.9332449945865585E-2</v>
      </c>
      <c r="N8" s="1"/>
      <c r="O8" s="1"/>
      <c r="P8" s="1"/>
      <c r="Q8" s="1"/>
      <c r="R8" s="1"/>
      <c r="S8" s="3"/>
      <c r="T8" s="3"/>
      <c r="U8" s="1"/>
      <c r="V8" s="1"/>
    </row>
    <row r="9" spans="1:22" x14ac:dyDescent="0.25">
      <c r="A9" s="17" t="s">
        <v>35</v>
      </c>
      <c r="B9" s="17">
        <v>80</v>
      </c>
      <c r="C9" s="2" t="s">
        <v>8</v>
      </c>
      <c r="D9" s="1" t="s">
        <v>11</v>
      </c>
      <c r="E9" s="1">
        <v>944</v>
      </c>
      <c r="F9" s="1">
        <v>113608</v>
      </c>
      <c r="G9" s="1">
        <v>1272</v>
      </c>
      <c r="H9" s="1">
        <v>2467</v>
      </c>
      <c r="I9" s="1">
        <f t="shared" si="3"/>
        <v>118291</v>
      </c>
      <c r="J9" s="3">
        <f t="shared" si="4"/>
        <v>0.33552514661453703</v>
      </c>
      <c r="K9" s="3">
        <f t="shared" si="0"/>
        <v>0.29760403530895335</v>
      </c>
      <c r="L9" s="1">
        <f t="shared" si="1"/>
        <v>0.27675168572266196</v>
      </c>
      <c r="M9" s="1">
        <f t="shared" si="2"/>
        <v>1.1072423398328691E-2</v>
      </c>
      <c r="N9" s="1"/>
      <c r="O9" s="1"/>
      <c r="P9" s="1"/>
      <c r="Q9" s="1"/>
      <c r="R9" s="1"/>
      <c r="S9" s="3"/>
      <c r="T9" s="3"/>
      <c r="U9" s="1"/>
      <c r="V9" s="1"/>
    </row>
    <row r="10" spans="1:22" x14ac:dyDescent="0.25">
      <c r="A10" s="18"/>
      <c r="B10" s="18"/>
      <c r="C10" s="2" t="s">
        <v>9</v>
      </c>
      <c r="D10" s="1" t="s">
        <v>11</v>
      </c>
      <c r="E10" s="1">
        <v>707</v>
      </c>
      <c r="F10" s="1">
        <v>110798</v>
      </c>
      <c r="G10" s="1">
        <v>4082</v>
      </c>
      <c r="H10" s="1">
        <v>2704</v>
      </c>
      <c r="I10" s="1">
        <f t="shared" si="3"/>
        <v>118291</v>
      </c>
      <c r="J10" s="3">
        <f t="shared" si="4"/>
        <v>0.17243902439024389</v>
      </c>
      <c r="K10" s="3">
        <f t="shared" si="0"/>
        <v>0.19177561981229316</v>
      </c>
      <c r="L10" s="1">
        <f t="shared" si="1"/>
        <v>0.20727059513339197</v>
      </c>
      <c r="M10" s="1">
        <f t="shared" si="2"/>
        <v>3.553272980501393E-2</v>
      </c>
      <c r="N10" s="1"/>
      <c r="O10" s="1"/>
      <c r="P10" s="1"/>
      <c r="Q10" s="1"/>
      <c r="R10" s="1"/>
      <c r="S10" s="3"/>
      <c r="T10" s="3"/>
      <c r="U10" s="1"/>
      <c r="V10" s="1"/>
    </row>
    <row r="11" spans="1:22" x14ac:dyDescent="0.25">
      <c r="A11" s="19"/>
      <c r="B11" s="19"/>
      <c r="C11" s="2" t="s">
        <v>10</v>
      </c>
      <c r="D11" s="1" t="s">
        <v>11</v>
      </c>
      <c r="E11" s="1">
        <v>2828</v>
      </c>
      <c r="F11" s="1">
        <v>108610</v>
      </c>
      <c r="G11" s="1">
        <v>6270</v>
      </c>
      <c r="H11" s="1">
        <v>583</v>
      </c>
      <c r="I11" s="1">
        <f t="shared" si="3"/>
        <v>118291</v>
      </c>
      <c r="J11" s="3">
        <f t="shared" si="4"/>
        <v>0.45215444879686628</v>
      </c>
      <c r="K11" s="3">
        <f t="shared" si="0"/>
        <v>0.62175710139829388</v>
      </c>
      <c r="L11" s="1">
        <f t="shared" si="1"/>
        <v>0.82908238053356786</v>
      </c>
      <c r="M11" s="1">
        <f t="shared" si="2"/>
        <v>5.4578690807799445E-2</v>
      </c>
      <c r="N11" s="1"/>
      <c r="O11" s="1"/>
      <c r="P11" s="1"/>
      <c r="Q11" s="1"/>
      <c r="R11" s="1"/>
      <c r="S11" s="3"/>
      <c r="T11" s="3"/>
      <c r="U11" s="1"/>
      <c r="V11" s="1"/>
    </row>
    <row r="12" spans="1:22" x14ac:dyDescent="0.25">
      <c r="A12" s="17" t="s">
        <v>36</v>
      </c>
      <c r="B12" s="17">
        <v>80</v>
      </c>
      <c r="C12" s="2" t="s">
        <v>8</v>
      </c>
      <c r="D12" s="1" t="s">
        <v>11</v>
      </c>
      <c r="E12" s="1">
        <v>1006</v>
      </c>
      <c r="F12" s="1">
        <v>122987</v>
      </c>
      <c r="G12" s="1">
        <v>2579</v>
      </c>
      <c r="H12" s="1">
        <v>2415</v>
      </c>
      <c r="I12" s="1">
        <f t="shared" si="3"/>
        <v>128987</v>
      </c>
      <c r="J12" s="3">
        <f t="shared" si="4"/>
        <v>0.28718241507279474</v>
      </c>
      <c r="K12" s="3">
        <f t="shared" si="0"/>
        <v>0.29127338004516762</v>
      </c>
      <c r="L12" s="1">
        <f t="shared" si="1"/>
        <v>0.29406606255480855</v>
      </c>
      <c r="M12" s="1">
        <f t="shared" si="2"/>
        <v>2.0538999410668494E-2</v>
      </c>
      <c r="N12" s="1"/>
      <c r="O12" s="1"/>
      <c r="P12" s="1"/>
      <c r="Q12" s="1"/>
      <c r="R12" s="1"/>
      <c r="S12" s="3"/>
      <c r="T12" s="3"/>
      <c r="U12" s="1"/>
      <c r="V12" s="1"/>
    </row>
    <row r="13" spans="1:22" x14ac:dyDescent="0.25">
      <c r="A13" s="18"/>
      <c r="B13" s="18"/>
      <c r="C13" s="2" t="s">
        <v>9</v>
      </c>
      <c r="D13" s="1" t="s">
        <v>11</v>
      </c>
      <c r="E13" s="1">
        <v>740</v>
      </c>
      <c r="F13" s="1">
        <v>110462</v>
      </c>
      <c r="G13" s="1">
        <v>15104</v>
      </c>
      <c r="H13" s="1">
        <v>2681</v>
      </c>
      <c r="I13" s="1">
        <f t="shared" si="3"/>
        <v>128987</v>
      </c>
      <c r="J13" s="3">
        <f t="shared" si="4"/>
        <v>7.6823254606799896E-2</v>
      </c>
      <c r="K13" s="3">
        <f t="shared" si="0"/>
        <v>0.12530479544838796</v>
      </c>
      <c r="L13" s="1">
        <f t="shared" si="1"/>
        <v>0.21631102016954107</v>
      </c>
      <c r="M13" s="1">
        <f t="shared" si="2"/>
        <v>0.120287338929328</v>
      </c>
      <c r="N13" s="1"/>
      <c r="O13" s="1"/>
      <c r="P13" s="1"/>
      <c r="Q13" s="1"/>
      <c r="R13" s="1"/>
      <c r="S13" s="3"/>
      <c r="T13" s="3"/>
      <c r="U13" s="1"/>
      <c r="V13" s="1"/>
    </row>
    <row r="14" spans="1:22" x14ac:dyDescent="0.25">
      <c r="A14" s="19"/>
      <c r="B14" s="19"/>
      <c r="C14" s="2" t="s">
        <v>10</v>
      </c>
      <c r="D14" s="1" t="s">
        <v>11</v>
      </c>
      <c r="E14" s="1">
        <v>2883</v>
      </c>
      <c r="F14" s="1">
        <v>117064</v>
      </c>
      <c r="G14" s="1">
        <v>8502</v>
      </c>
      <c r="H14" s="1">
        <v>538</v>
      </c>
      <c r="I14" s="1">
        <f t="shared" si="3"/>
        <v>128987</v>
      </c>
      <c r="J14" s="3">
        <f t="shared" si="4"/>
        <v>0.38943671484533299</v>
      </c>
      <c r="K14" s="3">
        <f t="shared" si="0"/>
        <v>0.57501296421875625</v>
      </c>
      <c r="L14" s="1">
        <f t="shared" si="1"/>
        <v>0.84273604209295527</v>
      </c>
      <c r="M14" s="1">
        <f t="shared" si="2"/>
        <v>6.7709411783444556E-2</v>
      </c>
      <c r="N14" s="1"/>
      <c r="O14" s="1"/>
      <c r="P14" s="1"/>
      <c r="Q14" s="1"/>
      <c r="R14" s="1"/>
      <c r="S14" s="3"/>
      <c r="T14" s="3"/>
      <c r="U14" s="1"/>
      <c r="V14" s="1"/>
    </row>
    <row r="15" spans="1:22" x14ac:dyDescent="0.25">
      <c r="A15" s="17" t="s">
        <v>38</v>
      </c>
      <c r="B15" s="17">
        <v>80</v>
      </c>
      <c r="C15" s="2" t="s">
        <v>8</v>
      </c>
      <c r="D15" s="1" t="s">
        <v>11</v>
      </c>
      <c r="E15" s="1">
        <v>1001</v>
      </c>
      <c r="F15" s="1">
        <v>119774</v>
      </c>
      <c r="G15" s="1">
        <v>2153</v>
      </c>
      <c r="H15" s="1">
        <v>2418</v>
      </c>
      <c r="I15" s="1">
        <f t="shared" si="3"/>
        <v>125346</v>
      </c>
      <c r="J15" s="3">
        <f t="shared" si="4"/>
        <v>0.30457933972310969</v>
      </c>
      <c r="K15" s="3">
        <f t="shared" si="0"/>
        <v>0.29738562091503268</v>
      </c>
      <c r="L15" s="1">
        <f t="shared" si="1"/>
        <v>0.29277566539923955</v>
      </c>
      <c r="M15" s="1">
        <f t="shared" si="2"/>
        <v>1.7658106900030345E-2</v>
      </c>
      <c r="N15" s="1"/>
      <c r="O15" s="1"/>
      <c r="P15" s="1"/>
      <c r="Q15" s="1"/>
      <c r="R15" s="1"/>
      <c r="S15" s="3"/>
      <c r="T15" s="3"/>
      <c r="U15" s="1"/>
      <c r="V15" s="1"/>
    </row>
    <row r="16" spans="1:22" x14ac:dyDescent="0.25">
      <c r="A16" s="18"/>
      <c r="B16" s="18"/>
      <c r="C16" s="2" t="s">
        <v>9</v>
      </c>
      <c r="D16" s="1" t="s">
        <v>11</v>
      </c>
      <c r="E16" s="1">
        <v>833</v>
      </c>
      <c r="F16" s="1">
        <v>116736</v>
      </c>
      <c r="G16" s="1">
        <v>5191</v>
      </c>
      <c r="H16" s="1">
        <v>2586</v>
      </c>
      <c r="I16" s="1">
        <f t="shared" si="3"/>
        <v>125346</v>
      </c>
      <c r="J16" s="3">
        <f t="shared" si="4"/>
        <v>0.17642698295033357</v>
      </c>
      <c r="K16" s="3">
        <f t="shared" si="0"/>
        <v>0.2114213197969543</v>
      </c>
      <c r="L16" s="1">
        <f t="shared" si="1"/>
        <v>0.24363849078677977</v>
      </c>
      <c r="M16" s="1">
        <f t="shared" si="2"/>
        <v>4.2574655326547854E-2</v>
      </c>
      <c r="N16" s="1"/>
      <c r="O16" s="1"/>
      <c r="P16" s="1"/>
      <c r="Q16" s="1"/>
      <c r="R16" s="1"/>
      <c r="S16" s="3"/>
      <c r="T16" s="3"/>
      <c r="U16" s="1"/>
      <c r="V16" s="1"/>
    </row>
    <row r="17" spans="1:22" x14ac:dyDescent="0.25">
      <c r="A17" s="19"/>
      <c r="B17" s="19"/>
      <c r="C17" s="2" t="s">
        <v>10</v>
      </c>
      <c r="D17" s="1" t="s">
        <v>11</v>
      </c>
      <c r="E17" s="1">
        <v>2174</v>
      </c>
      <c r="F17" s="1">
        <v>114521</v>
      </c>
      <c r="G17" s="1">
        <v>7406</v>
      </c>
      <c r="H17" s="1">
        <v>1245</v>
      </c>
      <c r="I17" s="1">
        <f t="shared" si="3"/>
        <v>125346</v>
      </c>
      <c r="J17" s="3">
        <f t="shared" si="4"/>
        <v>0.33448726825140396</v>
      </c>
      <c r="K17" s="3">
        <f t="shared" si="0"/>
        <v>0.46740626074991398</v>
      </c>
      <c r="L17" s="1">
        <f t="shared" si="1"/>
        <v>0.63585843813980691</v>
      </c>
      <c r="M17" s="1">
        <f t="shared" si="2"/>
        <v>6.0741263214874476E-2</v>
      </c>
      <c r="N17" s="1"/>
      <c r="O17" s="1"/>
      <c r="P17" s="1"/>
      <c r="Q17" s="1"/>
      <c r="R17" s="1"/>
      <c r="S17" s="3"/>
      <c r="T17" s="3"/>
      <c r="U17" s="1"/>
      <c r="V17" s="1"/>
    </row>
    <row r="18" spans="1:22" x14ac:dyDescent="0.25">
      <c r="A18" s="17" t="s">
        <v>39</v>
      </c>
      <c r="B18" s="17">
        <v>80</v>
      </c>
      <c r="C18" s="2" t="s">
        <v>8</v>
      </c>
      <c r="D18" s="1" t="s">
        <v>11</v>
      </c>
      <c r="E18" s="1">
        <v>1047</v>
      </c>
      <c r="F18" s="1">
        <v>114420</v>
      </c>
      <c r="G18" s="1">
        <v>2123</v>
      </c>
      <c r="H18" s="1">
        <v>2377</v>
      </c>
      <c r="I18" s="1">
        <f t="shared" si="3"/>
        <v>119967</v>
      </c>
      <c r="J18" s="3">
        <f t="shared" si="4"/>
        <v>0.31756141947224747</v>
      </c>
      <c r="K18" s="3">
        <f t="shared" si="0"/>
        <v>0.31038776236214871</v>
      </c>
      <c r="L18" s="1">
        <f t="shared" si="1"/>
        <v>0.30578271028037385</v>
      </c>
      <c r="M18" s="1">
        <f t="shared" si="2"/>
        <v>1.8216452296577229E-2</v>
      </c>
      <c r="N18" s="1"/>
      <c r="O18" s="1"/>
      <c r="P18" s="1"/>
      <c r="Q18" s="1"/>
      <c r="R18" s="1"/>
      <c r="S18" s="3"/>
      <c r="T18" s="3"/>
      <c r="U18" s="1"/>
      <c r="V18" s="1"/>
    </row>
    <row r="19" spans="1:22" x14ac:dyDescent="0.25">
      <c r="A19" s="18"/>
      <c r="B19" s="18"/>
      <c r="C19" s="2" t="s">
        <v>9</v>
      </c>
      <c r="D19" s="1" t="s">
        <v>11</v>
      </c>
      <c r="E19" s="1">
        <v>913</v>
      </c>
      <c r="F19" s="1">
        <v>108693</v>
      </c>
      <c r="G19" s="1">
        <v>7850</v>
      </c>
      <c r="H19" s="1">
        <v>2511</v>
      </c>
      <c r="I19" s="1">
        <f t="shared" si="3"/>
        <v>119967</v>
      </c>
      <c r="J19" s="3">
        <f t="shared" si="4"/>
        <v>0.14983178797078855</v>
      </c>
      <c r="K19" s="3">
        <f t="shared" si="0"/>
        <v>0.20325927245202369</v>
      </c>
      <c r="L19" s="1">
        <f t="shared" si="1"/>
        <v>0.26664719626168226</v>
      </c>
      <c r="M19" s="1">
        <f t="shared" si="2"/>
        <v>6.7357112825309109E-2</v>
      </c>
      <c r="N19" s="1"/>
      <c r="O19" s="1"/>
      <c r="P19" s="1"/>
      <c r="Q19" s="1"/>
      <c r="R19" s="1"/>
      <c r="S19" s="3"/>
      <c r="T19" s="3"/>
      <c r="U19" s="1"/>
      <c r="V19" s="1"/>
    </row>
    <row r="20" spans="1:22" x14ac:dyDescent="0.25">
      <c r="A20" s="19"/>
      <c r="B20" s="19"/>
      <c r="C20" s="2" t="s">
        <v>10</v>
      </c>
      <c r="D20" s="1" t="s">
        <v>11</v>
      </c>
      <c r="E20" s="1">
        <v>2115</v>
      </c>
      <c r="F20" s="1">
        <v>110173</v>
      </c>
      <c r="G20" s="1">
        <v>6370</v>
      </c>
      <c r="H20" s="1">
        <v>1309</v>
      </c>
      <c r="I20" s="1">
        <f t="shared" si="3"/>
        <v>119967</v>
      </c>
      <c r="J20" s="3">
        <f t="shared" si="4"/>
        <v>0.35519355109580991</v>
      </c>
      <c r="K20" s="3">
        <f t="shared" si="0"/>
        <v>0.47675938866597539</v>
      </c>
      <c r="L20" s="1">
        <f t="shared" si="1"/>
        <v>0.61769859813084116</v>
      </c>
      <c r="M20" s="1">
        <f t="shared" si="2"/>
        <v>5.4657937413658479E-2</v>
      </c>
      <c r="N20" s="1"/>
      <c r="O20" s="1"/>
      <c r="P20" s="1"/>
      <c r="Q20" s="1"/>
      <c r="R20" s="1"/>
      <c r="S20" s="3"/>
      <c r="T20" s="3"/>
      <c r="U20" s="1"/>
      <c r="V20" s="1"/>
    </row>
    <row r="21" spans="1:22" x14ac:dyDescent="0.25">
      <c r="A21" s="17" t="s">
        <v>40</v>
      </c>
      <c r="B21" s="17">
        <v>80</v>
      </c>
      <c r="C21" s="2" t="s">
        <v>8</v>
      </c>
      <c r="D21" s="1" t="s">
        <v>11</v>
      </c>
      <c r="E21" s="1">
        <v>1045</v>
      </c>
      <c r="F21" s="1">
        <v>118276</v>
      </c>
      <c r="G21" s="1">
        <v>2936</v>
      </c>
      <c r="H21" s="1">
        <v>2366</v>
      </c>
      <c r="I21" s="1">
        <f t="shared" si="3"/>
        <v>124623</v>
      </c>
      <c r="J21" s="3">
        <f t="shared" si="4"/>
        <v>0.28273809523809523</v>
      </c>
      <c r="K21" s="3">
        <f t="shared" si="0"/>
        <v>0.29645390070921984</v>
      </c>
      <c r="L21" s="1">
        <f t="shared" si="1"/>
        <v>0.306361770741718</v>
      </c>
      <c r="M21" s="1">
        <f t="shared" si="2"/>
        <v>2.4222024222024224E-2</v>
      </c>
      <c r="N21" s="1"/>
      <c r="O21" s="1"/>
      <c r="P21" s="1"/>
      <c r="Q21" s="1"/>
      <c r="R21" s="1"/>
      <c r="S21" s="3"/>
      <c r="T21" s="3"/>
      <c r="U21" s="1"/>
      <c r="V21" s="1"/>
    </row>
    <row r="22" spans="1:22" x14ac:dyDescent="0.25">
      <c r="A22" s="18"/>
      <c r="B22" s="18"/>
      <c r="C22" s="2" t="s">
        <v>9</v>
      </c>
      <c r="D22" s="1" t="s">
        <v>11</v>
      </c>
      <c r="E22" s="1">
        <v>1161</v>
      </c>
      <c r="F22" s="1">
        <v>116607</v>
      </c>
      <c r="G22" s="1">
        <v>4605</v>
      </c>
      <c r="H22" s="1">
        <v>2250</v>
      </c>
      <c r="I22" s="1">
        <f t="shared" si="3"/>
        <v>124623</v>
      </c>
      <c r="J22" s="3">
        <f t="shared" si="4"/>
        <v>0.25302386400784571</v>
      </c>
      <c r="K22" s="3">
        <f t="shared" si="0"/>
        <v>0.29907264296754249</v>
      </c>
      <c r="L22" s="1">
        <f t="shared" si="1"/>
        <v>0.34036939313984171</v>
      </c>
      <c r="M22" s="1">
        <f t="shared" si="2"/>
        <v>3.7991287991287995E-2</v>
      </c>
      <c r="N22" s="1"/>
      <c r="O22" s="1"/>
      <c r="P22" s="1"/>
      <c r="Q22" s="1"/>
      <c r="R22" s="1"/>
      <c r="S22" s="3"/>
      <c r="T22" s="3"/>
      <c r="U22" s="1"/>
      <c r="V22" s="1"/>
    </row>
    <row r="23" spans="1:22" x14ac:dyDescent="0.25">
      <c r="A23" s="19"/>
      <c r="B23" s="19"/>
      <c r="C23" s="2" t="s">
        <v>10</v>
      </c>
      <c r="D23" s="1" t="s">
        <v>11</v>
      </c>
      <c r="E23" s="1">
        <v>2243</v>
      </c>
      <c r="F23" s="1">
        <v>113982</v>
      </c>
      <c r="G23" s="1">
        <v>7230</v>
      </c>
      <c r="H23" s="1">
        <v>1168</v>
      </c>
      <c r="I23" s="1">
        <f t="shared" si="3"/>
        <v>124623</v>
      </c>
      <c r="J23" s="3">
        <f t="shared" si="4"/>
        <v>0.34818379385284071</v>
      </c>
      <c r="K23" s="3">
        <f t="shared" si="0"/>
        <v>0.4851408054678375</v>
      </c>
      <c r="L23" s="1">
        <f t="shared" si="1"/>
        <v>0.65757842274992673</v>
      </c>
      <c r="M23" s="1">
        <f t="shared" si="2"/>
        <v>5.9647559647559648E-2</v>
      </c>
      <c r="N23" s="1"/>
      <c r="O23" s="1"/>
      <c r="P23" s="1"/>
      <c r="Q23" s="1"/>
      <c r="R23" s="1"/>
      <c r="S23" s="3"/>
      <c r="T23" s="3"/>
      <c r="U23" s="1"/>
      <c r="V23" s="1"/>
    </row>
    <row r="24" spans="1:22" x14ac:dyDescent="0.25">
      <c r="A24" s="17" t="s">
        <v>41</v>
      </c>
      <c r="B24" s="17">
        <v>80</v>
      </c>
      <c r="C24" s="2" t="s">
        <v>8</v>
      </c>
      <c r="D24" s="1" t="s">
        <v>11</v>
      </c>
      <c r="E24" s="1">
        <v>1083</v>
      </c>
      <c r="F24" s="1">
        <v>120756</v>
      </c>
      <c r="G24" s="1">
        <v>2489</v>
      </c>
      <c r="H24" s="1">
        <v>2335</v>
      </c>
      <c r="I24" s="1">
        <f t="shared" si="3"/>
        <v>126663</v>
      </c>
      <c r="J24" s="3">
        <f t="shared" si="4"/>
        <v>0.30987124463519311</v>
      </c>
      <c r="K24" s="3">
        <f t="shared" si="0"/>
        <v>0.31402226861517052</v>
      </c>
      <c r="L24" s="1">
        <f t="shared" si="1"/>
        <v>0.31685196021064949</v>
      </c>
      <c r="M24" s="1">
        <f t="shared" si="2"/>
        <v>2.0195545458233599E-2</v>
      </c>
      <c r="N24" s="1"/>
      <c r="O24" s="1"/>
      <c r="P24" s="1"/>
      <c r="Q24" s="1"/>
      <c r="R24" s="1"/>
      <c r="S24" s="3"/>
      <c r="T24" s="3"/>
      <c r="U24" s="1"/>
      <c r="V24" s="1"/>
    </row>
    <row r="25" spans="1:22" x14ac:dyDescent="0.25">
      <c r="A25" s="18"/>
      <c r="B25" s="18"/>
      <c r="C25" s="2" t="s">
        <v>9</v>
      </c>
      <c r="D25" s="1" t="s">
        <v>11</v>
      </c>
      <c r="E25" s="1">
        <v>1672</v>
      </c>
      <c r="F25" s="1">
        <v>118112</v>
      </c>
      <c r="G25" s="1">
        <v>5133</v>
      </c>
      <c r="H25" s="1">
        <v>1746</v>
      </c>
      <c r="I25" s="1">
        <f t="shared" si="3"/>
        <v>126663</v>
      </c>
      <c r="J25" s="3">
        <f t="shared" si="4"/>
        <v>0.32710554631712807</v>
      </c>
      <c r="K25" s="3">
        <f t="shared" si="0"/>
        <v>0.40826292914001072</v>
      </c>
      <c r="L25" s="1">
        <f t="shared" si="1"/>
        <v>0.48917495611468698</v>
      </c>
      <c r="M25" s="1">
        <f t="shared" si="2"/>
        <v>4.1648748427928109E-2</v>
      </c>
      <c r="N25" s="1"/>
      <c r="O25" s="1"/>
      <c r="P25" s="1"/>
      <c r="Q25" s="1"/>
      <c r="R25" s="1"/>
      <c r="S25" s="3"/>
      <c r="T25" s="3"/>
      <c r="U25" s="1"/>
      <c r="V25" s="1"/>
    </row>
    <row r="26" spans="1:22" x14ac:dyDescent="0.25">
      <c r="A26" s="19"/>
      <c r="B26" s="19"/>
      <c r="C26" s="2" t="s">
        <v>10</v>
      </c>
      <c r="D26" s="1" t="s">
        <v>11</v>
      </c>
      <c r="E26" s="1">
        <v>2640</v>
      </c>
      <c r="F26" s="1">
        <v>115272</v>
      </c>
      <c r="G26" s="1">
        <v>7973</v>
      </c>
      <c r="H26" s="1">
        <v>778</v>
      </c>
      <c r="I26" s="1">
        <f t="shared" si="3"/>
        <v>126663</v>
      </c>
      <c r="J26" s="3">
        <f t="shared" si="4"/>
        <v>0.37630960017104981</v>
      </c>
      <c r="K26" s="3">
        <f t="shared" si="0"/>
        <v>0.54354539839407046</v>
      </c>
      <c r="L26" s="6">
        <f t="shared" si="1"/>
        <v>0.77238150965476882</v>
      </c>
      <c r="M26" s="1">
        <f t="shared" si="2"/>
        <v>6.4692279605663511E-2</v>
      </c>
      <c r="N26" s="1"/>
      <c r="O26" s="1"/>
      <c r="P26" s="1"/>
      <c r="Q26" s="1"/>
      <c r="R26" s="1"/>
      <c r="S26" s="3"/>
      <c r="T26" s="3"/>
      <c r="U26" s="1"/>
      <c r="V26" s="1"/>
    </row>
    <row r="27" spans="1:22" x14ac:dyDescent="0.25">
      <c r="A27" s="17" t="s">
        <v>42</v>
      </c>
      <c r="B27" s="17">
        <v>80</v>
      </c>
      <c r="C27" s="2" t="s">
        <v>8</v>
      </c>
      <c r="D27" s="1" t="s">
        <v>11</v>
      </c>
      <c r="E27" s="1">
        <v>1116</v>
      </c>
      <c r="F27" s="1">
        <v>118550</v>
      </c>
      <c r="G27" s="1">
        <v>2025</v>
      </c>
      <c r="H27" s="1">
        <v>2296</v>
      </c>
      <c r="I27" s="1">
        <f t="shared" si="3"/>
        <v>123987</v>
      </c>
      <c r="J27" s="3">
        <f t="shared" si="4"/>
        <v>0.34060735540973602</v>
      </c>
      <c r="K27" s="3">
        <f t="shared" si="0"/>
        <v>0.3323604741199595</v>
      </c>
      <c r="L27" s="1">
        <f t="shared" si="1"/>
        <v>0.32708089097303633</v>
      </c>
      <c r="M27" s="1">
        <f t="shared" si="2"/>
        <v>1.6794526228488493E-2</v>
      </c>
      <c r="N27" s="1"/>
      <c r="O27" s="1"/>
      <c r="P27" s="1"/>
      <c r="Q27" s="1"/>
      <c r="R27" s="1"/>
      <c r="S27" s="3"/>
      <c r="T27" s="3"/>
      <c r="U27" s="1"/>
      <c r="V27" s="1"/>
    </row>
    <row r="28" spans="1:22" x14ac:dyDescent="0.25">
      <c r="A28" s="18"/>
      <c r="B28" s="18"/>
      <c r="C28" s="2" t="s">
        <v>9</v>
      </c>
      <c r="D28" s="1" t="s">
        <v>11</v>
      </c>
      <c r="E28" s="1">
        <v>2766</v>
      </c>
      <c r="F28" s="1">
        <v>115647</v>
      </c>
      <c r="G28" s="1">
        <v>4928</v>
      </c>
      <c r="H28" s="1">
        <v>646</v>
      </c>
      <c r="I28" s="1">
        <f t="shared" si="3"/>
        <v>123987</v>
      </c>
      <c r="J28" s="3">
        <f t="shared" si="4"/>
        <v>0.49810913019989195</v>
      </c>
      <c r="K28" s="3">
        <f t="shared" si="0"/>
        <v>0.64801799269046945</v>
      </c>
      <c r="L28" s="1">
        <f t="shared" si="1"/>
        <v>0.81066822977725672</v>
      </c>
      <c r="M28" s="1">
        <f t="shared" si="2"/>
        <v>4.0870827285921625E-2</v>
      </c>
      <c r="N28" s="1"/>
      <c r="O28" s="1"/>
      <c r="P28" s="1"/>
      <c r="Q28" s="1"/>
      <c r="R28" s="1"/>
      <c r="S28" s="3"/>
      <c r="T28" s="3"/>
      <c r="U28" s="1"/>
      <c r="V28" s="1"/>
    </row>
    <row r="29" spans="1:22" x14ac:dyDescent="0.25">
      <c r="A29" s="19"/>
      <c r="B29" s="19"/>
      <c r="C29" s="2" t="s">
        <v>10</v>
      </c>
      <c r="D29" s="1" t="s">
        <v>11</v>
      </c>
      <c r="E29" s="1">
        <v>2798</v>
      </c>
      <c r="F29" s="1">
        <v>113342</v>
      </c>
      <c r="G29" s="1">
        <v>7233</v>
      </c>
      <c r="H29" s="1">
        <v>614</v>
      </c>
      <c r="I29" s="1">
        <f t="shared" si="3"/>
        <v>123987</v>
      </c>
      <c r="J29" s="3">
        <f t="shared" si="4"/>
        <v>0.41627612884028864</v>
      </c>
      <c r="K29" s="3">
        <f t="shared" si="0"/>
        <v>0.59081886904007774</v>
      </c>
      <c r="L29" s="1">
        <f t="shared" si="1"/>
        <v>0.8200468933177022</v>
      </c>
      <c r="M29" s="1">
        <f t="shared" si="2"/>
        <v>5.9987559610201122E-2</v>
      </c>
      <c r="N29" s="1"/>
      <c r="O29" s="1"/>
      <c r="P29" s="1"/>
      <c r="Q29" s="1"/>
      <c r="R29" s="1"/>
      <c r="S29" s="3"/>
      <c r="T29" s="3"/>
      <c r="U29" s="1"/>
      <c r="V29" s="1"/>
    </row>
    <row r="32" spans="1:22" x14ac:dyDescent="0.25">
      <c r="A32" t="s">
        <v>43</v>
      </c>
      <c r="B32" t="s">
        <v>44</v>
      </c>
    </row>
    <row r="36" spans="1:4" x14ac:dyDescent="0.25">
      <c r="A36" s="1" t="s">
        <v>50</v>
      </c>
      <c r="B36" s="8" t="s">
        <v>8</v>
      </c>
      <c r="C36" s="8" t="s">
        <v>9</v>
      </c>
      <c r="D36" s="8" t="s">
        <v>10</v>
      </c>
    </row>
    <row r="37" spans="1:4" x14ac:dyDescent="0.25">
      <c r="A37" s="11">
        <v>0</v>
      </c>
      <c r="B37" s="1">
        <v>0.3323604741199595</v>
      </c>
      <c r="C37" s="1">
        <v>0.64801799269046945</v>
      </c>
      <c r="D37" s="1">
        <v>0.59081886904007774</v>
      </c>
    </row>
    <row r="38" spans="1:4" x14ac:dyDescent="0.25">
      <c r="A38" s="12">
        <v>1E-3</v>
      </c>
      <c r="B38" s="1">
        <v>0.31402226861517052</v>
      </c>
      <c r="C38" s="1">
        <v>0.40826292914001072</v>
      </c>
      <c r="D38" s="1">
        <v>0.54354539839407046</v>
      </c>
    </row>
    <row r="39" spans="1:4" x14ac:dyDescent="0.25">
      <c r="A39" s="12">
        <v>2E-3</v>
      </c>
      <c r="B39" s="1">
        <v>0.29645390070921984</v>
      </c>
      <c r="C39" s="1">
        <v>0.29907264296754249</v>
      </c>
      <c r="D39" s="1">
        <v>0.4851408054678375</v>
      </c>
    </row>
    <row r="40" spans="1:4" x14ac:dyDescent="0.25">
      <c r="A40" s="12">
        <v>3.0000000000000001E-3</v>
      </c>
      <c r="B40" s="1">
        <v>0.31038776236214871</v>
      </c>
      <c r="C40" s="1">
        <v>0.20325927245202369</v>
      </c>
      <c r="D40" s="1">
        <v>0.47675938866597539</v>
      </c>
    </row>
    <row r="41" spans="1:4" x14ac:dyDescent="0.25">
      <c r="A41" s="12">
        <v>4.0000000000000001E-3</v>
      </c>
      <c r="B41" s="1">
        <v>0.29738562091503268</v>
      </c>
      <c r="C41" s="1">
        <v>0.2114213197969543</v>
      </c>
      <c r="D41" s="1">
        <v>0.46740626074991398</v>
      </c>
    </row>
    <row r="42" spans="1:4" x14ac:dyDescent="0.25">
      <c r="A42" s="12">
        <v>5.0000000000000001E-3</v>
      </c>
      <c r="B42" s="1">
        <v>0.29127338004516762</v>
      </c>
      <c r="C42" s="1">
        <v>0.12530479544838796</v>
      </c>
      <c r="D42" s="1">
        <v>0.57501296421875625</v>
      </c>
    </row>
    <row r="43" spans="1:4" x14ac:dyDescent="0.25">
      <c r="A43" s="12">
        <v>6.0000000000000001E-3</v>
      </c>
      <c r="B43" s="1">
        <v>0.29760403530895335</v>
      </c>
      <c r="C43" s="1">
        <v>0.19177561981229316</v>
      </c>
      <c r="D43" s="1">
        <v>0.62175710139829388</v>
      </c>
    </row>
    <row r="44" spans="1:4" x14ac:dyDescent="0.25">
      <c r="A44" s="12">
        <v>7.0000000000000001E-3</v>
      </c>
      <c r="B44" s="1">
        <v>0.27320059503375671</v>
      </c>
      <c r="C44" s="1">
        <v>0.16711722782010321</v>
      </c>
      <c r="D44" s="1">
        <v>0.40961617829137431</v>
      </c>
    </row>
    <row r="45" spans="1:4" x14ac:dyDescent="0.25">
      <c r="A45" s="12">
        <v>8.0000000000000002E-3</v>
      </c>
      <c r="B45" s="1">
        <v>0.2918191403584941</v>
      </c>
      <c r="C45" s="1">
        <v>0.17755452884925324</v>
      </c>
      <c r="D45" s="1">
        <v>0.63141566677311922</v>
      </c>
    </row>
    <row r="46" spans="1:4" x14ac:dyDescent="0.25">
      <c r="B46">
        <f>AVERAGE(B37:B45)</f>
        <v>0.30050079749643366</v>
      </c>
      <c r="C46">
        <f t="shared" ref="C46:D46" si="5">AVERAGE(C37:C45)</f>
        <v>0.2701984809974487</v>
      </c>
      <c r="D46">
        <f t="shared" si="5"/>
        <v>0.53349695922215767</v>
      </c>
    </row>
    <row r="50" spans="1:4" x14ac:dyDescent="0.25">
      <c r="A50" s="1"/>
      <c r="B50" s="8" t="s">
        <v>8</v>
      </c>
      <c r="C50" s="8" t="s">
        <v>9</v>
      </c>
      <c r="D50" s="8" t="s">
        <v>10</v>
      </c>
    </row>
    <row r="51" spans="1:4" x14ac:dyDescent="0.25">
      <c r="A51" s="11">
        <v>0</v>
      </c>
      <c r="B51">
        <v>0.32708089097303633</v>
      </c>
      <c r="C51">
        <v>0.81066822977725672</v>
      </c>
      <c r="D51">
        <v>0.8200468933177022</v>
      </c>
    </row>
    <row r="52" spans="1:4" x14ac:dyDescent="0.25">
      <c r="A52" s="12">
        <v>1E-3</v>
      </c>
      <c r="B52">
        <v>0.31685196021064949</v>
      </c>
      <c r="C52">
        <v>0.48917495611468698</v>
      </c>
      <c r="D52">
        <v>0.77238150965476882</v>
      </c>
    </row>
    <row r="53" spans="1:4" x14ac:dyDescent="0.25">
      <c r="A53" s="12">
        <v>2E-3</v>
      </c>
      <c r="B53">
        <v>0.306361770741718</v>
      </c>
      <c r="C53">
        <v>0.34036939313984171</v>
      </c>
      <c r="D53">
        <v>0.65757842274992673</v>
      </c>
    </row>
    <row r="54" spans="1:4" x14ac:dyDescent="0.25">
      <c r="A54" s="12">
        <v>3.0000000000000001E-3</v>
      </c>
      <c r="B54">
        <v>0.30578271028037385</v>
      </c>
      <c r="C54">
        <v>0.26664719626168226</v>
      </c>
      <c r="D54">
        <v>0.61769859813084116</v>
      </c>
    </row>
    <row r="55" spans="1:4" x14ac:dyDescent="0.25">
      <c r="A55" s="12">
        <v>4.0000000000000001E-3</v>
      </c>
      <c r="B55">
        <v>0.29277566539923955</v>
      </c>
      <c r="C55">
        <v>0.24363849078677977</v>
      </c>
      <c r="D55">
        <v>0.63585843813980691</v>
      </c>
    </row>
    <row r="56" spans="1:4" x14ac:dyDescent="0.25">
      <c r="A56" s="12">
        <v>5.0000000000000001E-3</v>
      </c>
      <c r="B56">
        <v>0.29406606255480855</v>
      </c>
      <c r="C56">
        <v>0.21631102016954107</v>
      </c>
      <c r="D56">
        <v>0.84273604209295527</v>
      </c>
    </row>
    <row r="57" spans="1:4" x14ac:dyDescent="0.25">
      <c r="A57" s="12">
        <v>6.0000000000000001E-3</v>
      </c>
      <c r="B57">
        <v>0.27675168572266196</v>
      </c>
      <c r="C57">
        <v>0.20727059513339197</v>
      </c>
      <c r="D57">
        <v>0.82908238053356786</v>
      </c>
    </row>
    <row r="58" spans="1:4" x14ac:dyDescent="0.25">
      <c r="A58" s="12">
        <v>7.0000000000000001E-3</v>
      </c>
      <c r="B58">
        <v>0.27956674473067916</v>
      </c>
      <c r="C58">
        <v>0.19906323185011709</v>
      </c>
      <c r="D58">
        <v>0.58108899297423888</v>
      </c>
    </row>
    <row r="59" spans="1:4" x14ac:dyDescent="0.25">
      <c r="A59" s="12">
        <v>8.0000000000000002E-3</v>
      </c>
      <c r="B59">
        <v>0.27554904831625182</v>
      </c>
      <c r="C59">
        <v>0.19355783308931185</v>
      </c>
      <c r="D59">
        <v>0.81054172767203514</v>
      </c>
    </row>
    <row r="60" spans="1:4" x14ac:dyDescent="0.25">
      <c r="B60">
        <f>AVERAGE(B51:B59)</f>
        <v>0.29719850432549094</v>
      </c>
      <c r="C60">
        <f t="shared" ref="C60:D60" si="6">AVERAGE(C51:C59)</f>
        <v>0.32963343848028992</v>
      </c>
      <c r="D60">
        <f t="shared" si="6"/>
        <v>0.72966811169620482</v>
      </c>
    </row>
    <row r="65" spans="1:4" x14ac:dyDescent="0.25">
      <c r="A65" s="1"/>
      <c r="B65" s="8" t="s">
        <v>8</v>
      </c>
      <c r="C65" s="8" t="s">
        <v>9</v>
      </c>
      <c r="D65" s="8" t="s">
        <v>10</v>
      </c>
    </row>
    <row r="66" spans="1:4" x14ac:dyDescent="0.25">
      <c r="A66" s="11">
        <v>0</v>
      </c>
      <c r="B66">
        <v>1.6794526228488493E-2</v>
      </c>
      <c r="C66">
        <v>4.0870827285921625E-2</v>
      </c>
      <c r="D66">
        <v>5.9987559610201122E-2</v>
      </c>
    </row>
    <row r="67" spans="1:4" x14ac:dyDescent="0.25">
      <c r="A67" s="12">
        <v>1E-3</v>
      </c>
      <c r="B67">
        <v>2.0195545458233599E-2</v>
      </c>
      <c r="C67">
        <v>4.1648748427928109E-2</v>
      </c>
      <c r="D67">
        <v>6.4692279605663511E-2</v>
      </c>
    </row>
    <row r="68" spans="1:4" x14ac:dyDescent="0.25">
      <c r="A68" s="12">
        <v>2E-3</v>
      </c>
      <c r="B68">
        <v>2.4222024222024224E-2</v>
      </c>
      <c r="C68">
        <v>3.7991287991287995E-2</v>
      </c>
      <c r="D68">
        <v>5.9647559647559648E-2</v>
      </c>
    </row>
    <row r="69" spans="1:4" x14ac:dyDescent="0.25">
      <c r="A69" s="12">
        <v>3.0000000000000001E-3</v>
      </c>
      <c r="B69">
        <v>1.8216452296577229E-2</v>
      </c>
      <c r="C69">
        <v>6.7357112825309109E-2</v>
      </c>
      <c r="D69">
        <v>5.4657937413658479E-2</v>
      </c>
    </row>
    <row r="70" spans="1:4" x14ac:dyDescent="0.25">
      <c r="A70" s="12">
        <v>4.0000000000000001E-3</v>
      </c>
      <c r="B70">
        <v>1.7658106900030345E-2</v>
      </c>
      <c r="C70">
        <v>4.2574655326547854E-2</v>
      </c>
      <c r="D70">
        <v>6.0741263214874476E-2</v>
      </c>
    </row>
    <row r="71" spans="1:4" x14ac:dyDescent="0.25">
      <c r="A71" s="12">
        <v>5.0000000000000001E-3</v>
      </c>
      <c r="B71">
        <v>2.0538999410668494E-2</v>
      </c>
      <c r="C71">
        <v>0.120287338929328</v>
      </c>
      <c r="D71">
        <v>6.7709411783444556E-2</v>
      </c>
    </row>
    <row r="72" spans="1:4" x14ac:dyDescent="0.25">
      <c r="A72" s="12">
        <v>6.0000000000000001E-3</v>
      </c>
      <c r="B72">
        <v>1.1072423398328691E-2</v>
      </c>
      <c r="C72">
        <v>3.553272980501393E-2</v>
      </c>
      <c r="D72">
        <v>5.4578690807799445E-2</v>
      </c>
    </row>
    <row r="73" spans="1:4" x14ac:dyDescent="0.25">
      <c r="A73" s="12">
        <v>7.0000000000000001E-3</v>
      </c>
      <c r="B73">
        <v>2.3100043630722492E-2</v>
      </c>
      <c r="C73">
        <v>4.8486660310586106E-2</v>
      </c>
      <c r="D73">
        <v>6.9332449945865585E-2</v>
      </c>
    </row>
    <row r="74" spans="1:4" x14ac:dyDescent="0.25">
      <c r="A74" s="12">
        <v>8.0000000000000002E-3</v>
      </c>
      <c r="B74">
        <v>1.3307801939336708E-2</v>
      </c>
      <c r="C74">
        <v>3.7536395351887311E-2</v>
      </c>
      <c r="D74">
        <v>4.8011261792968371E-2</v>
      </c>
    </row>
    <row r="75" spans="1:4" x14ac:dyDescent="0.25">
      <c r="B75">
        <f>AVERAGE(B66:B74)</f>
        <v>1.8345102609378921E-2</v>
      </c>
      <c r="C75">
        <f t="shared" ref="C75:D75" si="7">AVERAGE(C66:C74)</f>
        <v>5.2476195139312232E-2</v>
      </c>
      <c r="D75">
        <f t="shared" si="7"/>
        <v>5.9928712646892798E-2</v>
      </c>
    </row>
  </sheetData>
  <mergeCells count="21">
    <mergeCell ref="N1:V1"/>
    <mergeCell ref="A18:A20"/>
    <mergeCell ref="B18:B20"/>
    <mergeCell ref="A9:A11"/>
    <mergeCell ref="B9:B11"/>
    <mergeCell ref="A12:A14"/>
    <mergeCell ref="B12:B14"/>
    <mergeCell ref="A15:A17"/>
    <mergeCell ref="B15:B17"/>
    <mergeCell ref="B1:M1"/>
    <mergeCell ref="A1:A2"/>
    <mergeCell ref="A3:A5"/>
    <mergeCell ref="B3:B5"/>
    <mergeCell ref="A6:A8"/>
    <mergeCell ref="B6:B8"/>
    <mergeCell ref="A21:A23"/>
    <mergeCell ref="B21:B23"/>
    <mergeCell ref="A24:A26"/>
    <mergeCell ref="B24:B26"/>
    <mergeCell ref="A27:A29"/>
    <mergeCell ref="B27:B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8171C-47B0-4656-9CEA-ACA4EDEEEEA2}">
  <dimension ref="B3:V90"/>
  <sheetViews>
    <sheetView tabSelected="1" workbookViewId="0">
      <selection activeCell="I27" sqref="I27"/>
    </sheetView>
  </sheetViews>
  <sheetFormatPr defaultRowHeight="15.75" x14ac:dyDescent="0.25"/>
  <cols>
    <col min="1" max="1" width="7.42578125" style="15" customWidth="1"/>
    <col min="2" max="2" width="12.85546875" style="15" customWidth="1"/>
    <col min="3" max="8" width="9.140625" style="15"/>
    <col min="9" max="9" width="21.42578125" style="15" customWidth="1"/>
    <col min="10" max="10" width="22.5703125" style="15" customWidth="1"/>
    <col min="11" max="12" width="9.140625" style="15"/>
    <col min="13" max="13" width="5" style="15" customWidth="1"/>
    <col min="14" max="14" width="20.85546875" style="15" customWidth="1"/>
    <col min="15" max="15" width="9.140625" style="15"/>
    <col min="16" max="16" width="13.85546875" style="15" customWidth="1"/>
    <col min="17" max="17" width="13.140625" style="15" customWidth="1"/>
    <col min="18" max="21" width="9.140625" style="15"/>
    <col min="22" max="22" width="13" style="15" customWidth="1"/>
    <col min="23" max="16384" width="9.140625" style="15"/>
  </cols>
  <sheetData>
    <row r="3" spans="2:22" x14ac:dyDescent="0.25">
      <c r="D3" s="15" t="s">
        <v>54</v>
      </c>
    </row>
    <row r="4" spans="2:22" x14ac:dyDescent="0.25">
      <c r="N4" s="16"/>
      <c r="O4" s="3"/>
      <c r="P4" s="3"/>
      <c r="Q4" s="3"/>
      <c r="R4" s="3"/>
      <c r="S4" s="3"/>
      <c r="T4" s="3"/>
      <c r="U4" s="3"/>
      <c r="V4" s="3"/>
    </row>
    <row r="5" spans="2:22" x14ac:dyDescent="0.25">
      <c r="B5" s="14" t="s">
        <v>55</v>
      </c>
      <c r="C5" s="14" t="s">
        <v>8</v>
      </c>
      <c r="D5" s="14" t="s">
        <v>9</v>
      </c>
      <c r="E5" s="14" t="s">
        <v>10</v>
      </c>
      <c r="H5" s="14" t="s">
        <v>55</v>
      </c>
      <c r="I5" s="14" t="s">
        <v>61</v>
      </c>
      <c r="J5" s="14" t="s">
        <v>62</v>
      </c>
      <c r="K5" s="14"/>
      <c r="N5" s="21"/>
      <c r="O5" s="21"/>
      <c r="P5" s="2"/>
      <c r="Q5" s="1"/>
      <c r="R5" s="1"/>
      <c r="S5" s="1"/>
      <c r="T5" s="1"/>
      <c r="U5" s="1"/>
      <c r="V5" s="1"/>
    </row>
    <row r="6" spans="2:22" x14ac:dyDescent="0.25">
      <c r="B6" s="14" t="s">
        <v>56</v>
      </c>
      <c r="C6" s="14">
        <v>0.66261182080606573</v>
      </c>
      <c r="D6" s="14">
        <v>0.63080904168427332</v>
      </c>
      <c r="E6" s="14">
        <v>0.55179922517077129</v>
      </c>
      <c r="H6" s="14" t="s">
        <v>56</v>
      </c>
      <c r="I6" s="14" t="s">
        <v>63</v>
      </c>
      <c r="J6" s="14" t="s">
        <v>64</v>
      </c>
      <c r="K6" s="14"/>
      <c r="N6" s="21"/>
      <c r="O6" s="21"/>
      <c r="P6" s="2"/>
      <c r="Q6" s="1"/>
      <c r="R6" s="1"/>
      <c r="S6" s="1"/>
      <c r="T6" s="1"/>
      <c r="U6" s="1"/>
      <c r="V6" s="1"/>
    </row>
    <row r="7" spans="2:22" x14ac:dyDescent="0.25">
      <c r="B7" s="14" t="s">
        <v>58</v>
      </c>
      <c r="C7" s="14">
        <v>0.18311536283327745</v>
      </c>
      <c r="D7" s="14">
        <v>0.2913813040596171</v>
      </c>
      <c r="E7" s="14">
        <v>0.8769108055017073</v>
      </c>
      <c r="H7" s="14" t="s">
        <v>58</v>
      </c>
      <c r="I7" s="14" t="s">
        <v>66</v>
      </c>
      <c r="J7" s="14" t="s">
        <v>65</v>
      </c>
      <c r="K7" s="14"/>
      <c r="N7" s="21"/>
      <c r="O7" s="21"/>
      <c r="P7" s="2"/>
      <c r="Q7" s="1"/>
      <c r="R7" s="1"/>
      <c r="S7" s="1"/>
      <c r="T7" s="1"/>
      <c r="U7" s="1"/>
      <c r="V7" s="1"/>
    </row>
    <row r="8" spans="2:22" x14ac:dyDescent="0.25">
      <c r="B8" s="14" t="s">
        <v>57</v>
      </c>
      <c r="C8" s="14">
        <v>0.30050079749643366</v>
      </c>
      <c r="D8" s="14">
        <v>0.2701984809974487</v>
      </c>
      <c r="E8" s="14">
        <v>0.53349695922215767</v>
      </c>
      <c r="H8" s="14" t="s">
        <v>57</v>
      </c>
      <c r="I8" s="14" t="s">
        <v>67</v>
      </c>
      <c r="J8" s="14" t="s">
        <v>68</v>
      </c>
      <c r="K8" s="14"/>
      <c r="N8" s="21"/>
      <c r="O8" s="21"/>
      <c r="P8" s="2"/>
      <c r="Q8" s="1"/>
      <c r="R8" s="1"/>
      <c r="S8" s="1"/>
      <c r="T8" s="1"/>
      <c r="U8" s="1"/>
      <c r="V8" s="1"/>
    </row>
    <row r="9" spans="2:22" x14ac:dyDescent="0.25">
      <c r="B9" s="14" t="s">
        <v>53</v>
      </c>
      <c r="C9" s="14">
        <f>AVERAGE(C6:C8)</f>
        <v>0.38207599371192558</v>
      </c>
      <c r="D9" s="14">
        <f t="shared" ref="D9:E9" si="0">AVERAGE(D6:D8)</f>
        <v>0.39746294224711304</v>
      </c>
      <c r="E9" s="14">
        <f t="shared" si="0"/>
        <v>0.65406899663154539</v>
      </c>
      <c r="H9" s="14"/>
      <c r="I9" s="14"/>
      <c r="J9" s="14"/>
      <c r="K9" s="14"/>
      <c r="N9" s="21"/>
      <c r="O9" s="21"/>
      <c r="P9" s="2"/>
      <c r="Q9" s="1"/>
      <c r="R9" s="1"/>
      <c r="S9" s="1"/>
      <c r="T9" s="1"/>
      <c r="U9" s="1"/>
      <c r="V9" s="1"/>
    </row>
    <row r="10" spans="2:22" x14ac:dyDescent="0.25">
      <c r="N10" s="21"/>
      <c r="O10" s="21"/>
      <c r="P10" s="2"/>
      <c r="Q10" s="1"/>
      <c r="R10" s="1"/>
      <c r="S10" s="1"/>
      <c r="T10" s="1"/>
      <c r="U10" s="1"/>
      <c r="V10" s="1"/>
    </row>
    <row r="11" spans="2:22" x14ac:dyDescent="0.25">
      <c r="D11" s="15" t="s">
        <v>59</v>
      </c>
      <c r="N11" s="17"/>
      <c r="O11" s="21"/>
      <c r="P11" s="2"/>
      <c r="Q11" s="1"/>
      <c r="R11" s="1"/>
      <c r="S11" s="1"/>
      <c r="T11" s="1"/>
      <c r="U11" s="1"/>
      <c r="V11" s="1"/>
    </row>
    <row r="12" spans="2:22" x14ac:dyDescent="0.25">
      <c r="B12" s="14" t="s">
        <v>55</v>
      </c>
      <c r="C12" s="14" t="s">
        <v>8</v>
      </c>
      <c r="D12" s="14" t="s">
        <v>9</v>
      </c>
      <c r="E12" s="14" t="s">
        <v>10</v>
      </c>
      <c r="N12" s="18"/>
      <c r="O12" s="21"/>
      <c r="P12" s="2"/>
      <c r="Q12" s="1"/>
      <c r="R12" s="1"/>
      <c r="S12" s="1"/>
      <c r="T12" s="1"/>
      <c r="U12" s="1"/>
      <c r="V12" s="1"/>
    </row>
    <row r="13" spans="2:22" x14ac:dyDescent="0.25">
      <c r="B13" s="14" t="s">
        <v>56</v>
      </c>
      <c r="C13" s="14">
        <v>0.79276342299176339</v>
      </c>
      <c r="D13" s="14">
        <v>0.67395398486003688</v>
      </c>
      <c r="E13" s="14">
        <v>1</v>
      </c>
      <c r="N13" s="19"/>
      <c r="O13" s="21"/>
      <c r="P13" s="2"/>
      <c r="Q13" s="1"/>
      <c r="R13" s="1"/>
      <c r="S13" s="1"/>
      <c r="T13" s="1"/>
      <c r="U13" s="1"/>
      <c r="V13" s="1"/>
    </row>
    <row r="14" spans="2:22" x14ac:dyDescent="0.25">
      <c r="B14" s="14" t="s">
        <v>58</v>
      </c>
      <c r="C14" s="14">
        <v>0.97275668775911583</v>
      </c>
      <c r="D14" s="14">
        <v>0.34798753656095394</v>
      </c>
      <c r="E14" s="14">
        <v>1</v>
      </c>
      <c r="N14" s="17"/>
      <c r="O14" s="21"/>
      <c r="P14" s="2"/>
      <c r="Q14" s="1"/>
      <c r="R14" s="1"/>
      <c r="S14" s="1"/>
      <c r="T14" s="1"/>
      <c r="U14" s="1"/>
      <c r="V14" s="1"/>
    </row>
    <row r="15" spans="2:22" x14ac:dyDescent="0.25">
      <c r="B15" s="14" t="s">
        <v>57</v>
      </c>
      <c r="C15" s="14">
        <v>0.29719850432549094</v>
      </c>
      <c r="D15" s="14">
        <v>0.32963343848028992</v>
      </c>
      <c r="E15" s="14">
        <v>0.72966811169620482</v>
      </c>
      <c r="N15" s="18"/>
      <c r="O15" s="21"/>
      <c r="P15" s="2"/>
      <c r="Q15" s="1"/>
      <c r="R15" s="1"/>
      <c r="S15" s="1"/>
      <c r="T15" s="1"/>
      <c r="U15" s="1"/>
      <c r="V15" s="1"/>
    </row>
    <row r="16" spans="2:22" x14ac:dyDescent="0.25">
      <c r="B16" s="14" t="s">
        <v>53</v>
      </c>
      <c r="C16" s="14">
        <f>AVERAGE(C13:C15)</f>
        <v>0.68757287169212333</v>
      </c>
      <c r="D16" s="14">
        <f t="shared" ref="D16" si="1">AVERAGE(D13:D15)</f>
        <v>0.45052498663376023</v>
      </c>
      <c r="E16" s="14">
        <f t="shared" ref="E16" si="2">AVERAGE(E13:E15)</f>
        <v>0.90988937056540165</v>
      </c>
      <c r="N16" s="19"/>
      <c r="O16" s="21"/>
      <c r="P16" s="2"/>
      <c r="Q16" s="1"/>
      <c r="R16" s="1"/>
      <c r="S16" s="1"/>
      <c r="T16" s="1"/>
      <c r="U16" s="1"/>
      <c r="V16" s="1"/>
    </row>
    <row r="17" spans="2:22" x14ac:dyDescent="0.25">
      <c r="N17" s="17"/>
      <c r="O17" s="21"/>
      <c r="P17" s="2"/>
      <c r="Q17" s="1"/>
      <c r="R17" s="1"/>
      <c r="S17" s="1"/>
      <c r="T17" s="1"/>
      <c r="U17" s="1"/>
      <c r="V17" s="1"/>
    </row>
    <row r="18" spans="2:22" x14ac:dyDescent="0.25">
      <c r="D18" s="15" t="s">
        <v>60</v>
      </c>
      <c r="N18" s="18"/>
      <c r="O18" s="21"/>
      <c r="P18" s="2"/>
      <c r="Q18" s="1"/>
      <c r="R18" s="1"/>
      <c r="S18" s="1"/>
      <c r="T18" s="1"/>
      <c r="U18" s="1"/>
      <c r="V18" s="1"/>
    </row>
    <row r="19" spans="2:22" x14ac:dyDescent="0.25">
      <c r="B19" s="14" t="s">
        <v>55</v>
      </c>
      <c r="C19" s="14" t="s">
        <v>8</v>
      </c>
      <c r="D19" s="14" t="s">
        <v>9</v>
      </c>
      <c r="E19" s="14" t="s">
        <v>10</v>
      </c>
      <c r="N19" s="19"/>
      <c r="O19" s="21"/>
      <c r="P19" s="2"/>
      <c r="Q19" s="1"/>
      <c r="R19" s="1"/>
      <c r="S19" s="1"/>
      <c r="T19" s="1"/>
      <c r="U19" s="1"/>
      <c r="V19" s="1"/>
    </row>
    <row r="20" spans="2:22" x14ac:dyDescent="0.25">
      <c r="B20" s="14" t="s">
        <v>56</v>
      </c>
      <c r="C20" s="14">
        <v>2.2490924451901699E-2</v>
      </c>
      <c r="D20" s="14">
        <v>1.2378973930751902E-2</v>
      </c>
      <c r="E20" s="14">
        <v>7.8241514387664218E-2</v>
      </c>
      <c r="N20" s="17"/>
      <c r="O20" s="21"/>
      <c r="P20" s="2"/>
      <c r="Q20" s="1"/>
      <c r="R20" s="1"/>
      <c r="S20" s="1"/>
      <c r="T20" s="1"/>
      <c r="U20" s="1"/>
      <c r="V20" s="1"/>
    </row>
    <row r="21" spans="2:22" x14ac:dyDescent="0.25">
      <c r="B21" s="14" t="s">
        <v>58</v>
      </c>
      <c r="C21" s="14">
        <v>0.37555199709197729</v>
      </c>
      <c r="D21" s="14">
        <v>2.5388628505716493E-2</v>
      </c>
      <c r="E21" s="14">
        <v>1.2203736438742277E-2</v>
      </c>
      <c r="N21" s="18"/>
      <c r="O21" s="21"/>
      <c r="P21" s="2"/>
      <c r="Q21" s="1"/>
      <c r="R21" s="1"/>
      <c r="S21" s="1"/>
      <c r="T21" s="1"/>
      <c r="U21" s="1"/>
      <c r="V21" s="1"/>
    </row>
    <row r="22" spans="2:22" x14ac:dyDescent="0.25">
      <c r="B22" s="14" t="s">
        <v>57</v>
      </c>
      <c r="C22" s="14">
        <v>1.8345102609378921E-2</v>
      </c>
      <c r="D22" s="14">
        <v>5.2476195139312232E-2</v>
      </c>
      <c r="E22" s="14">
        <v>5.9928712646892798E-2</v>
      </c>
      <c r="N22" s="19"/>
      <c r="O22" s="21"/>
      <c r="P22" s="2"/>
      <c r="Q22" s="1"/>
      <c r="R22" s="1"/>
      <c r="S22" s="1"/>
      <c r="T22" s="1"/>
      <c r="U22" s="1"/>
      <c r="V22" s="1"/>
    </row>
    <row r="23" spans="2:22" x14ac:dyDescent="0.25">
      <c r="B23" s="14" t="s">
        <v>53</v>
      </c>
      <c r="C23" s="14">
        <f>AVERAGE(C20:C22)</f>
        <v>0.13879600805108597</v>
      </c>
      <c r="D23" s="14">
        <f t="shared" ref="D23" si="3">AVERAGE(D20:D22)</f>
        <v>3.0081265858593543E-2</v>
      </c>
      <c r="E23" s="14">
        <f t="shared" ref="E23" si="4">AVERAGE(E20:E22)</f>
        <v>5.0124654491099763E-2</v>
      </c>
      <c r="N23" s="17"/>
      <c r="O23" s="21"/>
      <c r="P23" s="2"/>
      <c r="Q23" s="1"/>
      <c r="R23" s="1"/>
      <c r="S23" s="1"/>
      <c r="T23" s="1"/>
      <c r="U23" s="1"/>
      <c r="V23" s="1"/>
    </row>
    <row r="24" spans="2:22" x14ac:dyDescent="0.25">
      <c r="N24" s="18"/>
      <c r="O24" s="21"/>
      <c r="P24" s="2"/>
      <c r="Q24" s="1"/>
      <c r="R24" s="1"/>
      <c r="S24" s="1"/>
      <c r="T24" s="1"/>
      <c r="U24" s="1"/>
      <c r="V24" s="1"/>
    </row>
    <row r="25" spans="2:22" x14ac:dyDescent="0.25">
      <c r="N25" s="19"/>
      <c r="O25" s="21"/>
      <c r="P25" s="2"/>
      <c r="Q25" s="1"/>
      <c r="R25" s="1"/>
      <c r="S25" s="1"/>
      <c r="T25" s="1"/>
      <c r="U25" s="1"/>
      <c r="V25" s="1"/>
    </row>
    <row r="26" spans="2:22" x14ac:dyDescent="0.25">
      <c r="N26" s="17"/>
      <c r="O26" s="21"/>
      <c r="P26" s="2"/>
      <c r="Q26" s="1"/>
      <c r="R26" s="1"/>
      <c r="S26" s="1"/>
      <c r="T26" s="1"/>
      <c r="U26" s="1"/>
      <c r="V26" s="1"/>
    </row>
    <row r="27" spans="2:22" x14ac:dyDescent="0.25">
      <c r="N27" s="18"/>
      <c r="O27" s="21"/>
      <c r="P27" s="2"/>
      <c r="Q27" s="1"/>
      <c r="R27" s="1"/>
      <c r="S27" s="1"/>
      <c r="T27" s="1"/>
      <c r="U27" s="1"/>
      <c r="V27" s="1"/>
    </row>
    <row r="28" spans="2:22" x14ac:dyDescent="0.25">
      <c r="N28" s="19"/>
      <c r="O28" s="21"/>
      <c r="P28" s="2"/>
      <c r="Q28" s="1"/>
      <c r="R28" s="1"/>
      <c r="S28" s="1"/>
      <c r="T28" s="1"/>
      <c r="U28" s="1"/>
      <c r="V28" s="1"/>
    </row>
    <row r="29" spans="2:22" x14ac:dyDescent="0.25">
      <c r="N29" s="17"/>
      <c r="O29" s="21"/>
      <c r="P29" s="2"/>
      <c r="Q29" s="1"/>
      <c r="R29" s="1"/>
      <c r="S29" s="1"/>
      <c r="T29" s="1"/>
      <c r="U29" s="1"/>
      <c r="V29" s="1"/>
    </row>
    <row r="30" spans="2:22" x14ac:dyDescent="0.25">
      <c r="N30" s="18"/>
      <c r="O30" s="21"/>
      <c r="P30" s="2"/>
      <c r="Q30" s="1"/>
      <c r="R30" s="1"/>
      <c r="S30" s="1"/>
      <c r="T30" s="1"/>
      <c r="U30" s="1"/>
      <c r="V30" s="1"/>
    </row>
    <row r="31" spans="2:22" x14ac:dyDescent="0.25">
      <c r="N31" s="19"/>
      <c r="O31" s="21"/>
      <c r="P31" s="2"/>
      <c r="Q31" s="1"/>
      <c r="R31" s="1"/>
      <c r="S31" s="1"/>
      <c r="T31" s="1"/>
      <c r="U31" s="1"/>
      <c r="V31" s="1"/>
    </row>
    <row r="33" spans="14:22" x14ac:dyDescent="0.25">
      <c r="N33" s="16"/>
      <c r="O33" s="3"/>
      <c r="P33" s="3"/>
      <c r="Q33" s="3"/>
      <c r="R33" s="3"/>
      <c r="S33" s="3"/>
      <c r="T33" s="3"/>
      <c r="U33" s="3"/>
      <c r="V33" s="3"/>
    </row>
    <row r="34" spans="14:22" x14ac:dyDescent="0.25">
      <c r="N34" s="21"/>
      <c r="O34" s="21"/>
      <c r="P34" s="2"/>
      <c r="Q34" s="1"/>
      <c r="R34" s="1"/>
      <c r="S34" s="1"/>
      <c r="T34" s="1"/>
      <c r="U34" s="1"/>
      <c r="V34" s="1"/>
    </row>
    <row r="35" spans="14:22" x14ac:dyDescent="0.25">
      <c r="N35" s="21"/>
      <c r="O35" s="21"/>
      <c r="P35" s="2"/>
      <c r="Q35" s="1"/>
      <c r="R35" s="1"/>
      <c r="S35" s="1"/>
      <c r="T35" s="1"/>
      <c r="U35" s="1"/>
      <c r="V35" s="1"/>
    </row>
    <row r="36" spans="14:22" x14ac:dyDescent="0.25">
      <c r="N36" s="21"/>
      <c r="O36" s="21"/>
      <c r="P36" s="2"/>
      <c r="Q36" s="1"/>
      <c r="R36" s="1"/>
      <c r="S36" s="1"/>
      <c r="T36" s="1"/>
      <c r="U36" s="1"/>
      <c r="V36" s="1"/>
    </row>
    <row r="37" spans="14:22" x14ac:dyDescent="0.25">
      <c r="N37" s="21"/>
      <c r="O37" s="21"/>
      <c r="P37" s="2"/>
      <c r="Q37" s="1"/>
      <c r="R37" s="1"/>
      <c r="S37" s="1"/>
      <c r="T37" s="1"/>
      <c r="U37" s="1"/>
      <c r="V37" s="1"/>
    </row>
    <row r="38" spans="14:22" x14ac:dyDescent="0.25">
      <c r="N38" s="21"/>
      <c r="O38" s="21"/>
      <c r="P38" s="2"/>
      <c r="Q38" s="1"/>
      <c r="R38" s="1"/>
      <c r="S38" s="1"/>
      <c r="T38" s="1"/>
      <c r="U38" s="1"/>
      <c r="V38" s="1"/>
    </row>
    <row r="39" spans="14:22" x14ac:dyDescent="0.25">
      <c r="N39" s="21"/>
      <c r="O39" s="21"/>
      <c r="P39" s="2"/>
      <c r="Q39" s="1"/>
      <c r="R39" s="1"/>
      <c r="S39" s="1"/>
      <c r="T39" s="1"/>
      <c r="U39" s="1"/>
      <c r="V39" s="1"/>
    </row>
    <row r="40" spans="14:22" x14ac:dyDescent="0.25">
      <c r="N40" s="17"/>
      <c r="O40" s="21"/>
      <c r="P40" s="2"/>
      <c r="Q40" s="1"/>
      <c r="R40" s="1"/>
      <c r="S40" s="1"/>
      <c r="T40" s="1"/>
      <c r="U40" s="1"/>
      <c r="V40" s="1"/>
    </row>
    <row r="41" spans="14:22" x14ac:dyDescent="0.25">
      <c r="N41" s="18"/>
      <c r="O41" s="21"/>
      <c r="P41" s="2"/>
      <c r="Q41" s="1"/>
      <c r="R41" s="1"/>
      <c r="S41" s="1"/>
      <c r="T41" s="1"/>
      <c r="U41" s="1"/>
      <c r="V41" s="1"/>
    </row>
    <row r="42" spans="14:22" x14ac:dyDescent="0.25">
      <c r="N42" s="19"/>
      <c r="O42" s="21"/>
      <c r="P42" s="2"/>
      <c r="Q42" s="1"/>
      <c r="R42" s="1"/>
      <c r="S42" s="1"/>
      <c r="T42" s="1"/>
      <c r="U42" s="1"/>
      <c r="V42" s="1"/>
    </row>
    <row r="43" spans="14:22" x14ac:dyDescent="0.25">
      <c r="N43" s="17"/>
      <c r="O43" s="21"/>
      <c r="P43" s="2"/>
      <c r="Q43" s="1"/>
      <c r="R43" s="1"/>
      <c r="S43" s="1"/>
      <c r="T43" s="1"/>
      <c r="U43" s="1"/>
      <c r="V43" s="1"/>
    </row>
    <row r="44" spans="14:22" x14ac:dyDescent="0.25">
      <c r="N44" s="18"/>
      <c r="O44" s="21"/>
      <c r="P44" s="2"/>
      <c r="Q44" s="1"/>
      <c r="R44" s="1"/>
      <c r="S44" s="1"/>
      <c r="T44" s="1"/>
      <c r="U44" s="1"/>
      <c r="V44" s="1"/>
    </row>
    <row r="45" spans="14:22" x14ac:dyDescent="0.25">
      <c r="N45" s="19"/>
      <c r="O45" s="21"/>
      <c r="P45" s="2"/>
      <c r="Q45" s="1"/>
      <c r="R45" s="1"/>
      <c r="S45" s="1"/>
      <c r="T45" s="1"/>
      <c r="U45" s="1"/>
      <c r="V45" s="1"/>
    </row>
    <row r="46" spans="14:22" x14ac:dyDescent="0.25">
      <c r="N46" s="17"/>
      <c r="O46" s="21"/>
      <c r="P46" s="2"/>
      <c r="Q46" s="1"/>
      <c r="R46" s="1"/>
      <c r="S46" s="1"/>
      <c r="T46" s="1"/>
      <c r="U46" s="1"/>
      <c r="V46" s="1"/>
    </row>
    <row r="47" spans="14:22" x14ac:dyDescent="0.25">
      <c r="N47" s="18"/>
      <c r="O47" s="21"/>
      <c r="P47" s="2"/>
      <c r="Q47" s="1"/>
      <c r="R47" s="1"/>
      <c r="S47" s="1"/>
      <c r="T47" s="1"/>
      <c r="U47" s="1"/>
      <c r="V47" s="1"/>
    </row>
    <row r="48" spans="14:22" x14ac:dyDescent="0.25">
      <c r="N48" s="19"/>
      <c r="O48" s="21"/>
      <c r="P48" s="2"/>
      <c r="Q48" s="1"/>
      <c r="R48" s="1"/>
      <c r="S48" s="1"/>
      <c r="T48" s="1"/>
      <c r="U48" s="1"/>
      <c r="V48" s="1"/>
    </row>
    <row r="49" spans="14:22" x14ac:dyDescent="0.25">
      <c r="N49" s="17"/>
      <c r="O49" s="21"/>
      <c r="P49" s="2"/>
      <c r="Q49" s="1"/>
      <c r="R49" s="1"/>
      <c r="S49" s="1"/>
      <c r="T49" s="1"/>
      <c r="U49" s="1"/>
      <c r="V49" s="1"/>
    </row>
    <row r="50" spans="14:22" x14ac:dyDescent="0.25">
      <c r="N50" s="18"/>
      <c r="O50" s="21"/>
      <c r="P50" s="2"/>
      <c r="Q50" s="1"/>
      <c r="R50" s="1"/>
      <c r="S50" s="1"/>
      <c r="T50" s="1"/>
      <c r="U50" s="1"/>
      <c r="V50" s="1"/>
    </row>
    <row r="51" spans="14:22" x14ac:dyDescent="0.25">
      <c r="N51" s="19"/>
      <c r="O51" s="21"/>
      <c r="P51" s="2"/>
      <c r="Q51" s="1"/>
      <c r="R51" s="1"/>
      <c r="S51" s="1"/>
      <c r="T51" s="1"/>
      <c r="U51" s="1"/>
      <c r="V51" s="1"/>
    </row>
    <row r="52" spans="14:22" x14ac:dyDescent="0.25">
      <c r="N52" s="17"/>
      <c r="O52" s="21"/>
      <c r="P52" s="2"/>
      <c r="Q52" s="1"/>
      <c r="R52" s="1"/>
      <c r="S52" s="1"/>
      <c r="T52" s="1"/>
      <c r="U52" s="1"/>
      <c r="V52" s="1"/>
    </row>
    <row r="53" spans="14:22" x14ac:dyDescent="0.25">
      <c r="N53" s="18"/>
      <c r="O53" s="21"/>
      <c r="P53" s="2"/>
      <c r="Q53" s="1"/>
      <c r="R53" s="1"/>
      <c r="S53" s="1"/>
      <c r="T53" s="1"/>
      <c r="U53" s="1"/>
      <c r="V53" s="1"/>
    </row>
    <row r="54" spans="14:22" x14ac:dyDescent="0.25">
      <c r="N54" s="19"/>
      <c r="O54" s="21"/>
      <c r="P54" s="2"/>
      <c r="Q54" s="1"/>
      <c r="R54" s="1"/>
      <c r="S54" s="1"/>
      <c r="T54" s="1"/>
      <c r="U54" s="1"/>
      <c r="V54" s="1"/>
    </row>
    <row r="55" spans="14:22" x14ac:dyDescent="0.25">
      <c r="N55" s="17"/>
      <c r="O55" s="21"/>
      <c r="P55" s="2"/>
      <c r="Q55" s="1"/>
      <c r="R55" s="1"/>
      <c r="S55" s="1"/>
      <c r="T55" s="1"/>
      <c r="U55" s="1"/>
      <c r="V55" s="1"/>
    </row>
    <row r="56" spans="14:22" x14ac:dyDescent="0.25">
      <c r="N56" s="18"/>
      <c r="O56" s="21"/>
      <c r="P56" s="2"/>
      <c r="Q56" s="1"/>
      <c r="R56" s="1"/>
      <c r="S56" s="1"/>
      <c r="T56" s="1"/>
      <c r="U56" s="1"/>
      <c r="V56" s="1"/>
    </row>
    <row r="57" spans="14:22" x14ac:dyDescent="0.25">
      <c r="N57" s="19"/>
      <c r="O57" s="21"/>
      <c r="P57" s="2"/>
      <c r="Q57" s="1"/>
      <c r="R57" s="1"/>
      <c r="S57" s="1"/>
      <c r="T57" s="1"/>
      <c r="U57" s="1"/>
      <c r="V57" s="1"/>
    </row>
    <row r="58" spans="14:22" x14ac:dyDescent="0.25">
      <c r="N58" s="17"/>
      <c r="O58" s="21"/>
      <c r="P58" s="2"/>
      <c r="Q58" s="1"/>
      <c r="R58" s="1"/>
      <c r="S58" s="1"/>
      <c r="T58" s="1"/>
      <c r="U58" s="1"/>
      <c r="V58" s="1"/>
    </row>
    <row r="59" spans="14:22" x14ac:dyDescent="0.25">
      <c r="N59" s="18"/>
      <c r="O59" s="21"/>
      <c r="P59" s="2"/>
      <c r="Q59" s="1"/>
      <c r="R59" s="1"/>
      <c r="S59" s="1"/>
      <c r="T59" s="1"/>
      <c r="U59" s="1"/>
      <c r="V59" s="1"/>
    </row>
    <row r="60" spans="14:22" x14ac:dyDescent="0.25">
      <c r="N60" s="19"/>
      <c r="O60" s="21"/>
      <c r="P60" s="2"/>
      <c r="Q60" s="1"/>
      <c r="R60" s="1"/>
      <c r="S60" s="1"/>
      <c r="T60" s="1"/>
      <c r="U60" s="1"/>
      <c r="V60" s="1"/>
    </row>
    <row r="63" spans="14:22" x14ac:dyDescent="0.25">
      <c r="N63" s="16"/>
      <c r="O63" s="3"/>
      <c r="P63" s="3"/>
      <c r="Q63" s="3"/>
      <c r="R63" s="3"/>
      <c r="S63" s="3"/>
      <c r="T63" s="3"/>
      <c r="U63" s="3"/>
      <c r="V63" s="3"/>
    </row>
    <row r="64" spans="14:22" x14ac:dyDescent="0.25">
      <c r="N64" s="21"/>
      <c r="O64" s="21"/>
      <c r="P64" s="2"/>
      <c r="Q64" s="1"/>
      <c r="R64" s="1"/>
      <c r="S64" s="1"/>
      <c r="T64" s="1"/>
      <c r="U64" s="1"/>
      <c r="V64" s="1"/>
    </row>
    <row r="65" spans="14:22" x14ac:dyDescent="0.25">
      <c r="N65" s="21"/>
      <c r="O65" s="21"/>
      <c r="P65" s="2"/>
      <c r="Q65" s="1"/>
      <c r="R65" s="1"/>
      <c r="S65" s="1"/>
      <c r="T65" s="1"/>
      <c r="U65" s="1"/>
      <c r="V65" s="1"/>
    </row>
    <row r="66" spans="14:22" x14ac:dyDescent="0.25">
      <c r="N66" s="21"/>
      <c r="O66" s="21"/>
      <c r="P66" s="2"/>
      <c r="Q66" s="1"/>
      <c r="R66" s="1"/>
      <c r="S66" s="1"/>
      <c r="T66" s="1"/>
      <c r="U66" s="1"/>
      <c r="V66" s="1"/>
    </row>
    <row r="67" spans="14:22" x14ac:dyDescent="0.25">
      <c r="N67" s="21"/>
      <c r="O67" s="21"/>
      <c r="P67" s="2"/>
      <c r="Q67" s="1"/>
      <c r="R67" s="1"/>
      <c r="S67" s="1"/>
      <c r="T67" s="1"/>
      <c r="U67" s="1"/>
      <c r="V67" s="1"/>
    </row>
    <row r="68" spans="14:22" x14ac:dyDescent="0.25">
      <c r="N68" s="21"/>
      <c r="O68" s="21"/>
      <c r="P68" s="2"/>
      <c r="Q68" s="1"/>
      <c r="R68" s="1"/>
      <c r="S68" s="1"/>
      <c r="T68" s="1"/>
      <c r="U68" s="1"/>
      <c r="V68" s="1"/>
    </row>
    <row r="69" spans="14:22" x14ac:dyDescent="0.25">
      <c r="N69" s="21"/>
      <c r="O69" s="21"/>
      <c r="P69" s="2"/>
      <c r="Q69" s="1"/>
      <c r="R69" s="1"/>
      <c r="S69" s="1"/>
      <c r="T69" s="1"/>
      <c r="U69" s="1"/>
      <c r="V69" s="1"/>
    </row>
    <row r="70" spans="14:22" x14ac:dyDescent="0.25">
      <c r="N70" s="17"/>
      <c r="O70" s="21"/>
      <c r="P70" s="2"/>
      <c r="Q70" s="1"/>
      <c r="R70" s="1"/>
      <c r="S70" s="1"/>
      <c r="T70" s="1"/>
      <c r="U70" s="1"/>
      <c r="V70" s="1"/>
    </row>
    <row r="71" spans="14:22" x14ac:dyDescent="0.25">
      <c r="N71" s="18"/>
      <c r="O71" s="21"/>
      <c r="P71" s="2"/>
      <c r="Q71" s="1"/>
      <c r="R71" s="1"/>
      <c r="S71" s="1"/>
      <c r="T71" s="1"/>
      <c r="U71" s="1"/>
      <c r="V71" s="1"/>
    </row>
    <row r="72" spans="14:22" x14ac:dyDescent="0.25">
      <c r="N72" s="19"/>
      <c r="O72" s="21"/>
      <c r="P72" s="2"/>
      <c r="Q72" s="1"/>
      <c r="R72" s="1"/>
      <c r="S72" s="1"/>
      <c r="T72" s="1"/>
      <c r="U72" s="1"/>
      <c r="V72" s="1"/>
    </row>
    <row r="73" spans="14:22" x14ac:dyDescent="0.25">
      <c r="N73" s="17"/>
      <c r="O73" s="21"/>
      <c r="P73" s="2"/>
      <c r="Q73" s="1"/>
      <c r="R73" s="1"/>
      <c r="S73" s="1"/>
      <c r="T73" s="1"/>
      <c r="U73" s="1"/>
      <c r="V73" s="1"/>
    </row>
    <row r="74" spans="14:22" x14ac:dyDescent="0.25">
      <c r="N74" s="18"/>
      <c r="O74" s="21"/>
      <c r="P74" s="2"/>
      <c r="Q74" s="1"/>
      <c r="R74" s="1"/>
      <c r="S74" s="1"/>
      <c r="T74" s="1"/>
      <c r="U74" s="1"/>
      <c r="V74" s="1"/>
    </row>
    <row r="75" spans="14:22" x14ac:dyDescent="0.25">
      <c r="N75" s="19"/>
      <c r="O75" s="21"/>
      <c r="P75" s="2"/>
      <c r="Q75" s="1"/>
      <c r="R75" s="1"/>
      <c r="S75" s="1"/>
      <c r="T75" s="1"/>
      <c r="U75" s="1"/>
      <c r="V75" s="1"/>
    </row>
    <row r="76" spans="14:22" x14ac:dyDescent="0.25">
      <c r="N76" s="17"/>
      <c r="O76" s="21"/>
      <c r="P76" s="2"/>
      <c r="Q76" s="1"/>
      <c r="R76" s="1"/>
      <c r="S76" s="1"/>
      <c r="T76" s="1"/>
      <c r="U76" s="1"/>
      <c r="V76" s="1"/>
    </row>
    <row r="77" spans="14:22" x14ac:dyDescent="0.25">
      <c r="N77" s="18"/>
      <c r="O77" s="21"/>
      <c r="P77" s="2"/>
      <c r="Q77" s="1"/>
      <c r="R77" s="1"/>
      <c r="S77" s="1"/>
      <c r="T77" s="1"/>
      <c r="U77" s="1"/>
      <c r="V77" s="1"/>
    </row>
    <row r="78" spans="14:22" x14ac:dyDescent="0.25">
      <c r="N78" s="19"/>
      <c r="O78" s="21"/>
      <c r="P78" s="2"/>
      <c r="Q78" s="1"/>
      <c r="R78" s="1"/>
      <c r="S78" s="1"/>
      <c r="T78" s="1"/>
      <c r="U78" s="1"/>
      <c r="V78" s="1"/>
    </row>
    <row r="79" spans="14:22" x14ac:dyDescent="0.25">
      <c r="N79" s="17"/>
      <c r="O79" s="21"/>
      <c r="P79" s="2"/>
      <c r="Q79" s="1"/>
      <c r="R79" s="1"/>
      <c r="S79" s="1"/>
      <c r="T79" s="1"/>
      <c r="U79" s="1"/>
      <c r="V79" s="1"/>
    </row>
    <row r="80" spans="14:22" x14ac:dyDescent="0.25">
      <c r="N80" s="18"/>
      <c r="O80" s="21"/>
      <c r="P80" s="2"/>
      <c r="Q80" s="1"/>
      <c r="R80" s="1"/>
      <c r="S80" s="1"/>
      <c r="T80" s="1"/>
      <c r="U80" s="1"/>
      <c r="V80" s="1"/>
    </row>
    <row r="81" spans="14:22" x14ac:dyDescent="0.25">
      <c r="N81" s="19"/>
      <c r="O81" s="21"/>
      <c r="P81" s="2"/>
      <c r="Q81" s="1"/>
      <c r="R81" s="1"/>
      <c r="S81" s="1"/>
      <c r="T81" s="1"/>
      <c r="U81" s="1"/>
      <c r="V81" s="1"/>
    </row>
    <row r="82" spans="14:22" x14ac:dyDescent="0.25">
      <c r="N82" s="17"/>
      <c r="O82" s="21"/>
      <c r="P82" s="2"/>
      <c r="Q82" s="1"/>
      <c r="R82" s="1"/>
      <c r="S82" s="1"/>
      <c r="T82" s="1"/>
      <c r="U82" s="1"/>
      <c r="V82" s="1"/>
    </row>
    <row r="83" spans="14:22" x14ac:dyDescent="0.25">
      <c r="N83" s="18"/>
      <c r="O83" s="21"/>
      <c r="P83" s="2"/>
      <c r="Q83" s="1"/>
      <c r="R83" s="1"/>
      <c r="S83" s="1"/>
      <c r="T83" s="1"/>
      <c r="U83" s="1"/>
      <c r="V83" s="1"/>
    </row>
    <row r="84" spans="14:22" x14ac:dyDescent="0.25">
      <c r="N84" s="19"/>
      <c r="O84" s="21"/>
      <c r="P84" s="2"/>
      <c r="Q84" s="1"/>
      <c r="R84" s="1"/>
      <c r="S84" s="1"/>
      <c r="T84" s="1"/>
      <c r="U84" s="1"/>
      <c r="V84" s="1"/>
    </row>
    <row r="85" spans="14:22" x14ac:dyDescent="0.25">
      <c r="N85" s="17"/>
      <c r="O85" s="21"/>
      <c r="P85" s="2"/>
      <c r="Q85" s="1"/>
      <c r="R85" s="1"/>
      <c r="S85" s="1"/>
      <c r="T85" s="1"/>
      <c r="U85" s="1"/>
      <c r="V85" s="1"/>
    </row>
    <row r="86" spans="14:22" x14ac:dyDescent="0.25">
      <c r="N86" s="18"/>
      <c r="O86" s="21"/>
      <c r="P86" s="2"/>
      <c r="Q86" s="1"/>
      <c r="R86" s="1"/>
      <c r="S86" s="1"/>
      <c r="T86" s="1"/>
      <c r="U86" s="1"/>
      <c r="V86" s="1"/>
    </row>
    <row r="87" spans="14:22" x14ac:dyDescent="0.25">
      <c r="N87" s="19"/>
      <c r="O87" s="21"/>
      <c r="P87" s="2"/>
      <c r="Q87" s="1"/>
      <c r="R87" s="1"/>
      <c r="S87" s="1"/>
      <c r="T87" s="1"/>
      <c r="U87" s="1"/>
      <c r="V87" s="1"/>
    </row>
    <row r="88" spans="14:22" x14ac:dyDescent="0.25">
      <c r="N88" s="17"/>
      <c r="O88" s="21"/>
      <c r="P88" s="2"/>
      <c r="Q88" s="1"/>
      <c r="R88" s="1"/>
      <c r="S88" s="1"/>
      <c r="T88" s="1"/>
      <c r="U88" s="1"/>
      <c r="V88" s="1"/>
    </row>
    <row r="89" spans="14:22" x14ac:dyDescent="0.25">
      <c r="N89" s="18"/>
      <c r="O89" s="21"/>
      <c r="P89" s="2"/>
      <c r="Q89" s="1"/>
      <c r="R89" s="1"/>
      <c r="S89" s="1"/>
      <c r="T89" s="1"/>
      <c r="U89" s="1"/>
      <c r="V89" s="1"/>
    </row>
    <row r="90" spans="14:22" x14ac:dyDescent="0.25">
      <c r="N90" s="19"/>
      <c r="O90" s="21"/>
      <c r="P90" s="2"/>
      <c r="Q90" s="1"/>
      <c r="R90" s="1"/>
      <c r="S90" s="1"/>
      <c r="T90" s="1"/>
      <c r="U90" s="1"/>
      <c r="V90" s="1"/>
    </row>
  </sheetData>
  <sortState xmlns:xlrd2="http://schemas.microsoft.com/office/spreadsheetml/2017/richdata2" ref="N5:N31">
    <sortCondition ref="N5:N31"/>
  </sortState>
  <mergeCells count="54">
    <mergeCell ref="N82:N84"/>
    <mergeCell ref="O82:O84"/>
    <mergeCell ref="N85:N87"/>
    <mergeCell ref="O85:O87"/>
    <mergeCell ref="N88:N90"/>
    <mergeCell ref="O88:O90"/>
    <mergeCell ref="N64:N66"/>
    <mergeCell ref="O64:O66"/>
    <mergeCell ref="N67:N69"/>
    <mergeCell ref="O67:O69"/>
    <mergeCell ref="N70:N72"/>
    <mergeCell ref="O70:O72"/>
    <mergeCell ref="N73:N75"/>
    <mergeCell ref="O73:O75"/>
    <mergeCell ref="N76:N78"/>
    <mergeCell ref="O76:O78"/>
    <mergeCell ref="N79:N81"/>
    <mergeCell ref="O79:O81"/>
    <mergeCell ref="N46:N48"/>
    <mergeCell ref="O46:O48"/>
    <mergeCell ref="N58:N60"/>
    <mergeCell ref="O58:O60"/>
    <mergeCell ref="N49:N51"/>
    <mergeCell ref="O49:O51"/>
    <mergeCell ref="N52:N54"/>
    <mergeCell ref="O52:O54"/>
    <mergeCell ref="N55:N57"/>
    <mergeCell ref="O55:O57"/>
    <mergeCell ref="N37:N39"/>
    <mergeCell ref="O37:O39"/>
    <mergeCell ref="N40:N42"/>
    <mergeCell ref="O40:O42"/>
    <mergeCell ref="N43:N45"/>
    <mergeCell ref="O43:O45"/>
    <mergeCell ref="N26:N28"/>
    <mergeCell ref="N29:N31"/>
    <mergeCell ref="O26:O28"/>
    <mergeCell ref="O29:O31"/>
    <mergeCell ref="N34:N36"/>
    <mergeCell ref="O34:O36"/>
    <mergeCell ref="O17:O19"/>
    <mergeCell ref="O20:O22"/>
    <mergeCell ref="O23:O25"/>
    <mergeCell ref="N17:N19"/>
    <mergeCell ref="N20:N22"/>
    <mergeCell ref="N23:N25"/>
    <mergeCell ref="N14:N16"/>
    <mergeCell ref="N5:N7"/>
    <mergeCell ref="O5:O7"/>
    <mergeCell ref="N8:N10"/>
    <mergeCell ref="O8:O10"/>
    <mergeCell ref="N11:N13"/>
    <mergeCell ref="O11:O13"/>
    <mergeCell ref="O14:O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port 21</vt:lpstr>
      <vt:lpstr>port 25</vt:lpstr>
      <vt:lpstr>port 80</vt:lpstr>
      <vt:lpstr>Hasil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DAMAR</cp:lastModifiedBy>
  <dcterms:created xsi:type="dcterms:W3CDTF">2022-02-25T04:06:29Z</dcterms:created>
  <dcterms:modified xsi:type="dcterms:W3CDTF">2022-07-29T13:02:53Z</dcterms:modified>
</cp:coreProperties>
</file>