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b/Desktop/grading_337_2019/"/>
    </mc:Choice>
  </mc:AlternateContent>
  <xr:revisionPtr revIDLastSave="0" documentId="13_ncr:1_{897574E2-F4C4-F340-AC18-326DFFD30A54}" xr6:coauthVersionLast="36" xr6:coauthVersionMax="36" xr10:uidLastSave="{00000000-0000-0000-0000-000000000000}"/>
  <bookViews>
    <workbookView xWindow="3480" yWindow="1160" windowWidth="30120" windowHeight="18320" tabRatio="500" xr2:uid="{00000000-000D-0000-FFFF-FFFF00000000}"/>
  </bookViews>
  <sheets>
    <sheet name="GRADES" sheetId="1" r:id="rId1"/>
    <sheet name="Grade Table" sheetId="2" r:id="rId2"/>
  </sheets>
  <calcPr calcId="181029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6" i="1" l="1"/>
  <c r="Q3" i="1"/>
  <c r="Q27" i="1"/>
  <c r="Q12" i="1"/>
  <c r="Q23" i="1"/>
  <c r="Q14" i="1"/>
  <c r="Q5" i="1"/>
  <c r="Q19" i="1"/>
  <c r="Q15" i="1"/>
  <c r="Q10" i="1"/>
  <c r="Q4" i="1"/>
  <c r="Q17" i="1"/>
  <c r="Q13" i="1"/>
  <c r="Q8" i="1"/>
  <c r="Q24" i="1"/>
  <c r="Q28" i="1"/>
  <c r="Q30" i="1"/>
  <c r="Q20" i="1"/>
  <c r="Q7" i="1"/>
  <c r="Q21" i="1"/>
  <c r="Q9" i="1"/>
  <c r="Q11" i="1"/>
  <c r="Q25" i="1"/>
  <c r="Q16" i="1"/>
  <c r="Q6" i="1"/>
  <c r="Q22" i="1"/>
  <c r="Q32" i="1"/>
  <c r="Q31" i="1"/>
  <c r="Q29" i="1"/>
  <c r="Q18" i="1"/>
  <c r="E20" i="2" l="1"/>
  <c r="E24" i="2"/>
</calcChain>
</file>

<file path=xl/sharedStrings.xml><?xml version="1.0" encoding="utf-8"?>
<sst xmlns="http://schemas.openxmlformats.org/spreadsheetml/2006/main" count="136" uniqueCount="123">
  <si>
    <t>Name</t>
  </si>
  <si>
    <t>Person Number</t>
  </si>
  <si>
    <t>Content Score</t>
  </si>
  <si>
    <t>Content Comments</t>
  </si>
  <si>
    <t>Code Score</t>
  </si>
  <si>
    <t>Code Comments</t>
  </si>
  <si>
    <t>Pres. Score</t>
  </si>
  <si>
    <t>Pres. Comments</t>
  </si>
  <si>
    <t>Bonus</t>
  </si>
  <si>
    <t>Total Score</t>
  </si>
  <si>
    <t>Total Comments</t>
  </si>
  <si>
    <t>Intro Comments</t>
  </si>
  <si>
    <t>Conclusions Score</t>
  </si>
  <si>
    <t>Intro Score</t>
  </si>
  <si>
    <t>Conclusions Comments</t>
  </si>
  <si>
    <t>Bonus Comments</t>
  </si>
  <si>
    <t>A++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</si>
  <si>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</si>
  <si>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</si>
  <si>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</si>
  <si>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</si>
  <si>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</si>
  <si>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</si>
  <si>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</si>
  <si>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</si>
  <si>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</si>
  <si>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</si>
  <si>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</si>
  <si>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F</t>
  </si>
  <si>
    <t>XX</t>
  </si>
  <si>
    <t>X</t>
  </si>
  <si>
    <t>UBIT</t>
  </si>
  <si>
    <t>Fname</t>
  </si>
  <si>
    <t>Alfahal,Nasreen</t>
  </si>
  <si>
    <t>Anjum,Syeda Nafisa</t>
  </si>
  <si>
    <t>Babiker,Alla Abdelwahab</t>
  </si>
  <si>
    <t>Bassett,Thomas Edward</t>
  </si>
  <si>
    <t>Bolton,Jacob A</t>
  </si>
  <si>
    <t>Danilov,Simon</t>
  </si>
  <si>
    <t>Drozd,Jonathan Charles</t>
  </si>
  <si>
    <t>Finn,Colleen Elizabeth</t>
  </si>
  <si>
    <t>Forth,Orandy Oren</t>
  </si>
  <si>
    <t>Hoefenkrieg,Joe</t>
  </si>
  <si>
    <t>Kang,Guozheng</t>
  </si>
  <si>
    <t>Kessler,Bradley G</t>
  </si>
  <si>
    <t>Khan,Nashmia</t>
  </si>
  <si>
    <t>Lewis,Jordana Brooke</t>
  </si>
  <si>
    <t>Maestri,Evan Vincent</t>
  </si>
  <si>
    <t>McGrath,Shannon L</t>
  </si>
  <si>
    <t>Metzger,Timothy Joseph</t>
  </si>
  <si>
    <t>Mo,Xue Ying</t>
  </si>
  <si>
    <t>Rai,Rajat</t>
  </si>
  <si>
    <t>Schlant,Elizabeth Anne</t>
  </si>
  <si>
    <t>Tracy,Rubina</t>
  </si>
  <si>
    <t>Vargas Jr,Ernesto</t>
  </si>
  <si>
    <t>Villacis,Isaac A</t>
  </si>
  <si>
    <t>Vullo,Sydney Elizabeth</t>
  </si>
  <si>
    <t>Wegner,Kelli A</t>
  </si>
  <si>
    <t>Wilson,Connor</t>
  </si>
  <si>
    <t>Yeh,Eric</t>
  </si>
  <si>
    <t>Zhang,Yichi</t>
  </si>
  <si>
    <t>Zhou,Yuhao</t>
  </si>
  <si>
    <t>Zhuo,Xiaomiao</t>
  </si>
  <si>
    <t>nasreena</t>
  </si>
  <si>
    <t>syedaanj</t>
  </si>
  <si>
    <t>allababi</t>
  </si>
  <si>
    <t>tebasset</t>
  </si>
  <si>
    <t>jacobbol</t>
  </si>
  <si>
    <t>simondan</t>
  </si>
  <si>
    <t>jcdrozd</t>
  </si>
  <si>
    <t>cefinn2</t>
  </si>
  <si>
    <t>orandyfo</t>
  </si>
  <si>
    <t>jjhoefen</t>
  </si>
  <si>
    <t>guozheng</t>
  </si>
  <si>
    <t>bgkessle</t>
  </si>
  <si>
    <t>nashmiak</t>
  </si>
  <si>
    <t>jblewis6</t>
  </si>
  <si>
    <t>evanmaes</t>
  </si>
  <si>
    <t>slmcgrat</t>
  </si>
  <si>
    <t>tjmetzge</t>
  </si>
  <si>
    <t>xueyingm</t>
  </si>
  <si>
    <t>rajatrai</t>
  </si>
  <si>
    <t>easchlan</t>
  </si>
  <si>
    <t>rubinatr</t>
  </si>
  <si>
    <t>evargas4</t>
  </si>
  <si>
    <t>isaacvil</t>
  </si>
  <si>
    <t>sydneyvu</t>
  </si>
  <si>
    <t>kelliweg</t>
  </si>
  <si>
    <t>csw8</t>
  </si>
  <si>
    <t>shihhsua</t>
  </si>
  <si>
    <t>yzhang99</t>
  </si>
  <si>
    <t>yuhaozho</t>
  </si>
  <si>
    <t>xiaomiao</t>
  </si>
  <si>
    <t>Nasreen</t>
  </si>
  <si>
    <t>Simon</t>
  </si>
  <si>
    <t>Joe</t>
  </si>
  <si>
    <t>Guozheng</t>
  </si>
  <si>
    <t>Nashmia</t>
  </si>
  <si>
    <t>Rajat</t>
  </si>
  <si>
    <t>Rubina</t>
  </si>
  <si>
    <t>Ernesto</t>
  </si>
  <si>
    <t>Connor</t>
  </si>
  <si>
    <t>Eric</t>
  </si>
  <si>
    <t>Yichi</t>
  </si>
  <si>
    <t>Yuhao</t>
  </si>
  <si>
    <t>Xiaomiao</t>
  </si>
  <si>
    <t>Alla</t>
  </si>
  <si>
    <t>Syeda</t>
  </si>
  <si>
    <t>Thomas</t>
  </si>
  <si>
    <t>Jacob</t>
  </si>
  <si>
    <t>Jonathan</t>
  </si>
  <si>
    <t>Colleen</t>
  </si>
  <si>
    <t>Orandy</t>
  </si>
  <si>
    <t>Bradley</t>
  </si>
  <si>
    <t>Jordana</t>
  </si>
  <si>
    <t>Evan</t>
  </si>
  <si>
    <t>Shannon</t>
  </si>
  <si>
    <t>Timothy</t>
  </si>
  <si>
    <t>Xue</t>
  </si>
  <si>
    <t>Elizabeth</t>
  </si>
  <si>
    <t>Isaac</t>
  </si>
  <si>
    <t>Sydney</t>
  </si>
  <si>
    <t>Kelli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</si>
</sst>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/>
    <xf numFmtId="0" fontId="3" fillId="0" borderId="0" xfId="0" applyFont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6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0" xfId="0" applyFont="1" applyAlignment="1">
      <alignment vertical="top"/>
    </xf>
    <xf numFmtId="0" fontId="6" fillId="2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quotePrefix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6" xfId="0" applyFont="1" applyBorder="1" applyAlignment="1">
      <alignment vertical="top"/>
    </xf>
    <xf numFmtId="49" fontId="3" fillId="2" borderId="1" xfId="0" applyNumberFormat="1" applyFont="1" applyFill="1" applyBorder="1" applyAlignment="1">
      <alignment textRotation="180" wrapText="1"/>
    </xf>
    <xf numFmtId="49" fontId="9" fillId="2" borderId="2" xfId="0" applyNumberFormat="1" applyFont="1" applyFill="1" applyBorder="1" applyAlignment="1">
      <alignment textRotation="180" wrapText="1"/>
    </xf>
    <xf numFmtId="49" fontId="8" fillId="2" borderId="4" xfId="0" applyNumberFormat="1" applyFont="1" applyFill="1" applyBorder="1" applyAlignment="1">
      <alignment horizontal="center" textRotation="180" wrapText="1"/>
    </xf>
    <xf numFmtId="49" fontId="3" fillId="2" borderId="6" xfId="0" applyNumberFormat="1" applyFont="1" applyFill="1" applyBorder="1" applyAlignment="1">
      <alignment textRotation="180" wrapText="1"/>
    </xf>
    <xf numFmtId="49" fontId="6" fillId="2" borderId="4" xfId="0" applyNumberFormat="1" applyFont="1" applyFill="1" applyBorder="1" applyAlignment="1">
      <alignment horizontal="center" textRotation="180" wrapText="1"/>
    </xf>
    <xf numFmtId="49" fontId="3" fillId="2" borderId="3" xfId="0" applyNumberFormat="1" applyFont="1" applyFill="1" applyBorder="1" applyAlignment="1">
      <alignment textRotation="180" wrapText="1"/>
    </xf>
    <xf numFmtId="49" fontId="3" fillId="0" borderId="0" xfId="0" applyNumberFormat="1" applyFont="1" applyAlignment="1">
      <alignment textRotation="180" wrapText="1"/>
    </xf>
    <xf numFmtId="49" fontId="9" fillId="2" borderId="16" xfId="0" applyNumberFormat="1" applyFont="1" applyFill="1" applyBorder="1" applyAlignment="1">
      <alignment textRotation="180" wrapText="1"/>
    </xf>
    <xf numFmtId="0" fontId="3" fillId="2" borderId="6" xfId="0" applyFont="1" applyFill="1" applyBorder="1" applyAlignment="1"/>
    <xf numFmtId="49" fontId="9" fillId="2" borderId="1" xfId="0" applyNumberFormat="1" applyFont="1" applyFill="1" applyBorder="1" applyAlignment="1">
      <alignment textRotation="180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7"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showRuler="0" workbookViewId="0">
      <pane ySplit="2" topLeftCell="A3" activePane="bottomLeft" state="frozen"/>
      <selection pane="bottomLeft" activeCell="A3" sqref="A3:XFD32"/>
    </sheetView>
  </sheetViews>
  <sheetFormatPr baseColWidth="10" defaultRowHeight="16" x14ac:dyDescent="0.2"/>
  <cols>
    <col min="1" max="1" width="19.1640625" customWidth="1"/>
    <col min="2" max="2" width="28.1640625" customWidth="1"/>
    <col min="3" max="3" width="27" customWidth="1"/>
    <col min="4" max="4" width="19.1640625" customWidth="1"/>
    <col min="5" max="5" width="12.6640625" style="14" customWidth="1"/>
    <col min="6" max="6" width="48" style="1" customWidth="1"/>
    <col min="7" max="7" width="14.6640625" style="14" customWidth="1"/>
    <col min="8" max="8" width="48" style="1" customWidth="1"/>
    <col min="9" max="9" width="6" style="14" customWidth="1"/>
    <col min="10" max="10" width="48" style="1" customWidth="1"/>
    <col min="11" max="11" width="6" style="14" customWidth="1"/>
    <col min="12" max="12" width="48" style="1" customWidth="1"/>
    <col min="13" max="13" width="6" style="14" customWidth="1"/>
    <col min="14" max="14" width="48" style="1" customWidth="1"/>
    <col min="15" max="15" width="6" style="14" customWidth="1"/>
    <col min="16" max="16" width="48" style="1" customWidth="1"/>
    <col min="17" max="17" width="6.83203125" style="14" customWidth="1"/>
    <col min="18" max="18" width="59" style="1" customWidth="1"/>
  </cols>
  <sheetData>
    <row r="1" spans="1:18" s="33" customFormat="1" ht="151" customHeight="1" x14ac:dyDescent="0.2">
      <c r="A1" s="27" t="s">
        <v>1</v>
      </c>
      <c r="B1" s="28" t="s">
        <v>31</v>
      </c>
      <c r="C1" s="36" t="s">
        <v>0</v>
      </c>
      <c r="D1" s="34" t="s">
        <v>32</v>
      </c>
      <c r="E1" s="29" t="s">
        <v>13</v>
      </c>
      <c r="F1" s="30" t="s">
        <v>11</v>
      </c>
      <c r="G1" s="31" t="s">
        <v>12</v>
      </c>
      <c r="H1" s="30" t="s">
        <v>14</v>
      </c>
      <c r="I1" s="31" t="s">
        <v>2</v>
      </c>
      <c r="J1" s="30" t="s">
        <v>3</v>
      </c>
      <c r="K1" s="31" t="s">
        <v>4</v>
      </c>
      <c r="L1" s="30" t="s">
        <v>5</v>
      </c>
      <c r="M1" s="31" t="s">
        <v>6</v>
      </c>
      <c r="N1" s="30" t="s">
        <v>7</v>
      </c>
      <c r="O1" s="31" t="s">
        <v>8</v>
      </c>
      <c r="P1" s="30" t="s">
        <v>15</v>
      </c>
      <c r="Q1" s="31" t="s">
        <v>9</v>
      </c>
      <c r="R1" s="32" t="s">
        <v>10</v>
      </c>
    </row>
    <row r="2" spans="1:18" s="3" customFormat="1" ht="29" customHeight="1" x14ac:dyDescent="0.25">
      <c r="A2" s="2"/>
      <c r="B2" s="4"/>
      <c r="C2" s="2"/>
      <c r="D2" s="35"/>
      <c r="E2" s="12">
        <v>10</v>
      </c>
      <c r="F2" s="6"/>
      <c r="G2" s="12">
        <v>10</v>
      </c>
      <c r="H2" s="6"/>
      <c r="I2" s="12">
        <v>30</v>
      </c>
      <c r="J2" s="6"/>
      <c r="K2" s="12">
        <v>30</v>
      </c>
      <c r="L2" s="6"/>
      <c r="M2" s="12">
        <v>20</v>
      </c>
      <c r="N2" s="6"/>
      <c r="O2" s="12"/>
      <c r="P2" s="6"/>
      <c r="Q2" s="12"/>
      <c r="R2" s="5"/>
    </row>
    <row r="3" spans="1:18" s="11" customFormat="1" ht="108" customHeight="1" x14ac:dyDescent="0.2">
      <c r="A3" s="7">
        <v>50202591</v>
      </c>
      <c r="B3" s="8" t="s">
        <v>65</v>
      </c>
      <c r="C3" s="7" t="s">
        <v>35</v>
      </c>
      <c r="D3" s="26" t="s">
        <v>106</v>
      </c>
      <c r="E3" s="13"/>
      <c r="F3" s="9"/>
      <c r="G3" s="13"/>
      <c r="H3" s="9"/>
      <c r="I3" s="13"/>
      <c r="J3" s="9"/>
      <c r="K3" s="13"/>
      <c r="L3" s="9"/>
      <c r="M3" s="13"/>
      <c r="N3" s="9"/>
      <c r="O3" s="13"/>
      <c r="P3" s="9"/>
      <c r="Q3" s="15" t="e">
        <f>VLOOKUP(($E$2*VLOOKUP($E3, 'Grade Table'!$A$2:$B$14,2,FALSE)+ $G$2*VLOOKUP($G3, 'Grade Table'!$A$2:$B$14,2,FALSE) + $I$2*VLOOKUP($I3, 'Grade Table'!$A$2:$B$14,2,FALSE) +$K$2*VLOOKUP($K3, 'Grade Table'!$A$2:$B$14,2,FALSE) +$M$2*VLOOKUP($M3, 'Grade Table'!$A$2:$B$14,2,FALSE))/($E$2+$G$2+$I$2+$K$2+$M$2) + IF($O3="", 0, VLOOKUP($O3, 'Grade Table'!$D$2:$E$3, 2, FALSE)), 'Grade Table'!$A$17:$B$29,2,TRUE)</f>
        <v>#N/A</v>
      </c>
      <c r="R3" s="10"/>
    </row>
    <row r="4" spans="1:18" s="11" customFormat="1" ht="108" customHeight="1" x14ac:dyDescent="0.2">
      <c r="A4" s="7">
        <v>50061235</v>
      </c>
      <c r="B4" s="8" t="s">
        <v>74</v>
      </c>
      <c r="C4" s="7" t="s">
        <v>44</v>
      </c>
      <c r="D4" s="26" t="s">
        <v>113</v>
      </c>
      <c r="E4" s="13"/>
      <c r="F4" s="9"/>
      <c r="G4" s="13"/>
      <c r="H4" s="9"/>
      <c r="I4" s="13"/>
      <c r="J4" s="9"/>
      <c r="K4" s="13"/>
      <c r="L4" s="9"/>
      <c r="M4" s="13"/>
      <c r="N4" s="9"/>
      <c r="O4" s="13"/>
      <c r="P4" s="9"/>
      <c r="Q4" s="15" t="e">
        <f>VLOOKUP(($E$2*VLOOKUP($E4, 'Grade Table'!$A$2:$B$14,2,FALSE)+ $G$2*VLOOKUP($G4, 'Grade Table'!$A$2:$B$14,2,FALSE) + $I$2*VLOOKUP($I4, 'Grade Table'!$A$2:$B$14,2,FALSE) +$K$2*VLOOKUP($K4, 'Grade Table'!$A$2:$B$14,2,FALSE) +$M$2*VLOOKUP($M4, 'Grade Table'!$A$2:$B$14,2,FALSE))/($E$2+$G$2+$I$2+$K$2+$M$2) + IF($O4="", 0, VLOOKUP($O4, 'Grade Table'!$D$2:$E$3, 2, FALSE)), 'Grade Table'!$A$17:$B$29,2,TRUE)</f>
        <v>#N/A</v>
      </c>
      <c r="R4" s="10"/>
    </row>
    <row r="5" spans="1:18" s="11" customFormat="1" ht="108" customHeight="1" x14ac:dyDescent="0.2">
      <c r="A5" s="7">
        <v>50228854</v>
      </c>
      <c r="B5" s="8" t="s">
        <v>70</v>
      </c>
      <c r="C5" s="7" t="s">
        <v>40</v>
      </c>
      <c r="D5" s="26" t="s">
        <v>111</v>
      </c>
      <c r="E5" s="13"/>
      <c r="F5" s="9"/>
      <c r="G5" s="13"/>
      <c r="H5" s="9"/>
      <c r="I5" s="13"/>
      <c r="J5" s="9"/>
      <c r="K5" s="13"/>
      <c r="L5" s="9"/>
      <c r="M5" s="13"/>
      <c r="N5" s="9"/>
      <c r="O5" s="13"/>
      <c r="P5" s="9"/>
      <c r="Q5" s="15" t="e">
        <f>VLOOKUP(($E$2*VLOOKUP($E5, 'Grade Table'!$A$2:$B$14,2,FALSE)+ $G$2*VLOOKUP($G5, 'Grade Table'!$A$2:$B$14,2,FALSE) + $I$2*VLOOKUP($I5, 'Grade Table'!$A$2:$B$14,2,FALSE) +$K$2*VLOOKUP($K5, 'Grade Table'!$A$2:$B$14,2,FALSE) +$M$2*VLOOKUP($M5, 'Grade Table'!$A$2:$B$14,2,FALSE))/($E$2+$G$2+$I$2+$K$2+$M$2) + IF($O5="", 0, VLOOKUP($O5, 'Grade Table'!$D$2:$E$3, 2, FALSE)), 'Grade Table'!$A$17:$B$29,2,TRUE)</f>
        <v>#N/A</v>
      </c>
      <c r="R5" s="10"/>
    </row>
    <row r="6" spans="1:18" s="11" customFormat="1" ht="108" customHeight="1" x14ac:dyDescent="0.2">
      <c r="A6" s="7">
        <v>50254922</v>
      </c>
      <c r="B6" s="8" t="s">
        <v>88</v>
      </c>
      <c r="C6" s="7" t="s">
        <v>58</v>
      </c>
      <c r="D6" s="26" t="s">
        <v>101</v>
      </c>
      <c r="E6" s="13"/>
      <c r="F6" s="9"/>
      <c r="G6" s="13"/>
      <c r="H6" s="9"/>
      <c r="I6" s="13"/>
      <c r="J6" s="9"/>
      <c r="K6" s="13"/>
      <c r="L6" s="9"/>
      <c r="M6" s="13"/>
      <c r="N6" s="9"/>
      <c r="O6" s="13"/>
      <c r="P6" s="9"/>
      <c r="Q6" s="15" t="e">
        <f>VLOOKUP(($E$2*VLOOKUP($E6, 'Grade Table'!$A$2:$B$14,2,FALSE)+ $G$2*VLOOKUP($G6, 'Grade Table'!$A$2:$B$14,2,FALSE) + $I$2*VLOOKUP($I6, 'Grade Table'!$A$2:$B$14,2,FALSE) +$K$2*VLOOKUP($K6, 'Grade Table'!$A$2:$B$14,2,FALSE) +$M$2*VLOOKUP($M6, 'Grade Table'!$A$2:$B$14,2,FALSE))/($E$2+$G$2+$I$2+$K$2+$M$2) + IF($O6="", 0, VLOOKUP($O6, 'Grade Table'!$D$2:$E$3, 2, FALSE)), 'Grade Table'!$A$17:$B$29,2,TRUE)</f>
        <v>#N/A</v>
      </c>
      <c r="R6" s="10"/>
    </row>
    <row r="7" spans="1:18" s="11" customFormat="1" ht="108" customHeight="1" x14ac:dyDescent="0.2">
      <c r="A7" s="7">
        <v>37695424</v>
      </c>
      <c r="B7" s="8" t="s">
        <v>82</v>
      </c>
      <c r="C7" s="7" t="s">
        <v>52</v>
      </c>
      <c r="D7" s="26" t="s">
        <v>119</v>
      </c>
      <c r="E7" s="13"/>
      <c r="F7" s="9"/>
      <c r="G7" s="13"/>
      <c r="H7" s="9"/>
      <c r="I7" s="13"/>
      <c r="J7" s="9"/>
      <c r="K7" s="13"/>
      <c r="L7" s="9"/>
      <c r="M7" s="13"/>
      <c r="N7" s="9"/>
      <c r="O7" s="13"/>
      <c r="P7" s="9"/>
      <c r="Q7" s="15" t="e">
        <f>VLOOKUP(($E$2*VLOOKUP($E7, 'Grade Table'!$A$2:$B$14,2,FALSE)+ $G$2*VLOOKUP($G7, 'Grade Table'!$A$2:$B$14,2,FALSE) + $I$2*VLOOKUP($I7, 'Grade Table'!$A$2:$B$14,2,FALSE) +$K$2*VLOOKUP($K7, 'Grade Table'!$A$2:$B$14,2,FALSE) +$M$2*VLOOKUP($M7, 'Grade Table'!$A$2:$B$14,2,FALSE))/($E$2+$G$2+$I$2+$K$2+$M$2) + IF($O7="", 0, VLOOKUP($O7, 'Grade Table'!$D$2:$E$3, 2, FALSE)), 'Grade Table'!$A$17:$B$29,2,TRUE)</f>
        <v>#N/A</v>
      </c>
      <c r="R7" s="10"/>
    </row>
    <row r="8" spans="1:18" s="11" customFormat="1" ht="108" customHeight="1" x14ac:dyDescent="0.2">
      <c r="A8" s="7">
        <v>50225563</v>
      </c>
      <c r="B8" s="8" t="s">
        <v>77</v>
      </c>
      <c r="C8" s="7" t="s">
        <v>47</v>
      </c>
      <c r="D8" s="26" t="s">
        <v>115</v>
      </c>
      <c r="E8" s="13"/>
      <c r="F8" s="9"/>
      <c r="G8" s="13"/>
      <c r="H8" s="9"/>
      <c r="I8" s="13"/>
      <c r="J8" s="9"/>
      <c r="K8" s="13"/>
      <c r="L8" s="9"/>
      <c r="M8" s="13"/>
      <c r="N8" s="9"/>
      <c r="O8" s="13"/>
      <c r="P8" s="9"/>
      <c r="Q8" s="15" t="e">
        <f>VLOOKUP(($E$2*VLOOKUP($E8, 'Grade Table'!$A$2:$B$14,2,FALSE)+ $G$2*VLOOKUP($G8, 'Grade Table'!$A$2:$B$14,2,FALSE) + $I$2*VLOOKUP($I8, 'Grade Table'!$A$2:$B$14,2,FALSE) +$K$2*VLOOKUP($K8, 'Grade Table'!$A$2:$B$14,2,FALSE) +$M$2*VLOOKUP($M8, 'Grade Table'!$A$2:$B$14,2,FALSE))/($E$2+$G$2+$I$2+$K$2+$M$2) + IF($O8="", 0, VLOOKUP($O8, 'Grade Table'!$D$2:$E$3, 2, FALSE)), 'Grade Table'!$A$17:$B$29,2,TRUE)</f>
        <v>#N/A</v>
      </c>
      <c r="R8" s="10"/>
    </row>
    <row r="9" spans="1:18" s="11" customFormat="1" ht="108" customHeight="1" x14ac:dyDescent="0.2">
      <c r="A9" s="7">
        <v>50245694</v>
      </c>
      <c r="B9" s="8" t="s">
        <v>84</v>
      </c>
      <c r="C9" s="7" t="s">
        <v>54</v>
      </c>
      <c r="D9" s="26" t="s">
        <v>100</v>
      </c>
      <c r="E9" s="13"/>
      <c r="F9" s="9"/>
      <c r="G9" s="13"/>
      <c r="H9" s="9"/>
      <c r="I9" s="13"/>
      <c r="J9" s="9"/>
      <c r="K9" s="13"/>
      <c r="L9" s="9"/>
      <c r="M9" s="13"/>
      <c r="N9" s="9"/>
      <c r="O9" s="13"/>
      <c r="P9" s="9"/>
      <c r="Q9" s="15" t="e">
        <f>VLOOKUP(($E$2*VLOOKUP($E9, 'Grade Table'!$A$2:$B$14,2,FALSE)+ $G$2*VLOOKUP($G9, 'Grade Table'!$A$2:$B$14,2,FALSE) + $I$2*VLOOKUP($I9, 'Grade Table'!$A$2:$B$14,2,FALSE) +$K$2*VLOOKUP($K9, 'Grade Table'!$A$2:$B$14,2,FALSE) +$M$2*VLOOKUP($M9, 'Grade Table'!$A$2:$B$14,2,FALSE))/($E$2+$G$2+$I$2+$K$2+$M$2) + IF($O9="", 0, VLOOKUP($O9, 'Grade Table'!$D$2:$E$3, 2, FALSE)), 'Grade Table'!$A$17:$B$29,2,TRUE)</f>
        <v>#N/A</v>
      </c>
      <c r="R9" s="10"/>
    </row>
    <row r="10" spans="1:18" s="11" customFormat="1" ht="108" customHeight="1" x14ac:dyDescent="0.2">
      <c r="A10" s="7">
        <v>50238042</v>
      </c>
      <c r="B10" s="8" t="s">
        <v>73</v>
      </c>
      <c r="C10" s="7" t="s">
        <v>43</v>
      </c>
      <c r="D10" s="26" t="s">
        <v>96</v>
      </c>
      <c r="E10" s="13"/>
      <c r="F10" s="9"/>
      <c r="G10" s="13"/>
      <c r="H10" s="9"/>
      <c r="I10" s="13"/>
      <c r="J10" s="9"/>
      <c r="K10" s="13"/>
      <c r="L10" s="9"/>
      <c r="M10" s="13"/>
      <c r="N10" s="9"/>
      <c r="O10" s="13"/>
      <c r="P10" s="9"/>
      <c r="Q10" s="15" t="e">
        <f>VLOOKUP(($E$2*VLOOKUP($E10, 'Grade Table'!$A$2:$B$14,2,FALSE)+ $G$2*VLOOKUP($G10, 'Grade Table'!$A$2:$B$14,2,FALSE) + $I$2*VLOOKUP($I10, 'Grade Table'!$A$2:$B$14,2,FALSE) +$K$2*VLOOKUP($K10, 'Grade Table'!$A$2:$B$14,2,FALSE) +$M$2*VLOOKUP($M10, 'Grade Table'!$A$2:$B$14,2,FALSE))/($E$2+$G$2+$I$2+$K$2+$M$2) + IF($O10="", 0, VLOOKUP($O10, 'Grade Table'!$D$2:$E$3, 2, FALSE)), 'Grade Table'!$A$17:$B$29,2,TRUE)</f>
        <v>#N/A</v>
      </c>
      <c r="R10" s="10"/>
    </row>
    <row r="11" spans="1:18" s="11" customFormat="1" ht="108" customHeight="1" x14ac:dyDescent="0.2">
      <c r="A11" s="7">
        <v>50160818</v>
      </c>
      <c r="B11" s="8" t="s">
        <v>85</v>
      </c>
      <c r="C11" s="7" t="s">
        <v>55</v>
      </c>
      <c r="D11" s="26" t="s">
        <v>120</v>
      </c>
      <c r="E11" s="13"/>
      <c r="F11" s="9"/>
      <c r="G11" s="13"/>
      <c r="H11" s="9"/>
      <c r="I11" s="13"/>
      <c r="J11" s="9"/>
      <c r="K11" s="13"/>
      <c r="L11" s="9"/>
      <c r="M11" s="13"/>
      <c r="N11" s="9"/>
      <c r="O11" s="13"/>
      <c r="P11" s="9"/>
      <c r="Q11" s="15" t="e">
        <f>VLOOKUP(($E$2*VLOOKUP($E11, 'Grade Table'!$A$2:$B$14,2,FALSE)+ $G$2*VLOOKUP($G11, 'Grade Table'!$A$2:$B$14,2,FALSE) + $I$2*VLOOKUP($I11, 'Grade Table'!$A$2:$B$14,2,FALSE) +$K$2*VLOOKUP($K11, 'Grade Table'!$A$2:$B$14,2,FALSE) +$M$2*VLOOKUP($M11, 'Grade Table'!$A$2:$B$14,2,FALSE))/($E$2+$G$2+$I$2+$K$2+$M$2) + IF($O11="", 0, VLOOKUP($O11, 'Grade Table'!$D$2:$E$3, 2, FALSE)), 'Grade Table'!$A$17:$B$29,2,TRUE)</f>
        <v>#N/A</v>
      </c>
      <c r="R11" s="10"/>
    </row>
    <row r="12" spans="1:18" s="11" customFormat="1" ht="108" customHeight="1" x14ac:dyDescent="0.2">
      <c r="A12" s="7">
        <v>50294934</v>
      </c>
      <c r="B12" s="8" t="s">
        <v>67</v>
      </c>
      <c r="C12" s="7" t="s">
        <v>37</v>
      </c>
      <c r="D12" s="26" t="s">
        <v>109</v>
      </c>
      <c r="E12" s="13"/>
      <c r="F12" s="9"/>
      <c r="G12" s="13"/>
      <c r="H12" s="9"/>
      <c r="I12" s="13"/>
      <c r="J12" s="9"/>
      <c r="K12" s="13"/>
      <c r="L12" s="9"/>
      <c r="M12" s="13"/>
      <c r="N12" s="9"/>
      <c r="O12" s="13"/>
      <c r="P12" s="9"/>
      <c r="Q12" s="15" t="e">
        <f>VLOOKUP(($E$2*VLOOKUP($E12, 'Grade Table'!$A$2:$B$14,2,FALSE)+ $G$2*VLOOKUP($G12, 'Grade Table'!$A$2:$B$14,2,FALSE) + $I$2*VLOOKUP($I12, 'Grade Table'!$A$2:$B$14,2,FALSE) +$K$2*VLOOKUP($K12, 'Grade Table'!$A$2:$B$14,2,FALSE) +$M$2*VLOOKUP($M12, 'Grade Table'!$A$2:$B$14,2,FALSE))/($E$2+$G$2+$I$2+$K$2+$M$2) + IF($O12="", 0, VLOOKUP($O12, 'Grade Table'!$D$2:$E$3, 2, FALSE)), 'Grade Table'!$A$17:$B$29,2,TRUE)</f>
        <v>#N/A</v>
      </c>
      <c r="R12" s="10"/>
    </row>
    <row r="13" spans="1:18" s="11" customFormat="1" ht="108" customHeight="1" x14ac:dyDescent="0.2">
      <c r="A13" s="7">
        <v>50222929</v>
      </c>
      <c r="B13" s="8" t="s">
        <v>76</v>
      </c>
      <c r="C13" s="7" t="s">
        <v>46</v>
      </c>
      <c r="D13" s="26" t="s">
        <v>114</v>
      </c>
      <c r="E13" s="13"/>
      <c r="F13" s="9"/>
      <c r="G13" s="13"/>
      <c r="H13" s="9"/>
      <c r="I13" s="13"/>
      <c r="J13" s="9"/>
      <c r="K13" s="13"/>
      <c r="L13" s="9"/>
      <c r="M13" s="13"/>
      <c r="N13" s="9"/>
      <c r="O13" s="13"/>
      <c r="P13" s="9"/>
      <c r="Q13" s="15" t="e">
        <f>VLOOKUP(($E$2*VLOOKUP($E13, 'Grade Table'!$A$2:$B$14,2,FALSE)+ $G$2*VLOOKUP($G13, 'Grade Table'!$A$2:$B$14,2,FALSE) + $I$2*VLOOKUP($I13, 'Grade Table'!$A$2:$B$14,2,FALSE) +$K$2*VLOOKUP($K13, 'Grade Table'!$A$2:$B$14,2,FALSE) +$M$2*VLOOKUP($M13, 'Grade Table'!$A$2:$B$14,2,FALSE))/($E$2+$G$2+$I$2+$K$2+$M$2) + IF($O13="", 0, VLOOKUP($O13, 'Grade Table'!$D$2:$E$3, 2, FALSE)), 'Grade Table'!$A$17:$B$29,2,TRUE)</f>
        <v>#N/A</v>
      </c>
      <c r="R13" s="10"/>
    </row>
    <row r="14" spans="1:18" s="11" customFormat="1" ht="108" customHeight="1" x14ac:dyDescent="0.2">
      <c r="A14" s="7">
        <v>50229396</v>
      </c>
      <c r="B14" s="8" t="s">
        <v>69</v>
      </c>
      <c r="C14" s="7" t="s">
        <v>39</v>
      </c>
      <c r="D14" s="26" t="s">
        <v>110</v>
      </c>
      <c r="E14" s="13"/>
      <c r="F14" s="9"/>
      <c r="G14" s="13"/>
      <c r="H14" s="9"/>
      <c r="I14" s="13"/>
      <c r="J14" s="9"/>
      <c r="K14" s="13"/>
      <c r="L14" s="9"/>
      <c r="M14" s="13"/>
      <c r="N14" s="9"/>
      <c r="O14" s="13"/>
      <c r="P14" s="9"/>
      <c r="Q14" s="15" t="e">
        <f>VLOOKUP(($E$2*VLOOKUP($E14, 'Grade Table'!$A$2:$B$14,2,FALSE)+ $G$2*VLOOKUP($G14, 'Grade Table'!$A$2:$B$14,2,FALSE) + $I$2*VLOOKUP($I14, 'Grade Table'!$A$2:$B$14,2,FALSE) +$K$2*VLOOKUP($K14, 'Grade Table'!$A$2:$B$14,2,FALSE) +$M$2*VLOOKUP($M14, 'Grade Table'!$A$2:$B$14,2,FALSE))/($E$2+$G$2+$I$2+$K$2+$M$2) + IF($O14="", 0, VLOOKUP($O14, 'Grade Table'!$D$2:$E$3, 2, FALSE)), 'Grade Table'!$A$17:$B$29,2,TRUE)</f>
        <v>#N/A</v>
      </c>
      <c r="R14" s="10"/>
    </row>
    <row r="15" spans="1:18" s="11" customFormat="1" ht="108" customHeight="1" x14ac:dyDescent="0.2">
      <c r="A15" s="7">
        <v>50263143</v>
      </c>
      <c r="B15" s="8" t="s">
        <v>72</v>
      </c>
      <c r="C15" s="7" t="s">
        <v>42</v>
      </c>
      <c r="D15" s="26" t="s">
        <v>95</v>
      </c>
      <c r="E15" s="13"/>
      <c r="F15" s="9"/>
      <c r="G15" s="13"/>
      <c r="H15" s="9"/>
      <c r="I15" s="13"/>
      <c r="J15" s="9"/>
      <c r="K15" s="13"/>
      <c r="L15" s="9"/>
      <c r="M15" s="13"/>
      <c r="N15" s="9"/>
      <c r="O15" s="13"/>
      <c r="P15" s="9"/>
      <c r="Q15" s="15" t="e">
        <f>VLOOKUP(($E$2*VLOOKUP($E15, 'Grade Table'!$A$2:$B$14,2,FALSE)+ $G$2*VLOOKUP($G15, 'Grade Table'!$A$2:$B$14,2,FALSE) + $I$2*VLOOKUP($I15, 'Grade Table'!$A$2:$B$14,2,FALSE) +$K$2*VLOOKUP($K15, 'Grade Table'!$A$2:$B$14,2,FALSE) +$M$2*VLOOKUP($M15, 'Grade Table'!$A$2:$B$14,2,FALSE))/($E$2+$G$2+$I$2+$K$2+$M$2) + IF($O15="", 0, VLOOKUP($O15, 'Grade Table'!$D$2:$E$3, 2, FALSE)), 'Grade Table'!$A$17:$B$29,2,TRUE)</f>
        <v>#N/A</v>
      </c>
      <c r="R15" s="10"/>
    </row>
    <row r="16" spans="1:18" s="11" customFormat="1" ht="108" customHeight="1" x14ac:dyDescent="0.2">
      <c r="A16" s="7">
        <v>50224569</v>
      </c>
      <c r="B16" s="8" t="s">
        <v>87</v>
      </c>
      <c r="C16" s="7" t="s">
        <v>57</v>
      </c>
      <c r="D16" s="26" t="s">
        <v>122</v>
      </c>
      <c r="E16" s="13"/>
      <c r="F16" s="9"/>
      <c r="G16" s="13"/>
      <c r="H16" s="9"/>
      <c r="I16" s="13"/>
      <c r="J16" s="9"/>
      <c r="K16" s="13"/>
      <c r="L16" s="9"/>
      <c r="M16" s="13"/>
      <c r="N16" s="9"/>
      <c r="O16" s="13"/>
      <c r="P16" s="9"/>
      <c r="Q16" s="15" t="e">
        <f>VLOOKUP(($E$2*VLOOKUP($E16, 'Grade Table'!$A$2:$B$14,2,FALSE)+ $G$2*VLOOKUP($G16, 'Grade Table'!$A$2:$B$14,2,FALSE) + $I$2*VLOOKUP($I16, 'Grade Table'!$A$2:$B$14,2,FALSE) +$K$2*VLOOKUP($K16, 'Grade Table'!$A$2:$B$14,2,FALSE) +$M$2*VLOOKUP($M16, 'Grade Table'!$A$2:$B$14,2,FALSE))/($E$2+$G$2+$I$2+$K$2+$M$2) + IF($O16="", 0, VLOOKUP($O16, 'Grade Table'!$D$2:$E$3, 2, FALSE)), 'Grade Table'!$A$17:$B$29,2,TRUE)</f>
        <v>#N/A</v>
      </c>
      <c r="R16" s="10"/>
    </row>
    <row r="17" spans="1:18" s="11" customFormat="1" ht="108" customHeight="1" x14ac:dyDescent="0.2">
      <c r="A17" s="7">
        <v>50231133</v>
      </c>
      <c r="B17" s="8" t="s">
        <v>75</v>
      </c>
      <c r="C17" s="7" t="s">
        <v>45</v>
      </c>
      <c r="D17" s="26" t="s">
        <v>97</v>
      </c>
      <c r="E17" s="13"/>
      <c r="F17" s="9"/>
      <c r="G17" s="13"/>
      <c r="H17" s="9"/>
      <c r="I17" s="13"/>
      <c r="J17" s="9"/>
      <c r="K17" s="13"/>
      <c r="L17" s="9"/>
      <c r="M17" s="13"/>
      <c r="N17" s="9"/>
      <c r="O17" s="13"/>
      <c r="P17" s="9"/>
      <c r="Q17" s="15" t="e">
        <f>VLOOKUP(($E$2*VLOOKUP($E17, 'Grade Table'!$A$2:$B$14,2,FALSE)+ $G$2*VLOOKUP($G17, 'Grade Table'!$A$2:$B$14,2,FALSE) + $I$2*VLOOKUP($I17, 'Grade Table'!$A$2:$B$14,2,FALSE) +$K$2*VLOOKUP($K17, 'Grade Table'!$A$2:$B$14,2,FALSE) +$M$2*VLOOKUP($M17, 'Grade Table'!$A$2:$B$14,2,FALSE))/($E$2+$G$2+$I$2+$K$2+$M$2) + IF($O17="", 0, VLOOKUP($O17, 'Grade Table'!$D$2:$E$3, 2, FALSE)), 'Grade Table'!$A$17:$B$29,2,TRUE)</f>
        <v>#N/A</v>
      </c>
      <c r="R17" s="10"/>
    </row>
    <row r="18" spans="1:18" s="11" customFormat="1" ht="108" customHeight="1" x14ac:dyDescent="0.2">
      <c r="A18" s="7">
        <v>50295596</v>
      </c>
      <c r="B18" s="8" t="s">
        <v>63</v>
      </c>
      <c r="C18" s="7" t="s">
        <v>33</v>
      </c>
      <c r="D18" s="26" t="s">
        <v>93</v>
      </c>
      <c r="E18" s="13"/>
      <c r="F18" s="9"/>
      <c r="G18" s="13"/>
      <c r="H18" s="9"/>
      <c r="I18" s="13"/>
      <c r="J18" s="9"/>
      <c r="K18" s="13"/>
      <c r="L18" s="9"/>
      <c r="M18" s="13"/>
      <c r="N18" s="9"/>
      <c r="O18" s="13"/>
      <c r="P18" s="9"/>
      <c r="Q18" s="15" t="e">
        <f>VLOOKUP(($E$2*VLOOKUP($E18, 'Grade Table'!$A$2:$B$14,2,FALSE)+ $G$2*VLOOKUP($G18, 'Grade Table'!$A$2:$B$14,2,FALSE) + $I$2*VLOOKUP($I18, 'Grade Table'!$A$2:$B$14,2,FALSE) +$K$2*VLOOKUP($K18, 'Grade Table'!$A$2:$B$14,2,FALSE) +$M$2*VLOOKUP($M18, 'Grade Table'!$A$2:$B$14,2,FALSE))/($E$2+$G$2+$I$2+$K$2+$M$2) + IF($O18="", 0, VLOOKUP($O18, 'Grade Table'!$D$2:$E$3, 2, FALSE)), 'Grade Table'!$A$17:$B$29,2,TRUE)</f>
        <v>#N/A</v>
      </c>
      <c r="R18" s="10"/>
    </row>
    <row r="19" spans="1:18" s="11" customFormat="1" ht="108" customHeight="1" x14ac:dyDescent="0.2">
      <c r="A19" s="7">
        <v>50175783</v>
      </c>
      <c r="B19" s="8" t="s">
        <v>71</v>
      </c>
      <c r="C19" s="7" t="s">
        <v>41</v>
      </c>
      <c r="D19" s="26" t="s">
        <v>112</v>
      </c>
      <c r="E19" s="13"/>
      <c r="F19" s="9"/>
      <c r="G19" s="13"/>
      <c r="H19" s="9"/>
      <c r="I19" s="13"/>
      <c r="J19" s="9"/>
      <c r="K19" s="13"/>
      <c r="L19" s="9"/>
      <c r="M19" s="13"/>
      <c r="N19" s="9"/>
      <c r="O19" s="13"/>
      <c r="P19" s="9"/>
      <c r="Q19" s="15" t="e">
        <f>VLOOKUP(($E$2*VLOOKUP($E19, 'Grade Table'!$A$2:$B$14,2,FALSE)+ $G$2*VLOOKUP($G19, 'Grade Table'!$A$2:$B$14,2,FALSE) + $I$2*VLOOKUP($I19, 'Grade Table'!$A$2:$B$14,2,FALSE) +$K$2*VLOOKUP($K19, 'Grade Table'!$A$2:$B$14,2,FALSE) +$M$2*VLOOKUP($M19, 'Grade Table'!$A$2:$B$14,2,FALSE))/($E$2+$G$2+$I$2+$K$2+$M$2) + IF($O19="", 0, VLOOKUP($O19, 'Grade Table'!$D$2:$E$3, 2, FALSE)), 'Grade Table'!$A$17:$B$29,2,TRUE)</f>
        <v>#N/A</v>
      </c>
      <c r="R19" s="10"/>
    </row>
    <row r="20" spans="1:18" s="11" customFormat="1" ht="108" customHeight="1" x14ac:dyDescent="0.2">
      <c r="A20" s="7">
        <v>50240881</v>
      </c>
      <c r="B20" s="8" t="s">
        <v>81</v>
      </c>
      <c r="C20" s="7" t="s">
        <v>51</v>
      </c>
      <c r="D20" s="26" t="s">
        <v>98</v>
      </c>
      <c r="E20" s="13"/>
      <c r="F20" s="9"/>
      <c r="G20" s="13"/>
      <c r="H20" s="9"/>
      <c r="I20" s="13"/>
      <c r="J20" s="9"/>
      <c r="K20" s="13"/>
      <c r="L20" s="9"/>
      <c r="M20" s="13"/>
      <c r="N20" s="9"/>
      <c r="O20" s="13"/>
      <c r="P20" s="9"/>
      <c r="Q20" s="15" t="e">
        <f>VLOOKUP(($E$2*VLOOKUP($E20, 'Grade Table'!$A$2:$B$14,2,FALSE)+ $G$2*VLOOKUP($G20, 'Grade Table'!$A$2:$B$14,2,FALSE) + $I$2*VLOOKUP($I20, 'Grade Table'!$A$2:$B$14,2,FALSE) +$K$2*VLOOKUP($K20, 'Grade Table'!$A$2:$B$14,2,FALSE) +$M$2*VLOOKUP($M20, 'Grade Table'!$A$2:$B$14,2,FALSE))/($E$2+$G$2+$I$2+$K$2+$M$2) + IF($O20="", 0, VLOOKUP($O20, 'Grade Table'!$D$2:$E$3, 2, FALSE)), 'Grade Table'!$A$17:$B$29,2,TRUE)</f>
        <v>#N/A</v>
      </c>
      <c r="R20" s="10"/>
    </row>
    <row r="21" spans="1:18" s="11" customFormat="1" ht="108" customHeight="1" x14ac:dyDescent="0.2">
      <c r="A21" s="7">
        <v>50239241</v>
      </c>
      <c r="B21" s="8" t="s">
        <v>83</v>
      </c>
      <c r="C21" s="7" t="s">
        <v>53</v>
      </c>
      <c r="D21" s="26" t="s">
        <v>99</v>
      </c>
      <c r="E21" s="13"/>
      <c r="F21" s="9"/>
      <c r="G21" s="13"/>
      <c r="H21" s="9"/>
      <c r="I21" s="13"/>
      <c r="J21" s="9"/>
      <c r="K21" s="13"/>
      <c r="L21" s="9"/>
      <c r="M21" s="13"/>
      <c r="N21" s="9"/>
      <c r="O21" s="13"/>
      <c r="P21" s="9"/>
      <c r="Q21" s="15" t="e">
        <f>VLOOKUP(($E$2*VLOOKUP($E21, 'Grade Table'!$A$2:$B$14,2,FALSE)+ $G$2*VLOOKUP($G21, 'Grade Table'!$A$2:$B$14,2,FALSE) + $I$2*VLOOKUP($I21, 'Grade Table'!$A$2:$B$14,2,FALSE) +$K$2*VLOOKUP($K21, 'Grade Table'!$A$2:$B$14,2,FALSE) +$M$2*VLOOKUP($M21, 'Grade Table'!$A$2:$B$14,2,FALSE))/($E$2+$G$2+$I$2+$K$2+$M$2) + IF($O21="", 0, VLOOKUP($O21, 'Grade Table'!$D$2:$E$3, 2, FALSE)), 'Grade Table'!$A$17:$B$29,2,TRUE)</f>
        <v>#N/A</v>
      </c>
      <c r="R21" s="10"/>
    </row>
    <row r="22" spans="1:18" s="11" customFormat="1" ht="108" customHeight="1" x14ac:dyDescent="0.2">
      <c r="A22" s="7">
        <v>50234840</v>
      </c>
      <c r="B22" s="8" t="s">
        <v>89</v>
      </c>
      <c r="C22" s="7" t="s">
        <v>59</v>
      </c>
      <c r="D22" s="26" t="s">
        <v>102</v>
      </c>
      <c r="E22" s="13"/>
      <c r="F22" s="9"/>
      <c r="G22" s="13"/>
      <c r="H22" s="9"/>
      <c r="I22" s="13"/>
      <c r="J22" s="9"/>
      <c r="K22" s="13"/>
      <c r="L22" s="9"/>
      <c r="M22" s="13"/>
      <c r="N22" s="9"/>
      <c r="O22" s="13"/>
      <c r="P22" s="9"/>
      <c r="Q22" s="15" t="e">
        <f>VLOOKUP(($E$2*VLOOKUP($E22, 'Grade Table'!$A$2:$B$14,2,FALSE)+ $G$2*VLOOKUP($G22, 'Grade Table'!$A$2:$B$14,2,FALSE) + $I$2*VLOOKUP($I22, 'Grade Table'!$A$2:$B$14,2,FALSE) +$K$2*VLOOKUP($K22, 'Grade Table'!$A$2:$B$14,2,FALSE) +$M$2*VLOOKUP($M22, 'Grade Table'!$A$2:$B$14,2,FALSE))/($E$2+$G$2+$I$2+$K$2+$M$2) + IF($O22="", 0, VLOOKUP($O22, 'Grade Table'!$D$2:$E$3, 2, FALSE)), 'Grade Table'!$A$17:$B$29,2,TRUE)</f>
        <v>#N/A</v>
      </c>
      <c r="R22" s="10"/>
    </row>
    <row r="23" spans="1:18" s="11" customFormat="1" ht="108" customHeight="1" x14ac:dyDescent="0.2">
      <c r="A23" s="7">
        <v>50220519</v>
      </c>
      <c r="B23" s="8" t="s">
        <v>68</v>
      </c>
      <c r="C23" s="7" t="s">
        <v>38</v>
      </c>
      <c r="D23" s="26" t="s">
        <v>94</v>
      </c>
      <c r="E23" s="13"/>
      <c r="F23" s="9"/>
      <c r="G23" s="13"/>
      <c r="H23" s="9"/>
      <c r="I23" s="13"/>
      <c r="J23" s="9"/>
      <c r="K23" s="13"/>
      <c r="L23" s="9"/>
      <c r="M23" s="13"/>
      <c r="N23" s="9"/>
      <c r="O23" s="13"/>
      <c r="P23" s="9"/>
      <c r="Q23" s="15" t="e">
        <f>VLOOKUP(($E$2*VLOOKUP($E23, 'Grade Table'!$A$2:$B$14,2,FALSE)+ $G$2*VLOOKUP($G23, 'Grade Table'!$A$2:$B$14,2,FALSE) + $I$2*VLOOKUP($I23, 'Grade Table'!$A$2:$B$14,2,FALSE) +$K$2*VLOOKUP($K23, 'Grade Table'!$A$2:$B$14,2,FALSE) +$M$2*VLOOKUP($M23, 'Grade Table'!$A$2:$B$14,2,FALSE))/($E$2+$G$2+$I$2+$K$2+$M$2) + IF($O23="", 0, VLOOKUP($O23, 'Grade Table'!$D$2:$E$3, 2, FALSE)), 'Grade Table'!$A$17:$B$29,2,TRUE)</f>
        <v>#N/A</v>
      </c>
      <c r="R23" s="10"/>
    </row>
    <row r="24" spans="1:18" s="11" customFormat="1" ht="108" customHeight="1" x14ac:dyDescent="0.2">
      <c r="A24" s="7">
        <v>50317514</v>
      </c>
      <c r="B24" s="8" t="s">
        <v>78</v>
      </c>
      <c r="C24" s="7" t="s">
        <v>48</v>
      </c>
      <c r="D24" s="26" t="s">
        <v>116</v>
      </c>
      <c r="E24" s="13"/>
      <c r="F24" s="9"/>
      <c r="G24" s="13"/>
      <c r="H24" s="9"/>
      <c r="I24" s="13"/>
      <c r="J24" s="9"/>
      <c r="K24" s="13"/>
      <c r="L24" s="9"/>
      <c r="M24" s="13"/>
      <c r="N24" s="9"/>
      <c r="O24" s="13"/>
      <c r="P24" s="9"/>
      <c r="Q24" s="15" t="e">
        <f>VLOOKUP(($E$2*VLOOKUP($E24, 'Grade Table'!$A$2:$B$14,2,FALSE)+ $G$2*VLOOKUP($G24, 'Grade Table'!$A$2:$B$14,2,FALSE) + $I$2*VLOOKUP($I24, 'Grade Table'!$A$2:$B$14,2,FALSE) +$K$2*VLOOKUP($K24, 'Grade Table'!$A$2:$B$14,2,FALSE) +$M$2*VLOOKUP($M24, 'Grade Table'!$A$2:$B$14,2,FALSE))/($E$2+$G$2+$I$2+$K$2+$M$2) + IF($O24="", 0, VLOOKUP($O24, 'Grade Table'!$D$2:$E$3, 2, FALSE)), 'Grade Table'!$A$17:$B$29,2,TRUE)</f>
        <v>#N/A</v>
      </c>
      <c r="R24" s="10"/>
    </row>
    <row r="25" spans="1:18" s="11" customFormat="1" ht="108" customHeight="1" x14ac:dyDescent="0.2">
      <c r="A25" s="7">
        <v>50239947</v>
      </c>
      <c r="B25" s="8" t="s">
        <v>86</v>
      </c>
      <c r="C25" s="7" t="s">
        <v>56</v>
      </c>
      <c r="D25" s="26" t="s">
        <v>121</v>
      </c>
      <c r="E25" s="13"/>
      <c r="F25" s="9"/>
      <c r="G25" s="13"/>
      <c r="H25" s="9"/>
      <c r="I25" s="13"/>
      <c r="J25" s="9"/>
      <c r="K25" s="13"/>
      <c r="L25" s="9"/>
      <c r="M25" s="13"/>
      <c r="N25" s="9"/>
      <c r="O25" s="13"/>
      <c r="P25" s="9"/>
      <c r="Q25" s="15" t="e">
        <f>VLOOKUP(($E$2*VLOOKUP($E25, 'Grade Table'!$A$2:$B$14,2,FALSE)+ $G$2*VLOOKUP($G25, 'Grade Table'!$A$2:$B$14,2,FALSE) + $I$2*VLOOKUP($I25, 'Grade Table'!$A$2:$B$14,2,FALSE) +$K$2*VLOOKUP($K25, 'Grade Table'!$A$2:$B$14,2,FALSE) +$M$2*VLOOKUP($M25, 'Grade Table'!$A$2:$B$14,2,FALSE))/($E$2+$G$2+$I$2+$K$2+$M$2) + IF($O25="", 0, VLOOKUP($O25, 'Grade Table'!$D$2:$E$3, 2, FALSE)), 'Grade Table'!$A$17:$B$29,2,TRUE)</f>
        <v>#N/A</v>
      </c>
      <c r="R25" s="10"/>
    </row>
    <row r="26" spans="1:18" s="11" customFormat="1" ht="108" customHeight="1" x14ac:dyDescent="0.2">
      <c r="A26" s="7">
        <v>50221061</v>
      </c>
      <c r="B26" s="8" t="s">
        <v>64</v>
      </c>
      <c r="C26" s="7" t="s">
        <v>34</v>
      </c>
      <c r="D26" s="26" t="s">
        <v>107</v>
      </c>
      <c r="E26" s="13"/>
      <c r="F26" s="9"/>
      <c r="G26" s="13"/>
      <c r="H26" s="9"/>
      <c r="I26" s="13"/>
      <c r="J26" s="9"/>
      <c r="K26" s="13"/>
      <c r="L26" s="9"/>
      <c r="M26" s="13"/>
      <c r="N26" s="9"/>
      <c r="O26" s="13"/>
      <c r="P26" s="9"/>
      <c r="Q26" s="15" t="e">
        <f>VLOOKUP(($E$2*VLOOKUP($E26, 'Grade Table'!$A$2:$B$14,2,FALSE)+ $G$2*VLOOKUP($G26, 'Grade Table'!$A$2:$B$14,2,FALSE) + $I$2*VLOOKUP($I26, 'Grade Table'!$A$2:$B$14,2,FALSE) +$K$2*VLOOKUP($K26, 'Grade Table'!$A$2:$B$14,2,FALSE) +$M$2*VLOOKUP($M26, 'Grade Table'!$A$2:$B$14,2,FALSE))/($E$2+$G$2+$I$2+$K$2+$M$2) + IF($O26="", 0, VLOOKUP($O26, 'Grade Table'!$D$2:$E$3, 2, FALSE)), 'Grade Table'!$A$17:$B$29,2,TRUE)</f>
        <v>#N/A</v>
      </c>
      <c r="R26" s="10"/>
    </row>
    <row r="27" spans="1:18" s="11" customFormat="1" ht="108" customHeight="1" x14ac:dyDescent="0.2">
      <c r="A27" s="7">
        <v>50190029</v>
      </c>
      <c r="B27" s="8" t="s">
        <v>66</v>
      </c>
      <c r="C27" s="7" t="s">
        <v>36</v>
      </c>
      <c r="D27" s="26" t="s">
        <v>108</v>
      </c>
      <c r="E27" s="13"/>
      <c r="F27" s="9"/>
      <c r="G27" s="13"/>
      <c r="H27" s="9"/>
      <c r="I27" s="13"/>
      <c r="J27" s="9"/>
      <c r="K27" s="13"/>
      <c r="L27" s="9"/>
      <c r="M27" s="13"/>
      <c r="N27" s="9"/>
      <c r="O27" s="13"/>
      <c r="P27" s="9"/>
      <c r="Q27" s="15" t="e">
        <f>VLOOKUP(($E$2*VLOOKUP($E27, 'Grade Table'!$A$2:$B$14,2,FALSE)+ $G$2*VLOOKUP($G27, 'Grade Table'!$A$2:$B$14,2,FALSE) + $I$2*VLOOKUP($I27, 'Grade Table'!$A$2:$B$14,2,FALSE) +$K$2*VLOOKUP($K27, 'Grade Table'!$A$2:$B$14,2,FALSE) +$M$2*VLOOKUP($M27, 'Grade Table'!$A$2:$B$14,2,FALSE))/($E$2+$G$2+$I$2+$K$2+$M$2) + IF($O27="", 0, VLOOKUP($O27, 'Grade Table'!$D$2:$E$3, 2, FALSE)), 'Grade Table'!$A$17:$B$29,2,TRUE)</f>
        <v>#N/A</v>
      </c>
      <c r="R27" s="10"/>
    </row>
    <row r="28" spans="1:18" s="11" customFormat="1" ht="108" customHeight="1" x14ac:dyDescent="0.2">
      <c r="A28" s="7">
        <v>50235553</v>
      </c>
      <c r="B28" s="8" t="s">
        <v>79</v>
      </c>
      <c r="C28" s="7" t="s">
        <v>49</v>
      </c>
      <c r="D28" s="26" t="s">
        <v>117</v>
      </c>
      <c r="E28" s="13"/>
      <c r="F28" s="9"/>
      <c r="G28" s="13"/>
      <c r="H28" s="9"/>
      <c r="I28" s="13"/>
      <c r="J28" s="9"/>
      <c r="K28" s="13"/>
      <c r="L28" s="9"/>
      <c r="M28" s="13"/>
      <c r="N28" s="9"/>
      <c r="O28" s="13"/>
      <c r="P28" s="9"/>
      <c r="Q28" s="15" t="e">
        <f>VLOOKUP(($E$2*VLOOKUP($E28, 'Grade Table'!$A$2:$B$14,2,FALSE)+ $G$2*VLOOKUP($G28, 'Grade Table'!$A$2:$B$14,2,FALSE) + $I$2*VLOOKUP($I28, 'Grade Table'!$A$2:$B$14,2,FALSE) +$K$2*VLOOKUP($K28, 'Grade Table'!$A$2:$B$14,2,FALSE) +$M$2*VLOOKUP($M28, 'Grade Table'!$A$2:$B$14,2,FALSE))/($E$2+$G$2+$I$2+$K$2+$M$2) + IF($O28="", 0, VLOOKUP($O28, 'Grade Table'!$D$2:$E$3, 2, FALSE)), 'Grade Table'!$A$17:$B$29,2,TRUE)</f>
        <v>#N/A</v>
      </c>
      <c r="R28" s="10"/>
    </row>
    <row r="29" spans="1:18" s="11" customFormat="1" ht="108" customHeight="1" x14ac:dyDescent="0.2">
      <c r="A29" s="7">
        <v>50236116</v>
      </c>
      <c r="B29" s="8" t="s">
        <v>92</v>
      </c>
      <c r="C29" s="7" t="s">
        <v>62</v>
      </c>
      <c r="D29" s="26" t="s">
        <v>105</v>
      </c>
      <c r="E29" s="13"/>
      <c r="F29" s="9"/>
      <c r="G29" s="13"/>
      <c r="H29" s="9"/>
      <c r="I29" s="13"/>
      <c r="J29" s="9"/>
      <c r="K29" s="13"/>
      <c r="L29" s="9"/>
      <c r="M29" s="13"/>
      <c r="N29" s="9"/>
      <c r="O29" s="13"/>
      <c r="P29" s="9"/>
      <c r="Q29" s="15" t="e">
        <f>VLOOKUP(($E$2*VLOOKUP($E29, 'Grade Table'!$A$2:$B$14,2,FALSE)+ $G$2*VLOOKUP($G29, 'Grade Table'!$A$2:$B$14,2,FALSE) + $I$2*VLOOKUP($I29, 'Grade Table'!$A$2:$B$14,2,FALSE) +$K$2*VLOOKUP($K29, 'Grade Table'!$A$2:$B$14,2,FALSE) +$M$2*VLOOKUP($M29, 'Grade Table'!$A$2:$B$14,2,FALSE))/($E$2+$G$2+$I$2+$K$2+$M$2) + IF($O29="", 0, VLOOKUP($O29, 'Grade Table'!$D$2:$E$3, 2, FALSE)), 'Grade Table'!$A$17:$B$29,2,TRUE)</f>
        <v>#N/A</v>
      </c>
      <c r="R29" s="10"/>
    </row>
    <row r="30" spans="1:18" s="11" customFormat="1" ht="108" customHeight="1" x14ac:dyDescent="0.2">
      <c r="A30" s="7">
        <v>50145493</v>
      </c>
      <c r="B30" s="8" t="s">
        <v>80</v>
      </c>
      <c r="C30" s="7" t="s">
        <v>50</v>
      </c>
      <c r="D30" s="26" t="s">
        <v>118</v>
      </c>
      <c r="E30" s="13"/>
      <c r="F30" s="9"/>
      <c r="G30" s="13"/>
      <c r="H30" s="9"/>
      <c r="I30" s="13"/>
      <c r="J30" s="9"/>
      <c r="K30" s="13"/>
      <c r="L30" s="9"/>
      <c r="M30" s="13"/>
      <c r="N30" s="9"/>
      <c r="O30" s="13"/>
      <c r="P30" s="9"/>
      <c r="Q30" s="15" t="e">
        <f>VLOOKUP(($E$2*VLOOKUP($E30, 'Grade Table'!$A$2:$B$14,2,FALSE)+ $G$2*VLOOKUP($G30, 'Grade Table'!$A$2:$B$14,2,FALSE) + $I$2*VLOOKUP($I30, 'Grade Table'!$A$2:$B$14,2,FALSE) +$K$2*VLOOKUP($K30, 'Grade Table'!$A$2:$B$14,2,FALSE) +$M$2*VLOOKUP($M30, 'Grade Table'!$A$2:$B$14,2,FALSE))/($E$2+$G$2+$I$2+$K$2+$M$2) + IF($O30="", 0, VLOOKUP($O30, 'Grade Table'!$D$2:$E$3, 2, FALSE)), 'Grade Table'!$A$17:$B$29,2,TRUE)</f>
        <v>#N/A</v>
      </c>
      <c r="R30" s="10"/>
    </row>
    <row r="31" spans="1:18" s="11" customFormat="1" ht="108" customHeight="1" x14ac:dyDescent="0.2">
      <c r="A31" s="7">
        <v>50275903</v>
      </c>
      <c r="B31" s="8" t="s">
        <v>91</v>
      </c>
      <c r="C31" s="7" t="s">
        <v>61</v>
      </c>
      <c r="D31" s="26" t="s">
        <v>104</v>
      </c>
      <c r="E31" s="13"/>
      <c r="F31" s="9"/>
      <c r="G31" s="13"/>
      <c r="H31" s="9"/>
      <c r="I31" s="13"/>
      <c r="J31" s="9"/>
      <c r="K31" s="13"/>
      <c r="L31" s="9"/>
      <c r="M31" s="13"/>
      <c r="N31" s="9"/>
      <c r="O31" s="13"/>
      <c r="P31" s="9"/>
      <c r="Q31" s="15" t="e">
        <f>VLOOKUP(($E$2*VLOOKUP($E31, 'Grade Table'!$A$2:$B$14,2,FALSE)+ $G$2*VLOOKUP($G31, 'Grade Table'!$A$2:$B$14,2,FALSE) + $I$2*VLOOKUP($I31, 'Grade Table'!$A$2:$B$14,2,FALSE) +$K$2*VLOOKUP($K31, 'Grade Table'!$A$2:$B$14,2,FALSE) +$M$2*VLOOKUP($M31, 'Grade Table'!$A$2:$B$14,2,FALSE))/($E$2+$G$2+$I$2+$K$2+$M$2) + IF($O31="", 0, VLOOKUP($O31, 'Grade Table'!$D$2:$E$3, 2, FALSE)), 'Grade Table'!$A$17:$B$29,2,TRUE)</f>
        <v>#N/A</v>
      </c>
      <c r="R31" s="10"/>
    </row>
    <row r="32" spans="1:18" s="11" customFormat="1" ht="108" customHeight="1" x14ac:dyDescent="0.2">
      <c r="A32" s="7">
        <v>50161522</v>
      </c>
      <c r="B32" s="8" t="s">
        <v>90</v>
      </c>
      <c r="C32" s="7" t="s">
        <v>60</v>
      </c>
      <c r="D32" s="26" t="s">
        <v>103</v>
      </c>
      <c r="E32" s="13"/>
      <c r="F32" s="9"/>
      <c r="G32" s="13"/>
      <c r="H32" s="9"/>
      <c r="I32" s="13"/>
      <c r="J32" s="9"/>
      <c r="K32" s="13"/>
      <c r="L32" s="9"/>
      <c r="M32" s="13"/>
      <c r="N32" s="9"/>
      <c r="O32" s="13"/>
      <c r="P32" s="9"/>
      <c r="Q32" s="15" t="e">
        <f>VLOOKUP(($E$2*VLOOKUP($E32, 'Grade Table'!$A$2:$B$14,2,FALSE)+ $G$2*VLOOKUP($G32, 'Grade Table'!$A$2:$B$14,2,FALSE) + $I$2*VLOOKUP($I32, 'Grade Table'!$A$2:$B$14,2,FALSE) +$K$2*VLOOKUP($K32, 'Grade Table'!$A$2:$B$14,2,FALSE) +$M$2*VLOOKUP($M32, 'Grade Table'!$A$2:$B$14,2,FALSE))/($E$2+$G$2+$I$2+$K$2+$M$2) + IF($O32="", 0, VLOOKUP($O32, 'Grade Table'!$D$2:$E$3, 2, FALSE)), 'Grade Table'!$A$17:$B$29,2,TRUE)</f>
        <v>#N/A</v>
      </c>
      <c r="R32" s="10"/>
    </row>
  </sheetData>
  <sortState ref="A3:R32">
    <sortCondition ref="B3:B32"/>
  </sortState>
  <conditionalFormatting sqref="A3:B32 E12:O32 O10:O11 Q9:R32 Q3:Q8">
    <cfRule type="expression" dxfId="6" priority="7">
      <formula>MOD(ROW(),2)=1</formula>
    </cfRule>
  </conditionalFormatting>
  <conditionalFormatting sqref="P10:P32">
    <cfRule type="expression" dxfId="5" priority="6">
      <formula>MOD(ROW(),2)=1</formula>
    </cfRule>
  </conditionalFormatting>
  <conditionalFormatting sqref="C3:D32">
    <cfRule type="expression" dxfId="4" priority="5">
      <formula>MOD(ROW(),2)=1</formula>
    </cfRule>
  </conditionalFormatting>
  <conditionalFormatting sqref="E10:N11">
    <cfRule type="expression" dxfId="3" priority="4">
      <formula>MOD(ROW(),2)=1</formula>
    </cfRule>
  </conditionalFormatting>
  <conditionalFormatting sqref="E3:O9">
    <cfRule type="expression" dxfId="2" priority="3">
      <formula>MOD(ROW(),2)=1</formula>
    </cfRule>
  </conditionalFormatting>
  <conditionalFormatting sqref="P3:P9">
    <cfRule type="expression" dxfId="1" priority="2">
      <formula>MOD(ROW(),2)=1</formula>
    </cfRule>
  </conditionalFormatting>
  <conditionalFormatting sqref="R3:R8">
    <cfRule type="expression" dxfId="0" priority="1">
      <formula>MOD(ROW(),2)=1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29"/>
  <sheetViews>
    <sheetView showRuler="0" workbookViewId="0">
      <selection activeCell="E21" sqref="E21"/>
    </sheetView>
  </sheetViews>
  <sheetFormatPr baseColWidth="10" defaultRowHeight="16" x14ac:dyDescent="0.2"/>
  <sheetData>
    <row r="2" spans="1:5" x14ac:dyDescent="0.2">
      <c r="A2" s="16" t="s">
        <v>16</v>
      </c>
      <c r="B2" s="23">
        <v>4.67</v>
      </c>
      <c r="D2" s="22" t="s">
        <v>29</v>
      </c>
      <c r="E2" s="17">
        <v>0.67</v>
      </c>
    </row>
    <row r="3" spans="1:5" x14ac:dyDescent="0.2">
      <c r="A3" s="18" t="s">
        <v>17</v>
      </c>
      <c r="B3" s="24">
        <v>4.33</v>
      </c>
      <c r="D3" s="18" t="s">
        <v>30</v>
      </c>
      <c r="E3" s="19">
        <v>0.33</v>
      </c>
    </row>
    <row r="4" spans="1:5" x14ac:dyDescent="0.2">
      <c r="A4" s="18" t="s">
        <v>18</v>
      </c>
      <c r="B4" s="24">
        <v>4</v>
      </c>
      <c r="D4" s="20"/>
      <c r="E4" s="21">
        <v>0</v>
      </c>
    </row>
    <row r="5" spans="1:5" x14ac:dyDescent="0.2">
      <c r="A5" s="18" t="s">
        <v>19</v>
      </c>
      <c r="B5" s="24">
        <v>3.67</v>
      </c>
    </row>
    <row r="6" spans="1:5" x14ac:dyDescent="0.2">
      <c r="A6" s="18" t="s">
        <v>20</v>
      </c>
      <c r="B6" s="24">
        <v>3.33</v>
      </c>
    </row>
    <row r="7" spans="1:5" x14ac:dyDescent="0.2">
      <c r="A7" s="18" t="s">
        <v>21</v>
      </c>
      <c r="B7" s="24">
        <v>3</v>
      </c>
    </row>
    <row r="8" spans="1:5" x14ac:dyDescent="0.2">
      <c r="A8" s="18" t="s">
        <v>22</v>
      </c>
      <c r="B8" s="24">
        <v>2.67</v>
      </c>
    </row>
    <row r="9" spans="1:5" x14ac:dyDescent="0.2">
      <c r="A9" s="18" t="s">
        <v>23</v>
      </c>
      <c r="B9" s="24">
        <v>2.33</v>
      </c>
    </row>
    <row r="10" spans="1:5" x14ac:dyDescent="0.2">
      <c r="A10" s="18" t="s">
        <v>24</v>
      </c>
      <c r="B10" s="24">
        <v>2</v>
      </c>
    </row>
    <row r="11" spans="1:5" x14ac:dyDescent="0.2">
      <c r="A11" s="18" t="s">
        <v>25</v>
      </c>
      <c r="B11" s="24">
        <v>1.67</v>
      </c>
    </row>
    <row r="12" spans="1:5" x14ac:dyDescent="0.2">
      <c r="A12" s="18" t="s">
        <v>26</v>
      </c>
      <c r="B12" s="24">
        <v>1.33</v>
      </c>
    </row>
    <row r="13" spans="1:5" x14ac:dyDescent="0.2">
      <c r="A13" s="18" t="s">
        <v>27</v>
      </c>
      <c r="B13" s="24">
        <v>1</v>
      </c>
    </row>
    <row r="14" spans="1:5" x14ac:dyDescent="0.2">
      <c r="A14" s="20" t="s">
        <v>28</v>
      </c>
      <c r="B14" s="25">
        <v>0</v>
      </c>
    </row>
    <row r="17" spans="1:5" x14ac:dyDescent="0.2">
      <c r="A17" s="23">
        <v>0</v>
      </c>
      <c r="B17" s="23" t="s">
        <v>28</v>
      </c>
    </row>
    <row r="18" spans="1:5" x14ac:dyDescent="0.2">
      <c r="A18" s="24">
        <v>0.5</v>
      </c>
      <c r="B18" s="24" t="s">
        <v>27</v>
      </c>
    </row>
    <row r="19" spans="1:5" x14ac:dyDescent="0.2">
      <c r="A19" s="24">
        <v>1.165</v>
      </c>
      <c r="B19" s="24" t="s">
        <v>26</v>
      </c>
    </row>
    <row r="20" spans="1:5" x14ac:dyDescent="0.2">
      <c r="A20" s="24">
        <v>1.5</v>
      </c>
      <c r="B20" s="24" t="s">
        <v>25</v>
      </c>
      <c r="E20">
        <f>2 + 0.33/2</f>
        <v>2.165</v>
      </c>
    </row>
    <row r="21" spans="1:5" x14ac:dyDescent="0.2">
      <c r="A21" s="24">
        <v>1.835</v>
      </c>
      <c r="B21" s="24" t="s">
        <v>24</v>
      </c>
    </row>
    <row r="22" spans="1:5" x14ac:dyDescent="0.2">
      <c r="A22" s="24">
        <v>2.165</v>
      </c>
      <c r="B22" s="24" t="s">
        <v>23</v>
      </c>
    </row>
    <row r="23" spans="1:5" x14ac:dyDescent="0.2">
      <c r="A23" s="24">
        <v>2.5</v>
      </c>
      <c r="B23" s="24" t="s">
        <v>22</v>
      </c>
    </row>
    <row r="24" spans="1:5" x14ac:dyDescent="0.2">
      <c r="A24" s="24">
        <v>2.835</v>
      </c>
      <c r="B24" s="24" t="s">
        <v>21</v>
      </c>
      <c r="E24">
        <f>0.34/2</f>
        <v>0.17</v>
      </c>
    </row>
    <row r="25" spans="1:5" x14ac:dyDescent="0.2">
      <c r="A25" s="24">
        <v>3.165</v>
      </c>
      <c r="B25" s="24" t="s">
        <v>20</v>
      </c>
    </row>
    <row r="26" spans="1:5" x14ac:dyDescent="0.2">
      <c r="A26" s="24">
        <v>3.5</v>
      </c>
      <c r="B26" s="24" t="s">
        <v>19</v>
      </c>
    </row>
    <row r="27" spans="1:5" x14ac:dyDescent="0.2">
      <c r="A27" s="24">
        <v>3.835</v>
      </c>
      <c r="B27" s="24" t="s">
        <v>18</v>
      </c>
    </row>
    <row r="28" spans="1:5" x14ac:dyDescent="0.2">
      <c r="A28" s="24">
        <v>4.165</v>
      </c>
      <c r="B28" s="24" t="s">
        <v>17</v>
      </c>
    </row>
    <row r="29" spans="1:5" x14ac:dyDescent="0.2">
      <c r="A29" s="25">
        <v>4.5</v>
      </c>
      <c r="B29" s="25" t="s">
        <v>16</v>
      </c>
    </row>
  </sheetData>
  <sortState ref="A17:F29">
    <sortCondition ref="A17:A2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Grade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</dc:creator>
  <cp:lastModifiedBy>Microsoft Office User</cp:lastModifiedBy>
  <dcterms:created xsi:type="dcterms:W3CDTF">2017-06-27T23:41:49Z</dcterms:created>
  <dcterms:modified xsi:type="dcterms:W3CDTF">2019-09-18T14:46:11Z</dcterms:modified>
</cp:coreProperties>
</file>