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bb/Desktop/grading_337_2019/"/>
    </mc:Choice>
  </mc:AlternateContent>
  <xr:revisionPtr revIDLastSave="0" documentId="13_ncr:1_{B23A1930-81A2-9744-AAEB-300EA9A906BD}" xr6:coauthVersionLast="36" xr6:coauthVersionMax="36" xr10:uidLastSave="{00000000-0000-0000-0000-000000000000}"/>
  <bookViews>
    <workbookView xWindow="3480" yWindow="1160" windowWidth="30120" windowHeight="18320" tabRatio="500" xr2:uid="{00000000-000D-0000-FFFF-FFFF00000000}"/>
  </bookViews>
  <sheets>
    <sheet name="GRADES" sheetId="1" r:id="rId1"/>
    <sheet name="Grade Table" sheetId="2" r:id="rId2"/>
  </sheets>
  <calcPr calcId="181029" refMode="R1C1"/>
  <extLst>
    <ext xmlns:mx="http://schemas.microsoft.com/office/mac/excel/2008/main" uri="{7523E5D3-25F3-A5E0-1632-64F254C22452}">
      <mx:ArchID Flags="2"/>
    </ext>
  </extLst>
</workbook>
</file>

<file path=xl/calcChain.xml><?xml version="1.0" encoding="utf-8"?>
<calcChain xmlns="http://schemas.openxmlformats.org/spreadsheetml/2006/main">
  <c r="Q26" i="1" l="1"/>
  <c r="Q3" i="1"/>
  <c r="Q27" i="1"/>
  <c r="Q12" i="1"/>
  <c r="Q23" i="1"/>
  <c r="Q14" i="1"/>
  <c r="Q5" i="1"/>
  <c r="Q19" i="1"/>
  <c r="Q15" i="1"/>
  <c r="Q10" i="1"/>
  <c r="Q4" i="1"/>
  <c r="Q17" i="1"/>
  <c r="Q13" i="1"/>
  <c r="Q8" i="1"/>
  <c r="Q24" i="1"/>
  <c r="Q28" i="1"/>
  <c r="Q30" i="1"/>
  <c r="Q20" i="1"/>
  <c r="Q7" i="1"/>
  <c r="Q21" i="1"/>
  <c r="Q9" i="1"/>
  <c r="Q11" i="1"/>
  <c r="Q25" i="1"/>
  <c r="Q16" i="1"/>
  <c r="Q6" i="1"/>
  <c r="Q22" i="1"/>
  <c r="Q32" i="1"/>
  <c r="Q31" i="1"/>
  <c r="Q29" i="1"/>
  <c r="Q18" i="1"/>
  <c r="E20" i="2" l="1"/>
  <c r="E24" i="2"/>
</calcChain>
</file>

<file path=xl/sharedStrings.xml><?xml version="1.0" encoding="utf-8"?>
<sst xmlns="http://schemas.openxmlformats.org/spreadsheetml/2006/main" count="223" uniqueCount="166">
  <si>
    <t>Name</t>
  </si>
  <si>
    <t>Person Number</t>
  </si>
  <si>
    <t>Content Score</t>
  </si>
  <si>
    <t>Content Comments</t>
  </si>
  <si>
    <t>Code Score</t>
  </si>
  <si>
    <t>Code Comments</t>
  </si>
  <si>
    <t>Pres. Score</t>
  </si>
  <si>
    <t>Pres. Comments</t>
  </si>
  <si>
    <t>Bonus</t>
  </si>
  <si>
    <t>Total Score</t>
  </si>
  <si>
    <t>Total Comments</t>
  </si>
  <si>
    <t>Intro Comments</t>
  </si>
  <si>
    <t>Conclusions Score</t>
  </si>
  <si>
    <t>Intro Score</t>
  </si>
  <si>
    <t>Conclusions Comments</t>
  </si>
  <si>
    <t>Bonus Comments</t>
  </si>
  <si>
    <t>A++</t>
  </si>
  <si>
    <t>A+</t>
  </si>
  <si>
    <t>A</t>
  </si>
  <si>
    <t>A-</t>
  </si>
  <si>
    <t>B+</t>
  </si>
  <si>
    <t>B</t>
  </si>
  <si>
    <t>B-</t>
  </si>
  <si>
    <t>C+</t>
  </si>
  <si>
    <t>C</t>
  </si>
  <si>
    <t>C-</t>
  </si>
  <si>
    <t>D+</t>
  </si>
  <si>
    <t>D</t>
  </si>
  <si>
    <t>F</t>
  </si>
  <si>
    <t>XX</t>
  </si>
  <si>
    <t>X</t>
  </si>
  <si>
    <t>UBIT</t>
  </si>
  <si>
    <t>Fname</t>
  </si>
  <si>
    <t>Alfahal,Nasreen</t>
  </si>
  <si>
    <t>Anjum,Syeda Nafisa</t>
  </si>
  <si>
    <t>Babiker,Alla Abdelwahab</t>
  </si>
  <si>
    <t>Bassett,Thomas Edward</t>
  </si>
  <si>
    <t>Bolton,Jacob A</t>
  </si>
  <si>
    <t>Danilov,Simon</t>
  </si>
  <si>
    <t>Drozd,Jonathan Charles</t>
  </si>
  <si>
    <t>Finn,Colleen Elizabeth</t>
  </si>
  <si>
    <t>Forth,Orandy Oren</t>
  </si>
  <si>
    <t>Hoefenkrieg,Joe</t>
  </si>
  <si>
    <t>Kang,Guozheng</t>
  </si>
  <si>
    <t>Kessler,Bradley G</t>
  </si>
  <si>
    <t>Khan,Nashmia</t>
  </si>
  <si>
    <t>Lewis,Jordana Brooke</t>
  </si>
  <si>
    <t>Maestri,Evan Vincent</t>
  </si>
  <si>
    <t>McGrath,Shannon L</t>
  </si>
  <si>
    <t>Metzger,Timothy Joseph</t>
  </si>
  <si>
    <t>Mo,Xue Ying</t>
  </si>
  <si>
    <t>Rai,Rajat</t>
  </si>
  <si>
    <t>Schlant,Elizabeth Anne</t>
  </si>
  <si>
    <t>Tracy,Rubina</t>
  </si>
  <si>
    <t>Vargas Jr,Ernesto</t>
  </si>
  <si>
    <t>Villacis,Isaac A</t>
  </si>
  <si>
    <t>Vullo,Sydney Elizabeth</t>
  </si>
  <si>
    <t>Wegner,Kelli A</t>
  </si>
  <si>
    <t>Wilson,Connor</t>
  </si>
  <si>
    <t>Yeh,Eric</t>
  </si>
  <si>
    <t>Zhang,Yichi</t>
  </si>
  <si>
    <t>Zhou,Yuhao</t>
  </si>
  <si>
    <t>Zhuo,Xiaomiao</t>
  </si>
  <si>
    <t>nasreena</t>
  </si>
  <si>
    <t>syedaanj</t>
  </si>
  <si>
    <t>allababi</t>
  </si>
  <si>
    <t>tebasset</t>
  </si>
  <si>
    <t>jacobbol</t>
  </si>
  <si>
    <t>simondan</t>
  </si>
  <si>
    <t>jcdrozd</t>
  </si>
  <si>
    <t>cefinn2</t>
  </si>
  <si>
    <t>orandyfo</t>
  </si>
  <si>
    <t>jjhoefen</t>
  </si>
  <si>
    <t>guozheng</t>
  </si>
  <si>
    <t>bgkessle</t>
  </si>
  <si>
    <t>nashmiak</t>
  </si>
  <si>
    <t>jblewis6</t>
  </si>
  <si>
    <t>evanmaes</t>
  </si>
  <si>
    <t>slmcgrat</t>
  </si>
  <si>
    <t>tjmetzge</t>
  </si>
  <si>
    <t>xueyingm</t>
  </si>
  <si>
    <t>rajatrai</t>
  </si>
  <si>
    <t>easchlan</t>
  </si>
  <si>
    <t>rubinatr</t>
  </si>
  <si>
    <t>evargas4</t>
  </si>
  <si>
    <t>isaacvil</t>
  </si>
  <si>
    <t>sydneyvu</t>
  </si>
  <si>
    <t>kelliweg</t>
  </si>
  <si>
    <t>csw8</t>
  </si>
  <si>
    <t>shihhsua</t>
  </si>
  <si>
    <t>yzhang99</t>
  </si>
  <si>
    <t>yuhaozho</t>
  </si>
  <si>
    <t>xiaomiao</t>
  </si>
  <si>
    <t>Nasreen</t>
  </si>
  <si>
    <t>Simon</t>
  </si>
  <si>
    <t>Joe</t>
  </si>
  <si>
    <t>Guozheng</t>
  </si>
  <si>
    <t>Nashmia</t>
  </si>
  <si>
    <t>Rajat</t>
  </si>
  <si>
    <t>Rubina</t>
  </si>
  <si>
    <t>Ernesto</t>
  </si>
  <si>
    <t>Connor</t>
  </si>
  <si>
    <t>Eric</t>
  </si>
  <si>
    <t>Yichi</t>
  </si>
  <si>
    <t>Yuhao</t>
  </si>
  <si>
    <t>Xiaomiao</t>
  </si>
  <si>
    <t>Alla</t>
  </si>
  <si>
    <t>Syeda</t>
  </si>
  <si>
    <t>Thomas</t>
  </si>
  <si>
    <t>Jacob</t>
  </si>
  <si>
    <t>Jonathan</t>
  </si>
  <si>
    <t>Colleen</t>
  </si>
  <si>
    <t>Orandy</t>
  </si>
  <si>
    <t>Bradley</t>
  </si>
  <si>
    <t>Jordana</t>
  </si>
  <si>
    <t>Evan</t>
  </si>
  <si>
    <t>Shannon</t>
  </si>
  <si>
    <t>Timothy</t>
  </si>
  <si>
    <t>Xue</t>
  </si>
  <si>
    <t>Elizabeth</t>
  </si>
  <si>
    <t>Isaac</t>
  </si>
  <si>
    <t>Sydney</t>
  </si>
  <si>
    <t>Kelli</t>
  </si>
  <si>
    <t xml:space="preserve">Clear, logical structure, good use of LaTeX. Very nicely formatted table of false primes. Please remember to type your name and person number. </t>
  </si>
  <si>
    <t>Code needed to obtain results of this report is present and it works correctly. Code is very well documented by code comments. I am not sure why you treated number 2 differently from other primes in a couple of functions, but it is not a real issue.</t>
  </si>
  <si>
    <t xml:space="preserve">Good job in this respect too.  For an added value of this report it would be worth to compute  some more false primes and their primary decompositions, and check if your observations still hold for these additional false primes. The plot showing the distribution of the first false primes is a nice feature. </t>
  </si>
  <si>
    <t xml:space="preserve">Good. </t>
  </si>
  <si>
    <t xml:space="preserve">For  completeness, it should be explained there what congruence is. Otherwise good work. </t>
  </si>
  <si>
    <t>Clear, logical structure, good use of LaTeX. Code output can be made nicer with some formatting.</t>
  </si>
  <si>
    <t>Code needed to obtain results of this report is present and it works correctly. Code is very well documented by code comments.</t>
  </si>
  <si>
    <t>Good job in this respect too.  For an added value of this report it would be worth to compute  some more false primes and their primary decompositions, and check if your observations still hold for these additional false primes.</t>
  </si>
  <si>
    <t>Well done.</t>
  </si>
  <si>
    <t xml:space="preserve">The introduction provides an adequate explanation of the goal of the report, but it  includes text taken from Wikipedia, without identifying it as a quite. </t>
  </si>
  <si>
    <t xml:space="preserve">The only two observations made in the report state the obvious fact that adding more noise to an image makes it more noisy. </t>
  </si>
  <si>
    <t xml:space="preserve">Beyond the introduction and two  bullet points with observations there is no narrative in this report. Also, the goals of this project (investigation how to remove salt and pepper noise from images) were not met at all. </t>
  </si>
  <si>
    <t xml:space="preserve">The only code that works properly is the function adding salt and pepper noise to images. Other functions either do not do anything useful, or do not work at all. </t>
  </si>
  <si>
    <t xml:space="preserve">Typesetting is fine. Subdivision into sections is misleading: there are  sections "Defining function mean_filter()" or "Defining function median_filter()" that do not really define these functions. Numpy arrays are printed for not reason. The sp_noise function is defined several times. </t>
  </si>
  <si>
    <t xml:space="preserve">The report should have an introduction explaining the project to someone who is not familiar with it.  I can count the first sentence as the introduction, but it is not enough. </t>
  </si>
  <si>
    <t xml:space="preserve">The report is supposed to end with a conclusions section that wraps it up. This section is not present here. </t>
  </si>
  <si>
    <t xml:space="preserve">The report has a well developed narrative. Some additional content analyzing suitability of various filters for sale and pepper noise removal would be useful. In two images that are supposed to show how median filter removes salt and pepper noise the filter was applied to clean images. This left only one noisy picture processed with median filter, but then the noise reduction was minimal because of the small values of s selected. </t>
  </si>
  <si>
    <t xml:space="preserve">All code works as intended, but a few more code comments documenting it would be useful. The average filter is the same as the mean filter. </t>
  </si>
  <si>
    <t>Good typesetting and report organization. The report would be much easier to follow if images were given  titles indicating e.g. noise level, which filter was used to produce them and the value of parameter s. This would be especially helpful, since in many instances there are two images displayed without any text between them, and it is difficult to recognize what each of them shows. It would be also better to remove ticks marks from images, since they are not needed here.</t>
  </si>
  <si>
    <t>Bonus for successful completion of the denoising challenge.</t>
  </si>
  <si>
    <t>The introduction is supposed to describe the project and its goals in your own words, but this part is copied essentially word for word from the project description posted on the course website.</t>
  </si>
  <si>
    <t>The  conclusions section consists of a few observations concerning the output produced by various filters, but since you seem unaware what this output means (e.g. why the grayscale images are turning blue) there value of these observations is limited.</t>
  </si>
  <si>
    <t xml:space="preserve">Aside from the introduction and conclusions sections there is no narrative in this report: its main part consists of a code cells and their output. There are no explanations what is the purpose of each code cell and what you are trying to accomplish. There is no indication what is the direction of your work. This is not what is expected from these reports. </t>
  </si>
  <si>
    <t>The salt and pepper noise function is defined in this report three times for not reason, and moreover each time the code is not entirely correct (see comments below). The goal of this report was to develop mean and median filters from scratch, not to use existing tools. However, if you are using such tools the minimal requirement is that you should understand how they work and what results they produce. What is the difference between mean and uniform filters? What is the Gaussian filter? Why is there blue color on several images? Without giving any explanation of this it is an incomplete work. There are no code comments documenting the code.</t>
  </si>
  <si>
    <t xml:space="preserve">Typesetting is fine. Report organization should be improved: the body of the report consists of a sequence of code cells without any logical subdivision into sections. Images should be given titles indicating what they show. There is no need to print a numpy array with an image data. </t>
  </si>
  <si>
    <t xml:space="preserve">Good, but it would be better to expand it explaining what mean and median filters are. </t>
  </si>
  <si>
    <t xml:space="preserve">This section does a good job wrapping up the report. </t>
  </si>
  <si>
    <t>Good narrative. Some observations could be explained more clearly: you write that the median filter is less sensitive to extreme values. What exactly do you mean by this? Can you provide any explanation why this is the case?</t>
  </si>
  <si>
    <t xml:space="preserve">The code in general works fine, although there are a few issues with it, see comments in the text. There are too many code comments: these comments should help explain the main features of the code, they should not describe in detail every line of the code. For clarity of the report code defining functions should not be in the same cells as code executing these functions. </t>
  </si>
  <si>
    <t xml:space="preserve">Good job, no issues here. </t>
  </si>
  <si>
    <t>This section does a good job wrapping up the report, but it would be of course better if its conclusions were supported by some computing results.</t>
  </si>
  <si>
    <t xml:space="preserve">The narrative is well written, but lack of computational results hinders its content. The analysis part could be expanded to explain better why one can expect that the median filter will work better for noise reduction than the mean filter. </t>
  </si>
  <si>
    <t>The only function that works correctly is *{sp_noise()}*. The mean and median functions show some progress, but more work would be required to make them work correctly.</t>
  </si>
  <si>
    <t>Good typesetting and report organization. Images should be given titles indicating e.g. noise level, or which filter was used to produce them. The long printout of the numpy array should be removed.</t>
  </si>
  <si>
    <t>It should be explained here what image noise and in particular salt and pepper noise are, otherwise good job.</t>
  </si>
  <si>
    <t xml:space="preserve">Interesting, well written narrative. Good idea for improvements in the mean filter. If this idea was implemented in this report and tested on some images it would be worth extra credit. </t>
  </si>
  <si>
    <t xml:space="preserve">All code works as intended. Code is well documented. </t>
  </si>
  <si>
    <t>Good typesetting and report organization. All plots have titles, but it would be better to remove ticks marks from them since they are not needed in this context. Also, it would be better to use different font sizes for section headings( # Introduction) and subsection headings (## Image noise)</t>
  </si>
  <si>
    <t xml:space="preserve">This report does not meet almost any goals of the project. </t>
  </si>
  <si>
    <t xml:space="preserve">Please don't forget that a report needs to have an introduction and a conclusions section. </t>
  </si>
  <si>
    <t>This is disappointing work.</t>
  </si>
  <si>
    <t>Overall good job.</t>
  </si>
  <si>
    <t xml:space="preserve">There is promising content in this report.  The code for mean and median filters  does not work, but the idea included in the code that filters should change only white and black pixels is good. With working code and narrative further developed based on computing results this could have been a very good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</si>
</sst>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family val="2"/>
      <scheme val="minor"/>
    </font>
    <font>
      <sz val="14"/>
      <color theme="1"/>
      <name val="Calibri"/>
      <family val="2"/>
      <scheme val="minor"/>
    </font>
    <font>
      <sz val="12"/>
      <color rgb="FFFF0000"/>
      <name val="Calibri"/>
      <family val="2"/>
      <scheme val="minor"/>
    </font>
    <font>
      <b/>
      <sz val="14"/>
      <color rgb="FFFF0000"/>
      <name val="Calibri"/>
      <family val="2"/>
      <scheme val="minor"/>
    </font>
    <font>
      <sz val="14"/>
      <color rgb="FFFF0000"/>
      <name val="Calibri"/>
      <family val="2"/>
      <scheme val="minor"/>
    </font>
    <font>
      <b/>
      <sz val="14"/>
      <color rgb="FFFF0000"/>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7">
    <xf numFmtId="0" fontId="0" fillId="0" borderId="0" xfId="0"/>
    <xf numFmtId="0" fontId="0" fillId="0" borderId="0" xfId="0" applyAlignment="1">
      <alignment wrapText="1"/>
    </xf>
    <xf numFmtId="0" fontId="3" fillId="2" borderId="1" xfId="0" applyFont="1" applyFill="1" applyBorder="1" applyAlignment="1"/>
    <xf numFmtId="0" fontId="3" fillId="0" borderId="0" xfId="0" applyFont="1" applyAlignment="1"/>
    <xf numFmtId="0" fontId="3" fillId="2" borderId="2" xfId="0" applyFont="1" applyFill="1" applyBorder="1" applyAlignment="1"/>
    <xf numFmtId="0" fontId="3" fillId="2" borderId="3" xfId="0" applyFont="1" applyFill="1" applyBorder="1" applyAlignment="1">
      <alignment wrapText="1"/>
    </xf>
    <xf numFmtId="0" fontId="3" fillId="2" borderId="6" xfId="0" applyFont="1" applyFill="1" applyBorder="1" applyAlignment="1">
      <alignment wrapText="1"/>
    </xf>
    <xf numFmtId="0" fontId="4" fillId="0" borderId="1"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wrapText="1"/>
    </xf>
    <xf numFmtId="0" fontId="4" fillId="0" borderId="3" xfId="0" applyFont="1" applyBorder="1" applyAlignment="1">
      <alignment vertical="top" wrapText="1"/>
    </xf>
    <xf numFmtId="0" fontId="4" fillId="0" borderId="0" xfId="0" applyFont="1" applyAlignment="1">
      <alignment vertical="top"/>
    </xf>
    <xf numFmtId="0" fontId="6" fillId="2" borderId="5" xfId="0" applyFont="1" applyFill="1" applyBorder="1" applyAlignment="1">
      <alignment horizontal="center"/>
    </xf>
    <xf numFmtId="0" fontId="7" fillId="0" borderId="5" xfId="0" applyFont="1" applyBorder="1" applyAlignment="1">
      <alignment horizontal="center" vertical="top"/>
    </xf>
    <xf numFmtId="0" fontId="5" fillId="0" borderId="0" xfId="0" applyFont="1" applyAlignment="1">
      <alignment horizontal="center"/>
    </xf>
    <xf numFmtId="0" fontId="6" fillId="0" borderId="5" xfId="0" applyFont="1" applyBorder="1" applyAlignment="1">
      <alignment horizontal="center" vertical="top"/>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7" xfId="0" quotePrefix="1" applyBorder="1"/>
    <xf numFmtId="0" fontId="0" fillId="0" borderId="13" xfId="0" applyBorder="1"/>
    <xf numFmtId="0" fontId="0" fillId="0" borderId="14" xfId="0" applyBorder="1"/>
    <xf numFmtId="0" fontId="0" fillId="0" borderId="15" xfId="0" applyBorder="1"/>
    <xf numFmtId="0" fontId="4" fillId="0" borderId="6" xfId="0" applyFont="1" applyBorder="1" applyAlignment="1">
      <alignment vertical="top"/>
    </xf>
    <xf numFmtId="49" fontId="3" fillId="2" borderId="1" xfId="0" applyNumberFormat="1" applyFont="1" applyFill="1" applyBorder="1" applyAlignment="1">
      <alignment textRotation="180" wrapText="1"/>
    </xf>
    <xf numFmtId="49" fontId="9" fillId="2" borderId="2" xfId="0" applyNumberFormat="1" applyFont="1" applyFill="1" applyBorder="1" applyAlignment="1">
      <alignment textRotation="180" wrapText="1"/>
    </xf>
    <xf numFmtId="49" fontId="8" fillId="2" borderId="4" xfId="0" applyNumberFormat="1" applyFont="1" applyFill="1" applyBorder="1" applyAlignment="1">
      <alignment horizontal="center" textRotation="180" wrapText="1"/>
    </xf>
    <xf numFmtId="49" fontId="3" fillId="2" borderId="6" xfId="0" applyNumberFormat="1" applyFont="1" applyFill="1" applyBorder="1" applyAlignment="1">
      <alignment textRotation="180" wrapText="1"/>
    </xf>
    <xf numFmtId="49" fontId="6" fillId="2" borderId="4" xfId="0" applyNumberFormat="1" applyFont="1" applyFill="1" applyBorder="1" applyAlignment="1">
      <alignment horizontal="center" textRotation="180" wrapText="1"/>
    </xf>
    <xf numFmtId="49" fontId="3" fillId="2" borderId="3" xfId="0" applyNumberFormat="1" applyFont="1" applyFill="1" applyBorder="1" applyAlignment="1">
      <alignment textRotation="180" wrapText="1"/>
    </xf>
    <xf numFmtId="49" fontId="3" fillId="0" borderId="0" xfId="0" applyNumberFormat="1" applyFont="1" applyAlignment="1">
      <alignment textRotation="180" wrapText="1"/>
    </xf>
    <xf numFmtId="49" fontId="9" fillId="2" borderId="16" xfId="0" applyNumberFormat="1" applyFont="1" applyFill="1" applyBorder="1" applyAlignment="1">
      <alignment textRotation="180" wrapText="1"/>
    </xf>
    <xf numFmtId="0" fontId="3" fillId="2" borderId="6" xfId="0" applyFont="1" applyFill="1" applyBorder="1" applyAlignment="1"/>
    <xf numFmtId="49" fontId="9" fillId="2" borderId="1" xfId="0" applyNumberFormat="1" applyFont="1" applyFill="1" applyBorder="1" applyAlignment="1">
      <alignment textRotation="180"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7">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
      <fill>
        <patternFill patternType="solid">
          <fgColor indexed="64"/>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2"/>
  <sheetViews>
    <sheetView tabSelected="1" showRuler="0" workbookViewId="0">
      <pane ySplit="2" topLeftCell="A3" activePane="bottomLeft" state="frozen"/>
      <selection pane="bottomLeft" activeCell="F4" sqref="F4"/>
    </sheetView>
  </sheetViews>
  <sheetFormatPr baseColWidth="10" defaultRowHeight="16" x14ac:dyDescent="0.2"/>
  <cols>
    <col min="1" max="1" width="19.1640625" customWidth="1"/>
    <col min="2" max="2" width="28.1640625" customWidth="1"/>
    <col min="3" max="3" width="27" customWidth="1"/>
    <col min="4" max="4" width="19.1640625" customWidth="1"/>
    <col min="5" max="5" width="12.6640625" style="14" customWidth="1"/>
    <col min="6" max="6" width="48" style="1" customWidth="1"/>
    <col min="7" max="7" width="14.6640625" style="14" customWidth="1"/>
    <col min="8" max="8" width="48" style="1" customWidth="1"/>
    <col min="9" max="9" width="6" style="14" customWidth="1"/>
    <col min="10" max="10" width="48" style="1" customWidth="1"/>
    <col min="11" max="11" width="6" style="14" customWidth="1"/>
    <col min="12" max="12" width="48" style="1" customWidth="1"/>
    <col min="13" max="13" width="6" style="14" customWidth="1"/>
    <col min="14" max="14" width="48" style="1" customWidth="1"/>
    <col min="15" max="15" width="6" style="14" customWidth="1"/>
    <col min="16" max="16" width="48" style="1" customWidth="1"/>
    <col min="17" max="17" width="6.83203125" style="14" customWidth="1"/>
    <col min="18" max="18" width="59" style="1" customWidth="1"/>
  </cols>
  <sheetData>
    <row r="1" spans="1:18" s="33" customFormat="1" ht="151" customHeight="1" x14ac:dyDescent="0.2">
      <c r="A1" s="27" t="s">
        <v>1</v>
      </c>
      <c r="B1" s="28" t="s">
        <v>31</v>
      </c>
      <c r="C1" s="36" t="s">
        <v>0</v>
      </c>
      <c r="D1" s="34" t="s">
        <v>32</v>
      </c>
      <c r="E1" s="29" t="s">
        <v>13</v>
      </c>
      <c r="F1" s="30" t="s">
        <v>11</v>
      </c>
      <c r="G1" s="31" t="s">
        <v>12</v>
      </c>
      <c r="H1" s="30" t="s">
        <v>14</v>
      </c>
      <c r="I1" s="31" t="s">
        <v>2</v>
      </c>
      <c r="J1" s="30" t="s">
        <v>3</v>
      </c>
      <c r="K1" s="31" t="s">
        <v>4</v>
      </c>
      <c r="L1" s="30" t="s">
        <v>5</v>
      </c>
      <c r="M1" s="31" t="s">
        <v>6</v>
      </c>
      <c r="N1" s="30" t="s">
        <v>7</v>
      </c>
      <c r="O1" s="31" t="s">
        <v>8</v>
      </c>
      <c r="P1" s="30" t="s">
        <v>15</v>
      </c>
      <c r="Q1" s="31" t="s">
        <v>9</v>
      </c>
      <c r="R1" s="32" t="s">
        <v>10</v>
      </c>
    </row>
    <row r="2" spans="1:18" s="3" customFormat="1" ht="29" customHeight="1" x14ac:dyDescent="0.25">
      <c r="A2" s="2"/>
      <c r="B2" s="4"/>
      <c r="C2" s="2"/>
      <c r="D2" s="35"/>
      <c r="E2" s="12">
        <v>10</v>
      </c>
      <c r="F2" s="6"/>
      <c r="G2" s="12">
        <v>10</v>
      </c>
      <c r="H2" s="6"/>
      <c r="I2" s="12">
        <v>30</v>
      </c>
      <c r="J2" s="6"/>
      <c r="K2" s="12">
        <v>30</v>
      </c>
      <c r="L2" s="6"/>
      <c r="M2" s="12">
        <v>20</v>
      </c>
      <c r="N2" s="6"/>
      <c r="O2" s="12"/>
      <c r="P2" s="6"/>
      <c r="Q2" s="12"/>
      <c r="R2" s="5"/>
    </row>
    <row r="3" spans="1:18" s="11" customFormat="1" ht="108" customHeight="1" x14ac:dyDescent="0.2">
      <c r="A3" s="7">
        <v>50202591</v>
      </c>
      <c r="B3" s="8" t="s">
        <v>65</v>
      </c>
      <c r="C3" s="7" t="s">
        <v>35</v>
      </c>
      <c r="D3" s="26" t="s">
        <v>106</v>
      </c>
      <c r="E3" s="13" t="s">
        <v>25</v>
      </c>
      <c r="F3" s="9" t="s">
        <v>143</v>
      </c>
      <c r="G3" s="13" t="s">
        <v>23</v>
      </c>
      <c r="H3" s="9" t="s">
        <v>144</v>
      </c>
      <c r="I3" s="13" t="s">
        <v>25</v>
      </c>
      <c r="J3" s="9" t="s">
        <v>145</v>
      </c>
      <c r="K3" s="13" t="s">
        <v>23</v>
      </c>
      <c r="L3" s="9" t="s">
        <v>146</v>
      </c>
      <c r="M3" s="13" t="s">
        <v>22</v>
      </c>
      <c r="N3" s="9" t="s">
        <v>147</v>
      </c>
      <c r="O3" s="13"/>
      <c r="P3" s="9"/>
      <c r="Q3" s="15" t="str">
        <f>VLOOKUP(($E$2*VLOOKUP($E3, 'Grade Table'!$A$2:$B$14,2,FALSE)+ $G$2*VLOOKUP($G3, 'Grade Table'!$A$2:$B$14,2,FALSE) + $I$2*VLOOKUP($I3, 'Grade Table'!$A$2:$B$14,2,FALSE) +$K$2*VLOOKUP($K3, 'Grade Table'!$A$2:$B$14,2,FALSE) +$M$2*VLOOKUP($M3, 'Grade Table'!$A$2:$B$14,2,FALSE))/($E$2+$G$2+$I$2+$K$2+$M$2) + IF($O3="", 0, VLOOKUP($O3, 'Grade Table'!$D$2:$E$3, 2, FALSE)), 'Grade Table'!$A$17:$B$29,2,TRUE)</f>
        <v>C</v>
      </c>
      <c r="R3" s="10" t="s">
        <v>163</v>
      </c>
    </row>
    <row r="4" spans="1:18" s="11" customFormat="1" ht="108" customHeight="1" x14ac:dyDescent="0.2">
      <c r="A4" s="7">
        <v>50061235</v>
      </c>
      <c r="B4" s="8" t="s">
        <v>74</v>
      </c>
      <c r="C4" s="7" t="s">
        <v>44</v>
      </c>
      <c r="D4" s="26" t="s">
        <v>113</v>
      </c>
      <c r="E4" s="13"/>
      <c r="F4" s="9"/>
      <c r="G4" s="13"/>
      <c r="H4" s="9"/>
      <c r="I4" s="13"/>
      <c r="J4" s="9"/>
      <c r="K4" s="13"/>
      <c r="L4" s="9"/>
      <c r="M4" s="13"/>
      <c r="N4" s="9"/>
      <c r="O4" s="13"/>
      <c r="P4" s="9"/>
      <c r="Q4" s="15" t="e">
        <f>VLOOKUP(($E$2*VLOOKUP($E4, 'Grade Table'!$A$2:$B$14,2,FALSE)+ $G$2*VLOOKUP($G4, 'Grade Table'!$A$2:$B$14,2,FALSE) + $I$2*VLOOKUP($I4, 'Grade Table'!$A$2:$B$14,2,FALSE) +$K$2*VLOOKUP($K4, 'Grade Table'!$A$2:$B$14,2,FALSE) +$M$2*VLOOKUP($M4, 'Grade Table'!$A$2:$B$14,2,FALSE))/($E$2+$G$2+$I$2+$K$2+$M$2) + IF($O4="", 0, VLOOKUP($O4, 'Grade Table'!$D$2:$E$3, 2, FALSE)), 'Grade Table'!$A$17:$B$29,2,TRUE)</f>
        <v>#N/A</v>
      </c>
      <c r="R4" s="10"/>
    </row>
    <row r="5" spans="1:18" s="11" customFormat="1" ht="108" customHeight="1" x14ac:dyDescent="0.2">
      <c r="A5" s="7">
        <v>50228854</v>
      </c>
      <c r="B5" s="8" t="s">
        <v>70</v>
      </c>
      <c r="C5" s="7" t="s">
        <v>40</v>
      </c>
      <c r="D5" s="26" t="s">
        <v>111</v>
      </c>
      <c r="E5" s="13" t="s">
        <v>18</v>
      </c>
      <c r="F5" s="9" t="s">
        <v>131</v>
      </c>
      <c r="G5" s="13" t="s">
        <v>18</v>
      </c>
      <c r="H5" s="9" t="s">
        <v>131</v>
      </c>
      <c r="I5" s="13" t="s">
        <v>18</v>
      </c>
      <c r="J5" s="9" t="s">
        <v>130</v>
      </c>
      <c r="K5" s="13" t="s">
        <v>18</v>
      </c>
      <c r="L5" s="9" t="s">
        <v>129</v>
      </c>
      <c r="M5" s="13" t="s">
        <v>19</v>
      </c>
      <c r="N5" s="9" t="s">
        <v>128</v>
      </c>
      <c r="O5" s="13"/>
      <c r="P5" s="9"/>
      <c r="Q5" s="15" t="str">
        <f>VLOOKUP(($E$2*VLOOKUP($E5, 'Grade Table'!$A$2:$B$14,2,FALSE)+ $G$2*VLOOKUP($G5, 'Grade Table'!$A$2:$B$14,2,FALSE) + $I$2*VLOOKUP($I5, 'Grade Table'!$A$2:$B$14,2,FALSE) +$K$2*VLOOKUP($K5, 'Grade Table'!$A$2:$B$14,2,FALSE) +$M$2*VLOOKUP($M5, 'Grade Table'!$A$2:$B$14,2,FALSE))/($E$2+$G$2+$I$2+$K$2+$M$2) + IF($O5="", 0, VLOOKUP($O5, 'Grade Table'!$D$2:$E$3, 2, FALSE)), 'Grade Table'!$A$17:$B$29,2,TRUE)</f>
        <v>A</v>
      </c>
      <c r="R5" s="10"/>
    </row>
    <row r="6" spans="1:18" s="11" customFormat="1" ht="108" customHeight="1" x14ac:dyDescent="0.2">
      <c r="A6" s="7">
        <v>50254922</v>
      </c>
      <c r="B6" s="8" t="s">
        <v>88</v>
      </c>
      <c r="C6" s="7" t="s">
        <v>58</v>
      </c>
      <c r="D6" s="26" t="s">
        <v>101</v>
      </c>
      <c r="E6" s="13"/>
      <c r="F6" s="9"/>
      <c r="G6" s="13"/>
      <c r="H6" s="9"/>
      <c r="I6" s="13"/>
      <c r="J6" s="9"/>
      <c r="K6" s="13"/>
      <c r="L6" s="9"/>
      <c r="M6" s="13"/>
      <c r="N6" s="9"/>
      <c r="O6" s="13"/>
      <c r="P6" s="9"/>
      <c r="Q6" s="15" t="e">
        <f>VLOOKUP(($E$2*VLOOKUP($E6, 'Grade Table'!$A$2:$B$14,2,FALSE)+ $G$2*VLOOKUP($G6, 'Grade Table'!$A$2:$B$14,2,FALSE) + $I$2*VLOOKUP($I6, 'Grade Table'!$A$2:$B$14,2,FALSE) +$K$2*VLOOKUP($K6, 'Grade Table'!$A$2:$B$14,2,FALSE) +$M$2*VLOOKUP($M6, 'Grade Table'!$A$2:$B$14,2,FALSE))/($E$2+$G$2+$I$2+$K$2+$M$2) + IF($O6="", 0, VLOOKUP($O6, 'Grade Table'!$D$2:$E$3, 2, FALSE)), 'Grade Table'!$A$17:$B$29,2,TRUE)</f>
        <v>#N/A</v>
      </c>
      <c r="R6" s="10"/>
    </row>
    <row r="7" spans="1:18" s="11" customFormat="1" ht="108" customHeight="1" x14ac:dyDescent="0.2">
      <c r="A7" s="7">
        <v>37695424</v>
      </c>
      <c r="B7" s="8" t="s">
        <v>82</v>
      </c>
      <c r="C7" s="7" t="s">
        <v>52</v>
      </c>
      <c r="D7" s="26" t="s">
        <v>119</v>
      </c>
      <c r="E7" s="13"/>
      <c r="F7" s="9"/>
      <c r="G7" s="13"/>
      <c r="H7" s="9"/>
      <c r="I7" s="13"/>
      <c r="J7" s="9"/>
      <c r="K7" s="13"/>
      <c r="L7" s="9"/>
      <c r="M7" s="13"/>
      <c r="N7" s="9"/>
      <c r="O7" s="13"/>
      <c r="P7" s="9"/>
      <c r="Q7" s="15" t="e">
        <f>VLOOKUP(($E$2*VLOOKUP($E7, 'Grade Table'!$A$2:$B$14,2,FALSE)+ $G$2*VLOOKUP($G7, 'Grade Table'!$A$2:$B$14,2,FALSE) + $I$2*VLOOKUP($I7, 'Grade Table'!$A$2:$B$14,2,FALSE) +$K$2*VLOOKUP($K7, 'Grade Table'!$A$2:$B$14,2,FALSE) +$M$2*VLOOKUP($M7, 'Grade Table'!$A$2:$B$14,2,FALSE))/($E$2+$G$2+$I$2+$K$2+$M$2) + IF($O7="", 0, VLOOKUP($O7, 'Grade Table'!$D$2:$E$3, 2, FALSE)), 'Grade Table'!$A$17:$B$29,2,TRUE)</f>
        <v>#N/A</v>
      </c>
      <c r="R7" s="10"/>
    </row>
    <row r="8" spans="1:18" s="11" customFormat="1" ht="108" customHeight="1" x14ac:dyDescent="0.2">
      <c r="A8" s="7">
        <v>50225563</v>
      </c>
      <c r="B8" s="8" t="s">
        <v>77</v>
      </c>
      <c r="C8" s="7" t="s">
        <v>47</v>
      </c>
      <c r="D8" s="26" t="s">
        <v>115</v>
      </c>
      <c r="E8" s="13"/>
      <c r="F8" s="9"/>
      <c r="G8" s="13"/>
      <c r="H8" s="9"/>
      <c r="I8" s="13"/>
      <c r="J8" s="9"/>
      <c r="K8" s="13"/>
      <c r="L8" s="9"/>
      <c r="M8" s="13"/>
      <c r="N8" s="9"/>
      <c r="O8" s="13"/>
      <c r="P8" s="9"/>
      <c r="Q8" s="15" t="e">
        <f>VLOOKUP(($E$2*VLOOKUP($E8, 'Grade Table'!$A$2:$B$14,2,FALSE)+ $G$2*VLOOKUP($G8, 'Grade Table'!$A$2:$B$14,2,FALSE) + $I$2*VLOOKUP($I8, 'Grade Table'!$A$2:$B$14,2,FALSE) +$K$2*VLOOKUP($K8, 'Grade Table'!$A$2:$B$14,2,FALSE) +$M$2*VLOOKUP($M8, 'Grade Table'!$A$2:$B$14,2,FALSE))/($E$2+$G$2+$I$2+$K$2+$M$2) + IF($O8="", 0, VLOOKUP($O8, 'Grade Table'!$D$2:$E$3, 2, FALSE)), 'Grade Table'!$A$17:$B$29,2,TRUE)</f>
        <v>#N/A</v>
      </c>
      <c r="R8" s="10"/>
    </row>
    <row r="9" spans="1:18" s="11" customFormat="1" ht="108" customHeight="1" x14ac:dyDescent="0.2">
      <c r="A9" s="7">
        <v>50245694</v>
      </c>
      <c r="B9" s="8" t="s">
        <v>84</v>
      </c>
      <c r="C9" s="7" t="s">
        <v>54</v>
      </c>
      <c r="D9" s="26" t="s">
        <v>100</v>
      </c>
      <c r="E9" s="13"/>
      <c r="F9" s="9"/>
      <c r="G9" s="13"/>
      <c r="H9" s="9"/>
      <c r="I9" s="13"/>
      <c r="J9" s="9"/>
      <c r="K9" s="13"/>
      <c r="L9" s="9"/>
      <c r="M9" s="13"/>
      <c r="N9" s="9"/>
      <c r="O9" s="13"/>
      <c r="P9" s="9"/>
      <c r="Q9" s="15" t="e">
        <f>VLOOKUP(($E$2*VLOOKUP($E9, 'Grade Table'!$A$2:$B$14,2,FALSE)+ $G$2*VLOOKUP($G9, 'Grade Table'!$A$2:$B$14,2,FALSE) + $I$2*VLOOKUP($I9, 'Grade Table'!$A$2:$B$14,2,FALSE) +$K$2*VLOOKUP($K9, 'Grade Table'!$A$2:$B$14,2,FALSE) +$M$2*VLOOKUP($M9, 'Grade Table'!$A$2:$B$14,2,FALSE))/($E$2+$G$2+$I$2+$K$2+$M$2) + IF($O9="", 0, VLOOKUP($O9, 'Grade Table'!$D$2:$E$3, 2, FALSE)), 'Grade Table'!$A$17:$B$29,2,TRUE)</f>
        <v>#N/A</v>
      </c>
      <c r="R9" s="10"/>
    </row>
    <row r="10" spans="1:18" s="11" customFormat="1" ht="108" customHeight="1" x14ac:dyDescent="0.2">
      <c r="A10" s="7">
        <v>50238042</v>
      </c>
      <c r="B10" s="8" t="s">
        <v>73</v>
      </c>
      <c r="C10" s="7" t="s">
        <v>43</v>
      </c>
      <c r="D10" s="26" t="s">
        <v>96</v>
      </c>
      <c r="E10" s="13"/>
      <c r="F10" s="9"/>
      <c r="G10" s="13"/>
      <c r="H10" s="9"/>
      <c r="I10" s="13"/>
      <c r="J10" s="9"/>
      <c r="K10" s="13"/>
      <c r="L10" s="9"/>
      <c r="M10" s="13"/>
      <c r="N10" s="9"/>
      <c r="O10" s="13"/>
      <c r="P10" s="9"/>
      <c r="Q10" s="15" t="e">
        <f>VLOOKUP(($E$2*VLOOKUP($E10, 'Grade Table'!$A$2:$B$14,2,FALSE)+ $G$2*VLOOKUP($G10, 'Grade Table'!$A$2:$B$14,2,FALSE) + $I$2*VLOOKUP($I10, 'Grade Table'!$A$2:$B$14,2,FALSE) +$K$2*VLOOKUP($K10, 'Grade Table'!$A$2:$B$14,2,FALSE) +$M$2*VLOOKUP($M10, 'Grade Table'!$A$2:$B$14,2,FALSE))/($E$2+$G$2+$I$2+$K$2+$M$2) + IF($O10="", 0, VLOOKUP($O10, 'Grade Table'!$D$2:$E$3, 2, FALSE)), 'Grade Table'!$A$17:$B$29,2,TRUE)</f>
        <v>#N/A</v>
      </c>
      <c r="R10" s="10"/>
    </row>
    <row r="11" spans="1:18" s="11" customFormat="1" ht="108" customHeight="1" x14ac:dyDescent="0.2">
      <c r="A11" s="7">
        <v>50160818</v>
      </c>
      <c r="B11" s="8" t="s">
        <v>85</v>
      </c>
      <c r="C11" s="7" t="s">
        <v>55</v>
      </c>
      <c r="D11" s="26" t="s">
        <v>120</v>
      </c>
      <c r="E11" s="13"/>
      <c r="F11" s="9"/>
      <c r="G11" s="13"/>
      <c r="H11" s="9"/>
      <c r="I11" s="13"/>
      <c r="J11" s="9"/>
      <c r="K11" s="13"/>
      <c r="L11" s="9"/>
      <c r="M11" s="13"/>
      <c r="N11" s="9"/>
      <c r="O11" s="13"/>
      <c r="P11" s="9"/>
      <c r="Q11" s="15" t="e">
        <f>VLOOKUP(($E$2*VLOOKUP($E11, 'Grade Table'!$A$2:$B$14,2,FALSE)+ $G$2*VLOOKUP($G11, 'Grade Table'!$A$2:$B$14,2,FALSE) + $I$2*VLOOKUP($I11, 'Grade Table'!$A$2:$B$14,2,FALSE) +$K$2*VLOOKUP($K11, 'Grade Table'!$A$2:$B$14,2,FALSE) +$M$2*VLOOKUP($M11, 'Grade Table'!$A$2:$B$14,2,FALSE))/($E$2+$G$2+$I$2+$K$2+$M$2) + IF($O11="", 0, VLOOKUP($O11, 'Grade Table'!$D$2:$E$3, 2, FALSE)), 'Grade Table'!$A$17:$B$29,2,TRUE)</f>
        <v>#N/A</v>
      </c>
      <c r="R11" s="10"/>
    </row>
    <row r="12" spans="1:18" s="11" customFormat="1" ht="108" customHeight="1" x14ac:dyDescent="0.2">
      <c r="A12" s="7">
        <v>50294934</v>
      </c>
      <c r="B12" s="8" t="s">
        <v>67</v>
      </c>
      <c r="C12" s="7" t="s">
        <v>37</v>
      </c>
      <c r="D12" s="26" t="s">
        <v>109</v>
      </c>
      <c r="E12" s="13" t="s">
        <v>19</v>
      </c>
      <c r="F12" s="9" t="s">
        <v>148</v>
      </c>
      <c r="G12" s="13" t="s">
        <v>18</v>
      </c>
      <c r="H12" s="9" t="s">
        <v>149</v>
      </c>
      <c r="I12" s="13" t="s">
        <v>19</v>
      </c>
      <c r="J12" s="9" t="s">
        <v>150</v>
      </c>
      <c r="K12" s="13" t="s">
        <v>19</v>
      </c>
      <c r="L12" s="9" t="s">
        <v>151</v>
      </c>
      <c r="M12" s="13" t="s">
        <v>18</v>
      </c>
      <c r="N12" s="9" t="s">
        <v>152</v>
      </c>
      <c r="O12" s="13"/>
      <c r="P12" s="9"/>
      <c r="Q12" s="15" t="str">
        <f>VLOOKUP(($E$2*VLOOKUP($E12, 'Grade Table'!$A$2:$B$14,2,FALSE)+ $G$2*VLOOKUP($G12, 'Grade Table'!$A$2:$B$14,2,FALSE) + $I$2*VLOOKUP($I12, 'Grade Table'!$A$2:$B$14,2,FALSE) +$K$2*VLOOKUP($K12, 'Grade Table'!$A$2:$B$14,2,FALSE) +$M$2*VLOOKUP($M12, 'Grade Table'!$A$2:$B$14,2,FALSE))/($E$2+$G$2+$I$2+$K$2+$M$2) + IF($O12="", 0, VLOOKUP($O12, 'Grade Table'!$D$2:$E$3, 2, FALSE)), 'Grade Table'!$A$17:$B$29,2,TRUE)</f>
        <v>A-</v>
      </c>
      <c r="R12" s="10" t="s">
        <v>164</v>
      </c>
    </row>
    <row r="13" spans="1:18" s="11" customFormat="1" ht="108" customHeight="1" x14ac:dyDescent="0.2">
      <c r="A13" s="7">
        <v>50222929</v>
      </c>
      <c r="B13" s="8" t="s">
        <v>76</v>
      </c>
      <c r="C13" s="7" t="s">
        <v>46</v>
      </c>
      <c r="D13" s="26" t="s">
        <v>114</v>
      </c>
      <c r="E13" s="13"/>
      <c r="F13" s="9"/>
      <c r="G13" s="13"/>
      <c r="H13" s="9"/>
      <c r="I13" s="13"/>
      <c r="J13" s="9"/>
      <c r="K13" s="13"/>
      <c r="L13" s="9"/>
      <c r="M13" s="13"/>
      <c r="N13" s="9"/>
      <c r="O13" s="13"/>
      <c r="P13" s="9"/>
      <c r="Q13" s="15" t="e">
        <f>VLOOKUP(($E$2*VLOOKUP($E13, 'Grade Table'!$A$2:$B$14,2,FALSE)+ $G$2*VLOOKUP($G13, 'Grade Table'!$A$2:$B$14,2,FALSE) + $I$2*VLOOKUP($I13, 'Grade Table'!$A$2:$B$14,2,FALSE) +$K$2*VLOOKUP($K13, 'Grade Table'!$A$2:$B$14,2,FALSE) +$M$2*VLOOKUP($M13, 'Grade Table'!$A$2:$B$14,2,FALSE))/($E$2+$G$2+$I$2+$K$2+$M$2) + IF($O13="", 0, VLOOKUP($O13, 'Grade Table'!$D$2:$E$3, 2, FALSE)), 'Grade Table'!$A$17:$B$29,2,TRUE)</f>
        <v>#N/A</v>
      </c>
      <c r="R13" s="10"/>
    </row>
    <row r="14" spans="1:18" s="11" customFormat="1" ht="108" customHeight="1" x14ac:dyDescent="0.2">
      <c r="A14" s="7">
        <v>50229396</v>
      </c>
      <c r="B14" s="8" t="s">
        <v>69</v>
      </c>
      <c r="C14" s="7" t="s">
        <v>39</v>
      </c>
      <c r="D14" s="26" t="s">
        <v>110</v>
      </c>
      <c r="E14" s="13" t="s">
        <v>18</v>
      </c>
      <c r="F14" s="9" t="s">
        <v>157</v>
      </c>
      <c r="G14" s="13" t="s">
        <v>18</v>
      </c>
      <c r="H14" s="9" t="s">
        <v>131</v>
      </c>
      <c r="I14" s="13" t="s">
        <v>18</v>
      </c>
      <c r="J14" s="9" t="s">
        <v>158</v>
      </c>
      <c r="K14" s="13" t="s">
        <v>18</v>
      </c>
      <c r="L14" s="9" t="s">
        <v>159</v>
      </c>
      <c r="M14" s="13" t="s">
        <v>18</v>
      </c>
      <c r="N14" s="9" t="s">
        <v>160</v>
      </c>
      <c r="O14" s="13"/>
      <c r="P14" s="9"/>
      <c r="Q14" s="15" t="str">
        <f>VLOOKUP(($E$2*VLOOKUP($E14, 'Grade Table'!$A$2:$B$14,2,FALSE)+ $G$2*VLOOKUP($G14, 'Grade Table'!$A$2:$B$14,2,FALSE) + $I$2*VLOOKUP($I14, 'Grade Table'!$A$2:$B$14,2,FALSE) +$K$2*VLOOKUP($K14, 'Grade Table'!$A$2:$B$14,2,FALSE) +$M$2*VLOOKUP($M14, 'Grade Table'!$A$2:$B$14,2,FALSE))/($E$2+$G$2+$I$2+$K$2+$M$2) + IF($O14="", 0, VLOOKUP($O14, 'Grade Table'!$D$2:$E$3, 2, FALSE)), 'Grade Table'!$A$17:$B$29,2,TRUE)</f>
        <v>A</v>
      </c>
      <c r="R14" s="10"/>
    </row>
    <row r="15" spans="1:18" s="11" customFormat="1" ht="108" customHeight="1" x14ac:dyDescent="0.2">
      <c r="A15" s="7">
        <v>50263143</v>
      </c>
      <c r="B15" s="8" t="s">
        <v>72</v>
      </c>
      <c r="C15" s="7" t="s">
        <v>42</v>
      </c>
      <c r="D15" s="26" t="s">
        <v>95</v>
      </c>
      <c r="E15" s="13"/>
      <c r="F15" s="9"/>
      <c r="G15" s="13"/>
      <c r="H15" s="9"/>
      <c r="I15" s="13"/>
      <c r="J15" s="9"/>
      <c r="K15" s="13"/>
      <c r="L15" s="9"/>
      <c r="M15" s="13"/>
      <c r="N15" s="9"/>
      <c r="O15" s="13"/>
      <c r="P15" s="9"/>
      <c r="Q15" s="15" t="e">
        <f>VLOOKUP(($E$2*VLOOKUP($E15, 'Grade Table'!$A$2:$B$14,2,FALSE)+ $G$2*VLOOKUP($G15, 'Grade Table'!$A$2:$B$14,2,FALSE) + $I$2*VLOOKUP($I15, 'Grade Table'!$A$2:$B$14,2,FALSE) +$K$2*VLOOKUP($K15, 'Grade Table'!$A$2:$B$14,2,FALSE) +$M$2*VLOOKUP($M15, 'Grade Table'!$A$2:$B$14,2,FALSE))/($E$2+$G$2+$I$2+$K$2+$M$2) + IF($O15="", 0, VLOOKUP($O15, 'Grade Table'!$D$2:$E$3, 2, FALSE)), 'Grade Table'!$A$17:$B$29,2,TRUE)</f>
        <v>#N/A</v>
      </c>
      <c r="R15" s="10"/>
    </row>
    <row r="16" spans="1:18" s="11" customFormat="1" ht="108" customHeight="1" x14ac:dyDescent="0.2">
      <c r="A16" s="7">
        <v>50224569</v>
      </c>
      <c r="B16" s="8" t="s">
        <v>87</v>
      </c>
      <c r="C16" s="7" t="s">
        <v>57</v>
      </c>
      <c r="D16" s="26" t="s">
        <v>122</v>
      </c>
      <c r="E16" s="13"/>
      <c r="F16" s="9"/>
      <c r="G16" s="13"/>
      <c r="H16" s="9"/>
      <c r="I16" s="13"/>
      <c r="J16" s="9"/>
      <c r="K16" s="13"/>
      <c r="L16" s="9"/>
      <c r="M16" s="13"/>
      <c r="N16" s="9"/>
      <c r="O16" s="13"/>
      <c r="P16" s="9"/>
      <c r="Q16" s="15" t="e">
        <f>VLOOKUP(($E$2*VLOOKUP($E16, 'Grade Table'!$A$2:$B$14,2,FALSE)+ $G$2*VLOOKUP($G16, 'Grade Table'!$A$2:$B$14,2,FALSE) + $I$2*VLOOKUP($I16, 'Grade Table'!$A$2:$B$14,2,FALSE) +$K$2*VLOOKUP($K16, 'Grade Table'!$A$2:$B$14,2,FALSE) +$M$2*VLOOKUP($M16, 'Grade Table'!$A$2:$B$14,2,FALSE))/($E$2+$G$2+$I$2+$K$2+$M$2) + IF($O16="", 0, VLOOKUP($O16, 'Grade Table'!$D$2:$E$3, 2, FALSE)), 'Grade Table'!$A$17:$B$29,2,TRUE)</f>
        <v>#N/A</v>
      </c>
      <c r="R16" s="10"/>
    </row>
    <row r="17" spans="1:18" s="11" customFormat="1" ht="108" customHeight="1" x14ac:dyDescent="0.2">
      <c r="A17" s="7">
        <v>50231133</v>
      </c>
      <c r="B17" s="8" t="s">
        <v>75</v>
      </c>
      <c r="C17" s="7" t="s">
        <v>45</v>
      </c>
      <c r="D17" s="26" t="s">
        <v>97</v>
      </c>
      <c r="E17" s="13"/>
      <c r="F17" s="9"/>
      <c r="G17" s="13"/>
      <c r="H17" s="9"/>
      <c r="I17" s="13"/>
      <c r="J17" s="9"/>
      <c r="K17" s="13"/>
      <c r="L17" s="9"/>
      <c r="M17" s="13"/>
      <c r="N17" s="9"/>
      <c r="O17" s="13"/>
      <c r="P17" s="9"/>
      <c r="Q17" s="15" t="e">
        <f>VLOOKUP(($E$2*VLOOKUP($E17, 'Grade Table'!$A$2:$B$14,2,FALSE)+ $G$2*VLOOKUP($G17, 'Grade Table'!$A$2:$B$14,2,FALSE) + $I$2*VLOOKUP($I17, 'Grade Table'!$A$2:$B$14,2,FALSE) +$K$2*VLOOKUP($K17, 'Grade Table'!$A$2:$B$14,2,FALSE) +$M$2*VLOOKUP($M17, 'Grade Table'!$A$2:$B$14,2,FALSE))/($E$2+$G$2+$I$2+$K$2+$M$2) + IF($O17="", 0, VLOOKUP($O17, 'Grade Table'!$D$2:$E$3, 2, FALSE)), 'Grade Table'!$A$17:$B$29,2,TRUE)</f>
        <v>#N/A</v>
      </c>
      <c r="R17" s="10"/>
    </row>
    <row r="18" spans="1:18" s="11" customFormat="1" ht="108" customHeight="1" x14ac:dyDescent="0.2">
      <c r="A18" s="7">
        <v>50295596</v>
      </c>
      <c r="B18" s="8" t="s">
        <v>63</v>
      </c>
      <c r="C18" s="7" t="s">
        <v>33</v>
      </c>
      <c r="D18" s="26" t="s">
        <v>93</v>
      </c>
      <c r="E18" s="13" t="s">
        <v>21</v>
      </c>
      <c r="F18" s="9" t="s">
        <v>132</v>
      </c>
      <c r="G18" s="13" t="s">
        <v>25</v>
      </c>
      <c r="H18" s="9" t="s">
        <v>133</v>
      </c>
      <c r="I18" s="13" t="s">
        <v>27</v>
      </c>
      <c r="J18" s="9" t="s">
        <v>134</v>
      </c>
      <c r="K18" s="13" t="s">
        <v>25</v>
      </c>
      <c r="L18" s="9" t="s">
        <v>135</v>
      </c>
      <c r="M18" s="13" t="s">
        <v>22</v>
      </c>
      <c r="N18" s="9" t="s">
        <v>136</v>
      </c>
      <c r="O18" s="13"/>
      <c r="P18" s="9"/>
      <c r="Q18" s="15" t="str">
        <f>VLOOKUP(($E$2*VLOOKUP($E18, 'Grade Table'!$A$2:$B$14,2,FALSE)+ $G$2*VLOOKUP($G18, 'Grade Table'!$A$2:$B$14,2,FALSE) + $I$2*VLOOKUP($I18, 'Grade Table'!$A$2:$B$14,2,FALSE) +$K$2*VLOOKUP($K18, 'Grade Table'!$A$2:$B$14,2,FALSE) +$M$2*VLOOKUP($M18, 'Grade Table'!$A$2:$B$14,2,FALSE))/($E$2+$G$2+$I$2+$K$2+$M$2) + IF($O18="", 0, VLOOKUP($O18, 'Grade Table'!$D$2:$E$3, 2, FALSE)), 'Grade Table'!$A$17:$B$29,2,TRUE)</f>
        <v>C-</v>
      </c>
      <c r="R18" s="10" t="s">
        <v>161</v>
      </c>
    </row>
    <row r="19" spans="1:18" s="11" customFormat="1" ht="108" customHeight="1" x14ac:dyDescent="0.2">
      <c r="A19" s="7">
        <v>50175783</v>
      </c>
      <c r="B19" s="8" t="s">
        <v>71</v>
      </c>
      <c r="C19" s="7" t="s">
        <v>41</v>
      </c>
      <c r="D19" s="26" t="s">
        <v>112</v>
      </c>
      <c r="E19" s="13" t="s">
        <v>18</v>
      </c>
      <c r="F19" s="9" t="s">
        <v>127</v>
      </c>
      <c r="G19" s="13" t="s">
        <v>18</v>
      </c>
      <c r="H19" s="9" t="s">
        <v>126</v>
      </c>
      <c r="I19" s="13" t="s">
        <v>18</v>
      </c>
      <c r="J19" s="9" t="s">
        <v>125</v>
      </c>
      <c r="K19" s="13" t="s">
        <v>18</v>
      </c>
      <c r="L19" s="9" t="s">
        <v>124</v>
      </c>
      <c r="M19" s="13" t="s">
        <v>18</v>
      </c>
      <c r="N19" s="9" t="s">
        <v>123</v>
      </c>
      <c r="O19" s="13"/>
      <c r="P19" s="9"/>
      <c r="Q19" s="15" t="str">
        <f>VLOOKUP(($E$2*VLOOKUP($E19, 'Grade Table'!$A$2:$B$14,2,FALSE)+ $G$2*VLOOKUP($G19, 'Grade Table'!$A$2:$B$14,2,FALSE) + $I$2*VLOOKUP($I19, 'Grade Table'!$A$2:$B$14,2,FALSE) +$K$2*VLOOKUP($K19, 'Grade Table'!$A$2:$B$14,2,FALSE) +$M$2*VLOOKUP($M19, 'Grade Table'!$A$2:$B$14,2,FALSE))/($E$2+$G$2+$I$2+$K$2+$M$2) + IF($O19="", 0, VLOOKUP($O19, 'Grade Table'!$D$2:$E$3, 2, FALSE)), 'Grade Table'!$A$17:$B$29,2,TRUE)</f>
        <v>A</v>
      </c>
      <c r="R19" s="10"/>
    </row>
    <row r="20" spans="1:18" s="11" customFormat="1" ht="108" customHeight="1" x14ac:dyDescent="0.2">
      <c r="A20" s="7">
        <v>50240881</v>
      </c>
      <c r="B20" s="8" t="s">
        <v>81</v>
      </c>
      <c r="C20" s="7" t="s">
        <v>51</v>
      </c>
      <c r="D20" s="26" t="s">
        <v>98</v>
      </c>
      <c r="E20" s="13"/>
      <c r="F20" s="9"/>
      <c r="G20" s="13"/>
      <c r="H20" s="9"/>
      <c r="I20" s="13"/>
      <c r="J20" s="9"/>
      <c r="K20" s="13"/>
      <c r="L20" s="9"/>
      <c r="M20" s="13"/>
      <c r="N20" s="9"/>
      <c r="O20" s="13"/>
      <c r="P20" s="9"/>
      <c r="Q20" s="15" t="e">
        <f>VLOOKUP(($E$2*VLOOKUP($E20, 'Grade Table'!$A$2:$B$14,2,FALSE)+ $G$2*VLOOKUP($G20, 'Grade Table'!$A$2:$B$14,2,FALSE) + $I$2*VLOOKUP($I20, 'Grade Table'!$A$2:$B$14,2,FALSE) +$K$2*VLOOKUP($K20, 'Grade Table'!$A$2:$B$14,2,FALSE) +$M$2*VLOOKUP($M20, 'Grade Table'!$A$2:$B$14,2,FALSE))/($E$2+$G$2+$I$2+$K$2+$M$2) + IF($O20="", 0, VLOOKUP($O20, 'Grade Table'!$D$2:$E$3, 2, FALSE)), 'Grade Table'!$A$17:$B$29,2,TRUE)</f>
        <v>#N/A</v>
      </c>
      <c r="R20" s="10"/>
    </row>
    <row r="21" spans="1:18" s="11" customFormat="1" ht="108" customHeight="1" x14ac:dyDescent="0.2">
      <c r="A21" s="7">
        <v>50239241</v>
      </c>
      <c r="B21" s="8" t="s">
        <v>83</v>
      </c>
      <c r="C21" s="7" t="s">
        <v>53</v>
      </c>
      <c r="D21" s="26" t="s">
        <v>99</v>
      </c>
      <c r="E21" s="13"/>
      <c r="F21" s="9"/>
      <c r="G21" s="13"/>
      <c r="H21" s="9"/>
      <c r="I21" s="13"/>
      <c r="J21" s="9"/>
      <c r="K21" s="13"/>
      <c r="L21" s="9"/>
      <c r="M21" s="13"/>
      <c r="N21" s="9"/>
      <c r="O21" s="13"/>
      <c r="P21" s="9"/>
      <c r="Q21" s="15" t="e">
        <f>VLOOKUP(($E$2*VLOOKUP($E21, 'Grade Table'!$A$2:$B$14,2,FALSE)+ $G$2*VLOOKUP($G21, 'Grade Table'!$A$2:$B$14,2,FALSE) + $I$2*VLOOKUP($I21, 'Grade Table'!$A$2:$B$14,2,FALSE) +$K$2*VLOOKUP($K21, 'Grade Table'!$A$2:$B$14,2,FALSE) +$M$2*VLOOKUP($M21, 'Grade Table'!$A$2:$B$14,2,FALSE))/($E$2+$G$2+$I$2+$K$2+$M$2) + IF($O21="", 0, VLOOKUP($O21, 'Grade Table'!$D$2:$E$3, 2, FALSE)), 'Grade Table'!$A$17:$B$29,2,TRUE)</f>
        <v>#N/A</v>
      </c>
      <c r="R21" s="10"/>
    </row>
    <row r="22" spans="1:18" s="11" customFormat="1" ht="108" customHeight="1" x14ac:dyDescent="0.2">
      <c r="A22" s="7">
        <v>50234840</v>
      </c>
      <c r="B22" s="8" t="s">
        <v>89</v>
      </c>
      <c r="C22" s="7" t="s">
        <v>59</v>
      </c>
      <c r="D22" s="26" t="s">
        <v>102</v>
      </c>
      <c r="E22" s="13"/>
      <c r="F22" s="9"/>
      <c r="G22" s="13"/>
      <c r="H22" s="9"/>
      <c r="I22" s="13"/>
      <c r="J22" s="9"/>
      <c r="K22" s="13"/>
      <c r="L22" s="9"/>
      <c r="M22" s="13"/>
      <c r="N22" s="9"/>
      <c r="O22" s="13"/>
      <c r="P22" s="9"/>
      <c r="Q22" s="15" t="e">
        <f>VLOOKUP(($E$2*VLOOKUP($E22, 'Grade Table'!$A$2:$B$14,2,FALSE)+ $G$2*VLOOKUP($G22, 'Grade Table'!$A$2:$B$14,2,FALSE) + $I$2*VLOOKUP($I22, 'Grade Table'!$A$2:$B$14,2,FALSE) +$K$2*VLOOKUP($K22, 'Grade Table'!$A$2:$B$14,2,FALSE) +$M$2*VLOOKUP($M22, 'Grade Table'!$A$2:$B$14,2,FALSE))/($E$2+$G$2+$I$2+$K$2+$M$2) + IF($O22="", 0, VLOOKUP($O22, 'Grade Table'!$D$2:$E$3, 2, FALSE)), 'Grade Table'!$A$17:$B$29,2,TRUE)</f>
        <v>#N/A</v>
      </c>
      <c r="R22" s="10"/>
    </row>
    <row r="23" spans="1:18" s="11" customFormat="1" ht="108" customHeight="1" x14ac:dyDescent="0.2">
      <c r="A23" s="7">
        <v>50220519</v>
      </c>
      <c r="B23" s="8" t="s">
        <v>68</v>
      </c>
      <c r="C23" s="7" t="s">
        <v>38</v>
      </c>
      <c r="D23" s="26" t="s">
        <v>94</v>
      </c>
      <c r="E23" s="13" t="s">
        <v>18</v>
      </c>
      <c r="F23" s="9" t="s">
        <v>131</v>
      </c>
      <c r="G23" s="13" t="s">
        <v>19</v>
      </c>
      <c r="H23" s="9" t="s">
        <v>153</v>
      </c>
      <c r="I23" s="13" t="s">
        <v>22</v>
      </c>
      <c r="J23" s="9" t="s">
        <v>154</v>
      </c>
      <c r="K23" s="13" t="s">
        <v>24</v>
      </c>
      <c r="L23" s="9" t="s">
        <v>155</v>
      </c>
      <c r="M23" s="13" t="s">
        <v>20</v>
      </c>
      <c r="N23" s="9" t="s">
        <v>156</v>
      </c>
      <c r="O23" s="13"/>
      <c r="P23" s="9"/>
      <c r="Q23" s="15" t="str">
        <f>VLOOKUP(($E$2*VLOOKUP($E23, 'Grade Table'!$A$2:$B$14,2,FALSE)+ $G$2*VLOOKUP($G23, 'Grade Table'!$A$2:$B$14,2,FALSE) + $I$2*VLOOKUP($I23, 'Grade Table'!$A$2:$B$14,2,FALSE) +$K$2*VLOOKUP($K23, 'Grade Table'!$A$2:$B$14,2,FALSE) +$M$2*VLOOKUP($M23, 'Grade Table'!$A$2:$B$14,2,FALSE))/($E$2+$G$2+$I$2+$K$2+$M$2) + IF($O23="", 0, VLOOKUP($O23, 'Grade Table'!$D$2:$E$3, 2, FALSE)), 'Grade Table'!$A$17:$B$29,2,TRUE)</f>
        <v>B-</v>
      </c>
      <c r="R23" s="10" t="s">
        <v>165</v>
      </c>
    </row>
    <row r="24" spans="1:18" s="11" customFormat="1" ht="108" customHeight="1" x14ac:dyDescent="0.2">
      <c r="A24" s="7">
        <v>50317514</v>
      </c>
      <c r="B24" s="8" t="s">
        <v>78</v>
      </c>
      <c r="C24" s="7" t="s">
        <v>48</v>
      </c>
      <c r="D24" s="26" t="s">
        <v>116</v>
      </c>
      <c r="E24" s="13"/>
      <c r="F24" s="9"/>
      <c r="G24" s="13"/>
      <c r="H24" s="9"/>
      <c r="I24" s="13"/>
      <c r="J24" s="9"/>
      <c r="K24" s="13"/>
      <c r="L24" s="9"/>
      <c r="M24" s="13"/>
      <c r="N24" s="9"/>
      <c r="O24" s="13"/>
      <c r="P24" s="9"/>
      <c r="Q24" s="15" t="e">
        <f>VLOOKUP(($E$2*VLOOKUP($E24, 'Grade Table'!$A$2:$B$14,2,FALSE)+ $G$2*VLOOKUP($G24, 'Grade Table'!$A$2:$B$14,2,FALSE) + $I$2*VLOOKUP($I24, 'Grade Table'!$A$2:$B$14,2,FALSE) +$K$2*VLOOKUP($K24, 'Grade Table'!$A$2:$B$14,2,FALSE) +$M$2*VLOOKUP($M24, 'Grade Table'!$A$2:$B$14,2,FALSE))/($E$2+$G$2+$I$2+$K$2+$M$2) + IF($O24="", 0, VLOOKUP($O24, 'Grade Table'!$D$2:$E$3, 2, FALSE)), 'Grade Table'!$A$17:$B$29,2,TRUE)</f>
        <v>#N/A</v>
      </c>
      <c r="R24" s="10"/>
    </row>
    <row r="25" spans="1:18" s="11" customFormat="1" ht="108" customHeight="1" x14ac:dyDescent="0.2">
      <c r="A25" s="7">
        <v>50239947</v>
      </c>
      <c r="B25" s="8" t="s">
        <v>86</v>
      </c>
      <c r="C25" s="7" t="s">
        <v>56</v>
      </c>
      <c r="D25" s="26" t="s">
        <v>121</v>
      </c>
      <c r="E25" s="13"/>
      <c r="F25" s="9"/>
      <c r="G25" s="13"/>
      <c r="H25" s="9"/>
      <c r="I25" s="13"/>
      <c r="J25" s="9"/>
      <c r="K25" s="13"/>
      <c r="L25" s="9"/>
      <c r="M25" s="13"/>
      <c r="N25" s="9"/>
      <c r="O25" s="13"/>
      <c r="P25" s="9"/>
      <c r="Q25" s="15" t="e">
        <f>VLOOKUP(($E$2*VLOOKUP($E25, 'Grade Table'!$A$2:$B$14,2,FALSE)+ $G$2*VLOOKUP($G25, 'Grade Table'!$A$2:$B$14,2,FALSE) + $I$2*VLOOKUP($I25, 'Grade Table'!$A$2:$B$14,2,FALSE) +$K$2*VLOOKUP($K25, 'Grade Table'!$A$2:$B$14,2,FALSE) +$M$2*VLOOKUP($M25, 'Grade Table'!$A$2:$B$14,2,FALSE))/($E$2+$G$2+$I$2+$K$2+$M$2) + IF($O25="", 0, VLOOKUP($O25, 'Grade Table'!$D$2:$E$3, 2, FALSE)), 'Grade Table'!$A$17:$B$29,2,TRUE)</f>
        <v>#N/A</v>
      </c>
      <c r="R25" s="10"/>
    </row>
    <row r="26" spans="1:18" s="11" customFormat="1" ht="108" customHeight="1" x14ac:dyDescent="0.2">
      <c r="A26" s="7">
        <v>50221061</v>
      </c>
      <c r="B26" s="8" t="s">
        <v>64</v>
      </c>
      <c r="C26" s="7" t="s">
        <v>34</v>
      </c>
      <c r="D26" s="26" t="s">
        <v>107</v>
      </c>
      <c r="E26" s="13" t="s">
        <v>23</v>
      </c>
      <c r="F26" s="9" t="s">
        <v>137</v>
      </c>
      <c r="G26" s="13" t="s">
        <v>24</v>
      </c>
      <c r="H26" s="9" t="s">
        <v>138</v>
      </c>
      <c r="I26" s="13" t="s">
        <v>20</v>
      </c>
      <c r="J26" s="9" t="s">
        <v>139</v>
      </c>
      <c r="K26" s="13" t="s">
        <v>19</v>
      </c>
      <c r="L26" s="9" t="s">
        <v>140</v>
      </c>
      <c r="M26" s="13" t="s">
        <v>20</v>
      </c>
      <c r="N26" s="9" t="s">
        <v>141</v>
      </c>
      <c r="O26" s="13" t="s">
        <v>30</v>
      </c>
      <c r="P26" s="9" t="s">
        <v>142</v>
      </c>
      <c r="Q26" s="15" t="str">
        <f>VLOOKUP(($E$2*VLOOKUP($E26, 'Grade Table'!$A$2:$B$14,2,FALSE)+ $G$2*VLOOKUP($G26, 'Grade Table'!$A$2:$B$14,2,FALSE) + $I$2*VLOOKUP($I26, 'Grade Table'!$A$2:$B$14,2,FALSE) +$K$2*VLOOKUP($K26, 'Grade Table'!$A$2:$B$14,2,FALSE) +$M$2*VLOOKUP($M26, 'Grade Table'!$A$2:$B$14,2,FALSE))/($E$2+$G$2+$I$2+$K$2+$M$2) + IF($O26="", 0, VLOOKUP($O26, 'Grade Table'!$D$2:$E$3, 2, FALSE)), 'Grade Table'!$A$17:$B$29,2,TRUE)</f>
        <v>A-</v>
      </c>
      <c r="R26" s="10" t="s">
        <v>162</v>
      </c>
    </row>
    <row r="27" spans="1:18" s="11" customFormat="1" ht="108" customHeight="1" x14ac:dyDescent="0.2">
      <c r="A27" s="7">
        <v>50190029</v>
      </c>
      <c r="B27" s="8" t="s">
        <v>66</v>
      </c>
      <c r="C27" s="7" t="s">
        <v>36</v>
      </c>
      <c r="D27" s="26" t="s">
        <v>108</v>
      </c>
      <c r="E27" s="13"/>
      <c r="F27" s="9"/>
      <c r="G27" s="13"/>
      <c r="H27" s="9"/>
      <c r="I27" s="13"/>
      <c r="J27" s="9"/>
      <c r="K27" s="13"/>
      <c r="L27" s="9"/>
      <c r="M27" s="13"/>
      <c r="N27" s="9"/>
      <c r="O27" s="13"/>
      <c r="P27" s="9"/>
      <c r="Q27" s="15" t="e">
        <f>VLOOKUP(($E$2*VLOOKUP($E27, 'Grade Table'!$A$2:$B$14,2,FALSE)+ $G$2*VLOOKUP($G27, 'Grade Table'!$A$2:$B$14,2,FALSE) + $I$2*VLOOKUP($I27, 'Grade Table'!$A$2:$B$14,2,FALSE) +$K$2*VLOOKUP($K27, 'Grade Table'!$A$2:$B$14,2,FALSE) +$M$2*VLOOKUP($M27, 'Grade Table'!$A$2:$B$14,2,FALSE))/($E$2+$G$2+$I$2+$K$2+$M$2) + IF($O27="", 0, VLOOKUP($O27, 'Grade Table'!$D$2:$E$3, 2, FALSE)), 'Grade Table'!$A$17:$B$29,2,TRUE)</f>
        <v>#N/A</v>
      </c>
      <c r="R27" s="10"/>
    </row>
    <row r="28" spans="1:18" s="11" customFormat="1" ht="108" customHeight="1" x14ac:dyDescent="0.2">
      <c r="A28" s="7">
        <v>50235553</v>
      </c>
      <c r="B28" s="8" t="s">
        <v>79</v>
      </c>
      <c r="C28" s="7" t="s">
        <v>49</v>
      </c>
      <c r="D28" s="26" t="s">
        <v>117</v>
      </c>
      <c r="E28" s="13"/>
      <c r="F28" s="9"/>
      <c r="G28" s="13"/>
      <c r="H28" s="9"/>
      <c r="I28" s="13"/>
      <c r="J28" s="9"/>
      <c r="K28" s="13"/>
      <c r="L28" s="9"/>
      <c r="M28" s="13"/>
      <c r="N28" s="9"/>
      <c r="O28" s="13"/>
      <c r="P28" s="9"/>
      <c r="Q28" s="15" t="e">
        <f>VLOOKUP(($E$2*VLOOKUP($E28, 'Grade Table'!$A$2:$B$14,2,FALSE)+ $G$2*VLOOKUP($G28, 'Grade Table'!$A$2:$B$14,2,FALSE) + $I$2*VLOOKUP($I28, 'Grade Table'!$A$2:$B$14,2,FALSE) +$K$2*VLOOKUP($K28, 'Grade Table'!$A$2:$B$14,2,FALSE) +$M$2*VLOOKUP($M28, 'Grade Table'!$A$2:$B$14,2,FALSE))/($E$2+$G$2+$I$2+$K$2+$M$2) + IF($O28="", 0, VLOOKUP($O28, 'Grade Table'!$D$2:$E$3, 2, FALSE)), 'Grade Table'!$A$17:$B$29,2,TRUE)</f>
        <v>#N/A</v>
      </c>
      <c r="R28" s="10"/>
    </row>
    <row r="29" spans="1:18" s="11" customFormat="1" ht="108" customHeight="1" x14ac:dyDescent="0.2">
      <c r="A29" s="7">
        <v>50236116</v>
      </c>
      <c r="B29" s="8" t="s">
        <v>92</v>
      </c>
      <c r="C29" s="7" t="s">
        <v>62</v>
      </c>
      <c r="D29" s="26" t="s">
        <v>105</v>
      </c>
      <c r="E29" s="13"/>
      <c r="F29" s="9"/>
      <c r="G29" s="13"/>
      <c r="H29" s="9"/>
      <c r="I29" s="13"/>
      <c r="J29" s="9"/>
      <c r="K29" s="13"/>
      <c r="L29" s="9"/>
      <c r="M29" s="13"/>
      <c r="N29" s="9"/>
      <c r="O29" s="13"/>
      <c r="P29" s="9"/>
      <c r="Q29" s="15" t="e">
        <f>VLOOKUP(($E$2*VLOOKUP($E29, 'Grade Table'!$A$2:$B$14,2,FALSE)+ $G$2*VLOOKUP($G29, 'Grade Table'!$A$2:$B$14,2,FALSE) + $I$2*VLOOKUP($I29, 'Grade Table'!$A$2:$B$14,2,FALSE) +$K$2*VLOOKUP($K29, 'Grade Table'!$A$2:$B$14,2,FALSE) +$M$2*VLOOKUP($M29, 'Grade Table'!$A$2:$B$14,2,FALSE))/($E$2+$G$2+$I$2+$K$2+$M$2) + IF($O29="", 0, VLOOKUP($O29, 'Grade Table'!$D$2:$E$3, 2, FALSE)), 'Grade Table'!$A$17:$B$29,2,TRUE)</f>
        <v>#N/A</v>
      </c>
      <c r="R29" s="10"/>
    </row>
    <row r="30" spans="1:18" s="11" customFormat="1" ht="108" customHeight="1" x14ac:dyDescent="0.2">
      <c r="A30" s="7">
        <v>50145493</v>
      </c>
      <c r="B30" s="8" t="s">
        <v>80</v>
      </c>
      <c r="C30" s="7" t="s">
        <v>50</v>
      </c>
      <c r="D30" s="26" t="s">
        <v>118</v>
      </c>
      <c r="E30" s="13"/>
      <c r="F30" s="9"/>
      <c r="G30" s="13"/>
      <c r="H30" s="9"/>
      <c r="I30" s="13"/>
      <c r="J30" s="9"/>
      <c r="K30" s="13"/>
      <c r="L30" s="9"/>
      <c r="M30" s="13"/>
      <c r="N30" s="9"/>
      <c r="O30" s="13"/>
      <c r="P30" s="9"/>
      <c r="Q30" s="15" t="e">
        <f>VLOOKUP(($E$2*VLOOKUP($E30, 'Grade Table'!$A$2:$B$14,2,FALSE)+ $G$2*VLOOKUP($G30, 'Grade Table'!$A$2:$B$14,2,FALSE) + $I$2*VLOOKUP($I30, 'Grade Table'!$A$2:$B$14,2,FALSE) +$K$2*VLOOKUP($K30, 'Grade Table'!$A$2:$B$14,2,FALSE) +$M$2*VLOOKUP($M30, 'Grade Table'!$A$2:$B$14,2,FALSE))/($E$2+$G$2+$I$2+$K$2+$M$2) + IF($O30="", 0, VLOOKUP($O30, 'Grade Table'!$D$2:$E$3, 2, FALSE)), 'Grade Table'!$A$17:$B$29,2,TRUE)</f>
        <v>#N/A</v>
      </c>
      <c r="R30" s="10"/>
    </row>
    <row r="31" spans="1:18" s="11" customFormat="1" ht="108" customHeight="1" x14ac:dyDescent="0.2">
      <c r="A31" s="7">
        <v>50275903</v>
      </c>
      <c r="B31" s="8" t="s">
        <v>91</v>
      </c>
      <c r="C31" s="7" t="s">
        <v>61</v>
      </c>
      <c r="D31" s="26" t="s">
        <v>104</v>
      </c>
      <c r="E31" s="13"/>
      <c r="F31" s="9"/>
      <c r="G31" s="13"/>
      <c r="H31" s="9"/>
      <c r="I31" s="13"/>
      <c r="J31" s="9"/>
      <c r="K31" s="13"/>
      <c r="L31" s="9"/>
      <c r="M31" s="13"/>
      <c r="N31" s="9"/>
      <c r="O31" s="13"/>
      <c r="P31" s="9"/>
      <c r="Q31" s="15" t="e">
        <f>VLOOKUP(($E$2*VLOOKUP($E31, 'Grade Table'!$A$2:$B$14,2,FALSE)+ $G$2*VLOOKUP($G31, 'Grade Table'!$A$2:$B$14,2,FALSE) + $I$2*VLOOKUP($I31, 'Grade Table'!$A$2:$B$14,2,FALSE) +$K$2*VLOOKUP($K31, 'Grade Table'!$A$2:$B$14,2,FALSE) +$M$2*VLOOKUP($M31, 'Grade Table'!$A$2:$B$14,2,FALSE))/($E$2+$G$2+$I$2+$K$2+$M$2) + IF($O31="", 0, VLOOKUP($O31, 'Grade Table'!$D$2:$E$3, 2, FALSE)), 'Grade Table'!$A$17:$B$29,2,TRUE)</f>
        <v>#N/A</v>
      </c>
      <c r="R31" s="10"/>
    </row>
    <row r="32" spans="1:18" s="11" customFormat="1" ht="108" customHeight="1" x14ac:dyDescent="0.2">
      <c r="A32" s="7">
        <v>50161522</v>
      </c>
      <c r="B32" s="8" t="s">
        <v>90</v>
      </c>
      <c r="C32" s="7" t="s">
        <v>60</v>
      </c>
      <c r="D32" s="26" t="s">
        <v>103</v>
      </c>
      <c r="E32" s="13"/>
      <c r="F32" s="9"/>
      <c r="G32" s="13"/>
      <c r="H32" s="9"/>
      <c r="I32" s="13"/>
      <c r="J32" s="9"/>
      <c r="K32" s="13"/>
      <c r="L32" s="9"/>
      <c r="M32" s="13"/>
      <c r="N32" s="9"/>
      <c r="O32" s="13"/>
      <c r="P32" s="9"/>
      <c r="Q32" s="15" t="e">
        <f>VLOOKUP(($E$2*VLOOKUP($E32, 'Grade Table'!$A$2:$B$14,2,FALSE)+ $G$2*VLOOKUP($G32, 'Grade Table'!$A$2:$B$14,2,FALSE) + $I$2*VLOOKUP($I32, 'Grade Table'!$A$2:$B$14,2,FALSE) +$K$2*VLOOKUP($K32, 'Grade Table'!$A$2:$B$14,2,FALSE) +$M$2*VLOOKUP($M32, 'Grade Table'!$A$2:$B$14,2,FALSE))/($E$2+$G$2+$I$2+$K$2+$M$2) + IF($O32="", 0, VLOOKUP($O32, 'Grade Table'!$D$2:$E$3, 2, FALSE)), 'Grade Table'!$A$17:$B$29,2,TRUE)</f>
        <v>#N/A</v>
      </c>
      <c r="R32" s="10"/>
    </row>
  </sheetData>
  <sortState ref="A3:R32">
    <sortCondition ref="B3:B32"/>
  </sortState>
  <conditionalFormatting sqref="A3:B32 E12:O32 O10:O11 Q9:R32 Q3:Q8">
    <cfRule type="expression" dxfId="6" priority="7">
      <formula>MOD(ROW(),2)=1</formula>
    </cfRule>
  </conditionalFormatting>
  <conditionalFormatting sqref="P10:P32">
    <cfRule type="expression" dxfId="5" priority="6">
      <formula>MOD(ROW(),2)=1</formula>
    </cfRule>
  </conditionalFormatting>
  <conditionalFormatting sqref="C3:D32">
    <cfRule type="expression" dxfId="4" priority="5">
      <formula>MOD(ROW(),2)=1</formula>
    </cfRule>
  </conditionalFormatting>
  <conditionalFormatting sqref="E10:N11">
    <cfRule type="expression" dxfId="3" priority="4">
      <formula>MOD(ROW(),2)=1</formula>
    </cfRule>
  </conditionalFormatting>
  <conditionalFormatting sqref="E3:O9">
    <cfRule type="expression" dxfId="2" priority="3">
      <formula>MOD(ROW(),2)=1</formula>
    </cfRule>
  </conditionalFormatting>
  <conditionalFormatting sqref="P3:P9">
    <cfRule type="expression" dxfId="1" priority="2">
      <formula>MOD(ROW(),2)=1</formula>
    </cfRule>
  </conditionalFormatting>
  <conditionalFormatting sqref="R3:R8">
    <cfRule type="expression" dxfId="0" priority="1">
      <formula>MOD(ROW(),2)=1</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9"/>
  <sheetViews>
    <sheetView showRuler="0" workbookViewId="0">
      <selection activeCell="E21" sqref="E21"/>
    </sheetView>
  </sheetViews>
  <sheetFormatPr baseColWidth="10" defaultRowHeight="16" x14ac:dyDescent="0.2"/>
  <sheetData>
    <row r="2" spans="1:5" x14ac:dyDescent="0.2">
      <c r="A2" s="16" t="s">
        <v>16</v>
      </c>
      <c r="B2" s="23">
        <v>4.67</v>
      </c>
      <c r="D2" s="22" t="s">
        <v>29</v>
      </c>
      <c r="E2" s="17">
        <v>0.67</v>
      </c>
    </row>
    <row r="3" spans="1:5" x14ac:dyDescent="0.2">
      <c r="A3" s="18" t="s">
        <v>17</v>
      </c>
      <c r="B3" s="24">
        <v>4.33</v>
      </c>
      <c r="D3" s="18" t="s">
        <v>30</v>
      </c>
      <c r="E3" s="19">
        <v>0.33</v>
      </c>
    </row>
    <row r="4" spans="1:5" x14ac:dyDescent="0.2">
      <c r="A4" s="18" t="s">
        <v>18</v>
      </c>
      <c r="B4" s="24">
        <v>4</v>
      </c>
      <c r="D4" s="20"/>
      <c r="E4" s="21">
        <v>0</v>
      </c>
    </row>
    <row r="5" spans="1:5" x14ac:dyDescent="0.2">
      <c r="A5" s="18" t="s">
        <v>19</v>
      </c>
      <c r="B5" s="24">
        <v>3.67</v>
      </c>
    </row>
    <row r="6" spans="1:5" x14ac:dyDescent="0.2">
      <c r="A6" s="18" t="s">
        <v>20</v>
      </c>
      <c r="B6" s="24">
        <v>3.33</v>
      </c>
    </row>
    <row r="7" spans="1:5" x14ac:dyDescent="0.2">
      <c r="A7" s="18" t="s">
        <v>21</v>
      </c>
      <c r="B7" s="24">
        <v>3</v>
      </c>
    </row>
    <row r="8" spans="1:5" x14ac:dyDescent="0.2">
      <c r="A8" s="18" t="s">
        <v>22</v>
      </c>
      <c r="B8" s="24">
        <v>2.67</v>
      </c>
    </row>
    <row r="9" spans="1:5" x14ac:dyDescent="0.2">
      <c r="A9" s="18" t="s">
        <v>23</v>
      </c>
      <c r="B9" s="24">
        <v>2.33</v>
      </c>
    </row>
    <row r="10" spans="1:5" x14ac:dyDescent="0.2">
      <c r="A10" s="18" t="s">
        <v>24</v>
      </c>
      <c r="B10" s="24">
        <v>2</v>
      </c>
    </row>
    <row r="11" spans="1:5" x14ac:dyDescent="0.2">
      <c r="A11" s="18" t="s">
        <v>25</v>
      </c>
      <c r="B11" s="24">
        <v>1.67</v>
      </c>
    </row>
    <row r="12" spans="1:5" x14ac:dyDescent="0.2">
      <c r="A12" s="18" t="s">
        <v>26</v>
      </c>
      <c r="B12" s="24">
        <v>1.33</v>
      </c>
    </row>
    <row r="13" spans="1:5" x14ac:dyDescent="0.2">
      <c r="A13" s="18" t="s">
        <v>27</v>
      </c>
      <c r="B13" s="24">
        <v>1</v>
      </c>
    </row>
    <row r="14" spans="1:5" x14ac:dyDescent="0.2">
      <c r="A14" s="20" t="s">
        <v>28</v>
      </c>
      <c r="B14" s="25">
        <v>0</v>
      </c>
    </row>
    <row r="17" spans="1:5" x14ac:dyDescent="0.2">
      <c r="A17" s="23">
        <v>0</v>
      </c>
      <c r="B17" s="23" t="s">
        <v>28</v>
      </c>
    </row>
    <row r="18" spans="1:5" x14ac:dyDescent="0.2">
      <c r="A18" s="24">
        <v>0.5</v>
      </c>
      <c r="B18" s="24" t="s">
        <v>27</v>
      </c>
    </row>
    <row r="19" spans="1:5" x14ac:dyDescent="0.2">
      <c r="A19" s="24">
        <v>1.165</v>
      </c>
      <c r="B19" s="24" t="s">
        <v>26</v>
      </c>
    </row>
    <row r="20" spans="1:5" x14ac:dyDescent="0.2">
      <c r="A20" s="24">
        <v>1.5</v>
      </c>
      <c r="B20" s="24" t="s">
        <v>25</v>
      </c>
      <c r="E20">
        <f>2 + 0.33/2</f>
        <v>2.165</v>
      </c>
    </row>
    <row r="21" spans="1:5" x14ac:dyDescent="0.2">
      <c r="A21" s="24">
        <v>1.835</v>
      </c>
      <c r="B21" s="24" t="s">
        <v>24</v>
      </c>
    </row>
    <row r="22" spans="1:5" x14ac:dyDescent="0.2">
      <c r="A22" s="24">
        <v>2.165</v>
      </c>
      <c r="B22" s="24" t="s">
        <v>23</v>
      </c>
    </row>
    <row r="23" spans="1:5" x14ac:dyDescent="0.2">
      <c r="A23" s="24">
        <v>2.5</v>
      </c>
      <c r="B23" s="24" t="s">
        <v>22</v>
      </c>
    </row>
    <row r="24" spans="1:5" x14ac:dyDescent="0.2">
      <c r="A24" s="24">
        <v>2.835</v>
      </c>
      <c r="B24" s="24" t="s">
        <v>21</v>
      </c>
      <c r="E24">
        <f>0.34/2</f>
        <v>0.17</v>
      </c>
    </row>
    <row r="25" spans="1:5" x14ac:dyDescent="0.2">
      <c r="A25" s="24">
        <v>3.165</v>
      </c>
      <c r="B25" s="24" t="s">
        <v>20</v>
      </c>
    </row>
    <row r="26" spans="1:5" x14ac:dyDescent="0.2">
      <c r="A26" s="24">
        <v>3.5</v>
      </c>
      <c r="B26" s="24" t="s">
        <v>19</v>
      </c>
    </row>
    <row r="27" spans="1:5" x14ac:dyDescent="0.2">
      <c r="A27" s="24">
        <v>3.835</v>
      </c>
      <c r="B27" s="24" t="s">
        <v>18</v>
      </c>
    </row>
    <row r="28" spans="1:5" x14ac:dyDescent="0.2">
      <c r="A28" s="24">
        <v>4.165</v>
      </c>
      <c r="B28" s="24" t="s">
        <v>17</v>
      </c>
    </row>
    <row r="29" spans="1:5" x14ac:dyDescent="0.2">
      <c r="A29" s="25">
        <v>4.5</v>
      </c>
      <c r="B29" s="25" t="s">
        <v>16</v>
      </c>
    </row>
  </sheetData>
  <sortState ref="A17:F29">
    <sortCondition ref="A17:A2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GRADES</vt:lpstr>
      <vt:lpstr>Grade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dc:creator>
  <cp:lastModifiedBy>Microsoft Office User</cp:lastModifiedBy>
  <dcterms:created xsi:type="dcterms:W3CDTF">2017-06-27T23:41:49Z</dcterms:created>
  <dcterms:modified xsi:type="dcterms:W3CDTF">2019-09-18T14:01:29Z</dcterms:modified>
</cp:coreProperties>
</file>