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6"/>
  </bookViews>
  <sheets>
    <sheet name="商家管理【废弃】" sheetId="4" r:id="rId1"/>
    <sheet name="套餐管理" sheetId="5" state="hidden" r:id="rId2"/>
    <sheet name="会员管理【废弃】" sheetId="7" r:id="rId3"/>
    <sheet name="微信" sheetId="6" r:id="rId4"/>
    <sheet name="商品分类管理" sheetId="8" r:id="rId5"/>
    <sheet name="现用的管理员权限" sheetId="9" r:id="rId6"/>
    <sheet name="赛事管理" sheetId="10" r:id="rId7"/>
  </sheets>
  <calcPr calcId="124519"/>
</workbook>
</file>

<file path=xl/calcChain.xml><?xml version="1.0" encoding="utf-8"?>
<calcChain xmlns="http://schemas.openxmlformats.org/spreadsheetml/2006/main">
  <c r="L94" i="10"/>
  <c r="L93"/>
  <c r="L92"/>
  <c r="L91"/>
  <c r="L90"/>
  <c r="L89"/>
  <c r="L88"/>
  <c r="L79"/>
  <c r="L78"/>
  <c r="L77"/>
  <c r="L76"/>
  <c r="L71"/>
  <c r="L70"/>
  <c r="L69"/>
  <c r="L67"/>
  <c r="L66"/>
  <c r="L65"/>
  <c r="L64"/>
  <c r="L62"/>
  <c r="L60"/>
  <c r="L59"/>
  <c r="L47"/>
  <c r="L48"/>
  <c r="L49"/>
  <c r="L50"/>
  <c r="L46"/>
  <c r="L51"/>
  <c r="L52"/>
  <c r="L53"/>
  <c r="L54"/>
  <c r="L55"/>
  <c r="L56"/>
  <c r="L57"/>
  <c r="L58"/>
  <c r="L45"/>
  <c r="L44"/>
  <c r="L43"/>
  <c r="L42"/>
  <c r="L41"/>
  <c r="L39"/>
  <c r="L37"/>
  <c r="L36"/>
  <c r="L27"/>
  <c r="L28"/>
  <c r="L29"/>
  <c r="L30"/>
  <c r="L31"/>
  <c r="L32"/>
  <c r="L33"/>
  <c r="L34"/>
  <c r="L35"/>
  <c r="L26"/>
  <c r="L25"/>
  <c r="L23"/>
  <c r="L21"/>
  <c r="L20"/>
  <c r="L13"/>
  <c r="L14"/>
  <c r="L15"/>
  <c r="L16"/>
  <c r="L17"/>
  <c r="L18"/>
  <c r="L12"/>
  <c r="L19"/>
  <c r="L11"/>
  <c r="L10"/>
  <c r="L9"/>
  <c r="L8"/>
  <c r="L7"/>
  <c r="L6"/>
  <c r="L4"/>
  <c r="L2"/>
  <c r="L1"/>
  <c r="L16" i="9"/>
  <c r="L95"/>
  <c r="L87"/>
  <c r="L88"/>
  <c r="L89"/>
  <c r="L90"/>
  <c r="L91"/>
  <c r="L92"/>
  <c r="L93"/>
  <c r="L94"/>
  <c r="L86"/>
  <c r="L85"/>
  <c r="L84"/>
  <c r="L83"/>
  <c r="L81"/>
  <c r="L79"/>
  <c r="L78"/>
  <c r="L77"/>
  <c r="L76"/>
  <c r="L75"/>
  <c r="L74"/>
  <c r="L73"/>
  <c r="L71"/>
  <c r="L69"/>
  <c r="L68"/>
  <c r="L66"/>
  <c r="L65"/>
  <c r="L64"/>
  <c r="L63"/>
  <c r="L62"/>
  <c r="L60"/>
  <c r="L58"/>
  <c r="L57"/>
  <c r="L55"/>
  <c r="L54"/>
  <c r="L53"/>
  <c r="L52"/>
  <c r="L51"/>
  <c r="L49"/>
  <c r="L47"/>
  <c r="L46"/>
  <c r="L45"/>
  <c r="L44"/>
  <c r="L43"/>
  <c r="L42"/>
  <c r="L41"/>
  <c r="L40"/>
  <c r="L39"/>
  <c r="L37"/>
  <c r="L35"/>
  <c r="L34"/>
  <c r="L33"/>
  <c r="L32"/>
  <c r="L31"/>
  <c r="L30"/>
  <c r="L29"/>
  <c r="L28"/>
  <c r="L27"/>
  <c r="L26"/>
  <c r="L25"/>
  <c r="L24"/>
  <c r="L23"/>
  <c r="L21"/>
  <c r="L19"/>
  <c r="L18"/>
  <c r="L17"/>
  <c r="L15"/>
  <c r="L14"/>
  <c r="L13"/>
  <c r="L12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<sst xmlns="http://schemas.openxmlformats.org/spreadsheetml/2006/main" count="2310" uniqueCount="904">
  <si>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</si>
  <si>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</si>
  <si>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</si>
  <si>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</si>
  <si>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</si>
  <si>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</si>
  <si>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</si>
  <si>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</si>
  <si>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</si>
  <si>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</si>
  <si>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</si>
  <si>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</si>
  <si>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</si>
  <si>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</si>
  <si>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</si>
  <si>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</si>
  <si>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</si>
  <si>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</si>
  <si>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</si>
  <si>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</si>
  <si>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</si>
  <si>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</si>
  <si>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</si>
  <si>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</si>
  <si>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</si>
  <si>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</si>
  <si>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</si>
  <si>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</si>
  <si>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</si>
  <si>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</si>
  <si>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</si>
  <si>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</si>
  <si>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</si>
  <si>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</si>
  <si>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</si>
  <si>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</si>
  <si>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</si>
  <si>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</si>
  <si>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</si>
  <si>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</si>
  <si>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</si>
  <si>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</si>
  <si>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</si>
  <si>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</si>
  <si>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</si>
  <si>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</si>
  <si>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</si>
  <si>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</si>
  <si>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</si>
  <si>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</si>
  <si>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</si>
  <si>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</si>
  <si>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</si>
  <si>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</si>
  <si>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</si>
  <si>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</si>
  <si>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</si>
  <si>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</si>
  <si>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</si>
  <si>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</si>
  <si>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</si>
  <si>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</si>
  <si>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</si>
  <si>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</si>
  <si>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</si>
  <si>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</si>
  <si>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</si>
  <si>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</si>
  <si>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</si>
  <si>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</si>
  <si>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</si>
  <si>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</si>
  <si>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</si>
  <si>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</si>
  <si>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</si>
  <si>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</si>
  <si>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</si>
  <si>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</si>
  <si>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</si>
  <si>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</si>
  <si>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</si>
  <si>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</si>
  <si>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</si>
  <si>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</si>
  <si>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</si>
  <si>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</si>
  <si>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</si>
  <si>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</si>
  <si>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</si>
  <si>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</si>
  <si>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</si>
  <si>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</si>
  <si>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</si>
  <si>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</si>
  <si>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</si>
  <si>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</si>
  <si>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</si>
  <si>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</si>
  <si>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</si>
  <si>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</si>
  <si>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</si>
  <si>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</si>
  <si>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</si>
  <si>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</si>
  <si>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</si>
  <si>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</si>
  <si>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</si>
  <si>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</si>
  <si>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</si>
  <si>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</si>
  <si>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</si>
  <si>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</si>
  <si>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</si>
  <si>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</si>
  <si>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</si>
  <si>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</si>
  <si>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</si>
  <si>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</si>
  <si>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</si>
  <si>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</si>
  <si>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</si>
  <si>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</si>
  <si>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</si>
  <si>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</si>
  <si>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</si>
  <si>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</si>
  <si>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</si>
  <si>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</si>
  <si>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</si>
  <si>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</si>
  <si>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</si>
  <si>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</si>
  <si>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</si>
  <si>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</si>
  <si>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</si>
  <si>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</si>
  <si>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</si>
  <si>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</si>
  <si>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</si>
  <si>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</si>
  <si>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</si>
  <si>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</si>
  <si>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</si>
  <si>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</si>
  <si>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</si>
  <si>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</si>
  <si>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</si>
  <si>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</si>
  <si>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</si>
  <si>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</si>
  <si>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</si>
  <si>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</si>
  <si>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</si>
  <si>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</si>
  <si>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</si>
  <si>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</si>
  <si>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</si>
  <si>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</si>
  <si>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</si>
  <si>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</si>
  <si>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</si>
  <si>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</si>
  <si>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</si>
  <si>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</si>
  <si>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</si>
  <si>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</si>
  <si>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</si>
  <si>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</si>
  <si>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</si>
  <si>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</si>
  <si>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</si>
  <si>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</si>
  <si>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</si>
  <si>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</si>
  <si>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</si>
  <si>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</si>
  <si>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</si>
  <si>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</si>
  <si>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</si>
  <si>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</si>
  <si>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</si>
  <si>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</si>
  <si>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</si>
  <si>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</si>
  <si>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</si>
  <si>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</si>
  <si>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</si>
  <si>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</si>
  <si>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</si>
  <si>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</si>
  <si>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</si>
  <si>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</si>
  <si>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</si>
  <si>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</si>
  <si>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</si>
  <si>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</si>
  <si>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</si>
  <si>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</si>
  <si>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</si>
  <si>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</si>
  <si>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</si>
  <si>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</si>
  <si>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</si>
  <si>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</si>
  <si>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</si>
  <si>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</si>
  <si>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</si>
  <si>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</si>
  <si>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</si>
  <si>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</si>
  <si>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</si>
  <si>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</si>
  <si>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</si>
  <si>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</si>
  <si>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</si>
  <si>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</si>
  <si>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</si>
  <si>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</si>
  <si>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</si>
  <si>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</si>
  <si>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</si>
  <si>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</si>
  <si>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</si>
  <si>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</si>
  <si>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</si>
  <si>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</si>
  <si>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</si>
  <si>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</si>
  <si>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</si>
  <si>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</si>
  <si>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</si>
  <si>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</si>
  <si>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</si>
  <si>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</si>
  <si>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</si>
  <si>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</si>
  <si>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</si>
  <si>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</si>
  <si>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</si>
  <si>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</si>
  <si>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</si>
  <si>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</si>
  <si>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</si>
  <si>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</si>
  <si>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</si>
  <si>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</si>
  <si>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</si>
  <si>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</si>
  <si>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</si>
  <si>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</si>
  <si>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</si>
  <si>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</si>
  <si>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</si>
  <si>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</si>
  <si>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</si>
  <si>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</si>
  <si>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</si>
  <si>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</si>
  <si>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</si>
  <si>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</si>
  <si>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</si>
  <si>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</si>
  <si>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</si>
  <si>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</si>
  <si>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</si>
  <si>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</si>
  <si>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</si>
  <si>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</si>
  <si>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</si>
  <si>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</si>
  <si>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</si>
  <si>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</si>
  <si>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</si>
  <si>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</si>
  <si>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</si>
  <si>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</si>
  <si>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</si>
  <si>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</si>
  <si>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</si>
  <si>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</si>
  <si>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</si>
  <si>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</si>
  <si>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</si>
  <si>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</si>
  <si>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</si>
  <si>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</si>
  <si>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</si>
  <si>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</si>
  <si>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</si>
  <si>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</si>
  <si>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</si>
  <si>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</si>
  <si>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</si>
  <si>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</si>
  <si>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</si>
  <si>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</si>
  <si>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</si>
  <si>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</si>
  <si>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</si>
  <si>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</si>
  <si>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</si>
  <si>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</si>
  <si>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</si>
  <si>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</si>
  <si>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</si>
  <si>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</si>
  <si>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</si>
  <si>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</si>
  <si>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</si>
  <si>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</si>
  <si>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</si>
  <si>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</si>
  <si>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</si>
  <si>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</si>
  <si>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</si>
  <si>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</si>
  <si>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</si>
  <si>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</si>
  <si>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</si>
  <si>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</si>
  <si>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</si>
  <si>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</si>
  <si>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</si>
  <si>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</si>
  <si>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</si>
  <si>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</si>
  <si>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</si>
  <si>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</si>
  <si>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</si>
  <si>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</si>
  <si>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</si>
  <si>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</si>
  <si>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</si>
  <si>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</si>
  <si>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</si>
  <si>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</si>
  <si>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</si>
  <si>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</si>
  <si>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</si>
  <si>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</si>
  <si>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</si>
  <si>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</si>
  <si>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</si>
  <si>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</si>
  <si>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</si>
  <si>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</si>
  <si>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</si>
  <si>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</si>
  <si>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</si>
  <si>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</si>
  <si>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</si>
  <si>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</si>
  <si>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</si>
  <si>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</si>
  <si>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</si>
  <si>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</si>
  <si>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</si>
  <si>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</si>
  <si>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</si>
  <si>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</si>
  <si>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</si>
  <si>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微信APPID</t>
    <phoneticPr fontId="1" type="noConversion"/>
  </si>
  <si>
    <t>JSON串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</si>
  <si>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</si>
  <si>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</si>
  <si>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</si>
  <si>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</si>
  <si>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</si>
  <si>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</si>
  <si>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</si>
  <si>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</si>
  <si>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</si>
  <si>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</si>
  <si>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</si>
  <si>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</si>
  <si>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</si>
  <si>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</si>
  <si>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</si>
  <si>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</si>
  <si>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</si>
  <si>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</si>
  <si>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</si>
  <si>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</si>
  <si>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</si>
  <si>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</si>
  <si>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</si>
  <si>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</si>
  <si>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</si>
  <si>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</si>
  <si>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</si>
  <si>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</si>
  <si>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</si>
  <si>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</si>
  <si>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</si>
  <si>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</si>
  <si>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</si>
  <si>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</si>
  <si>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</si>
  <si>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</si>
  <si>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</si>
  <si>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</si>
  <si>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</si>
  <si>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</si>
  <si>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</si>
  <si>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</si>
  <si>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</si>
  <si>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</si>
  <si>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</si>
  <si>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</si>
  <si>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</si>
  <si>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</si>
  <si>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</si>
  <si>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</si>
  <si>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</si>
  <si>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</si>
  <si>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</si>
  <si>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</si>
  <si>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</si>
  <si>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</si>
  <si>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</si>
  <si>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</si>
  <si>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</si>
  <si>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</si>
  <si>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</si>
  <si>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</si>
  <si>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</si>
  <si>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</si>
  <si>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</si>
  <si>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</si>
  <si>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</si>
  <si>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</si>
  <si>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</si>
  <si>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</si>
  <si>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</si>
  <si>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</si>
  <si>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</si>
  <si>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消息类型</t>
    <phoneticPr fontId="1" type="noConversion"/>
  </si>
  <si>
    <t>WMG_MSG_TYPE</t>
    <phoneticPr fontId="1" type="noConversion"/>
  </si>
  <si>
    <t>加密类型</t>
    <phoneticPr fontId="1" type="noConversion"/>
  </si>
  <si>
    <t>WMG_AES_TYPE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</si>
  <si>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</si>
  <si>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</si>
  <si>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</si>
  <si>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</si>
  <si>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</si>
  <si>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</si>
  <si>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</si>
  <si>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</si>
  <si>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</si>
  <si>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</si>
  <si>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</si>
  <si>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</si>
  <si>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</si>
  <si>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</si>
  <si>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</si>
  <si>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</si>
  <si>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</si>
  <si>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</si>
  <si>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</si>
  <si>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</si>
  <si>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</si>
  <si>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</si>
  <si>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</si>
  <si>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</si>
  <si>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</si>
  <si>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</si>
  <si>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</si>
  <si>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</si>
  <si>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</si>
  <si>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</si>
  <si>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</si>
  <si>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</si>
  <si>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</si>
  <si>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</si>
  <si>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</si>
  <si>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</si>
  <si>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</si>
  <si>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</si>
  <si>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</si>
  <si>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</si>
  <si>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</si>
  <si>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</si>
  <si>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</si>
  <si>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</si>
  <si>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</si>
  <si>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</si>
  <si>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</si>
  <si>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</si>
  <si>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</si>
  <si>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</si>
  <si>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</si>
  <si>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</si>
  <si>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</si>
  <si>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</si>
  <si>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</si>
  <si>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</si>
  <si>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</si>
  <si>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</si>
  <si>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</si>
  <si>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</si>
  <si>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</si>
  <si>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</si>
  <si>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</si>
  <si>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</si>
  <si>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</si>
  <si>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</si>
  <si>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</si>
  <si>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</si>
  <si>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</si>
  <si>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</si>
  <si>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</si>
  <si>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</si>
  <si>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</si>
  <si>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</si>
  <si>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</si>
  <si>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</si>
  <si>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</si>
  <si>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</si>
  <si>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</si>
  <si>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</si>
  <si>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</si>
  <si>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</si>
  <si>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</si>
  <si>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</si>
  <si>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</si>
  <si>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</si>
  <si>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</si>
  <si>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</si>
  <si>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</si>
  <si>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</si>
  <si>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</si>
  <si>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</si>
  <si>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</si>
  <si>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</si>
  <si>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</si>
  <si>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</si>
  <si>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</si>
  <si>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</si>
  <si>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</si>
  <si>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</si>
  <si>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</si>
  <si>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</si>
  <si>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</si>
  <si>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</si>
  <si>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</si>
  <si>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</si>
  <si>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</si>
  <si>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</si>
  <si>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</si>
  <si>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</si>
  <si>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</si>
  <si>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</si>
  <si>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</si>
  <si>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</si>
  <si>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</si>
  <si>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</si>
  <si>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</si>
  <si>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</si>
  <si>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</si>
  <si>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</si>
  <si>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</si>
  <si>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</si>
  <si>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</si>
  <si>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</si>
  <si>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</si>
  <si>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</si>
  <si>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</si>
  <si>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</si>
  <si>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</si>
  <si>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</si>
  <si>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</si>
  <si>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</si>
  <si>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</si>
  <si>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</si>
  <si>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</si>
  <si>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</si>
  <si>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</si>
  <si>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</si>
  <si>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LZ_WEI_MENU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</si>
  <si>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</si>
  <si>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</si>
  <si>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</si>
  <si>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</si>
  <si>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</si>
  <si>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</si>
  <si>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</si>
  <si>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</si>
  <si>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</si>
  <si>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</si>
  <si>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</si>
  <si>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</si>
  <si>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</si>
  <si>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</si>
  <si>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</si>
  <si>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</si>
  <si>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</si>
  <si>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</si>
  <si>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</si>
  <si>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</si>
  <si>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</si>
  <si>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</si>
  <si>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</si>
  <si>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</si>
  <si>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</si>
  <si>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</si>
  <si>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</si>
  <si>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</si>
  <si>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</si>
  <si>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</si>
  <si>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</si>
  <si>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</si>
  <si>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</si>
  <si>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</si>
  <si>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</si>
  <si>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</si>
  <si>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</si>
  <si>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</si>
  <si>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</si>
  <si>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</si>
  <si>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</si>
  <si>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</si>
  <si>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</si>
  <si>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</si>
  <si>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</si>
  <si>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</si>
  <si>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</si>
  <si>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</si>
  <si>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</si>
  <si>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</si>
  <si>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</si>
  <si>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</si>
  <si>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</si>
  <si>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</si>
  <si>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</si>
  <si>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</si>
  <si>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</si>
  <si>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</si>
  <si>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</si>
  <si>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</si>
  <si>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</si>
  <si>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</si>
  <si>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</si>
  <si>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</si>
  <si>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</si>
  <si>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</si>
  <si>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</si>
  <si>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</si>
  <si>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</si>
  <si>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商家管理员表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</si>
  <si>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</si>
  <si>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</si>
  <si>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</si>
  <si>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</si>
  <si>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</si>
  <si>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</si>
  <si>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</si>
  <si>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</si>
  <si>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</si>
  <si>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</si>
  <si>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</si>
  <si>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</si>
  <si>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</si>
  <si>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</si>
  <si>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</si>
  <si>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</si>
  <si>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</si>
  <si>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</si>
  <si>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</si>
  <si>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</si>
  <si>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</si>
  <si>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</si>
  <si>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</si>
  <si>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</si>
  <si>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</si>
  <si>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</si>
  <si>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</si>
  <si>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</si>
  <si>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</si>
  <si>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</si>
  <si>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</si>
  <si>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</si>
  <si>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</si>
  <si>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</si>
  <si>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</si>
  <si>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</si>
  <si>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</si>
  <si>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</si>
  <si>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</si>
  <si>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</si>
  <si>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</si>
  <si>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</si>
  <si>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</si>
  <si>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</si>
  <si>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</si>
  <si>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</si>
  <si>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</si>
  <si>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</si>
  <si>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</si>
  <si>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</si>
  <si>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</si>
  <si>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</si>
  <si>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</si>
  <si>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</si>
  <si>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</si>
  <si>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</si>
  <si>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</si>
  <si>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</si>
  <si>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</si>
  <si>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</si>
  <si>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</si>
  <si>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</si>
  <si>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</si>
  <si>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</si>
  <si>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</si>
  <si>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</si>
  <si>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</si>
  <si>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</si>
  <si>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</si>
  <si>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</si>
  <si>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</si>
  <si>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</si>
  <si>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</si>
  <si>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</si>
  <si>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</si>
  <si>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</si>
  <si>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</si>
  <si>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</si>
  <si>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</si>
  <si>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</si>
  <si>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</si>
  <si>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</si>
  <si>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</si>
  <si>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</si>
  <si>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</si>
  <si>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</si>
  <si>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</si>
  <si>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</si>
  <si>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</si>
  <si>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</si>
  <si>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</si>
  <si>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</si>
  <si>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</si>
  <si>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</si>
  <si>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</si>
  <si>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</si>
  <si>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</si>
  <si>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</si>
  <si>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</si>
  <si>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</si>
  <si>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</si>
  <si>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</si>
  <si>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</si>
  <si>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</si>
  <si>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</si>
  <si>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</si>
  <si>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</si>
  <si>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</si>
  <si>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</si>
  <si>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</si>
  <si>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</si>
  <si>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</si>
  <si>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</si>
  <si>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</si>
  <si>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</si>
  <si>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</si>
  <si>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</si>
  <si>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</si>
  <si>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</si>
  <si>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</si>
  <si>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</si>
  <si>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</si>
  <si>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</si>
  <si>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</si>
  <si>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</si>
  <si>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</si>
  <si>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</si>
  <si>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</si>
  <si>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</si>
  <si>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</si>
  <si>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</si>
  <si>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</si>
  <si>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</si>
  <si>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</si>
  <si>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</si>
  <si>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</si>
  <si>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</si>
  <si>
    <t>FWH_APP_ID</t>
    <phoneticPr fontId="1" type="noConversion"/>
  </si>
  <si>
    <t>1:图文信息 2:文字信息 3:图片信息 4:语音信息 5:视频信息 6:音乐信息</t>
    <phoneticPr fontId="1" type="noConversion"/>
  </si>
  <si>
    <t>0:明文模式 1:加密模式 2:兼容模式</t>
    <phoneticPr fontId="1" type="noConversion"/>
  </si>
  <si>
    <t xml:space="preserve">1:加密 2:明文 3:兼容 </t>
    <phoneticPr fontId="1" type="noConversion"/>
  </si>
  <si>
    <t>WC_WEI_FANS</t>
    <phoneticPr fontId="1" type="noConversion"/>
  </si>
  <si>
    <t>WC_WEI_ACCESSTOKEN</t>
    <phoneticPr fontId="1" type="noConversion"/>
  </si>
  <si>
    <t>FWH_SUBSCRIBE_MSG</t>
    <phoneticPr fontId="1" type="noConversion"/>
  </si>
  <si>
    <t>1:关键字回复 2:默认回复 3：关注回复</t>
    <phoneticPr fontId="1" type="noConversion"/>
  </si>
  <si>
    <t>WKG_KEYWORDS</t>
    <phoneticPr fontId="1" type="noConversion"/>
  </si>
  <si>
    <t>WKG_WMG_ID</t>
    <phoneticPr fontId="1" type="noConversion"/>
  </si>
  <si>
    <t>WMG_APP_ID</t>
    <phoneticPr fontId="1" type="noConversion"/>
  </si>
  <si>
    <t>WKG_APP_ID</t>
    <phoneticPr fontId="1" type="noConversion"/>
  </si>
  <si>
    <t>赛事</t>
    <phoneticPr fontId="1" type="noConversion"/>
  </si>
  <si>
    <t>赛事名称</t>
    <phoneticPr fontId="1" type="noConversion"/>
  </si>
  <si>
    <t>WC_MATCH</t>
    <phoneticPr fontId="1" type="noConversion"/>
  </si>
  <si>
    <t>WMA_ID</t>
    <phoneticPr fontId="1" type="noConversion"/>
  </si>
  <si>
    <t>地点</t>
    <phoneticPr fontId="1" type="noConversion"/>
  </si>
  <si>
    <t>比赛时间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</si>
  <si>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</si>
  <si>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</si>
  <si>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</si>
  <si>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项目概述</t>
    <phoneticPr fontId="1" type="noConversion"/>
  </si>
  <si>
    <t>所属年份</t>
    <phoneticPr fontId="1" type="noConversion"/>
  </si>
  <si>
    <t>界别</t>
    <phoneticPr fontId="1" type="noConversion"/>
  </si>
  <si>
    <t>上届赛事ID</t>
    <phoneticPr fontId="1" type="noConversion"/>
  </si>
  <si>
    <t xml:space="preserve">NULL </t>
    <phoneticPr fontId="1" type="noConversion"/>
  </si>
  <si>
    <t>WMA_NAME</t>
    <phoneticPr fontId="1" type="noConversion"/>
  </si>
  <si>
    <t>WMA_PLACE</t>
    <phoneticPr fontId="1" type="noConversion"/>
  </si>
  <si>
    <t>WMA_RUNTIME</t>
    <phoneticPr fontId="1" type="noConversion"/>
  </si>
  <si>
    <t>WMA_GAME_PROJECT</t>
    <phoneticPr fontId="1" type="noConversion"/>
  </si>
  <si>
    <t>WMA_YEAR</t>
    <phoneticPr fontId="1" type="noConversion"/>
  </si>
  <si>
    <t>WMA_SESSION_INDEX</t>
    <phoneticPr fontId="1" type="noConversion"/>
  </si>
  <si>
    <t>WMA_LAST_SESSION_ID</t>
    <phoneticPr fontId="1" type="noConversion"/>
  </si>
  <si>
    <t>WMA_STATUS</t>
    <phoneticPr fontId="1" type="noConversion"/>
  </si>
  <si>
    <t>WMA_DESC</t>
    <phoneticPr fontId="1" type="noConversion"/>
  </si>
  <si>
    <t>WMA_REGISTOR</t>
    <phoneticPr fontId="1" type="noConversion"/>
  </si>
  <si>
    <t>WMA_REGIST_DATE</t>
    <phoneticPr fontId="1" type="noConversion"/>
  </si>
  <si>
    <t>从地点表中取值组合而成</t>
    <phoneticPr fontId="1" type="noConversion"/>
  </si>
  <si>
    <t>100公里超马/50公里越野/山地越野/全程42.195KM/半程21.0975KM/10公里/5公里</t>
    <phoneticPr fontId="1" type="noConversion"/>
  </si>
  <si>
    <t>1000：可用 2000：作废 3000：过期完赛</t>
    <phoneticPr fontId="1" type="noConversion"/>
  </si>
  <si>
    <t>赛事项目明细表</t>
    <phoneticPr fontId="1" type="noConversion"/>
  </si>
  <si>
    <t>WC_MATCH_PROJECT</t>
    <phoneticPr fontId="1" type="noConversion"/>
  </si>
  <si>
    <t>WMP_ID</t>
    <phoneticPr fontId="1" type="noConversion"/>
  </si>
  <si>
    <t>赛事ID</t>
    <phoneticPr fontId="1" type="noConversion"/>
  </si>
  <si>
    <t>0:100公里超马 1:50公里越野 2：全程</t>
    <phoneticPr fontId="1" type="noConversion"/>
  </si>
  <si>
    <t>项目代码</t>
    <phoneticPr fontId="1" type="noConversion"/>
  </si>
  <si>
    <t>额定人数</t>
    <phoneticPr fontId="1" type="noConversion"/>
  </si>
  <si>
    <t>官方报名费用</t>
    <phoneticPr fontId="1" type="noConversion"/>
  </si>
  <si>
    <t>WMP_WMA_ID</t>
    <phoneticPr fontId="1" type="noConversion"/>
  </si>
  <si>
    <t>WMP_PROJECT_CODE</t>
    <phoneticPr fontId="1" type="noConversion"/>
  </si>
  <si>
    <t>WMP_REGIST_FEE</t>
    <phoneticPr fontId="1" type="noConversion"/>
  </si>
  <si>
    <t>DOUBLE</t>
  </si>
  <si>
    <t>11,2</t>
    <phoneticPr fontId="1" type="noConversion"/>
  </si>
  <si>
    <t>WMP_DESC</t>
    <phoneticPr fontId="1" type="noConversion"/>
  </si>
  <si>
    <t>WMP_PERSON_NUMBER</t>
    <phoneticPr fontId="1" type="noConversion"/>
  </si>
  <si>
    <t>WMP_STATUS</t>
    <phoneticPr fontId="1" type="noConversion"/>
  </si>
  <si>
    <t>WMP_REGISTOR</t>
    <phoneticPr fontId="1" type="noConversion"/>
  </si>
  <si>
    <t>WMP_REGIST_DATE</t>
    <phoneticPr fontId="1" type="noConversion"/>
  </si>
  <si>
    <t>团报活动信息</t>
    <phoneticPr fontId="1" type="noConversion"/>
  </si>
  <si>
    <t>WC_TEAM_ACTIVITY</t>
    <phoneticPr fontId="1" type="noConversion"/>
  </si>
  <si>
    <t>项目ID</t>
    <phoneticPr fontId="1" type="noConversion"/>
  </si>
  <si>
    <t>活动分类</t>
    <phoneticPr fontId="1" type="noConversion"/>
  </si>
  <si>
    <t>WTA_STATUS</t>
    <phoneticPr fontId="1" type="noConversion"/>
  </si>
  <si>
    <t>WTA_REGISTOR</t>
    <phoneticPr fontId="1" type="noConversion"/>
  </si>
  <si>
    <t>WTA_REGIST_DATE</t>
    <phoneticPr fontId="1" type="noConversion"/>
  </si>
  <si>
    <t>WTA_WMA_ID</t>
    <phoneticPr fontId="1" type="noConversion"/>
  </si>
  <si>
    <t>WTA_WMP_ID</t>
    <phoneticPr fontId="1" type="noConversion"/>
  </si>
  <si>
    <t>WTA_TYPE</t>
    <phoneticPr fontId="1" type="noConversion"/>
  </si>
  <si>
    <t>费用</t>
    <phoneticPr fontId="1" type="noConversion"/>
  </si>
  <si>
    <t>WTA_FEE</t>
    <phoneticPr fontId="1" type="noConversion"/>
  </si>
  <si>
    <t>负责人</t>
    <phoneticPr fontId="1" type="noConversion"/>
  </si>
  <si>
    <t>WTA_ADMIN</t>
    <phoneticPr fontId="1" type="noConversion"/>
  </si>
  <si>
    <t>收费截止时间</t>
    <phoneticPr fontId="1" type="noConversion"/>
  </si>
  <si>
    <t>WTA_DESC</t>
    <phoneticPr fontId="1" type="noConversion"/>
  </si>
  <si>
    <t>活动开始地点</t>
    <phoneticPr fontId="1" type="noConversion"/>
  </si>
  <si>
    <t>活动结束地点</t>
    <phoneticPr fontId="1" type="noConversion"/>
  </si>
  <si>
    <t>WTA_DIDIAN_END</t>
    <phoneticPr fontId="1" type="noConversion"/>
  </si>
  <si>
    <t>包车出发上车地点 其余均是一个地点</t>
    <phoneticPr fontId="1" type="noConversion"/>
  </si>
  <si>
    <t xml:space="preserve">包车返程上车地点 </t>
    <phoneticPr fontId="1" type="noConversion"/>
  </si>
  <si>
    <t>收费开始时间</t>
    <phoneticPr fontId="1" type="noConversion"/>
  </si>
  <si>
    <t>活动开始集合时间</t>
    <phoneticPr fontId="1" type="noConversion"/>
  </si>
  <si>
    <t>活动结束集合时间</t>
    <phoneticPr fontId="1" type="noConversion"/>
  </si>
  <si>
    <t>WTA_DIDIAN_START</t>
    <phoneticPr fontId="1" type="noConversion"/>
  </si>
  <si>
    <t>WTA_JIHE_STARTTIME</t>
    <phoneticPr fontId="1" type="noConversion"/>
  </si>
  <si>
    <t>WTA_JIHE_ENDTIME</t>
    <phoneticPr fontId="1" type="noConversion"/>
  </si>
  <si>
    <t>单位：元 最多到分</t>
    <phoneticPr fontId="1" type="noConversion"/>
  </si>
  <si>
    <t>WTA_FEE_START_TIME</t>
    <phoneticPr fontId="1" type="noConversion"/>
  </si>
  <si>
    <t>WTA_FEE_END_TIME</t>
    <phoneticPr fontId="1" type="noConversion"/>
  </si>
  <si>
    <t>WC_ADMIN_REGISTION</t>
    <phoneticPr fontId="1" type="noConversion"/>
  </si>
  <si>
    <t>WAR_ID</t>
    <phoneticPr fontId="1" type="noConversion"/>
  </si>
  <si>
    <t>WAR_WMA_ID</t>
    <phoneticPr fontId="1" type="noConversion"/>
  </si>
  <si>
    <t>WAR_WMP_ID</t>
    <phoneticPr fontId="1" type="noConversion"/>
  </si>
  <si>
    <t>WTA_ID</t>
    <phoneticPr fontId="1" type="noConversion"/>
  </si>
  <si>
    <t>WAR_DESC</t>
    <phoneticPr fontId="1" type="noConversion"/>
  </si>
  <si>
    <t>WAR_STATUS</t>
    <phoneticPr fontId="1" type="noConversion"/>
  </si>
  <si>
    <t>WAR_REGISTOR</t>
    <phoneticPr fontId="1" type="noConversion"/>
  </si>
  <si>
    <t>WAR_REGIST_DATE</t>
    <phoneticPr fontId="1" type="noConversion"/>
  </si>
  <si>
    <t>服装号码</t>
    <phoneticPr fontId="1" type="noConversion"/>
  </si>
  <si>
    <t>缴费方式</t>
    <phoneticPr fontId="1" type="noConversion"/>
  </si>
  <si>
    <t>实际缴纳报名费用</t>
    <phoneticPr fontId="1" type="noConversion"/>
  </si>
  <si>
    <t>是否包车</t>
    <phoneticPr fontId="1" type="noConversion"/>
  </si>
  <si>
    <t>包车活动ID</t>
    <phoneticPr fontId="1" type="noConversion"/>
  </si>
  <si>
    <t>是否缴纳包车费</t>
    <phoneticPr fontId="1" type="noConversion"/>
  </si>
  <si>
    <t>实际缴纳包车费</t>
    <phoneticPr fontId="1" type="noConversion"/>
  </si>
  <si>
    <t>是否住宿</t>
    <phoneticPr fontId="1" type="noConversion"/>
  </si>
  <si>
    <t>住宿活动ID</t>
    <phoneticPr fontId="1" type="noConversion"/>
  </si>
  <si>
    <t>是否缴纳住宿费</t>
    <phoneticPr fontId="1" type="noConversion"/>
  </si>
  <si>
    <t>实际缴纳住宿费用</t>
    <phoneticPr fontId="1" type="noConversion"/>
  </si>
  <si>
    <t>缴纳包车费用方式</t>
    <phoneticPr fontId="1" type="noConversion"/>
  </si>
  <si>
    <t>缴费时间</t>
    <phoneticPr fontId="1" type="noConversion"/>
  </si>
  <si>
    <t>包车备注</t>
    <phoneticPr fontId="1" type="noConversion"/>
  </si>
  <si>
    <t>人员赛事报名信息</t>
    <phoneticPr fontId="1" type="noConversion"/>
  </si>
  <si>
    <t xml:space="preserve"> 0：报名 1：包车 2：住宿 3：聚餐 4：其他活动</t>
    <phoneticPr fontId="1" type="noConversion"/>
  </si>
  <si>
    <t>报名费用缴纳时间</t>
    <phoneticPr fontId="1" type="noConversion"/>
  </si>
  <si>
    <t>是否交报名费</t>
    <phoneticPr fontId="1" type="noConversion"/>
  </si>
  <si>
    <t>装备领用方式</t>
    <phoneticPr fontId="1" type="noConversion"/>
  </si>
  <si>
    <t>装备代领人</t>
    <phoneticPr fontId="1" type="noConversion"/>
  </si>
  <si>
    <t>装备代领人联系方式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</si>
</sst>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  <xf numFmtId="0" fontId="6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right" vertical="center" wrapText="1"/>
    </xf>
    <xf numFmtId="0" fontId="5" fillId="3" borderId="11" xfId="1" quotePrefix="1" applyFont="1" applyFill="1" applyBorder="1" applyAlignment="1">
      <alignment horizontal="center" vertical="center" wrapText="1"/>
    </xf>
    <xf numFmtId="0" fontId="6" fillId="4" borderId="11" xfId="1" applyFont="1" applyFill="1" applyBorder="1" applyAlignment="1">
      <alignment wrapText="1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103" workbookViewId="0">
      <selection activeCell="I134" sqref="I134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42" t="s">
        <v>11</v>
      </c>
      <c r="B1" s="143"/>
      <c r="C1" s="144" t="s">
        <v>206</v>
      </c>
      <c r="D1" s="145"/>
      <c r="E1" s="142" t="s">
        <v>12</v>
      </c>
      <c r="F1" s="143"/>
      <c r="G1" s="48"/>
      <c r="H1" s="48"/>
      <c r="I1" s="48"/>
      <c r="J1" s="48"/>
      <c r="K1" s="140" t="s">
        <v>689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42" t="s">
        <v>0</v>
      </c>
      <c r="B2" s="143"/>
      <c r="C2" s="144" t="s">
        <v>517</v>
      </c>
      <c r="D2" s="145"/>
      <c r="E2" s="142" t="s">
        <v>13</v>
      </c>
      <c r="F2" s="143"/>
      <c r="G2" s="48"/>
      <c r="H2" s="48"/>
      <c r="I2" s="48"/>
      <c r="J2" s="48"/>
      <c r="K2" s="141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42" t="s">
        <v>1</v>
      </c>
      <c r="B3" s="143"/>
      <c r="C3" s="146" t="s">
        <v>501</v>
      </c>
      <c r="D3" s="147"/>
      <c r="E3" s="147"/>
      <c r="F3" s="147"/>
      <c r="G3" s="147"/>
      <c r="H3" s="147"/>
      <c r="I3" s="147"/>
      <c r="J3" s="147"/>
      <c r="K3" s="148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563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522</v>
      </c>
      <c r="C8" s="5" t="s">
        <v>690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691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564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528</v>
      </c>
      <c r="C15" s="100" t="s">
        <v>565</v>
      </c>
      <c r="D15" s="100" t="s">
        <v>529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693</v>
      </c>
      <c r="C16" s="100" t="s">
        <v>694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42" t="s">
        <v>11</v>
      </c>
      <c r="B25" s="143"/>
      <c r="C25" s="144" t="s">
        <v>206</v>
      </c>
      <c r="D25" s="145"/>
      <c r="E25" s="142" t="s">
        <v>12</v>
      </c>
      <c r="F25" s="143"/>
      <c r="G25" s="61"/>
      <c r="H25" s="61"/>
      <c r="I25" s="61"/>
      <c r="J25" s="61"/>
      <c r="K25" s="140" t="s">
        <v>272</v>
      </c>
      <c r="L25" s="11" t="str">
        <f>"-- "&amp;C26</f>
        <v>-- 管理员表</v>
      </c>
    </row>
    <row r="26" spans="1:30">
      <c r="A26" s="142" t="s">
        <v>0</v>
      </c>
      <c r="B26" s="143"/>
      <c r="C26" s="144" t="s">
        <v>211</v>
      </c>
      <c r="D26" s="145"/>
      <c r="E26" s="142" t="s">
        <v>13</v>
      </c>
      <c r="F26" s="143"/>
      <c r="G26" s="61"/>
      <c r="H26" s="61"/>
      <c r="I26" s="61"/>
      <c r="J26" s="61"/>
      <c r="K26" s="141"/>
      <c r="L26" s="11" t="str">
        <f>"-- "&amp;C27</f>
        <v xml:space="preserve">-- </v>
      </c>
    </row>
    <row r="27" spans="1:30">
      <c r="A27" s="142" t="s">
        <v>1</v>
      </c>
      <c r="B27" s="143"/>
      <c r="C27" s="146"/>
      <c r="D27" s="147"/>
      <c r="E27" s="147"/>
      <c r="F27" s="147"/>
      <c r="G27" s="147"/>
      <c r="H27" s="147"/>
      <c r="I27" s="147"/>
      <c r="J27" s="147"/>
      <c r="K27" s="148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744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566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567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568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569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502</v>
      </c>
      <c r="C39" s="67" t="s">
        <v>503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42" t="s">
        <v>11</v>
      </c>
      <c r="B42" s="143"/>
      <c r="C42" s="144" t="s">
        <v>219</v>
      </c>
      <c r="D42" s="145"/>
      <c r="E42" s="142" t="s">
        <v>12</v>
      </c>
      <c r="F42" s="143"/>
      <c r="G42" s="61"/>
      <c r="H42" s="61"/>
      <c r="I42" s="61"/>
      <c r="J42" s="61"/>
      <c r="K42" s="140" t="s">
        <v>570</v>
      </c>
      <c r="L42" s="11" t="str">
        <f>"-- "&amp;C43</f>
        <v>-- 角色表</v>
      </c>
    </row>
    <row r="43" spans="1:12">
      <c r="A43" s="142" t="s">
        <v>0</v>
      </c>
      <c r="B43" s="143"/>
      <c r="C43" s="144" t="s">
        <v>217</v>
      </c>
      <c r="D43" s="145"/>
      <c r="E43" s="142" t="s">
        <v>13</v>
      </c>
      <c r="F43" s="143"/>
      <c r="G43" s="61"/>
      <c r="H43" s="61"/>
      <c r="I43" s="61"/>
      <c r="J43" s="61"/>
      <c r="K43" s="141"/>
      <c r="L43" s="11" t="str">
        <f>"-- "&amp;C44</f>
        <v xml:space="preserve">-- </v>
      </c>
    </row>
    <row r="44" spans="1:12">
      <c r="A44" s="142" t="s">
        <v>1</v>
      </c>
      <c r="B44" s="143"/>
      <c r="C44" s="146"/>
      <c r="D44" s="147"/>
      <c r="E44" s="147"/>
      <c r="F44" s="147"/>
      <c r="G44" s="147"/>
      <c r="H44" s="147"/>
      <c r="I44" s="147"/>
      <c r="J44" s="147"/>
      <c r="K44" s="148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42" t="s">
        <v>11</v>
      </c>
      <c r="B54" s="143"/>
      <c r="C54" s="144" t="s">
        <v>220</v>
      </c>
      <c r="D54" s="145"/>
      <c r="E54" s="142" t="s">
        <v>12</v>
      </c>
      <c r="F54" s="143"/>
      <c r="G54" s="61"/>
      <c r="H54" s="61"/>
      <c r="I54" s="61"/>
      <c r="J54" s="61"/>
      <c r="K54" s="140" t="s">
        <v>263</v>
      </c>
      <c r="L54" s="11" t="str">
        <f>"-- "&amp;C55</f>
        <v>-- 管理员-角色表</v>
      </c>
    </row>
    <row r="55" spans="1:12">
      <c r="A55" s="142" t="s">
        <v>0</v>
      </c>
      <c r="B55" s="143"/>
      <c r="C55" s="144" t="s">
        <v>218</v>
      </c>
      <c r="D55" s="145"/>
      <c r="E55" s="142" t="s">
        <v>13</v>
      </c>
      <c r="F55" s="143"/>
      <c r="G55" s="61"/>
      <c r="H55" s="61"/>
      <c r="I55" s="61"/>
      <c r="J55" s="61"/>
      <c r="K55" s="141"/>
      <c r="L55" s="11" t="str">
        <f>"-- "&amp;C56</f>
        <v xml:space="preserve">-- </v>
      </c>
    </row>
    <row r="56" spans="1:12">
      <c r="A56" s="142" t="s">
        <v>1</v>
      </c>
      <c r="B56" s="143"/>
      <c r="C56" s="146"/>
      <c r="D56" s="147"/>
      <c r="E56" s="147"/>
      <c r="F56" s="147"/>
      <c r="G56" s="147"/>
      <c r="H56" s="147"/>
      <c r="I56" s="147"/>
      <c r="J56" s="147"/>
      <c r="K56" s="148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571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42" t="s">
        <v>11</v>
      </c>
      <c r="B64" s="143"/>
      <c r="C64" s="144" t="s">
        <v>221</v>
      </c>
      <c r="D64" s="145"/>
      <c r="E64" s="142" t="s">
        <v>12</v>
      </c>
      <c r="F64" s="143"/>
      <c r="G64" s="61"/>
      <c r="H64" s="61"/>
      <c r="I64" s="61"/>
      <c r="J64" s="61"/>
      <c r="K64" s="140" t="s">
        <v>256</v>
      </c>
      <c r="L64" s="11" t="str">
        <f>"-- "&amp;C65</f>
        <v>-- 管理员-菜单表</v>
      </c>
    </row>
    <row r="65" spans="1:12">
      <c r="A65" s="142" t="s">
        <v>0</v>
      </c>
      <c r="B65" s="143"/>
      <c r="C65" s="144" t="s">
        <v>224</v>
      </c>
      <c r="D65" s="145"/>
      <c r="E65" s="142" t="s">
        <v>13</v>
      </c>
      <c r="F65" s="143"/>
      <c r="G65" s="61"/>
      <c r="H65" s="61"/>
      <c r="I65" s="61"/>
      <c r="J65" s="61"/>
      <c r="K65" s="141"/>
      <c r="L65" s="11" t="str">
        <f>"-- "&amp;C66</f>
        <v xml:space="preserve">-- </v>
      </c>
    </row>
    <row r="66" spans="1:12">
      <c r="A66" s="142" t="s">
        <v>1</v>
      </c>
      <c r="B66" s="143"/>
      <c r="C66" s="146"/>
      <c r="D66" s="147"/>
      <c r="E66" s="147"/>
      <c r="F66" s="147"/>
      <c r="G66" s="147"/>
      <c r="H66" s="147"/>
      <c r="I66" s="147"/>
      <c r="J66" s="147"/>
      <c r="K66" s="148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42" t="s">
        <v>11</v>
      </c>
      <c r="B74" s="143"/>
      <c r="C74" s="144" t="s">
        <v>221</v>
      </c>
      <c r="D74" s="145"/>
      <c r="E74" s="142" t="s">
        <v>12</v>
      </c>
      <c r="F74" s="143"/>
      <c r="G74" s="61"/>
      <c r="H74" s="61"/>
      <c r="I74" s="61"/>
      <c r="J74" s="61"/>
      <c r="K74" s="140" t="s">
        <v>265</v>
      </c>
      <c r="L74" s="11" t="str">
        <f>"-- "&amp;C75</f>
        <v>-- 菜单表</v>
      </c>
    </row>
    <row r="75" spans="1:12">
      <c r="A75" s="142" t="s">
        <v>0</v>
      </c>
      <c r="B75" s="143"/>
      <c r="C75" s="144" t="s">
        <v>222</v>
      </c>
      <c r="D75" s="145"/>
      <c r="E75" s="142" t="s">
        <v>13</v>
      </c>
      <c r="F75" s="143"/>
      <c r="G75" s="61"/>
      <c r="H75" s="61"/>
      <c r="I75" s="61"/>
      <c r="J75" s="61"/>
      <c r="K75" s="141"/>
      <c r="L75" s="11" t="str">
        <f>"-- "&amp;C76</f>
        <v xml:space="preserve">-- </v>
      </c>
    </row>
    <row r="76" spans="1:12">
      <c r="A76" s="142" t="s">
        <v>1</v>
      </c>
      <c r="B76" s="143"/>
      <c r="C76" s="146"/>
      <c r="D76" s="147"/>
      <c r="E76" s="147"/>
      <c r="F76" s="147"/>
      <c r="G76" s="147"/>
      <c r="H76" s="147"/>
      <c r="I76" s="147"/>
      <c r="J76" s="147"/>
      <c r="K76" s="148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42" t="s">
        <v>11</v>
      </c>
      <c r="B90" s="143"/>
      <c r="C90" s="144" t="s">
        <v>221</v>
      </c>
      <c r="D90" s="145"/>
      <c r="E90" s="142" t="s">
        <v>12</v>
      </c>
      <c r="F90" s="143"/>
      <c r="G90" s="61"/>
      <c r="H90" s="61"/>
      <c r="I90" s="61"/>
      <c r="J90" s="61"/>
      <c r="K90" s="140" t="s">
        <v>257</v>
      </c>
      <c r="L90" s="11" t="str">
        <f>"-- "&amp;C91</f>
        <v>-- 角色-菜单表</v>
      </c>
    </row>
    <row r="91" spans="1:12">
      <c r="A91" s="142" t="s">
        <v>0</v>
      </c>
      <c r="B91" s="143"/>
      <c r="C91" s="144" t="s">
        <v>223</v>
      </c>
      <c r="D91" s="145"/>
      <c r="E91" s="142" t="s">
        <v>13</v>
      </c>
      <c r="F91" s="143"/>
      <c r="G91" s="61"/>
      <c r="H91" s="61"/>
      <c r="I91" s="61"/>
      <c r="J91" s="61"/>
      <c r="K91" s="141"/>
      <c r="L91" s="11" t="str">
        <f>"-- "&amp;C92</f>
        <v xml:space="preserve">-- </v>
      </c>
    </row>
    <row r="92" spans="1:12">
      <c r="A92" s="142" t="s">
        <v>1</v>
      </c>
      <c r="B92" s="143"/>
      <c r="C92" s="146"/>
      <c r="D92" s="147"/>
      <c r="E92" s="147"/>
      <c r="F92" s="147"/>
      <c r="G92" s="147"/>
      <c r="H92" s="147"/>
      <c r="I92" s="147"/>
      <c r="J92" s="147"/>
      <c r="K92" s="148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42" t="s">
        <v>11</v>
      </c>
      <c r="B1" s="143"/>
      <c r="C1" s="153" t="s">
        <v>22</v>
      </c>
      <c r="D1" s="153"/>
      <c r="E1" s="154" t="s">
        <v>12</v>
      </c>
      <c r="F1" s="154"/>
      <c r="G1" s="22"/>
      <c r="H1" s="22"/>
      <c r="I1" s="22"/>
      <c r="J1" s="155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42" t="s">
        <v>0</v>
      </c>
      <c r="B2" s="143"/>
      <c r="C2" s="152" t="s">
        <v>137</v>
      </c>
      <c r="D2" s="153"/>
      <c r="E2" s="154" t="s">
        <v>13</v>
      </c>
      <c r="F2" s="154"/>
      <c r="G2" s="22"/>
      <c r="H2" s="22"/>
      <c r="I2" s="22"/>
      <c r="J2" s="156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42" t="s">
        <v>1</v>
      </c>
      <c r="B3" s="143"/>
      <c r="C3" s="150" t="s">
        <v>23</v>
      </c>
      <c r="D3" s="151"/>
      <c r="E3" s="151"/>
      <c r="F3" s="151"/>
      <c r="G3" s="151"/>
      <c r="H3" s="151"/>
      <c r="I3" s="151"/>
      <c r="J3" s="151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42" t="s">
        <v>11</v>
      </c>
      <c r="B29" s="149"/>
      <c r="C29" s="152" t="s">
        <v>59</v>
      </c>
      <c r="D29" s="153"/>
      <c r="E29" s="154" t="s">
        <v>12</v>
      </c>
      <c r="F29" s="154"/>
      <c r="G29" s="31"/>
      <c r="H29" s="31"/>
      <c r="I29" s="31"/>
      <c r="J29" s="155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42" t="s">
        <v>0</v>
      </c>
      <c r="B30" s="149"/>
      <c r="C30" s="152" t="s">
        <v>138</v>
      </c>
      <c r="D30" s="153"/>
      <c r="E30" s="154" t="s">
        <v>13</v>
      </c>
      <c r="F30" s="154"/>
      <c r="G30" s="31"/>
      <c r="H30" s="31"/>
      <c r="I30" s="31"/>
      <c r="J30" s="156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42" t="s">
        <v>1</v>
      </c>
      <c r="B31" s="149"/>
      <c r="C31" s="150" t="s">
        <v>40</v>
      </c>
      <c r="D31" s="151"/>
      <c r="E31" s="151"/>
      <c r="F31" s="151"/>
      <c r="G31" s="151"/>
      <c r="H31" s="151"/>
      <c r="I31" s="151"/>
      <c r="J31" s="151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42" t="s">
        <v>11</v>
      </c>
      <c r="B52" s="149"/>
      <c r="C52" s="152" t="s">
        <v>77</v>
      </c>
      <c r="D52" s="153"/>
      <c r="E52" s="154" t="s">
        <v>12</v>
      </c>
      <c r="F52" s="154"/>
      <c r="G52" s="31"/>
      <c r="H52" s="31"/>
      <c r="I52" s="31"/>
      <c r="J52" s="155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42" t="s">
        <v>0</v>
      </c>
      <c r="B53" s="149"/>
      <c r="C53" s="152" t="s">
        <v>69</v>
      </c>
      <c r="D53" s="153"/>
      <c r="E53" s="154" t="s">
        <v>13</v>
      </c>
      <c r="F53" s="154"/>
      <c r="G53" s="31"/>
      <c r="H53" s="31"/>
      <c r="I53" s="31"/>
      <c r="J53" s="156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42" t="s">
        <v>1</v>
      </c>
      <c r="B54" s="149"/>
      <c r="C54" s="150" t="s">
        <v>78</v>
      </c>
      <c r="D54" s="151"/>
      <c r="E54" s="151"/>
      <c r="F54" s="151"/>
      <c r="G54" s="151"/>
      <c r="H54" s="151"/>
      <c r="I54" s="151"/>
      <c r="J54" s="151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42" t="s">
        <v>11</v>
      </c>
      <c r="B74" s="149"/>
      <c r="C74" s="152" t="s">
        <v>99</v>
      </c>
      <c r="D74" s="153"/>
      <c r="E74" s="154" t="s">
        <v>12</v>
      </c>
      <c r="F74" s="154"/>
      <c r="G74" s="31"/>
      <c r="H74" s="31"/>
      <c r="I74" s="31"/>
      <c r="J74" s="155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42" t="s">
        <v>0</v>
      </c>
      <c r="B75" s="149"/>
      <c r="C75" s="152" t="s">
        <v>100</v>
      </c>
      <c r="D75" s="153"/>
      <c r="E75" s="154" t="s">
        <v>13</v>
      </c>
      <c r="F75" s="154"/>
      <c r="G75" s="31"/>
      <c r="H75" s="31"/>
      <c r="I75" s="31"/>
      <c r="J75" s="156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42" t="s">
        <v>1</v>
      </c>
      <c r="B76" s="149"/>
      <c r="C76" s="150" t="s">
        <v>145</v>
      </c>
      <c r="D76" s="151"/>
      <c r="E76" s="151"/>
      <c r="F76" s="151"/>
      <c r="G76" s="151"/>
      <c r="H76" s="151"/>
      <c r="I76" s="151"/>
      <c r="J76" s="151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42" t="s">
        <v>11</v>
      </c>
      <c r="B89" s="143"/>
      <c r="C89" s="152" t="s">
        <v>106</v>
      </c>
      <c r="D89" s="153"/>
      <c r="E89" s="154" t="s">
        <v>12</v>
      </c>
      <c r="F89" s="154"/>
      <c r="G89" s="31"/>
      <c r="H89" s="31"/>
      <c r="I89" s="31"/>
      <c r="J89" s="155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42" t="s">
        <v>0</v>
      </c>
      <c r="B90" s="143"/>
      <c r="C90" s="152" t="s">
        <v>164</v>
      </c>
      <c r="D90" s="153"/>
      <c r="E90" s="154" t="s">
        <v>13</v>
      </c>
      <c r="F90" s="154"/>
      <c r="G90" s="31"/>
      <c r="H90" s="31"/>
      <c r="I90" s="31"/>
      <c r="J90" s="156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42" t="s">
        <v>1</v>
      </c>
      <c r="B91" s="143"/>
      <c r="C91" s="150"/>
      <c r="D91" s="151"/>
      <c r="E91" s="151"/>
      <c r="F91" s="151"/>
      <c r="G91" s="151"/>
      <c r="H91" s="151"/>
      <c r="I91" s="151"/>
      <c r="J91" s="151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42" t="s">
        <v>11</v>
      </c>
      <c r="B111" s="143"/>
      <c r="C111" s="152" t="s">
        <v>107</v>
      </c>
      <c r="D111" s="153"/>
      <c r="E111" s="154" t="s">
        <v>12</v>
      </c>
      <c r="F111" s="154"/>
      <c r="G111" s="22"/>
      <c r="H111" s="22"/>
      <c r="I111" s="17"/>
      <c r="J111" s="155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42" t="s">
        <v>0</v>
      </c>
      <c r="B112" s="143"/>
      <c r="C112" s="152" t="s">
        <v>108</v>
      </c>
      <c r="D112" s="153"/>
      <c r="E112" s="154" t="s">
        <v>13</v>
      </c>
      <c r="F112" s="154"/>
      <c r="G112" s="22"/>
      <c r="H112" s="22"/>
      <c r="I112" s="17"/>
      <c r="J112" s="156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42" t="s">
        <v>1</v>
      </c>
      <c r="B113" s="143"/>
      <c r="C113" s="150"/>
      <c r="D113" s="151"/>
      <c r="E113" s="151"/>
      <c r="F113" s="151"/>
      <c r="G113" s="151"/>
      <c r="H113" s="151"/>
      <c r="I113" s="151"/>
      <c r="J113" s="151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52:B52"/>
    <mergeCell ref="C52:D52"/>
    <mergeCell ref="E52:F52"/>
    <mergeCell ref="J52:J53"/>
    <mergeCell ref="A53:B53"/>
    <mergeCell ref="C53:D53"/>
    <mergeCell ref="E53:F53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1:B1"/>
    <mergeCell ref="C1:D1"/>
    <mergeCell ref="E1:F1"/>
    <mergeCell ref="J1:J2"/>
    <mergeCell ref="A2:B2"/>
    <mergeCell ref="C2:D2"/>
    <mergeCell ref="E2:F2"/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topLeftCell="A10" workbookViewId="0">
      <selection activeCell="I30" sqref="I30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42" t="s">
        <v>11</v>
      </c>
      <c r="B1" s="143"/>
      <c r="C1" s="144" t="s">
        <v>386</v>
      </c>
      <c r="D1" s="145"/>
      <c r="E1" s="142" t="s">
        <v>12</v>
      </c>
      <c r="F1" s="143"/>
      <c r="G1" s="94"/>
      <c r="H1" s="94"/>
      <c r="I1" s="94"/>
      <c r="J1" s="94"/>
      <c r="K1" s="140" t="s">
        <v>686</v>
      </c>
      <c r="L1" s="11" t="str">
        <f>"-- "&amp;C2</f>
        <v>-- 会员表</v>
      </c>
    </row>
    <row r="2" spans="1:12">
      <c r="A2" s="142" t="s">
        <v>0</v>
      </c>
      <c r="B2" s="143"/>
      <c r="C2" s="157" t="s">
        <v>504</v>
      </c>
      <c r="D2" s="145"/>
      <c r="E2" s="142" t="s">
        <v>13</v>
      </c>
      <c r="F2" s="143"/>
      <c r="G2" s="94"/>
      <c r="H2" s="94"/>
      <c r="I2" s="94"/>
      <c r="J2" s="94"/>
      <c r="K2" s="141"/>
      <c r="L2" s="11" t="str">
        <f>"-- "&amp;C3</f>
        <v xml:space="preserve">-- </v>
      </c>
    </row>
    <row r="3" spans="1:12">
      <c r="A3" s="142" t="s">
        <v>1</v>
      </c>
      <c r="B3" s="143"/>
      <c r="C3" s="146"/>
      <c r="D3" s="147"/>
      <c r="E3" s="147"/>
      <c r="F3" s="147"/>
      <c r="G3" s="147"/>
      <c r="H3" s="147"/>
      <c r="I3" s="147"/>
      <c r="J3" s="147"/>
      <c r="K3" s="148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506</v>
      </c>
      <c r="C7" s="82" t="s">
        <v>687</v>
      </c>
      <c r="D7" s="82" t="s">
        <v>44</v>
      </c>
      <c r="E7" s="82"/>
      <c r="F7" s="82" t="s">
        <v>25</v>
      </c>
      <c r="G7" s="83"/>
      <c r="H7" s="82"/>
      <c r="I7" s="82" t="s">
        <v>460</v>
      </c>
      <c r="J7" s="82"/>
      <c r="K7" s="55" t="s">
        <v>309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505</v>
      </c>
      <c r="C8" s="82" t="s">
        <v>606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510</v>
      </c>
      <c r="L8" s="76" t="str">
        <f t="shared" ca="1" si="0"/>
        <v>WMB_WEC_ID INT   not null,</v>
      </c>
    </row>
    <row r="9" spans="1:12">
      <c r="A9" s="81">
        <v>3</v>
      </c>
      <c r="B9" s="82" t="s">
        <v>516</v>
      </c>
      <c r="C9" s="82" t="s">
        <v>607</v>
      </c>
      <c r="D9" s="82" t="s">
        <v>518</v>
      </c>
      <c r="E9" s="82"/>
      <c r="F9" s="82"/>
      <c r="G9" s="83"/>
      <c r="H9" s="82"/>
      <c r="I9" s="82"/>
      <c r="J9" s="82" t="s">
        <v>519</v>
      </c>
      <c r="K9" s="55" t="s">
        <v>520</v>
      </c>
      <c r="L9" s="76" t="str">
        <f t="shared" ca="1" si="0"/>
        <v>WEB_WCS_ID INT   not null,</v>
      </c>
    </row>
    <row r="10" spans="1:12">
      <c r="A10" s="81">
        <v>4</v>
      </c>
      <c r="B10" s="82" t="s">
        <v>507</v>
      </c>
      <c r="C10" s="85" t="s">
        <v>608</v>
      </c>
      <c r="D10" s="82" t="s">
        <v>202</v>
      </c>
      <c r="E10" s="82">
        <v>80</v>
      </c>
      <c r="F10" s="82"/>
      <c r="G10" s="83"/>
      <c r="H10" s="82"/>
      <c r="I10" s="82" t="s">
        <v>524</v>
      </c>
      <c r="J10" s="82"/>
      <c r="K10" s="55" t="s">
        <v>508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509</v>
      </c>
      <c r="C11" s="82" t="s">
        <v>609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391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513</v>
      </c>
      <c r="C12" s="82" t="s">
        <v>610</v>
      </c>
      <c r="D12" s="82" t="s">
        <v>399</v>
      </c>
      <c r="E12" s="82">
        <v>20</v>
      </c>
      <c r="F12" s="82"/>
      <c r="G12" s="83"/>
      <c r="H12" s="82"/>
      <c r="I12" s="82"/>
      <c r="J12" s="82"/>
      <c r="K12" s="55" t="s">
        <v>514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688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515</v>
      </c>
      <c r="C14" s="82" t="s">
        <v>611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320</v>
      </c>
      <c r="C15" s="82" t="s">
        <v>612</v>
      </c>
      <c r="D15" s="82" t="s">
        <v>399</v>
      </c>
      <c r="E15" s="82">
        <v>20</v>
      </c>
      <c r="F15" s="82"/>
      <c r="G15" s="83"/>
      <c r="H15" s="82"/>
      <c r="I15" s="82"/>
      <c r="J15" s="82"/>
      <c r="K15" s="55" t="s">
        <v>400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613</v>
      </c>
      <c r="D16" s="82" t="s">
        <v>399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511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512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opLeftCell="A178" zoomScaleNormal="115" workbookViewId="0">
      <selection activeCell="K207" sqref="K207:K208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42" t="s">
        <v>291</v>
      </c>
      <c r="B1" s="143"/>
      <c r="C1" s="144" t="s">
        <v>709</v>
      </c>
      <c r="D1" s="145"/>
      <c r="E1" s="142" t="s">
        <v>293</v>
      </c>
      <c r="F1" s="143"/>
      <c r="G1" s="75"/>
      <c r="H1" s="75"/>
      <c r="I1" s="75"/>
      <c r="J1" s="75"/>
      <c r="K1" s="140" t="s">
        <v>726</v>
      </c>
      <c r="L1" s="11" t="str">
        <f>"-- "&amp;C2</f>
        <v>-- 微信账号-站点关系表</v>
      </c>
    </row>
    <row r="2" spans="1:12">
      <c r="A2" s="142" t="s">
        <v>294</v>
      </c>
      <c r="B2" s="143"/>
      <c r="C2" s="157" t="s">
        <v>459</v>
      </c>
      <c r="D2" s="145"/>
      <c r="E2" s="142" t="s">
        <v>296</v>
      </c>
      <c r="F2" s="143"/>
      <c r="G2" s="75"/>
      <c r="H2" s="75"/>
      <c r="I2" s="75"/>
      <c r="J2" s="75"/>
      <c r="K2" s="141"/>
      <c r="L2" s="11" t="str">
        <f>"-- "&amp;C3</f>
        <v xml:space="preserve">-- </v>
      </c>
    </row>
    <row r="3" spans="1:12">
      <c r="A3" s="142" t="s">
        <v>297</v>
      </c>
      <c r="B3" s="143"/>
      <c r="C3" s="146"/>
      <c r="D3" s="147"/>
      <c r="E3" s="147"/>
      <c r="F3" s="147"/>
      <c r="G3" s="147"/>
      <c r="H3" s="147"/>
      <c r="I3" s="147"/>
      <c r="J3" s="147"/>
      <c r="K3" s="148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298</v>
      </c>
      <c r="B6" s="80" t="s">
        <v>299</v>
      </c>
      <c r="C6" s="80" t="s">
        <v>300</v>
      </c>
      <c r="D6" s="80" t="s">
        <v>301</v>
      </c>
      <c r="E6" s="80" t="s">
        <v>302</v>
      </c>
      <c r="F6" s="80" t="s">
        <v>303</v>
      </c>
      <c r="G6" s="80" t="s">
        <v>148</v>
      </c>
      <c r="H6" s="80" t="s">
        <v>199</v>
      </c>
      <c r="I6" s="80" t="s">
        <v>147</v>
      </c>
      <c r="J6" s="33" t="s">
        <v>304</v>
      </c>
      <c r="K6" s="80" t="s">
        <v>305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727</v>
      </c>
      <c r="C7" s="82" t="s">
        <v>710</v>
      </c>
      <c r="D7" s="82" t="s">
        <v>307</v>
      </c>
      <c r="E7" s="82"/>
      <c r="F7" s="82" t="s">
        <v>308</v>
      </c>
      <c r="G7" s="83"/>
      <c r="H7" s="82"/>
      <c r="I7" s="82" t="s">
        <v>460</v>
      </c>
      <c r="J7" s="82"/>
      <c r="K7" s="55" t="s">
        <v>309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728</v>
      </c>
      <c r="C8" s="82" t="s">
        <v>711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388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729</v>
      </c>
      <c r="C9" s="85" t="s">
        <v>786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390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730</v>
      </c>
      <c r="C10" s="82" t="s">
        <v>712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391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731</v>
      </c>
      <c r="C11" s="82" t="s">
        <v>713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392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732</v>
      </c>
      <c r="C12" s="82" t="s">
        <v>714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393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733</v>
      </c>
      <c r="C13" s="82" t="s">
        <v>715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394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734</v>
      </c>
      <c r="C14" s="82" t="s">
        <v>716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788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735</v>
      </c>
      <c r="C15" s="82" t="s">
        <v>717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395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736</v>
      </c>
      <c r="C16" s="82" t="s">
        <v>718</v>
      </c>
      <c r="D16" s="82" t="s">
        <v>396</v>
      </c>
      <c r="E16" s="82">
        <v>1</v>
      </c>
      <c r="F16" s="82"/>
      <c r="G16" s="83"/>
      <c r="H16" s="82"/>
      <c r="I16" s="82"/>
      <c r="J16" s="82"/>
      <c r="K16" s="55" t="s">
        <v>397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737</v>
      </c>
      <c r="C17" s="82" t="s">
        <v>719</v>
      </c>
      <c r="D17" s="82" t="s">
        <v>396</v>
      </c>
      <c r="E17" s="82">
        <v>1</v>
      </c>
      <c r="F17" s="82"/>
      <c r="G17" s="83"/>
      <c r="H17" s="82"/>
      <c r="I17" s="82"/>
      <c r="J17" s="82"/>
      <c r="K17" s="55" t="s">
        <v>398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521</v>
      </c>
      <c r="C18" s="87" t="s">
        <v>720</v>
      </c>
      <c r="D18" s="87" t="s">
        <v>307</v>
      </c>
      <c r="E18" s="87"/>
      <c r="F18" s="87"/>
      <c r="G18" s="88"/>
      <c r="H18" s="87"/>
      <c r="I18" s="87"/>
      <c r="J18" s="87"/>
      <c r="K18" s="89" t="s">
        <v>523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738</v>
      </c>
      <c r="C19" s="67" t="s">
        <v>721</v>
      </c>
      <c r="D19" s="67" t="s">
        <v>307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739</v>
      </c>
      <c r="C20" s="67" t="s">
        <v>792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740</v>
      </c>
      <c r="C21" s="82" t="s">
        <v>722</v>
      </c>
      <c r="D21" s="82" t="s">
        <v>399</v>
      </c>
      <c r="E21" s="82">
        <v>20</v>
      </c>
      <c r="F21" s="82"/>
      <c r="G21" s="83"/>
      <c r="H21" s="82"/>
      <c r="I21" s="82"/>
      <c r="J21" s="82"/>
      <c r="K21" s="55" t="s">
        <v>400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741</v>
      </c>
      <c r="C22" s="82" t="s">
        <v>723</v>
      </c>
      <c r="D22" s="82" t="s">
        <v>399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742</v>
      </c>
      <c r="C23" s="82" t="s">
        <v>724</v>
      </c>
      <c r="D23" s="82" t="s">
        <v>307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743</v>
      </c>
      <c r="C24" s="82" t="s">
        <v>725</v>
      </c>
      <c r="D24" s="82" t="s">
        <v>401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42" t="s">
        <v>291</v>
      </c>
      <c r="B26" s="143"/>
      <c r="C26" s="144" t="s">
        <v>429</v>
      </c>
      <c r="D26" s="145"/>
      <c r="E26" s="142" t="s">
        <v>293</v>
      </c>
      <c r="F26" s="143"/>
      <c r="G26" s="75"/>
      <c r="H26" s="75"/>
      <c r="I26" s="75"/>
      <c r="J26" s="75"/>
      <c r="K26" s="140" t="s">
        <v>784</v>
      </c>
      <c r="L26" s="11" t="str">
        <f>"-- "&amp;C27</f>
        <v>-- 微信回复消息表</v>
      </c>
    </row>
    <row r="27" spans="1:12">
      <c r="A27" s="142" t="s">
        <v>294</v>
      </c>
      <c r="B27" s="143"/>
      <c r="C27" s="157" t="s">
        <v>430</v>
      </c>
      <c r="D27" s="145"/>
      <c r="E27" s="142" t="s">
        <v>296</v>
      </c>
      <c r="F27" s="143"/>
      <c r="G27" s="75"/>
      <c r="H27" s="75"/>
      <c r="I27" s="75"/>
      <c r="J27" s="75"/>
      <c r="K27" s="141"/>
      <c r="L27" s="11" t="str">
        <f>"-- "&amp;C28</f>
        <v xml:space="preserve">-- </v>
      </c>
    </row>
    <row r="28" spans="1:12">
      <c r="A28" s="142" t="s">
        <v>297</v>
      </c>
      <c r="B28" s="143"/>
      <c r="C28" s="146"/>
      <c r="D28" s="147"/>
      <c r="E28" s="147"/>
      <c r="F28" s="147"/>
      <c r="G28" s="147"/>
      <c r="H28" s="147"/>
      <c r="I28" s="147"/>
      <c r="J28" s="147"/>
      <c r="K28" s="148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298</v>
      </c>
      <c r="B31" s="80" t="s">
        <v>299</v>
      </c>
      <c r="C31" s="80" t="s">
        <v>300</v>
      </c>
      <c r="D31" s="80" t="s">
        <v>301</v>
      </c>
      <c r="E31" s="80" t="s">
        <v>302</v>
      </c>
      <c r="F31" s="80" t="s">
        <v>303</v>
      </c>
      <c r="G31" s="80" t="s">
        <v>148</v>
      </c>
      <c r="H31" s="80" t="s">
        <v>199</v>
      </c>
      <c r="I31" s="80" t="s">
        <v>147</v>
      </c>
      <c r="J31" s="33" t="s">
        <v>304</v>
      </c>
      <c r="K31" s="80" t="s">
        <v>305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708</v>
      </c>
      <c r="D32" s="82" t="s">
        <v>307</v>
      </c>
      <c r="E32" s="82"/>
      <c r="F32" s="82" t="s">
        <v>308</v>
      </c>
      <c r="G32" s="83"/>
      <c r="H32" s="82"/>
      <c r="I32" s="82" t="s">
        <v>460</v>
      </c>
      <c r="J32" s="82"/>
      <c r="K32" s="55" t="s">
        <v>309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707</v>
      </c>
      <c r="C33" s="67" t="s">
        <v>796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707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431</v>
      </c>
      <c r="C34" s="82" t="s">
        <v>597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432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433</v>
      </c>
      <c r="C35" s="67" t="s">
        <v>598</v>
      </c>
      <c r="D35" s="67" t="s">
        <v>399</v>
      </c>
      <c r="E35" s="67">
        <v>2000</v>
      </c>
      <c r="F35" s="67"/>
      <c r="G35" s="84"/>
      <c r="H35" s="67"/>
      <c r="I35" s="67"/>
      <c r="J35" s="67"/>
      <c r="K35" s="70" t="s">
        <v>434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435</v>
      </c>
      <c r="C36" s="82" t="s">
        <v>599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793</v>
      </c>
      <c r="L36" s="76" t="str">
        <f t="shared" ca="1" si="1"/>
        <v>WMG_REPLY_TYPE CHAR(1)   ,</v>
      </c>
    </row>
    <row r="37" spans="1:12">
      <c r="A37" s="81">
        <v>6</v>
      </c>
      <c r="B37" s="129" t="s">
        <v>436</v>
      </c>
      <c r="C37" s="82" t="s">
        <v>437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787</v>
      </c>
      <c r="L37" s="76" t="str">
        <f t="shared" ca="1" si="1"/>
        <v>WMG_MSG_TYPE CHAR(1)   ,</v>
      </c>
    </row>
    <row r="38" spans="1:12">
      <c r="A38" s="81">
        <v>7</v>
      </c>
      <c r="B38" s="129" t="s">
        <v>438</v>
      </c>
      <c r="C38" s="82" t="s">
        <v>439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789</v>
      </c>
      <c r="L38" s="76" t="str">
        <f t="shared" ca="1" si="1"/>
        <v>WMG_AES_TYPE CHAR(1)   ,</v>
      </c>
    </row>
    <row r="39" spans="1:12">
      <c r="A39" s="81">
        <v>8</v>
      </c>
      <c r="B39" s="129" t="s">
        <v>320</v>
      </c>
      <c r="C39" s="82" t="s">
        <v>440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783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441</v>
      </c>
      <c r="D40" s="82" t="s">
        <v>399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442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443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42" t="s">
        <v>291</v>
      </c>
      <c r="B45" s="143"/>
      <c r="C45" s="144" t="s">
        <v>429</v>
      </c>
      <c r="D45" s="145"/>
      <c r="E45" s="142" t="s">
        <v>293</v>
      </c>
      <c r="F45" s="143"/>
      <c r="G45" s="75"/>
      <c r="H45" s="75"/>
      <c r="I45" s="75"/>
      <c r="J45" s="75"/>
      <c r="K45" s="140" t="s">
        <v>785</v>
      </c>
      <c r="L45" s="11" t="str">
        <f>"-- "&amp;C46</f>
        <v>-- 微信关键字-回复消息表</v>
      </c>
    </row>
    <row r="46" spans="1:12">
      <c r="A46" s="142" t="s">
        <v>294</v>
      </c>
      <c r="B46" s="143"/>
      <c r="C46" s="157" t="s">
        <v>444</v>
      </c>
      <c r="D46" s="145"/>
      <c r="E46" s="142" t="s">
        <v>296</v>
      </c>
      <c r="F46" s="143"/>
      <c r="G46" s="75"/>
      <c r="H46" s="75"/>
      <c r="I46" s="75"/>
      <c r="J46" s="75"/>
      <c r="K46" s="141"/>
      <c r="L46" s="11" t="str">
        <f>"-- "&amp;C47</f>
        <v xml:space="preserve">-- </v>
      </c>
    </row>
    <row r="47" spans="1:12">
      <c r="A47" s="142" t="s">
        <v>297</v>
      </c>
      <c r="B47" s="143"/>
      <c r="C47" s="146"/>
      <c r="D47" s="147"/>
      <c r="E47" s="147"/>
      <c r="F47" s="147"/>
      <c r="G47" s="147"/>
      <c r="H47" s="147"/>
      <c r="I47" s="147"/>
      <c r="J47" s="147"/>
      <c r="K47" s="148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298</v>
      </c>
      <c r="B50" s="80" t="s">
        <v>299</v>
      </c>
      <c r="C50" s="80" t="s">
        <v>300</v>
      </c>
      <c r="D50" s="80" t="s">
        <v>301</v>
      </c>
      <c r="E50" s="80" t="s">
        <v>302</v>
      </c>
      <c r="F50" s="80" t="s">
        <v>303</v>
      </c>
      <c r="G50" s="80" t="s">
        <v>148</v>
      </c>
      <c r="H50" s="80" t="s">
        <v>199</v>
      </c>
      <c r="I50" s="80" t="s">
        <v>147</v>
      </c>
      <c r="J50" s="33" t="s">
        <v>304</v>
      </c>
      <c r="K50" s="80" t="s">
        <v>305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600</v>
      </c>
      <c r="D51" s="82" t="s">
        <v>307</v>
      </c>
      <c r="E51" s="82"/>
      <c r="F51" s="82" t="s">
        <v>308</v>
      </c>
      <c r="G51" s="83"/>
      <c r="H51" s="82"/>
      <c r="I51" s="82" t="s">
        <v>460</v>
      </c>
      <c r="J51" s="82"/>
      <c r="K51" s="55" t="s">
        <v>309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360</v>
      </c>
      <c r="C52" s="82" t="s">
        <v>601</v>
      </c>
      <c r="D52" s="82" t="s">
        <v>201</v>
      </c>
      <c r="E52" s="82"/>
      <c r="F52" s="82"/>
      <c r="G52" s="83"/>
      <c r="H52" s="82"/>
      <c r="I52" s="82"/>
      <c r="J52" s="82"/>
      <c r="K52" s="55" t="s">
        <v>387</v>
      </c>
      <c r="L52" s="76" t="str">
        <f t="shared" ca="1" si="2"/>
        <v>WKG_WEC_ID INT   ,</v>
      </c>
    </row>
    <row r="53" spans="1:12">
      <c r="A53" s="81">
        <v>3</v>
      </c>
      <c r="B53" s="129" t="s">
        <v>389</v>
      </c>
      <c r="C53" s="82" t="s">
        <v>797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389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445</v>
      </c>
      <c r="C54" s="82" t="s">
        <v>794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445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446</v>
      </c>
      <c r="C55" s="82" t="s">
        <v>795</v>
      </c>
      <c r="D55" s="82" t="s">
        <v>201</v>
      </c>
      <c r="E55" s="82"/>
      <c r="F55" s="82"/>
      <c r="G55" s="83"/>
      <c r="H55" s="82"/>
      <c r="I55" s="82"/>
      <c r="J55" s="82"/>
      <c r="K55" s="55" t="s">
        <v>447</v>
      </c>
      <c r="L55" s="76" t="str">
        <f t="shared" ca="1" si="2"/>
        <v>WKG_WMG_ID INT   ,</v>
      </c>
    </row>
    <row r="56" spans="1:12">
      <c r="A56" s="81">
        <v>6</v>
      </c>
      <c r="B56" s="129" t="s">
        <v>320</v>
      </c>
      <c r="C56" s="82" t="s">
        <v>602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400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448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449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450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42" t="s">
        <v>291</v>
      </c>
      <c r="B63" s="143"/>
      <c r="C63" s="144" t="s">
        <v>332</v>
      </c>
      <c r="D63" s="145"/>
      <c r="E63" s="142" t="s">
        <v>293</v>
      </c>
      <c r="F63" s="143"/>
      <c r="G63" s="75"/>
      <c r="H63" s="75"/>
      <c r="I63" s="75"/>
      <c r="J63" s="75"/>
      <c r="K63" s="140" t="s">
        <v>790</v>
      </c>
      <c r="L63" s="11" t="str">
        <f>"-- "&amp;C64</f>
        <v>-- 微信平台关注用户本地表</v>
      </c>
    </row>
    <row r="64" spans="1:12">
      <c r="A64" s="142" t="s">
        <v>294</v>
      </c>
      <c r="B64" s="143"/>
      <c r="C64" s="157" t="s">
        <v>333</v>
      </c>
      <c r="D64" s="145"/>
      <c r="E64" s="142" t="s">
        <v>296</v>
      </c>
      <c r="F64" s="143"/>
      <c r="G64" s="75"/>
      <c r="H64" s="75"/>
      <c r="I64" s="75"/>
      <c r="J64" s="75"/>
      <c r="K64" s="141"/>
      <c r="L64" s="11" t="str">
        <f>"-- "&amp;C65</f>
        <v xml:space="preserve">-- </v>
      </c>
    </row>
    <row r="65" spans="1:12">
      <c r="A65" s="142" t="s">
        <v>297</v>
      </c>
      <c r="B65" s="143"/>
      <c r="C65" s="146"/>
      <c r="D65" s="147"/>
      <c r="E65" s="147"/>
      <c r="F65" s="147"/>
      <c r="G65" s="147"/>
      <c r="H65" s="147"/>
      <c r="I65" s="147"/>
      <c r="J65" s="147"/>
      <c r="K65" s="148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WC_WEI_FANS;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298</v>
      </c>
      <c r="B68" s="80" t="s">
        <v>299</v>
      </c>
      <c r="C68" s="80" t="s">
        <v>300</v>
      </c>
      <c r="D68" s="80" t="s">
        <v>301</v>
      </c>
      <c r="E68" s="80" t="s">
        <v>302</v>
      </c>
      <c r="F68" s="80" t="s">
        <v>303</v>
      </c>
      <c r="G68" s="80" t="s">
        <v>148</v>
      </c>
      <c r="H68" s="80" t="s">
        <v>199</v>
      </c>
      <c r="I68" s="80" t="s">
        <v>147</v>
      </c>
      <c r="J68" s="33" t="s">
        <v>304</v>
      </c>
      <c r="K68" s="80" t="s">
        <v>305</v>
      </c>
      <c r="L68" s="76" t="str">
        <f>"CREATE TABLE "&amp;K63&amp;"("</f>
        <v>CREATE TABLE WC_WEI_FANS(</v>
      </c>
    </row>
    <row r="69" spans="1:12">
      <c r="A69" s="81">
        <v>1</v>
      </c>
      <c r="B69" s="128" t="s">
        <v>204</v>
      </c>
      <c r="C69" s="82" t="s">
        <v>572</v>
      </c>
      <c r="D69" s="82" t="s">
        <v>307</v>
      </c>
      <c r="E69" s="82"/>
      <c r="F69" s="82" t="s">
        <v>308</v>
      </c>
      <c r="G69" s="83"/>
      <c r="H69" s="82"/>
      <c r="I69" s="82" t="s">
        <v>460</v>
      </c>
      <c r="J69" s="82" t="s">
        <v>68</v>
      </c>
      <c r="K69" s="55" t="s">
        <v>309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129" t="s">
        <v>310</v>
      </c>
      <c r="C70" s="67" t="s">
        <v>573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129" t="s">
        <v>334</v>
      </c>
      <c r="C71" s="67" t="s">
        <v>574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129" t="s">
        <v>335</v>
      </c>
      <c r="C72" s="85" t="s">
        <v>575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129" t="s">
        <v>336</v>
      </c>
      <c r="C73" s="82" t="s">
        <v>576</v>
      </c>
      <c r="D73" s="82" t="s">
        <v>201</v>
      </c>
      <c r="E73" s="82"/>
      <c r="F73" s="82"/>
      <c r="G73" s="83"/>
      <c r="H73" s="82"/>
      <c r="I73" s="82"/>
      <c r="K73" s="55" t="s">
        <v>337</v>
      </c>
      <c r="L73" s="76" t="str">
        <f t="shared" ca="1" si="3"/>
        <v>WAC_SUBSCRIBE INT   ,</v>
      </c>
    </row>
    <row r="74" spans="1:12">
      <c r="A74" s="81">
        <v>6</v>
      </c>
      <c r="B74" s="129" t="s">
        <v>338</v>
      </c>
      <c r="C74" s="82" t="s">
        <v>339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129" t="s">
        <v>214</v>
      </c>
      <c r="C75" s="82" t="s">
        <v>340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341</v>
      </c>
      <c r="L75" s="76" t="str">
        <f t="shared" ca="1" si="3"/>
        <v>WAC_SEX CHAR(1)   ,</v>
      </c>
    </row>
    <row r="76" spans="1:12">
      <c r="A76" s="81">
        <v>8</v>
      </c>
      <c r="B76" s="129" t="s">
        <v>342</v>
      </c>
      <c r="C76" s="82" t="s">
        <v>343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344</v>
      </c>
      <c r="L76" s="76" t="str">
        <f t="shared" ca="1" si="3"/>
        <v>WAC_LANGUAGE VARCHAR(20)   ,</v>
      </c>
    </row>
    <row r="77" spans="1:12">
      <c r="A77" s="81">
        <v>9</v>
      </c>
      <c r="B77" s="129" t="s">
        <v>345</v>
      </c>
      <c r="C77" s="82" t="s">
        <v>346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128" t="s">
        <v>347</v>
      </c>
      <c r="C78" s="82" t="s">
        <v>348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129" t="s">
        <v>349</v>
      </c>
      <c r="C79" s="82" t="s">
        <v>350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129" t="s">
        <v>351</v>
      </c>
      <c r="C80" s="82" t="s">
        <v>352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353</v>
      </c>
      <c r="L80" s="76" t="str">
        <f t="shared" ca="1" si="3"/>
        <v>WAC_HEAD_IMG_URL VARCHAR(400)   ,</v>
      </c>
    </row>
    <row r="81" spans="1:12">
      <c r="A81" s="81">
        <v>13</v>
      </c>
      <c r="B81" s="129" t="s">
        <v>354</v>
      </c>
      <c r="C81" s="82" t="s">
        <v>355</v>
      </c>
      <c r="D81" s="82" t="s">
        <v>200</v>
      </c>
      <c r="E81" s="82"/>
      <c r="F81" s="82"/>
      <c r="G81" s="83"/>
      <c r="H81" s="82"/>
      <c r="I81" s="82"/>
      <c r="J81" s="82"/>
      <c r="K81" s="55" t="s">
        <v>356</v>
      </c>
      <c r="L81" s="76" t="str">
        <f t="shared" ca="1" si="3"/>
        <v>WAC_SUBSCRIBE_TIME DATETIME   ,</v>
      </c>
    </row>
    <row r="82" spans="1:12">
      <c r="A82" s="81">
        <v>14</v>
      </c>
      <c r="B82" s="129" t="s">
        <v>320</v>
      </c>
      <c r="C82" s="82" t="s">
        <v>357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322</v>
      </c>
      <c r="L82" s="76" t="str">
        <f t="shared" ca="1" si="3"/>
        <v>WAC_STATUS  CHAR(1)   ,</v>
      </c>
    </row>
    <row r="83" spans="1:12">
      <c r="A83" s="81">
        <v>15</v>
      </c>
      <c r="B83" s="129" t="s">
        <v>253</v>
      </c>
      <c r="C83" s="82" t="s">
        <v>358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42" t="s">
        <v>291</v>
      </c>
      <c r="B86" s="143"/>
      <c r="C86" s="144" t="s">
        <v>292</v>
      </c>
      <c r="D86" s="145"/>
      <c r="E86" s="142" t="s">
        <v>293</v>
      </c>
      <c r="F86" s="143"/>
      <c r="G86" s="75"/>
      <c r="H86" s="75"/>
      <c r="I86" s="75"/>
      <c r="J86" s="75"/>
      <c r="K86" s="140" t="s">
        <v>791</v>
      </c>
      <c r="L86" s="11" t="str">
        <f>"-- "&amp;C87</f>
        <v>-- 获取AccessToken记录表</v>
      </c>
    </row>
    <row r="87" spans="1:12">
      <c r="A87" s="142" t="s">
        <v>294</v>
      </c>
      <c r="B87" s="143"/>
      <c r="C87" s="157" t="s">
        <v>295</v>
      </c>
      <c r="D87" s="145"/>
      <c r="E87" s="142" t="s">
        <v>296</v>
      </c>
      <c r="F87" s="143"/>
      <c r="G87" s="75"/>
      <c r="H87" s="75"/>
      <c r="I87" s="75"/>
      <c r="J87" s="75"/>
      <c r="K87" s="141"/>
      <c r="L87" s="11" t="str">
        <f>"-- "&amp;C88</f>
        <v xml:space="preserve">-- </v>
      </c>
    </row>
    <row r="88" spans="1:12">
      <c r="A88" s="142" t="s">
        <v>297</v>
      </c>
      <c r="B88" s="143"/>
      <c r="C88" s="146"/>
      <c r="D88" s="147"/>
      <c r="E88" s="147"/>
      <c r="F88" s="147"/>
      <c r="G88" s="147"/>
      <c r="H88" s="147"/>
      <c r="I88" s="147"/>
      <c r="J88" s="147"/>
      <c r="K88" s="148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WC_WEI_ACCESSTOKEN;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298</v>
      </c>
      <c r="B91" s="80" t="s">
        <v>299</v>
      </c>
      <c r="C91" s="80" t="s">
        <v>300</v>
      </c>
      <c r="D91" s="80" t="s">
        <v>301</v>
      </c>
      <c r="E91" s="80" t="s">
        <v>302</v>
      </c>
      <c r="F91" s="80" t="s">
        <v>303</v>
      </c>
      <c r="G91" s="80" t="s">
        <v>148</v>
      </c>
      <c r="H91" s="80" t="s">
        <v>199</v>
      </c>
      <c r="I91" s="80" t="s">
        <v>147</v>
      </c>
      <c r="J91" s="33" t="s">
        <v>304</v>
      </c>
      <c r="K91" s="80" t="s">
        <v>305</v>
      </c>
      <c r="L91" s="76" t="str">
        <f>"CREATE TABLE "&amp;K86&amp;"("</f>
        <v>CREATE TABLE WC_WEI_ACCESSTOKEN(</v>
      </c>
    </row>
    <row r="92" spans="1:12">
      <c r="A92" s="81">
        <v>1</v>
      </c>
      <c r="B92" s="129" t="s">
        <v>204</v>
      </c>
      <c r="C92" s="82" t="s">
        <v>306</v>
      </c>
      <c r="D92" s="82" t="s">
        <v>307</v>
      </c>
      <c r="E92" s="82"/>
      <c r="F92" s="82" t="s">
        <v>308</v>
      </c>
      <c r="G92" s="83"/>
      <c r="H92" s="82"/>
      <c r="I92" s="9" t="s">
        <v>208</v>
      </c>
      <c r="J92" s="82" t="s">
        <v>68</v>
      </c>
      <c r="K92" s="55" t="s">
        <v>309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129" t="s">
        <v>310</v>
      </c>
      <c r="C93" s="67" t="s">
        <v>311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129" t="s">
        <v>312</v>
      </c>
      <c r="C94" s="67" t="s">
        <v>313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129" t="s">
        <v>314</v>
      </c>
      <c r="C95" s="85" t="s">
        <v>315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129" t="s">
        <v>316</v>
      </c>
      <c r="C96" s="82" t="s">
        <v>317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129" t="s">
        <v>318</v>
      </c>
      <c r="C97" s="82" t="s">
        <v>319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129" t="s">
        <v>320</v>
      </c>
      <c r="C98" s="82" t="s">
        <v>321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322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42" t="s">
        <v>291</v>
      </c>
      <c r="B101" s="143"/>
      <c r="C101" s="144" t="s">
        <v>323</v>
      </c>
      <c r="D101" s="145"/>
      <c r="E101" s="142" t="s">
        <v>293</v>
      </c>
      <c r="F101" s="143"/>
      <c r="G101" s="75"/>
      <c r="H101" s="75"/>
      <c r="I101" s="75"/>
      <c r="J101" s="75"/>
      <c r="K101" s="140" t="s">
        <v>324</v>
      </c>
      <c r="L101" s="11" t="str">
        <f>"-- "&amp;C102</f>
        <v>-- 错误代码返回表</v>
      </c>
    </row>
    <row r="102" spans="1:12">
      <c r="A102" s="142" t="s">
        <v>294</v>
      </c>
      <c r="B102" s="143"/>
      <c r="C102" s="157" t="s">
        <v>325</v>
      </c>
      <c r="D102" s="145"/>
      <c r="E102" s="142" t="s">
        <v>296</v>
      </c>
      <c r="F102" s="143"/>
      <c r="G102" s="75"/>
      <c r="H102" s="75"/>
      <c r="I102" s="75"/>
      <c r="J102" s="75"/>
      <c r="K102" s="141"/>
      <c r="L102" s="11" t="str">
        <f>"-- "&amp;C103</f>
        <v xml:space="preserve">-- </v>
      </c>
    </row>
    <row r="103" spans="1:12">
      <c r="A103" s="142" t="s">
        <v>297</v>
      </c>
      <c r="B103" s="143"/>
      <c r="C103" s="146"/>
      <c r="D103" s="147"/>
      <c r="E103" s="147"/>
      <c r="F103" s="147"/>
      <c r="G103" s="147"/>
      <c r="H103" s="147"/>
      <c r="I103" s="147"/>
      <c r="J103" s="147"/>
      <c r="K103" s="148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298</v>
      </c>
      <c r="B106" s="80" t="s">
        <v>299</v>
      </c>
      <c r="C106" s="80" t="s">
        <v>300</v>
      </c>
      <c r="D106" s="80" t="s">
        <v>301</v>
      </c>
      <c r="E106" s="80" t="s">
        <v>302</v>
      </c>
      <c r="F106" s="80" t="s">
        <v>303</v>
      </c>
      <c r="G106" s="80" t="s">
        <v>148</v>
      </c>
      <c r="H106" s="80" t="s">
        <v>199</v>
      </c>
      <c r="I106" s="80" t="s">
        <v>147</v>
      </c>
      <c r="J106" s="33" t="s">
        <v>304</v>
      </c>
      <c r="K106" s="80" t="s">
        <v>305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326</v>
      </c>
      <c r="D107" s="82" t="s">
        <v>307</v>
      </c>
      <c r="E107" s="82"/>
      <c r="F107" s="82" t="s">
        <v>308</v>
      </c>
      <c r="G107" s="83"/>
      <c r="H107" s="82"/>
      <c r="I107" s="82" t="s">
        <v>460</v>
      </c>
      <c r="J107" s="82" t="s">
        <v>68</v>
      </c>
      <c r="K107" s="55" t="s">
        <v>309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327</v>
      </c>
      <c r="C108" s="85" t="s">
        <v>328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329</v>
      </c>
      <c r="C109" s="82" t="s">
        <v>577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330</v>
      </c>
      <c r="C110" s="82" t="s">
        <v>331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42" t="s">
        <v>291</v>
      </c>
      <c r="B113" s="143"/>
      <c r="C113" s="144" t="s">
        <v>332</v>
      </c>
      <c r="D113" s="145"/>
      <c r="E113" s="142" t="s">
        <v>293</v>
      </c>
      <c r="F113" s="143"/>
      <c r="G113" s="75"/>
      <c r="H113" s="75"/>
      <c r="I113" s="75"/>
      <c r="J113" s="75"/>
      <c r="K113" s="140" t="s">
        <v>578</v>
      </c>
      <c r="L113" s="11" t="str">
        <f>"-- "&amp;C114</f>
        <v>-- 微信自定义菜单表</v>
      </c>
    </row>
    <row r="114" spans="1:12">
      <c r="A114" s="142" t="s">
        <v>294</v>
      </c>
      <c r="B114" s="143"/>
      <c r="C114" s="157" t="s">
        <v>359</v>
      </c>
      <c r="D114" s="145"/>
      <c r="E114" s="142" t="s">
        <v>296</v>
      </c>
      <c r="F114" s="143"/>
      <c r="G114" s="75"/>
      <c r="H114" s="75"/>
      <c r="I114" s="75"/>
      <c r="J114" s="75"/>
      <c r="K114" s="141"/>
      <c r="L114" s="11" t="str">
        <f>"-- "&amp;C115</f>
        <v xml:space="preserve">-- </v>
      </c>
    </row>
    <row r="115" spans="1:12">
      <c r="A115" s="142" t="s">
        <v>297</v>
      </c>
      <c r="B115" s="143"/>
      <c r="C115" s="146"/>
      <c r="D115" s="147"/>
      <c r="E115" s="147"/>
      <c r="F115" s="147"/>
      <c r="G115" s="147"/>
      <c r="H115" s="147"/>
      <c r="I115" s="147"/>
      <c r="J115" s="147"/>
      <c r="K115" s="148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LZ_WEI_MENU;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298</v>
      </c>
      <c r="B118" s="80" t="s">
        <v>299</v>
      </c>
      <c r="C118" s="80" t="s">
        <v>300</v>
      </c>
      <c r="D118" s="80" t="s">
        <v>301</v>
      </c>
      <c r="E118" s="80" t="s">
        <v>302</v>
      </c>
      <c r="F118" s="80" t="s">
        <v>303</v>
      </c>
      <c r="G118" s="80" t="s">
        <v>148</v>
      </c>
      <c r="H118" s="80" t="s">
        <v>199</v>
      </c>
      <c r="I118" s="80" t="s">
        <v>147</v>
      </c>
      <c r="J118" s="33" t="s">
        <v>304</v>
      </c>
      <c r="K118" s="80" t="s">
        <v>305</v>
      </c>
      <c r="L118" s="76" t="str">
        <f>"CREATE TABLE "&amp;K113&amp;"("</f>
        <v>CREATE TABLE LZ_WEI_MENU(</v>
      </c>
    </row>
    <row r="119" spans="1:12">
      <c r="A119" s="81">
        <v>1</v>
      </c>
      <c r="B119" s="82" t="s">
        <v>204</v>
      </c>
      <c r="C119" s="82" t="s">
        <v>579</v>
      </c>
      <c r="D119" s="82" t="s">
        <v>307</v>
      </c>
      <c r="E119" s="82"/>
      <c r="F119" s="82" t="s">
        <v>308</v>
      </c>
      <c r="G119" s="83"/>
      <c r="H119" s="82"/>
      <c r="I119" s="82" t="s">
        <v>460</v>
      </c>
      <c r="J119" s="82" t="s">
        <v>68</v>
      </c>
      <c r="K119" s="55" t="s">
        <v>309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82" t="s">
        <v>360</v>
      </c>
      <c r="C120" s="82" t="s">
        <v>580</v>
      </c>
      <c r="D120" s="82" t="s">
        <v>307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82" t="s">
        <v>361</v>
      </c>
      <c r="C121" s="85" t="s">
        <v>581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82" t="s">
        <v>362</v>
      </c>
      <c r="C122" s="85" t="s">
        <v>582</v>
      </c>
      <c r="D122" s="82" t="s">
        <v>363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82" t="s">
        <v>197</v>
      </c>
      <c r="C123" s="85" t="s">
        <v>583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82" t="s">
        <v>320</v>
      </c>
      <c r="C124" s="82" t="s">
        <v>364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322</v>
      </c>
      <c r="L124" s="76" t="str">
        <f t="shared" ca="1" si="6"/>
        <v>WMU_STATUS  CHAR(1)   ,</v>
      </c>
    </row>
    <row r="125" spans="1:12">
      <c r="A125" s="81">
        <v>7</v>
      </c>
      <c r="B125" s="82" t="s">
        <v>330</v>
      </c>
      <c r="C125" s="82" t="s">
        <v>365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42" t="s">
        <v>291</v>
      </c>
      <c r="B128" s="143"/>
      <c r="C128" s="144" t="s">
        <v>366</v>
      </c>
      <c r="D128" s="145"/>
      <c r="E128" s="142" t="s">
        <v>293</v>
      </c>
      <c r="F128" s="143"/>
      <c r="G128" s="75"/>
      <c r="H128" s="75"/>
      <c r="I128" s="75"/>
      <c r="J128" s="75"/>
      <c r="K128" s="140" t="s">
        <v>584</v>
      </c>
      <c r="L128" s="11" t="str">
        <f>"-- "&amp;C129</f>
        <v>-- 微信按钮</v>
      </c>
    </row>
    <row r="129" spans="1:12">
      <c r="A129" s="142" t="s">
        <v>294</v>
      </c>
      <c r="B129" s="143"/>
      <c r="C129" s="157" t="s">
        <v>367</v>
      </c>
      <c r="D129" s="145"/>
      <c r="E129" s="142" t="s">
        <v>296</v>
      </c>
      <c r="F129" s="143"/>
      <c r="G129" s="75"/>
      <c r="H129" s="75"/>
      <c r="I129" s="75"/>
      <c r="J129" s="75"/>
      <c r="K129" s="141"/>
      <c r="L129" s="11" t="str">
        <f>"-- "&amp;C130</f>
        <v xml:space="preserve">-- </v>
      </c>
    </row>
    <row r="130" spans="1:12">
      <c r="A130" s="142" t="s">
        <v>297</v>
      </c>
      <c r="B130" s="143"/>
      <c r="C130" s="146"/>
      <c r="D130" s="147"/>
      <c r="E130" s="147"/>
      <c r="F130" s="147"/>
      <c r="G130" s="147"/>
      <c r="H130" s="147"/>
      <c r="I130" s="147"/>
      <c r="J130" s="147"/>
      <c r="K130" s="148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298</v>
      </c>
      <c r="B133" s="80" t="s">
        <v>299</v>
      </c>
      <c r="C133" s="80" t="s">
        <v>300</v>
      </c>
      <c r="D133" s="80" t="s">
        <v>301</v>
      </c>
      <c r="E133" s="80" t="s">
        <v>302</v>
      </c>
      <c r="F133" s="80" t="s">
        <v>303</v>
      </c>
      <c r="G133" s="80" t="s">
        <v>148</v>
      </c>
      <c r="H133" s="80" t="s">
        <v>199</v>
      </c>
      <c r="I133" s="80" t="s">
        <v>147</v>
      </c>
      <c r="J133" s="33" t="s">
        <v>304</v>
      </c>
      <c r="K133" s="80" t="s">
        <v>305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585</v>
      </c>
      <c r="D134" s="82" t="s">
        <v>307</v>
      </c>
      <c r="E134" s="82"/>
      <c r="F134" s="82" t="s">
        <v>308</v>
      </c>
      <c r="G134" s="83"/>
      <c r="H134" s="82"/>
      <c r="I134" s="82" t="s">
        <v>460</v>
      </c>
      <c r="J134" s="82" t="s">
        <v>68</v>
      </c>
      <c r="K134" s="55" t="s">
        <v>309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368</v>
      </c>
      <c r="C135" s="85" t="s">
        <v>586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369</v>
      </c>
      <c r="C136" s="85" t="s">
        <v>370</v>
      </c>
      <c r="D136" s="82" t="s">
        <v>363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371</v>
      </c>
      <c r="C137" s="82" t="s">
        <v>372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373</v>
      </c>
      <c r="C138" s="82" t="s">
        <v>374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375</v>
      </c>
      <c r="C139" s="82" t="s">
        <v>376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377</v>
      </c>
      <c r="C140" s="82" t="s">
        <v>378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320</v>
      </c>
      <c r="C141" s="82" t="s">
        <v>379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330</v>
      </c>
      <c r="C142" s="82" t="s">
        <v>380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42" t="s">
        <v>291</v>
      </c>
      <c r="B145" s="143"/>
      <c r="C145" s="144" t="s">
        <v>366</v>
      </c>
      <c r="D145" s="145"/>
      <c r="E145" s="142" t="s">
        <v>293</v>
      </c>
      <c r="F145" s="143"/>
      <c r="G145" s="75"/>
      <c r="H145" s="75"/>
      <c r="I145" s="75"/>
      <c r="J145" s="75"/>
      <c r="K145" s="140" t="s">
        <v>587</v>
      </c>
      <c r="L145" s="11" t="str">
        <f>"-- "&amp;C146</f>
        <v>-- 微信按钮-菜单关系</v>
      </c>
    </row>
    <row r="146" spans="1:12">
      <c r="A146" s="142" t="s">
        <v>294</v>
      </c>
      <c r="B146" s="143"/>
      <c r="C146" s="157" t="s">
        <v>381</v>
      </c>
      <c r="D146" s="145"/>
      <c r="E146" s="142" t="s">
        <v>296</v>
      </c>
      <c r="F146" s="143"/>
      <c r="G146" s="75"/>
      <c r="H146" s="75"/>
      <c r="I146" s="75"/>
      <c r="J146" s="75"/>
      <c r="K146" s="141"/>
      <c r="L146" s="11" t="str">
        <f>"-- "&amp;C147</f>
        <v xml:space="preserve">-- </v>
      </c>
    </row>
    <row r="147" spans="1:12">
      <c r="A147" s="142" t="s">
        <v>297</v>
      </c>
      <c r="B147" s="143"/>
      <c r="C147" s="146"/>
      <c r="D147" s="147"/>
      <c r="E147" s="147"/>
      <c r="F147" s="147"/>
      <c r="G147" s="147"/>
      <c r="H147" s="147"/>
      <c r="I147" s="147"/>
      <c r="J147" s="147"/>
      <c r="K147" s="148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298</v>
      </c>
      <c r="B150" s="80" t="s">
        <v>299</v>
      </c>
      <c r="C150" s="80" t="s">
        <v>300</v>
      </c>
      <c r="D150" s="80" t="s">
        <v>301</v>
      </c>
      <c r="E150" s="80" t="s">
        <v>302</v>
      </c>
      <c r="F150" s="80" t="s">
        <v>303</v>
      </c>
      <c r="G150" s="80" t="s">
        <v>148</v>
      </c>
      <c r="H150" s="80" t="s">
        <v>199</v>
      </c>
      <c r="I150" s="80" t="s">
        <v>147</v>
      </c>
      <c r="J150" s="33" t="s">
        <v>304</v>
      </c>
      <c r="K150" s="80" t="s">
        <v>305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382</v>
      </c>
      <c r="C151" s="82" t="s">
        <v>588</v>
      </c>
      <c r="D151" s="82" t="s">
        <v>307</v>
      </c>
      <c r="E151" s="82"/>
      <c r="F151" s="82" t="s">
        <v>308</v>
      </c>
      <c r="G151" s="83"/>
      <c r="H151" s="82"/>
      <c r="I151" s="82"/>
      <c r="J151" s="82" t="s">
        <v>68</v>
      </c>
      <c r="K151" s="55" t="s">
        <v>309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383</v>
      </c>
      <c r="C152" s="85" t="s">
        <v>589</v>
      </c>
      <c r="D152" s="82" t="s">
        <v>201</v>
      </c>
      <c r="E152" s="82"/>
      <c r="F152" s="82" t="s">
        <v>308</v>
      </c>
      <c r="G152" s="83"/>
      <c r="H152" s="82"/>
      <c r="I152" s="82"/>
      <c r="J152" s="82" t="s">
        <v>68</v>
      </c>
      <c r="K152" s="55" t="s">
        <v>309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320</v>
      </c>
      <c r="C153" s="82" t="s">
        <v>384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330</v>
      </c>
      <c r="C154" s="82" t="s">
        <v>385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42" t="s">
        <v>291</v>
      </c>
      <c r="B157" s="143"/>
      <c r="C157" s="144" t="s">
        <v>386</v>
      </c>
      <c r="D157" s="145"/>
      <c r="E157" s="142" t="s">
        <v>293</v>
      </c>
      <c r="F157" s="143"/>
      <c r="G157" s="75"/>
      <c r="H157" s="75"/>
      <c r="I157" s="75"/>
      <c r="J157" s="75"/>
      <c r="K157" s="140" t="s">
        <v>590</v>
      </c>
      <c r="L157" s="11" t="str">
        <f>"-- "&amp;C158</f>
        <v>-- 微信-客户的客户关系表</v>
      </c>
    </row>
    <row r="158" spans="1:12">
      <c r="A158" s="142" t="s">
        <v>294</v>
      </c>
      <c r="B158" s="143"/>
      <c r="C158" s="157" t="s">
        <v>402</v>
      </c>
      <c r="D158" s="145"/>
      <c r="E158" s="142" t="s">
        <v>296</v>
      </c>
      <c r="F158" s="143"/>
      <c r="G158" s="75"/>
      <c r="H158" s="75"/>
      <c r="I158" s="75"/>
      <c r="J158" s="75"/>
      <c r="K158" s="141"/>
      <c r="L158" s="11" t="str">
        <f>"-- "&amp;C159</f>
        <v xml:space="preserve">-- </v>
      </c>
    </row>
    <row r="159" spans="1:12">
      <c r="A159" s="142" t="s">
        <v>297</v>
      </c>
      <c r="B159" s="143"/>
      <c r="C159" s="146"/>
      <c r="D159" s="147"/>
      <c r="E159" s="147"/>
      <c r="F159" s="147"/>
      <c r="G159" s="147"/>
      <c r="H159" s="147"/>
      <c r="I159" s="147"/>
      <c r="J159" s="147"/>
      <c r="K159" s="148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298</v>
      </c>
      <c r="B162" s="80" t="s">
        <v>299</v>
      </c>
      <c r="C162" s="80" t="s">
        <v>300</v>
      </c>
      <c r="D162" s="80" t="s">
        <v>301</v>
      </c>
      <c r="E162" s="80" t="s">
        <v>302</v>
      </c>
      <c r="F162" s="80" t="s">
        <v>303</v>
      </c>
      <c r="G162" s="80" t="s">
        <v>148</v>
      </c>
      <c r="H162" s="80" t="s">
        <v>199</v>
      </c>
      <c r="I162" s="80" t="s">
        <v>147</v>
      </c>
      <c r="J162" s="33" t="s">
        <v>304</v>
      </c>
      <c r="K162" s="80" t="s">
        <v>305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591</v>
      </c>
      <c r="D163" s="82" t="s">
        <v>307</v>
      </c>
      <c r="E163" s="82"/>
      <c r="F163" s="82" t="s">
        <v>308</v>
      </c>
      <c r="G163" s="83"/>
      <c r="H163" s="82"/>
      <c r="I163" s="82" t="s">
        <v>460</v>
      </c>
      <c r="J163" s="82"/>
      <c r="K163" s="55" t="s">
        <v>309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335</v>
      </c>
      <c r="C164" s="82" t="s">
        <v>592</v>
      </c>
      <c r="D164" s="82" t="s">
        <v>399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404</v>
      </c>
      <c r="C165" s="82" t="s">
        <v>593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405</v>
      </c>
      <c r="C166" s="82" t="s">
        <v>594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406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369</v>
      </c>
      <c r="C168" s="82" t="s">
        <v>407</v>
      </c>
      <c r="D168" s="82" t="s">
        <v>399</v>
      </c>
      <c r="E168" s="82">
        <v>1</v>
      </c>
      <c r="F168" s="82"/>
      <c r="G168" s="83"/>
      <c r="H168" s="82"/>
      <c r="I168" s="82"/>
      <c r="J168" s="82"/>
      <c r="K168" s="55" t="s">
        <v>408</v>
      </c>
      <c r="L168" s="76" t="str">
        <f t="shared" ca="1" si="9"/>
        <v>WET_TYPE VARCHAR(1)   ,</v>
      </c>
    </row>
    <row r="169" spans="1:12">
      <c r="A169" s="81">
        <v>7</v>
      </c>
      <c r="B169" s="82" t="s">
        <v>409</v>
      </c>
      <c r="C169" s="82" t="s">
        <v>595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410</v>
      </c>
      <c r="C170" s="82" t="s">
        <v>596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320</v>
      </c>
      <c r="C171" s="82" t="s">
        <v>411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412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413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414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42" t="s">
        <v>291</v>
      </c>
      <c r="B177" s="143"/>
      <c r="C177" s="144" t="s">
        <v>386</v>
      </c>
      <c r="D177" s="145"/>
      <c r="E177" s="142" t="s">
        <v>293</v>
      </c>
      <c r="F177" s="143"/>
      <c r="G177" s="75"/>
      <c r="H177" s="75"/>
      <c r="I177" s="75"/>
      <c r="J177" s="75"/>
      <c r="K177" s="140" t="s">
        <v>415</v>
      </c>
      <c r="L177" s="11" t="str">
        <f>"-- "&amp;C178</f>
        <v>-- 微信-订单表</v>
      </c>
    </row>
    <row r="178" spans="1:12">
      <c r="A178" s="142" t="s">
        <v>294</v>
      </c>
      <c r="B178" s="143"/>
      <c r="C178" s="157" t="s">
        <v>416</v>
      </c>
      <c r="D178" s="145"/>
      <c r="E178" s="142" t="s">
        <v>296</v>
      </c>
      <c r="F178" s="143"/>
      <c r="G178" s="75"/>
      <c r="H178" s="75"/>
      <c r="I178" s="75"/>
      <c r="J178" s="75"/>
      <c r="K178" s="141"/>
      <c r="L178" s="11" t="str">
        <f>"-- "&amp;C179</f>
        <v xml:space="preserve">-- </v>
      </c>
    </row>
    <row r="179" spans="1:12">
      <c r="A179" s="142" t="s">
        <v>297</v>
      </c>
      <c r="B179" s="143"/>
      <c r="C179" s="146"/>
      <c r="D179" s="147"/>
      <c r="E179" s="147"/>
      <c r="F179" s="147"/>
      <c r="G179" s="147"/>
      <c r="H179" s="147"/>
      <c r="I179" s="147"/>
      <c r="J179" s="147"/>
      <c r="K179" s="148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298</v>
      </c>
      <c r="B182" s="80" t="s">
        <v>299</v>
      </c>
      <c r="C182" s="80" t="s">
        <v>300</v>
      </c>
      <c r="D182" s="80" t="s">
        <v>301</v>
      </c>
      <c r="E182" s="80" t="s">
        <v>302</v>
      </c>
      <c r="F182" s="80" t="s">
        <v>303</v>
      </c>
      <c r="G182" s="80" t="s">
        <v>148</v>
      </c>
      <c r="H182" s="80" t="s">
        <v>199</v>
      </c>
      <c r="I182" s="80" t="s">
        <v>147</v>
      </c>
      <c r="J182" s="33" t="s">
        <v>304</v>
      </c>
      <c r="K182" s="80" t="s">
        <v>305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417</v>
      </c>
      <c r="C183" s="82" t="s">
        <v>418</v>
      </c>
      <c r="D183" s="82" t="s">
        <v>307</v>
      </c>
      <c r="E183" s="82"/>
      <c r="F183" s="82" t="s">
        <v>308</v>
      </c>
      <c r="G183" s="83"/>
      <c r="H183" s="82"/>
      <c r="I183" s="82" t="s">
        <v>460</v>
      </c>
      <c r="J183" s="82"/>
      <c r="K183" s="55" t="s">
        <v>309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419</v>
      </c>
      <c r="C184" s="82" t="s">
        <v>420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421</v>
      </c>
      <c r="L184" s="76" t="str">
        <f t="shared" ca="1" si="10"/>
        <v>WEO_GQ_ID INT   ,</v>
      </c>
    </row>
    <row r="185" spans="1:12">
      <c r="A185" s="81">
        <v>3</v>
      </c>
      <c r="B185" s="82" t="s">
        <v>403</v>
      </c>
      <c r="C185" s="82" t="s">
        <v>422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423</v>
      </c>
      <c r="L185" s="76" t="str">
        <f t="shared" ca="1" si="10"/>
        <v>WEO_WET_ID INT   ,</v>
      </c>
    </row>
    <row r="186" spans="1:12">
      <c r="A186" s="81">
        <v>4</v>
      </c>
      <c r="B186" s="82" t="s">
        <v>320</v>
      </c>
      <c r="C186" s="82" t="s">
        <v>424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425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426</v>
      </c>
      <c r="D187" s="82" t="s">
        <v>399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427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428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42" t="s">
        <v>291</v>
      </c>
      <c r="B192" s="143"/>
      <c r="C192" s="144" t="s">
        <v>292</v>
      </c>
      <c r="D192" s="145"/>
      <c r="E192" s="142" t="s">
        <v>293</v>
      </c>
      <c r="F192" s="143"/>
      <c r="G192" s="75"/>
      <c r="H192" s="75"/>
      <c r="I192" s="75"/>
      <c r="J192" s="75"/>
      <c r="K192" s="140" t="s">
        <v>604</v>
      </c>
      <c r="L192" s="11" t="str">
        <f>"-- "&amp;C193</f>
        <v>-- 获取JSAPITicket记录表</v>
      </c>
    </row>
    <row r="193" spans="1:12">
      <c r="A193" s="142" t="s">
        <v>294</v>
      </c>
      <c r="B193" s="143"/>
      <c r="C193" s="157" t="s">
        <v>603</v>
      </c>
      <c r="D193" s="145"/>
      <c r="E193" s="142" t="s">
        <v>296</v>
      </c>
      <c r="F193" s="143"/>
      <c r="G193" s="75"/>
      <c r="H193" s="75"/>
      <c r="I193" s="75"/>
      <c r="J193" s="75"/>
      <c r="K193" s="141"/>
      <c r="L193" s="11" t="str">
        <f>"-- "&amp;C194</f>
        <v xml:space="preserve">-- </v>
      </c>
    </row>
    <row r="194" spans="1:12">
      <c r="A194" s="142" t="s">
        <v>297</v>
      </c>
      <c r="B194" s="143"/>
      <c r="C194" s="146"/>
      <c r="D194" s="147"/>
      <c r="E194" s="147"/>
      <c r="F194" s="147"/>
      <c r="G194" s="147"/>
      <c r="H194" s="147"/>
      <c r="I194" s="147"/>
      <c r="J194" s="147"/>
      <c r="K194" s="148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298</v>
      </c>
      <c r="B197" s="80" t="s">
        <v>299</v>
      </c>
      <c r="C197" s="80" t="s">
        <v>300</v>
      </c>
      <c r="D197" s="80" t="s">
        <v>301</v>
      </c>
      <c r="E197" s="80" t="s">
        <v>302</v>
      </c>
      <c r="F197" s="80" t="s">
        <v>303</v>
      </c>
      <c r="G197" s="80" t="s">
        <v>148</v>
      </c>
      <c r="H197" s="80" t="s">
        <v>199</v>
      </c>
      <c r="I197" s="80" t="s">
        <v>147</v>
      </c>
      <c r="J197" s="33" t="s">
        <v>304</v>
      </c>
      <c r="K197" s="80" t="s">
        <v>305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451</v>
      </c>
      <c r="D198" s="82" t="s">
        <v>307</v>
      </c>
      <c r="E198" s="82"/>
      <c r="F198" s="82" t="s">
        <v>308</v>
      </c>
      <c r="G198" s="83"/>
      <c r="H198" s="82"/>
      <c r="I198" s="82" t="s">
        <v>460</v>
      </c>
      <c r="J198" s="82" t="s">
        <v>68</v>
      </c>
      <c r="K198" s="55" t="s">
        <v>309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310</v>
      </c>
      <c r="C199" s="67" t="s">
        <v>452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312</v>
      </c>
      <c r="C200" s="67" t="s">
        <v>453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454</v>
      </c>
      <c r="C201" s="85" t="s">
        <v>455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316</v>
      </c>
      <c r="C202" s="82" t="s">
        <v>456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318</v>
      </c>
      <c r="C203" s="82" t="s">
        <v>457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320</v>
      </c>
      <c r="C204" s="82" t="s">
        <v>458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322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42" t="s">
        <v>461</v>
      </c>
      <c r="B207" s="143"/>
      <c r="C207" s="158" t="s">
        <v>462</v>
      </c>
      <c r="D207" s="158"/>
      <c r="E207" s="159" t="s">
        <v>463</v>
      </c>
      <c r="F207" s="159"/>
      <c r="G207" s="75"/>
      <c r="H207" s="75"/>
      <c r="I207" s="75"/>
      <c r="J207" s="75"/>
      <c r="K207" s="160" t="s">
        <v>605</v>
      </c>
      <c r="L207" s="11" t="str">
        <f>"-- "&amp;C208</f>
        <v>-- 其他登录方式</v>
      </c>
    </row>
    <row r="208" spans="1:12">
      <c r="A208" s="142" t="s">
        <v>464</v>
      </c>
      <c r="B208" s="143"/>
      <c r="C208" s="158" t="s">
        <v>465</v>
      </c>
      <c r="D208" s="158"/>
      <c r="E208" s="159" t="s">
        <v>466</v>
      </c>
      <c r="F208" s="159"/>
      <c r="G208" s="75"/>
      <c r="H208" s="75"/>
      <c r="I208" s="75"/>
      <c r="J208" s="75"/>
      <c r="K208" s="160"/>
      <c r="L208" s="11" t="str">
        <f>"-- "&amp;C209</f>
        <v>-- 用于记录业务员信息</v>
      </c>
    </row>
    <row r="209" spans="1:12">
      <c r="A209" s="142" t="s">
        <v>467</v>
      </c>
      <c r="B209" s="143"/>
      <c r="C209" s="77" t="s">
        <v>468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469</v>
      </c>
      <c r="B212" s="80" t="s">
        <v>470</v>
      </c>
      <c r="C212" s="80" t="s">
        <v>471</v>
      </c>
      <c r="D212" s="80" t="s">
        <v>472</v>
      </c>
      <c r="E212" s="80" t="s">
        <v>473</v>
      </c>
      <c r="F212" s="80" t="s">
        <v>474</v>
      </c>
      <c r="G212" s="80" t="s">
        <v>475</v>
      </c>
      <c r="H212" s="80" t="s">
        <v>476</v>
      </c>
      <c r="I212" s="80" t="s">
        <v>477</v>
      </c>
      <c r="J212" s="80" t="s">
        <v>478</v>
      </c>
      <c r="K212" s="80" t="s">
        <v>479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480</v>
      </c>
      <c r="C213" s="52" t="s">
        <v>481</v>
      </c>
      <c r="D213" s="52" t="s">
        <v>201</v>
      </c>
      <c r="E213" s="52"/>
      <c r="F213" s="52" t="s">
        <v>482</v>
      </c>
      <c r="G213" s="82"/>
      <c r="H213" s="82"/>
      <c r="I213" s="82" t="s">
        <v>460</v>
      </c>
      <c r="J213" s="52" t="s">
        <v>483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484</v>
      </c>
      <c r="C214" s="52" t="s">
        <v>485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486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487</v>
      </c>
      <c r="C215" s="52" t="s">
        <v>488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489</v>
      </c>
      <c r="L215" s="76" t="str">
        <f t="shared" ca="1" si="12"/>
        <v>OLG_TYPE VARCHAR(20)   ,</v>
      </c>
    </row>
    <row r="216" spans="1:12">
      <c r="A216" s="81">
        <v>4</v>
      </c>
      <c r="B216" s="9" t="s">
        <v>490</v>
      </c>
      <c r="C216" s="52" t="s">
        <v>491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492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493</v>
      </c>
      <c r="C217" s="52" t="s">
        <v>494</v>
      </c>
      <c r="D217" s="52" t="s">
        <v>495</v>
      </c>
      <c r="E217" s="52"/>
      <c r="F217" s="52"/>
      <c r="G217" s="82"/>
      <c r="H217" s="82"/>
      <c r="I217" s="82"/>
      <c r="J217" s="52"/>
      <c r="K217" s="90" t="s">
        <v>496</v>
      </c>
      <c r="L217" s="76" t="str">
        <f t="shared" ca="1" si="12"/>
        <v>OLG_ACCOUNT INT   ,</v>
      </c>
    </row>
    <row r="218" spans="1:12">
      <c r="A218" s="81">
        <v>6</v>
      </c>
      <c r="B218" s="9" t="s">
        <v>497</v>
      </c>
      <c r="C218" s="52" t="s">
        <v>498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499</v>
      </c>
      <c r="C219" s="52" t="s">
        <v>500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159:B159"/>
    <mergeCell ref="C159:K159"/>
    <mergeCell ref="A177:B177"/>
    <mergeCell ref="C177:D177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  <mergeCell ref="E145:F145"/>
    <mergeCell ref="K145:K146"/>
    <mergeCell ref="A146:B146"/>
    <mergeCell ref="C146:D146"/>
    <mergeCell ref="E146:F146"/>
    <mergeCell ref="A114:B114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E113:F113"/>
    <mergeCell ref="K113:K114"/>
    <mergeCell ref="C63:D63"/>
    <mergeCell ref="E63:F63"/>
    <mergeCell ref="K63:K64"/>
    <mergeCell ref="A64:B64"/>
    <mergeCell ref="C64:D64"/>
    <mergeCell ref="E64:F64"/>
    <mergeCell ref="E177:F177"/>
    <mergeCell ref="K177:K178"/>
    <mergeCell ref="A178:B178"/>
    <mergeCell ref="C178:D178"/>
    <mergeCell ref="E178:F178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A63:B63"/>
    <mergeCell ref="A1:B1"/>
    <mergeCell ref="C1:D1"/>
    <mergeCell ref="E1:F1"/>
    <mergeCell ref="K1:K2"/>
    <mergeCell ref="A2:B2"/>
    <mergeCell ref="C2:D2"/>
    <mergeCell ref="E2:F2"/>
    <mergeCell ref="A65:B65"/>
    <mergeCell ref="C65:K65"/>
    <mergeCell ref="A3:B3"/>
    <mergeCell ref="C3:K3"/>
    <mergeCell ref="A47:B47"/>
    <mergeCell ref="C47:K47"/>
    <mergeCell ref="A101:B101"/>
    <mergeCell ref="C101:D101"/>
    <mergeCell ref="E101:F101"/>
    <mergeCell ref="K101:K102"/>
    <mergeCell ref="A102:B102"/>
    <mergeCell ref="C102:D102"/>
    <mergeCell ref="E102:F10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C114:D114"/>
    <mergeCell ref="E114:F114"/>
    <mergeCell ref="A103:B103"/>
    <mergeCell ref="C103:K103"/>
    <mergeCell ref="A113:B113"/>
    <mergeCell ref="C113:D113"/>
    <mergeCell ref="A86:B86"/>
    <mergeCell ref="C86:D86"/>
    <mergeCell ref="E86:F86"/>
    <mergeCell ref="K86:K87"/>
    <mergeCell ref="A87:B87"/>
    <mergeCell ref="C87:D87"/>
    <mergeCell ref="E87:F87"/>
    <mergeCell ref="A88:B88"/>
    <mergeCell ref="C88:K88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49" workbookViewId="0">
      <selection activeCell="F88" sqref="F88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42" t="s">
        <v>11</v>
      </c>
      <c r="B1" s="143"/>
      <c r="C1" s="144" t="s">
        <v>206</v>
      </c>
      <c r="D1" s="145"/>
      <c r="E1" s="142" t="s">
        <v>12</v>
      </c>
      <c r="F1" s="143"/>
      <c r="G1" s="99"/>
      <c r="H1" s="99"/>
      <c r="I1" s="99"/>
      <c r="J1" s="99"/>
      <c r="K1" s="140" t="s">
        <v>614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42" t="s">
        <v>0</v>
      </c>
      <c r="B2" s="143"/>
      <c r="C2" s="144" t="s">
        <v>525</v>
      </c>
      <c r="D2" s="145"/>
      <c r="E2" s="142" t="s">
        <v>13</v>
      </c>
      <c r="F2" s="143"/>
      <c r="G2" s="99"/>
      <c r="H2" s="99"/>
      <c r="I2" s="99"/>
      <c r="J2" s="99"/>
      <c r="K2" s="141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42" t="s">
        <v>1</v>
      </c>
      <c r="B3" s="143"/>
      <c r="C3" s="146"/>
      <c r="D3" s="147"/>
      <c r="E3" s="147"/>
      <c r="F3" s="147"/>
      <c r="G3" s="147"/>
      <c r="H3" s="147"/>
      <c r="I3" s="147"/>
      <c r="J3" s="147"/>
      <c r="K3" s="148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646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527</v>
      </c>
      <c r="C8" s="5" t="s">
        <v>615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521</v>
      </c>
      <c r="C9" s="52" t="s">
        <v>616</v>
      </c>
      <c r="D9" s="52" t="s">
        <v>540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320</v>
      </c>
      <c r="C10" s="52" t="s">
        <v>617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618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619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42" t="s">
        <v>11</v>
      </c>
      <c r="B15" s="143"/>
      <c r="C15" s="144" t="s">
        <v>206</v>
      </c>
      <c r="D15" s="145"/>
      <c r="E15" s="142" t="s">
        <v>12</v>
      </c>
      <c r="F15" s="143"/>
      <c r="G15" s="99"/>
      <c r="H15" s="99"/>
      <c r="I15" s="99"/>
      <c r="J15" s="99"/>
      <c r="K15" s="140" t="s">
        <v>645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42" t="s">
        <v>0</v>
      </c>
      <c r="B16" s="143"/>
      <c r="C16" s="144" t="s">
        <v>526</v>
      </c>
      <c r="D16" s="145"/>
      <c r="E16" s="142" t="s">
        <v>13</v>
      </c>
      <c r="F16" s="143"/>
      <c r="G16" s="99"/>
      <c r="H16" s="99"/>
      <c r="I16" s="99"/>
      <c r="J16" s="99"/>
      <c r="K16" s="141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42" t="s">
        <v>1</v>
      </c>
      <c r="B17" s="143"/>
      <c r="C17" s="146"/>
      <c r="D17" s="147"/>
      <c r="E17" s="147"/>
      <c r="F17" s="147"/>
      <c r="G17" s="147"/>
      <c r="H17" s="147"/>
      <c r="I17" s="147"/>
      <c r="J17" s="147"/>
      <c r="K17" s="148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620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532</v>
      </c>
      <c r="C22" s="5" t="s">
        <v>621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533</v>
      </c>
      <c r="C23" s="5" t="s">
        <v>647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521</v>
      </c>
      <c r="C24" s="5" t="s">
        <v>622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534</v>
      </c>
      <c r="C25" s="5" t="s">
        <v>623</v>
      </c>
      <c r="D25" s="53" t="s">
        <v>537</v>
      </c>
      <c r="E25" s="52" t="s">
        <v>538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535</v>
      </c>
      <c r="C26" s="5" t="s">
        <v>624</v>
      </c>
      <c r="D26" s="53" t="s">
        <v>537</v>
      </c>
      <c r="E26" s="52" t="s">
        <v>538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536</v>
      </c>
      <c r="C27" s="5" t="s">
        <v>625</v>
      </c>
      <c r="D27" s="53" t="s">
        <v>537</v>
      </c>
      <c r="E27" s="52" t="s">
        <v>539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320</v>
      </c>
      <c r="C28" s="5" t="s">
        <v>626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530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531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42" t="s">
        <v>11</v>
      </c>
      <c r="B32" s="143"/>
      <c r="C32" s="144" t="s">
        <v>206</v>
      </c>
      <c r="D32" s="145"/>
      <c r="E32" s="142" t="s">
        <v>12</v>
      </c>
      <c r="F32" s="143"/>
      <c r="G32" s="106"/>
      <c r="H32" s="106"/>
      <c r="I32" s="106"/>
      <c r="J32" s="106"/>
      <c r="K32" s="140" t="s">
        <v>682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42" t="s">
        <v>0</v>
      </c>
      <c r="B33" s="143"/>
      <c r="C33" s="144" t="s">
        <v>541</v>
      </c>
      <c r="D33" s="145"/>
      <c r="E33" s="142" t="s">
        <v>13</v>
      </c>
      <c r="F33" s="143"/>
      <c r="G33" s="106"/>
      <c r="H33" s="106"/>
      <c r="I33" s="106"/>
      <c r="J33" s="106"/>
      <c r="K33" s="141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42" t="s">
        <v>1</v>
      </c>
      <c r="B34" s="143"/>
      <c r="C34" s="146"/>
      <c r="D34" s="147"/>
      <c r="E34" s="147"/>
      <c r="F34" s="147"/>
      <c r="G34" s="147"/>
      <c r="H34" s="147"/>
      <c r="I34" s="147"/>
      <c r="J34" s="147"/>
      <c r="K34" s="148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627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542</v>
      </c>
      <c r="C39" s="5" t="s">
        <v>683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521</v>
      </c>
      <c r="C40" s="5" t="s">
        <v>628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552</v>
      </c>
      <c r="C41" s="52" t="s">
        <v>629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543</v>
      </c>
      <c r="C42" s="5" t="s">
        <v>630</v>
      </c>
      <c r="D42" s="53" t="s">
        <v>537</v>
      </c>
      <c r="E42" s="52" t="s">
        <v>538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544</v>
      </c>
      <c r="C43" s="5" t="s">
        <v>631</v>
      </c>
      <c r="D43" s="53" t="s">
        <v>537</v>
      </c>
      <c r="E43" s="52" t="s">
        <v>538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545</v>
      </c>
      <c r="C44" s="5" t="s">
        <v>632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551</v>
      </c>
      <c r="C45" s="52" t="s">
        <v>633</v>
      </c>
      <c r="D45" s="53" t="s">
        <v>537</v>
      </c>
      <c r="E45" s="52" t="s">
        <v>538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546</v>
      </c>
      <c r="C46" s="52" t="s">
        <v>634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547</v>
      </c>
      <c r="C47" s="52" t="s">
        <v>559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320</v>
      </c>
      <c r="C48" s="5" t="s">
        <v>560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561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562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42" t="s">
        <v>11</v>
      </c>
      <c r="B54" s="143"/>
      <c r="C54" s="144" t="s">
        <v>206</v>
      </c>
      <c r="D54" s="145"/>
      <c r="E54" s="142" t="s">
        <v>12</v>
      </c>
      <c r="F54" s="143"/>
      <c r="G54" s="106"/>
      <c r="H54" s="106"/>
      <c r="I54" s="106"/>
      <c r="J54" s="106"/>
      <c r="K54" s="140" t="s">
        <v>635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42" t="s">
        <v>0</v>
      </c>
      <c r="B55" s="143"/>
      <c r="C55" s="144" t="s">
        <v>548</v>
      </c>
      <c r="D55" s="145"/>
      <c r="E55" s="142" t="s">
        <v>13</v>
      </c>
      <c r="F55" s="143"/>
      <c r="G55" s="106"/>
      <c r="H55" s="106"/>
      <c r="I55" s="106"/>
      <c r="J55" s="106"/>
      <c r="K55" s="141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42" t="s">
        <v>1</v>
      </c>
      <c r="B56" s="143"/>
      <c r="C56" s="146"/>
      <c r="D56" s="147"/>
      <c r="E56" s="147"/>
      <c r="F56" s="147"/>
      <c r="G56" s="147"/>
      <c r="H56" s="147"/>
      <c r="I56" s="147"/>
      <c r="J56" s="147"/>
      <c r="K56" s="148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636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542</v>
      </c>
      <c r="C61" s="5" t="s">
        <v>637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521</v>
      </c>
      <c r="C62" s="5" t="s">
        <v>638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549</v>
      </c>
      <c r="C63" s="52" t="s">
        <v>639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692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550</v>
      </c>
      <c r="C64" s="5" t="s">
        <v>640</v>
      </c>
      <c r="D64" s="53" t="s">
        <v>537</v>
      </c>
      <c r="E64" s="52" t="s">
        <v>538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553</v>
      </c>
      <c r="C65" s="5" t="s">
        <v>641</v>
      </c>
      <c r="D65" s="53" t="s">
        <v>537</v>
      </c>
      <c r="E65" s="52" t="s">
        <v>538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554</v>
      </c>
      <c r="C66" s="5" t="s">
        <v>642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555</v>
      </c>
      <c r="C67" s="52" t="s">
        <v>643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684</v>
      </c>
      <c r="C68" s="52" t="s">
        <v>685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547</v>
      </c>
      <c r="C69" s="52" t="s">
        <v>644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320</v>
      </c>
      <c r="C70" s="5" t="s">
        <v>556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557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558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42" t="s">
        <v>11</v>
      </c>
      <c r="B75" s="143"/>
      <c r="C75" s="144" t="s">
        <v>206</v>
      </c>
      <c r="D75" s="145"/>
      <c r="E75" s="142" t="s">
        <v>12</v>
      </c>
      <c r="F75" s="143"/>
      <c r="G75" s="126"/>
      <c r="H75" s="126"/>
      <c r="I75" s="126"/>
      <c r="J75" s="126"/>
      <c r="K75" s="140" t="s">
        <v>696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42" t="s">
        <v>0</v>
      </c>
      <c r="B76" s="143"/>
      <c r="C76" s="144" t="s">
        <v>695</v>
      </c>
      <c r="D76" s="145"/>
      <c r="E76" s="142" t="s">
        <v>13</v>
      </c>
      <c r="F76" s="143"/>
      <c r="G76" s="126"/>
      <c r="H76" s="126"/>
      <c r="I76" s="126"/>
      <c r="J76" s="126"/>
      <c r="K76" s="141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42" t="s">
        <v>1</v>
      </c>
      <c r="B77" s="143"/>
      <c r="C77" s="146"/>
      <c r="D77" s="147"/>
      <c r="E77" s="147"/>
      <c r="F77" s="147"/>
      <c r="G77" s="147"/>
      <c r="H77" s="147"/>
      <c r="I77" s="147"/>
      <c r="J77" s="147"/>
      <c r="K77" s="148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700</v>
      </c>
      <c r="C81" s="5" t="s">
        <v>697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701</v>
      </c>
      <c r="C82" s="5" t="s">
        <v>703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702</v>
      </c>
      <c r="C83" s="5" t="s">
        <v>704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706</v>
      </c>
      <c r="C84" s="52" t="s">
        <v>705</v>
      </c>
      <c r="D84" s="53" t="s">
        <v>537</v>
      </c>
      <c r="E84" s="52" t="s">
        <v>538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698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699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1:B1"/>
    <mergeCell ref="C1:D1"/>
    <mergeCell ref="E1:F1"/>
    <mergeCell ref="K1:K2"/>
    <mergeCell ref="A2:B2"/>
    <mergeCell ref="C2:D2"/>
    <mergeCell ref="E2:F2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32:B32"/>
    <mergeCell ref="C32:D32"/>
    <mergeCell ref="E32:F32"/>
    <mergeCell ref="K32:K33"/>
    <mergeCell ref="A33:B33"/>
    <mergeCell ref="C33:D33"/>
    <mergeCell ref="E33:F33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6"/>
  <sheetViews>
    <sheetView workbookViewId="0">
      <selection sqref="A1:L17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18" bestFit="1" customWidth="1"/>
    <col min="12" max="12" width="60.75" bestFit="1" customWidth="1"/>
  </cols>
  <sheetData>
    <row r="1" spans="1:12">
      <c r="A1" s="142" t="s">
        <v>11</v>
      </c>
      <c r="B1" s="143"/>
      <c r="C1" s="144" t="s">
        <v>206</v>
      </c>
      <c r="D1" s="145"/>
      <c r="E1" s="142" t="s">
        <v>12</v>
      </c>
      <c r="F1" s="143"/>
      <c r="G1" s="111"/>
      <c r="H1" s="111"/>
      <c r="I1" s="111"/>
      <c r="J1" s="111"/>
      <c r="K1" s="140" t="s">
        <v>745</v>
      </c>
      <c r="L1" s="11" t="str">
        <f>"-- "&amp;C2</f>
        <v>-- 商家管理员表</v>
      </c>
    </row>
    <row r="2" spans="1:12">
      <c r="A2" s="142" t="s">
        <v>0</v>
      </c>
      <c r="B2" s="143"/>
      <c r="C2" s="144" t="s">
        <v>648</v>
      </c>
      <c r="D2" s="145"/>
      <c r="E2" s="142" t="s">
        <v>13</v>
      </c>
      <c r="F2" s="143"/>
      <c r="G2" s="111"/>
      <c r="H2" s="111"/>
      <c r="I2" s="111"/>
      <c r="J2" s="111"/>
      <c r="K2" s="141"/>
      <c r="L2" s="11" t="str">
        <f>"-- "&amp;C3</f>
        <v xml:space="preserve">-- </v>
      </c>
    </row>
    <row r="3" spans="1:12">
      <c r="A3" s="142" t="s">
        <v>1</v>
      </c>
      <c r="B3" s="143"/>
      <c r="C3" s="146"/>
      <c r="D3" s="147"/>
      <c r="E3" s="147"/>
      <c r="F3" s="147"/>
      <c r="G3" s="147"/>
      <c r="H3" s="147"/>
      <c r="I3" s="147"/>
      <c r="J3" s="147"/>
      <c r="K3" s="148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755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746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6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649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747</v>
      </c>
      <c r="C10" s="52" t="s">
        <v>650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651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216</v>
      </c>
      <c r="C12" s="52" t="s">
        <v>652</v>
      </c>
      <c r="D12" s="53" t="s">
        <v>201</v>
      </c>
      <c r="E12" s="52"/>
      <c r="F12" s="54"/>
      <c r="G12" s="54"/>
      <c r="H12" s="54"/>
      <c r="I12" s="54"/>
      <c r="J12" s="52"/>
      <c r="K12" s="55"/>
      <c r="L12" s="11" t="str">
        <f t="shared" ca="1" si="0"/>
        <v>WSA_REGISTOR INT   ,</v>
      </c>
    </row>
    <row r="13" spans="1:12">
      <c r="A13" s="4">
        <v>7</v>
      </c>
      <c r="B13" s="63" t="s">
        <v>656</v>
      </c>
      <c r="C13" s="9" t="s">
        <v>653</v>
      </c>
      <c r="D13" s="10" t="s">
        <v>200</v>
      </c>
      <c r="E13" s="9"/>
      <c r="F13" s="64"/>
      <c r="G13" s="64"/>
      <c r="H13" s="64"/>
      <c r="I13" s="64"/>
      <c r="J13" s="9"/>
      <c r="K13" s="65"/>
      <c r="L13" s="11" t="str">
        <f t="shared" ca="1" si="0"/>
        <v>WSA_REGISTDATE DATETIME   ,</v>
      </c>
    </row>
    <row r="14" spans="1:12">
      <c r="A14" s="4">
        <v>8</v>
      </c>
      <c r="B14" s="66" t="s">
        <v>273</v>
      </c>
      <c r="C14" s="67" t="s">
        <v>654</v>
      </c>
      <c r="D14" s="68" t="s">
        <v>200</v>
      </c>
      <c r="E14" s="67"/>
      <c r="F14" s="69"/>
      <c r="G14" s="69"/>
      <c r="H14" s="69"/>
      <c r="I14" s="69"/>
      <c r="J14" s="67"/>
      <c r="K14" s="70"/>
      <c r="L14" s="71" t="str">
        <f t="shared" ca="1" si="0"/>
        <v>WSA_LOGINDATE DATETIME   ,</v>
      </c>
    </row>
    <row r="15" spans="1:12">
      <c r="A15" s="4">
        <v>9</v>
      </c>
      <c r="B15" s="66" t="s">
        <v>320</v>
      </c>
      <c r="C15" s="67" t="s">
        <v>655</v>
      </c>
      <c r="D15" s="68" t="s">
        <v>202</v>
      </c>
      <c r="E15" s="67">
        <v>20</v>
      </c>
      <c r="F15" s="69"/>
      <c r="G15" s="69"/>
      <c r="H15" s="69"/>
      <c r="I15" s="69"/>
      <c r="J15" s="67"/>
      <c r="K15" s="70"/>
      <c r="L15" s="71" t="str">
        <f t="shared" ca="1" si="0"/>
        <v>WSA_STATUS VARCHAR(20)   ,</v>
      </c>
    </row>
    <row r="16" spans="1:12">
      <c r="A16" s="4">
        <v>10</v>
      </c>
      <c r="B16" s="66" t="s">
        <v>782</v>
      </c>
      <c r="C16" s="67" t="s">
        <v>781</v>
      </c>
      <c r="D16" s="68" t="s">
        <v>201</v>
      </c>
      <c r="E16" s="67"/>
      <c r="F16" s="69"/>
      <c r="G16" s="69"/>
      <c r="H16" s="69"/>
      <c r="I16" s="69"/>
      <c r="J16" s="67"/>
      <c r="K16" s="70"/>
      <c r="L16" s="71" t="str">
        <f t="shared" ca="1" si="0"/>
        <v xml:space="preserve">WSA_DEPT INT   </v>
      </c>
    </row>
    <row r="17" spans="1:12">
      <c r="L17" s="50" t="str">
        <f>") default charset = utf8;"</f>
        <v>) default charset = utf8;</v>
      </c>
    </row>
    <row r="18" spans="1:12">
      <c r="A18" s="142" t="s">
        <v>11</v>
      </c>
      <c r="B18" s="143"/>
      <c r="C18" s="144" t="s">
        <v>221</v>
      </c>
      <c r="D18" s="145"/>
      <c r="E18" s="142" t="s">
        <v>12</v>
      </c>
      <c r="F18" s="143"/>
      <c r="G18" s="111"/>
      <c r="H18" s="111"/>
      <c r="I18" s="111"/>
      <c r="J18" s="111"/>
      <c r="K18" s="140" t="s">
        <v>748</v>
      </c>
      <c r="L18" s="11" t="str">
        <f>"-- "&amp;C19</f>
        <v>-- 商家菜单表</v>
      </c>
    </row>
    <row r="19" spans="1:12">
      <c r="A19" s="142" t="s">
        <v>0</v>
      </c>
      <c r="B19" s="143"/>
      <c r="C19" s="144" t="s">
        <v>680</v>
      </c>
      <c r="D19" s="145"/>
      <c r="E19" s="142" t="s">
        <v>13</v>
      </c>
      <c r="F19" s="143"/>
      <c r="G19" s="111"/>
      <c r="H19" s="111"/>
      <c r="I19" s="111"/>
      <c r="J19" s="111"/>
      <c r="K19" s="141"/>
      <c r="L19" s="11" t="str">
        <f>"-- "&amp;C20</f>
        <v xml:space="preserve">-- </v>
      </c>
    </row>
    <row r="20" spans="1:12">
      <c r="A20" s="142" t="s">
        <v>1</v>
      </c>
      <c r="B20" s="143"/>
      <c r="C20" s="146"/>
      <c r="D20" s="147"/>
      <c r="E20" s="147"/>
      <c r="F20" s="147"/>
      <c r="G20" s="147"/>
      <c r="H20" s="147"/>
      <c r="I20" s="147"/>
      <c r="J20" s="147"/>
      <c r="K20" s="148"/>
      <c r="L20" s="49"/>
    </row>
    <row r="21" spans="1:12">
      <c r="A21" s="107"/>
      <c r="B21" s="108"/>
      <c r="C21" s="110"/>
      <c r="D21" s="110"/>
      <c r="E21" s="110"/>
      <c r="F21" s="110"/>
      <c r="G21" s="110"/>
      <c r="H21" s="110"/>
      <c r="I21" s="110"/>
      <c r="J21" s="109"/>
      <c r="K21" s="110"/>
      <c r="L21" s="49" t="str">
        <f>"DROP TABLE IF EXISTS "&amp;K18&amp;";"</f>
        <v>DROP TABLE IF EXISTS WC_SHOP_MENU;</v>
      </c>
    </row>
    <row r="22" spans="1:12">
      <c r="A22" s="1"/>
      <c r="B22" s="1"/>
      <c r="C22" s="1"/>
      <c r="D22" s="2"/>
      <c r="E22" s="1"/>
      <c r="F22" s="1"/>
      <c r="G22" s="1"/>
      <c r="H22" s="1"/>
      <c r="I22" s="1"/>
      <c r="J22" s="32"/>
      <c r="K22" s="1"/>
      <c r="L22" s="49"/>
    </row>
    <row r="23" spans="1:12">
      <c r="A23" s="3" t="s">
        <v>2</v>
      </c>
      <c r="B23" s="3" t="s">
        <v>14</v>
      </c>
      <c r="C23" s="3" t="s">
        <v>15</v>
      </c>
      <c r="D23" s="3" t="s">
        <v>3</v>
      </c>
      <c r="E23" s="3" t="s">
        <v>4</v>
      </c>
      <c r="F23" s="3" t="s">
        <v>21</v>
      </c>
      <c r="G23" s="3" t="s">
        <v>148</v>
      </c>
      <c r="H23" s="3" t="s">
        <v>199</v>
      </c>
      <c r="I23" s="3" t="s">
        <v>147</v>
      </c>
      <c r="J23" s="33" t="s">
        <v>16</v>
      </c>
      <c r="K23" s="3" t="s">
        <v>17</v>
      </c>
      <c r="L23" s="11" t="str">
        <f>"CREATE TABLE IF NOT EXISTS  "&amp;K18&amp;"("</f>
        <v>CREATE TABLE IF NOT EXISTS  WC_SHOP_MENU(</v>
      </c>
    </row>
    <row r="24" spans="1:12">
      <c r="A24" s="4">
        <v>1</v>
      </c>
      <c r="B24" s="43" t="s">
        <v>204</v>
      </c>
      <c r="C24" s="5" t="s">
        <v>657</v>
      </c>
      <c r="D24" s="6" t="s">
        <v>201</v>
      </c>
      <c r="E24" s="14"/>
      <c r="F24" s="13" t="s">
        <v>207</v>
      </c>
      <c r="G24" s="51"/>
      <c r="H24" s="13" t="s">
        <v>209</v>
      </c>
      <c r="I24" s="9" t="s">
        <v>208</v>
      </c>
      <c r="J24" s="5" t="s">
        <v>205</v>
      </c>
      <c r="K24" s="27"/>
      <c r="L24" s="11" t="str">
        <f t="shared" ref="L24:L32" ca="1" si="1">C24&amp;" "&amp;D24&amp;IF(OR(D24="DATETIME",D24="INT",D24="DATE",D24="TEXT"),E24,"("&amp;E24&amp;")")&amp;" "&amp;" "&amp;IF(F24&lt;&gt;""," "&amp;F24&amp;" ","")&amp;H24&amp;" "&amp;J24&amp;IF(G24&lt;&gt;""," default "&amp;G24&amp;" ","")&amp;IF(I24&lt;&gt;""," "&amp;I24&amp;" ","")&amp;IF(OFFSET(C24,1,0,1,1)="","",",")</f>
        <v>WSM_ID INT   PRIMARY KEY UNIQUE NOT NULL AUTO_INCREMENT ,</v>
      </c>
    </row>
    <row r="25" spans="1:12">
      <c r="A25" s="4">
        <v>2</v>
      </c>
      <c r="B25" s="43" t="s">
        <v>229</v>
      </c>
      <c r="C25" s="5" t="s">
        <v>658</v>
      </c>
      <c r="D25" s="5" t="s">
        <v>202</v>
      </c>
      <c r="E25" s="5">
        <v>50</v>
      </c>
      <c r="F25" s="13"/>
      <c r="G25" s="13"/>
      <c r="H25" s="13"/>
      <c r="I25" s="13"/>
      <c r="J25" s="5" t="s">
        <v>205</v>
      </c>
      <c r="K25" s="27"/>
      <c r="L25" s="11" t="str">
        <f t="shared" ca="1" si="1"/>
        <v>WSM_NAME VARCHAR(50)   NOT NULL,</v>
      </c>
    </row>
    <row r="26" spans="1:12">
      <c r="A26" s="4">
        <v>3</v>
      </c>
      <c r="B26" s="56" t="s">
        <v>230</v>
      </c>
      <c r="C26" s="5" t="s">
        <v>659</v>
      </c>
      <c r="D26" s="53" t="s">
        <v>202</v>
      </c>
      <c r="E26" s="52">
        <v>200</v>
      </c>
      <c r="F26" s="54"/>
      <c r="G26" s="54"/>
      <c r="H26" s="54"/>
      <c r="I26" s="54"/>
      <c r="J26" s="52"/>
      <c r="K26" s="55"/>
      <c r="L26" s="11" t="str">
        <f t="shared" ca="1" si="1"/>
        <v>WSM_URL VARCHAR(200)   ,</v>
      </c>
    </row>
    <row r="27" spans="1:12">
      <c r="A27" s="4">
        <v>4</v>
      </c>
      <c r="B27" s="56" t="s">
        <v>231</v>
      </c>
      <c r="C27" s="5" t="s">
        <v>660</v>
      </c>
      <c r="D27" s="53" t="s">
        <v>203</v>
      </c>
      <c r="E27" s="52">
        <v>1</v>
      </c>
      <c r="F27" s="54"/>
      <c r="G27" s="54"/>
      <c r="H27" s="54"/>
      <c r="I27" s="54"/>
      <c r="J27" s="52"/>
      <c r="K27" s="55"/>
      <c r="L27" s="11" t="str">
        <f t="shared" ca="1" si="1"/>
        <v>WSM_LEVEL CHAR(1)   ,</v>
      </c>
    </row>
    <row r="28" spans="1:12">
      <c r="A28" s="4">
        <v>5</v>
      </c>
      <c r="B28" s="56" t="s">
        <v>232</v>
      </c>
      <c r="C28" s="5" t="s">
        <v>661</v>
      </c>
      <c r="D28" s="53" t="s">
        <v>201</v>
      </c>
      <c r="E28" s="52"/>
      <c r="F28" s="54"/>
      <c r="G28" s="54"/>
      <c r="H28" s="54"/>
      <c r="I28" s="54"/>
      <c r="J28" s="52"/>
      <c r="K28" s="55"/>
      <c r="L28" s="11" t="str">
        <f t="shared" ca="1" si="1"/>
        <v>WSM_ORDER INT   ,</v>
      </c>
    </row>
    <row r="29" spans="1:12">
      <c r="A29" s="4">
        <v>6</v>
      </c>
      <c r="B29" s="56" t="s">
        <v>233</v>
      </c>
      <c r="C29" s="5" t="s">
        <v>662</v>
      </c>
      <c r="D29" s="53" t="s">
        <v>202</v>
      </c>
      <c r="E29" s="52">
        <v>400</v>
      </c>
      <c r="F29" s="54"/>
      <c r="G29" s="54"/>
      <c r="H29" s="54"/>
      <c r="I29" s="54"/>
      <c r="J29" s="52"/>
      <c r="K29" s="55"/>
      <c r="L29" s="11" t="str">
        <f t="shared" ca="1" si="1"/>
        <v>WSM_DESC VARCHAR(400)   ,</v>
      </c>
    </row>
    <row r="30" spans="1:12">
      <c r="A30" s="4">
        <v>7</v>
      </c>
      <c r="B30" s="56" t="s">
        <v>234</v>
      </c>
      <c r="C30" s="5" t="s">
        <v>663</v>
      </c>
      <c r="D30" s="53" t="s">
        <v>201</v>
      </c>
      <c r="E30" s="52"/>
      <c r="F30" s="54"/>
      <c r="G30" s="54"/>
      <c r="H30" s="54"/>
      <c r="I30" s="54"/>
      <c r="J30" s="52"/>
      <c r="K30" s="55"/>
      <c r="L30" s="11" t="str">
        <f t="shared" ca="1" si="1"/>
        <v>WSM_PARENT_ID INT   ,</v>
      </c>
    </row>
    <row r="31" spans="1:12">
      <c r="A31" s="4">
        <v>8</v>
      </c>
      <c r="B31" s="56" t="s">
        <v>57</v>
      </c>
      <c r="C31" s="52" t="s">
        <v>664</v>
      </c>
      <c r="D31" s="52" t="s">
        <v>20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WSM_REGISTOR INT   ,</v>
      </c>
    </row>
    <row r="32" spans="1:12">
      <c r="A32" s="4">
        <v>9</v>
      </c>
      <c r="B32" s="56" t="s">
        <v>58</v>
      </c>
      <c r="C32" s="5" t="s">
        <v>665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 xml:space="preserve">WSM_REGIST_DATE DATETIME   </v>
      </c>
    </row>
    <row r="33" spans="1:12">
      <c r="L33" s="50" t="str">
        <f>") default charset = utf8;"</f>
        <v>) default charset = utf8;</v>
      </c>
    </row>
    <row r="34" spans="1:12">
      <c r="A34" s="142" t="s">
        <v>11</v>
      </c>
      <c r="B34" s="143"/>
      <c r="C34" s="144" t="s">
        <v>219</v>
      </c>
      <c r="D34" s="145"/>
      <c r="E34" s="142" t="s">
        <v>12</v>
      </c>
      <c r="F34" s="143"/>
      <c r="G34" s="115"/>
      <c r="H34" s="115"/>
      <c r="I34" s="115"/>
      <c r="J34" s="115"/>
      <c r="K34" s="140" t="s">
        <v>757</v>
      </c>
      <c r="L34" s="11" t="str">
        <f>"-- "&amp;C35</f>
        <v>-- 商家角色表</v>
      </c>
    </row>
    <row r="35" spans="1:12">
      <c r="A35" s="142" t="s">
        <v>0</v>
      </c>
      <c r="B35" s="143"/>
      <c r="C35" s="144" t="s">
        <v>666</v>
      </c>
      <c r="D35" s="145"/>
      <c r="E35" s="142" t="s">
        <v>13</v>
      </c>
      <c r="F35" s="143"/>
      <c r="G35" s="115"/>
      <c r="H35" s="115"/>
      <c r="I35" s="115"/>
      <c r="J35" s="115"/>
      <c r="K35" s="141"/>
      <c r="L35" s="11" t="str">
        <f>"-- "&amp;C36</f>
        <v xml:space="preserve">-- </v>
      </c>
    </row>
    <row r="36" spans="1:12">
      <c r="A36" s="142" t="s">
        <v>1</v>
      </c>
      <c r="B36" s="143"/>
      <c r="C36" s="146"/>
      <c r="D36" s="147"/>
      <c r="E36" s="147"/>
      <c r="F36" s="147"/>
      <c r="G36" s="147"/>
      <c r="H36" s="147"/>
      <c r="I36" s="147"/>
      <c r="J36" s="147"/>
      <c r="K36" s="148"/>
      <c r="L36" s="49"/>
    </row>
    <row r="37" spans="1:12">
      <c r="A37" s="112"/>
      <c r="B37" s="113"/>
      <c r="C37" s="116"/>
      <c r="D37" s="116"/>
      <c r="E37" s="116"/>
      <c r="F37" s="116"/>
      <c r="G37" s="116"/>
      <c r="H37" s="116"/>
      <c r="I37" s="116"/>
      <c r="J37" s="114"/>
      <c r="K37" s="116"/>
      <c r="L37" s="49" t="str">
        <f>"DROP TABLE IF EXISTS "&amp;K34&amp;";"</f>
        <v>DROP TABLE IF EXISTS WC_SHOP_ROLE;</v>
      </c>
    </row>
    <row r="38" spans="1:12">
      <c r="A38" s="1"/>
      <c r="B38" s="1"/>
      <c r="C38" s="1"/>
      <c r="D38" s="2"/>
      <c r="E38" s="1"/>
      <c r="F38" s="1"/>
      <c r="G38" s="1"/>
      <c r="H38" s="1"/>
      <c r="I38" s="1"/>
      <c r="J38" s="32"/>
      <c r="K38" s="1"/>
      <c r="L38" s="49"/>
    </row>
    <row r="39" spans="1:12">
      <c r="A39" s="3" t="s">
        <v>2</v>
      </c>
      <c r="B39" s="3" t="s">
        <v>14</v>
      </c>
      <c r="C39" s="3" t="s">
        <v>15</v>
      </c>
      <c r="D39" s="3" t="s">
        <v>3</v>
      </c>
      <c r="E39" s="3" t="s">
        <v>4</v>
      </c>
      <c r="F39" s="3" t="s">
        <v>21</v>
      </c>
      <c r="G39" s="3" t="s">
        <v>148</v>
      </c>
      <c r="H39" s="3" t="s">
        <v>199</v>
      </c>
      <c r="I39" s="3" t="s">
        <v>147</v>
      </c>
      <c r="J39" s="33" t="s">
        <v>16</v>
      </c>
      <c r="K39" s="3" t="s">
        <v>17</v>
      </c>
      <c r="L39" s="11" t="str">
        <f>"CREATE TABLE IF NOT EXISTS  "&amp;K34&amp;"("</f>
        <v>CREATE TABLE IF NOT EXISTS  WC_SHOP_ROLE(</v>
      </c>
    </row>
    <row r="40" spans="1:12">
      <c r="A40" s="4">
        <v>1</v>
      </c>
      <c r="B40" s="43" t="s">
        <v>204</v>
      </c>
      <c r="C40" s="5" t="s">
        <v>667</v>
      </c>
      <c r="D40" s="6" t="s">
        <v>201</v>
      </c>
      <c r="E40" s="14"/>
      <c r="F40" s="13" t="s">
        <v>207</v>
      </c>
      <c r="G40" s="51"/>
      <c r="H40" s="13" t="s">
        <v>209</v>
      </c>
      <c r="I40" s="9" t="s">
        <v>208</v>
      </c>
      <c r="J40" s="5" t="s">
        <v>205</v>
      </c>
      <c r="K40" s="27"/>
      <c r="L40" s="11" t="str">
        <f ca="1">C40&amp;" "&amp;D40&amp;IF(OR(D40="DATETIME",D40="INT",D40="DATE",D40="TEXT"),E40,"("&amp;E40&amp;")")&amp;" "&amp;" "&amp;IF(F40&lt;&gt;""," "&amp;F40&amp;" ","")&amp;H40&amp;" "&amp;J40&amp;IF(G40&lt;&gt;""," default "&amp;G40&amp;" ","")&amp;IF(I40&lt;&gt;""," "&amp;I40&amp;" ","")&amp;IF(OFFSET(C40,1,0,1,1)="","",",")</f>
        <v>WSR_ROLE_ID INT   PRIMARY KEY UNIQUE NOT NULL AUTO_INCREMENT ,</v>
      </c>
    </row>
    <row r="41" spans="1:12">
      <c r="A41" s="4">
        <v>2</v>
      </c>
      <c r="B41" s="43" t="s">
        <v>242</v>
      </c>
      <c r="C41" s="5" t="s">
        <v>668</v>
      </c>
      <c r="D41" s="5" t="s">
        <v>202</v>
      </c>
      <c r="E41" s="5">
        <v>100</v>
      </c>
      <c r="F41" s="13"/>
      <c r="G41" s="13"/>
      <c r="H41" s="13"/>
      <c r="I41" s="13"/>
      <c r="J41" s="5" t="s">
        <v>205</v>
      </c>
      <c r="K41" s="27"/>
      <c r="L41" s="11" t="str">
        <f ca="1">C41&amp;" "&amp;D41&amp;IF(OR(D41="DATETIME",D41="INT",D41="DATE",D41="TEXT"),E41,"("&amp;E41&amp;")")&amp;" "&amp;" "&amp;H41&amp;" "&amp;J41&amp;IF(G41&lt;&gt;""," default "&amp;G41&amp;" ","")&amp;IF(I41&lt;&gt;""," identity("&amp;I41&amp;") ","")&amp;IF(OFFSET(C41,1,0,1,1)="","",",")</f>
        <v>WSR_ROLE_NAME VARCHAR(100)   NOT NULL,</v>
      </c>
    </row>
    <row r="42" spans="1:12">
      <c r="A42" s="4">
        <v>3</v>
      </c>
      <c r="B42" s="56" t="s">
        <v>49</v>
      </c>
      <c r="C42" s="5" t="s">
        <v>669</v>
      </c>
      <c r="D42" s="53" t="s">
        <v>202</v>
      </c>
      <c r="E42" s="52">
        <v>200</v>
      </c>
      <c r="F42" s="54"/>
      <c r="G42" s="54"/>
      <c r="H42" s="54"/>
      <c r="I42" s="54"/>
      <c r="J42" s="52"/>
      <c r="K42" s="55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WSR_ROLE_DESC VARCHAR(200)   ,</v>
      </c>
    </row>
    <row r="43" spans="1:12">
      <c r="A43" s="4">
        <v>4</v>
      </c>
      <c r="B43" s="56" t="s">
        <v>57</v>
      </c>
      <c r="C43" s="5" t="s">
        <v>756</v>
      </c>
      <c r="D43" s="53" t="s">
        <v>201</v>
      </c>
      <c r="E43" s="52"/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WSR_REGISTOR INT   ,</v>
      </c>
    </row>
    <row r="44" spans="1:12">
      <c r="A44" s="4">
        <v>5</v>
      </c>
      <c r="B44" s="56" t="s">
        <v>58</v>
      </c>
      <c r="C44" s="5" t="s">
        <v>670</v>
      </c>
      <c r="D44" s="53" t="s">
        <v>200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 xml:space="preserve">WSR_REGIST_DATE DATETIME   </v>
      </c>
    </row>
    <row r="45" spans="1:12">
      <c r="L45" s="50" t="str">
        <f>") default charset = utf8;"</f>
        <v>) default charset = utf8;</v>
      </c>
    </row>
    <row r="46" spans="1:12">
      <c r="A46" s="142" t="s">
        <v>11</v>
      </c>
      <c r="B46" s="143"/>
      <c r="C46" s="144" t="s">
        <v>220</v>
      </c>
      <c r="D46" s="145"/>
      <c r="E46" s="142" t="s">
        <v>12</v>
      </c>
      <c r="F46" s="143"/>
      <c r="G46" s="115"/>
      <c r="H46" s="115"/>
      <c r="I46" s="115"/>
      <c r="J46" s="115"/>
      <c r="K46" s="140" t="s">
        <v>673</v>
      </c>
      <c r="L46" s="11" t="str">
        <f>"-- "&amp;C47</f>
        <v>-- 商家-管理员-角色表</v>
      </c>
    </row>
    <row r="47" spans="1:12">
      <c r="A47" s="142" t="s">
        <v>0</v>
      </c>
      <c r="B47" s="143"/>
      <c r="C47" s="144" t="s">
        <v>671</v>
      </c>
      <c r="D47" s="145"/>
      <c r="E47" s="142" t="s">
        <v>13</v>
      </c>
      <c r="F47" s="143"/>
      <c r="G47" s="115"/>
      <c r="H47" s="115"/>
      <c r="I47" s="115"/>
      <c r="J47" s="115"/>
      <c r="K47" s="141"/>
      <c r="L47" s="11" t="str">
        <f>"-- "&amp;C48</f>
        <v xml:space="preserve">-- </v>
      </c>
    </row>
    <row r="48" spans="1:12">
      <c r="A48" s="142" t="s">
        <v>1</v>
      </c>
      <c r="B48" s="143"/>
      <c r="C48" s="146"/>
      <c r="D48" s="147"/>
      <c r="E48" s="147"/>
      <c r="F48" s="147"/>
      <c r="G48" s="147"/>
      <c r="H48" s="147"/>
      <c r="I48" s="147"/>
      <c r="J48" s="147"/>
      <c r="K48" s="148"/>
      <c r="L48" s="49"/>
    </row>
    <row r="49" spans="1:12">
      <c r="A49" s="112"/>
      <c r="B49" s="113"/>
      <c r="C49" s="116"/>
      <c r="D49" s="116"/>
      <c r="E49" s="116"/>
      <c r="F49" s="116"/>
      <c r="G49" s="116"/>
      <c r="H49" s="116"/>
      <c r="I49" s="116"/>
      <c r="J49" s="114"/>
      <c r="K49" s="116"/>
      <c r="L49" s="49" t="str">
        <f>"DROP TABLE IF EXISTS "&amp;K46&amp;";"</f>
        <v>DROP TABLE IF EXISTS WC_SHOP_ADMIN_ROLE;</v>
      </c>
    </row>
    <row r="50" spans="1:12">
      <c r="A50" s="1"/>
      <c r="B50" s="1"/>
      <c r="C50" s="1"/>
      <c r="D50" s="2"/>
      <c r="E50" s="1"/>
      <c r="F50" s="1"/>
      <c r="G50" s="1"/>
      <c r="H50" s="1"/>
      <c r="I50" s="1"/>
      <c r="J50" s="32"/>
      <c r="K50" s="1"/>
      <c r="L50" s="49"/>
    </row>
    <row r="51" spans="1:12">
      <c r="A51" s="3" t="s">
        <v>2</v>
      </c>
      <c r="B51" s="3" t="s">
        <v>14</v>
      </c>
      <c r="C51" s="3" t="s">
        <v>15</v>
      </c>
      <c r="D51" s="3" t="s">
        <v>3</v>
      </c>
      <c r="E51" s="3" t="s">
        <v>4</v>
      </c>
      <c r="F51" s="3" t="s">
        <v>21</v>
      </c>
      <c r="G51" s="3" t="s">
        <v>148</v>
      </c>
      <c r="H51" s="3" t="s">
        <v>199</v>
      </c>
      <c r="I51" s="3" t="s">
        <v>147</v>
      </c>
      <c r="J51" s="33" t="s">
        <v>16</v>
      </c>
      <c r="K51" s="3" t="s">
        <v>17</v>
      </c>
      <c r="L51" s="11" t="str">
        <f>"CREATE TABLE IF NOT EXISTS  "&amp;K46&amp;"("</f>
        <v>CREATE TABLE IF NOT EXISTS  WC_SHOP_ADMIN_ROLE(</v>
      </c>
    </row>
    <row r="52" spans="1:12">
      <c r="A52" s="4">
        <v>1</v>
      </c>
      <c r="B52" s="43" t="s">
        <v>246</v>
      </c>
      <c r="C52" s="5" t="s">
        <v>674</v>
      </c>
      <c r="D52" s="6" t="s">
        <v>201</v>
      </c>
      <c r="E52" s="14"/>
      <c r="F52" s="13" t="s">
        <v>25</v>
      </c>
      <c r="G52" s="51"/>
      <c r="H52" s="13"/>
      <c r="I52" s="9"/>
      <c r="J52" s="5" t="s">
        <v>205</v>
      </c>
      <c r="K52" s="27"/>
      <c r="L52" s="76" t="str">
        <f ca="1">C52&amp;" "&amp;D52&amp;IF(OR(D52="DATETIME",D52="INT",D52="DATE",D52="TEXT"),E52,"("&amp;E52&amp;")")&amp;" "&amp;" "&amp;H52&amp;" "&amp;J52&amp;IF(G52&lt;&gt;""," default "&amp;G52&amp;" ","")&amp;IF(I52&lt;&gt;""," "&amp;I52&amp;" ","")&amp;IF(OFFSET(C52,1,0,1,1)="",",",",")</f>
        <v>WSAR_ADMIN_ID INT   NOT NULL,</v>
      </c>
    </row>
    <row r="53" spans="1:12">
      <c r="A53" s="4">
        <v>2</v>
      </c>
      <c r="B53" s="43" t="s">
        <v>247</v>
      </c>
      <c r="C53" s="5" t="s">
        <v>675</v>
      </c>
      <c r="D53" s="5" t="s">
        <v>201</v>
      </c>
      <c r="E53" s="5"/>
      <c r="F53" s="13" t="s">
        <v>25</v>
      </c>
      <c r="G53" s="13"/>
      <c r="H53" s="13"/>
      <c r="I53" s="13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WSAR_ROLE_ID INT   NOT NULL,</v>
      </c>
    </row>
    <row r="54" spans="1:12">
      <c r="A54" s="4">
        <v>7</v>
      </c>
      <c r="B54" s="56" t="s">
        <v>248</v>
      </c>
      <c r="C54" s="5" t="s">
        <v>676</v>
      </c>
      <c r="D54" s="53" t="s">
        <v>200</v>
      </c>
      <c r="E54" s="52"/>
      <c r="F54" s="54"/>
      <c r="G54" s="54"/>
      <c r="H54" s="54"/>
      <c r="I54" s="54"/>
      <c r="J54" s="52"/>
      <c r="K54" s="55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WSAR_REGIST_DATE DATETIME   ,</v>
      </c>
    </row>
    <row r="55" spans="1:12">
      <c r="L55" s="76" t="str">
        <f ca="1">"PRIMARY KEY("&amp;IF(OFFSET(C52,0,3,1,1)="PK",C52&amp;IF(OFFSET(C52,1,3,1,1)="","",","),"")&amp;IF(OFFSET(C52,1,3,1,1)="PK",OFFSET(C52,1,0,1,1)&amp;IF(OFFSET(C52,1,0,1,1)="",",",""),"")&amp;"));"</f>
        <v>PRIMARY KEY(WSAR_ADMIN_ID,WSAR_ROLE_ID));</v>
      </c>
    </row>
    <row r="56" spans="1:12">
      <c r="L56" s="50"/>
    </row>
    <row r="57" spans="1:12" ht="15" customHeight="1">
      <c r="A57" s="142" t="s">
        <v>11</v>
      </c>
      <c r="B57" s="143"/>
      <c r="C57" s="144" t="s">
        <v>221</v>
      </c>
      <c r="D57" s="145"/>
      <c r="E57" s="142" t="s">
        <v>12</v>
      </c>
      <c r="F57" s="143"/>
      <c r="G57" s="115"/>
      <c r="H57" s="115"/>
      <c r="I57" s="115"/>
      <c r="J57" s="115"/>
      <c r="K57" s="140" t="s">
        <v>750</v>
      </c>
      <c r="L57" s="11" t="str">
        <f>"-- "&amp;C58</f>
        <v>-- 商家-管理员-菜单表</v>
      </c>
    </row>
    <row r="58" spans="1:12">
      <c r="A58" s="142" t="s">
        <v>0</v>
      </c>
      <c r="B58" s="143"/>
      <c r="C58" s="144" t="s">
        <v>672</v>
      </c>
      <c r="D58" s="145"/>
      <c r="E58" s="142" t="s">
        <v>13</v>
      </c>
      <c r="F58" s="143"/>
      <c r="G58" s="115"/>
      <c r="H58" s="115"/>
      <c r="I58" s="115"/>
      <c r="J58" s="115"/>
      <c r="K58" s="141"/>
      <c r="L58" s="11" t="str">
        <f>"-- "&amp;C59</f>
        <v xml:space="preserve">-- </v>
      </c>
    </row>
    <row r="59" spans="1:12">
      <c r="A59" s="142" t="s">
        <v>1</v>
      </c>
      <c r="B59" s="143"/>
      <c r="C59" s="146"/>
      <c r="D59" s="147"/>
      <c r="E59" s="147"/>
      <c r="F59" s="147"/>
      <c r="G59" s="147"/>
      <c r="H59" s="147"/>
      <c r="I59" s="147"/>
      <c r="J59" s="147"/>
      <c r="K59" s="148"/>
      <c r="L59" s="49"/>
    </row>
    <row r="60" spans="1:12">
      <c r="A60" s="112"/>
      <c r="B60" s="113"/>
      <c r="C60" s="116"/>
      <c r="D60" s="116"/>
      <c r="E60" s="116"/>
      <c r="F60" s="116"/>
      <c r="G60" s="116"/>
      <c r="H60" s="116"/>
      <c r="I60" s="116"/>
      <c r="J60" s="114"/>
      <c r="K60" s="116"/>
      <c r="L60" s="49" t="str">
        <f>"DROP TABLE IF EXISTS "&amp;K57&amp;";"</f>
        <v>DROP TABLE IF EXISTS WC_SHOP_ADMIN_MENU;</v>
      </c>
    </row>
    <row r="61" spans="1:12">
      <c r="A61" s="1"/>
      <c r="B61" s="1"/>
      <c r="C61" s="1"/>
      <c r="D61" s="2"/>
      <c r="E61" s="1"/>
      <c r="F61" s="1"/>
      <c r="G61" s="1"/>
      <c r="H61" s="1"/>
      <c r="I61" s="1"/>
      <c r="J61" s="32"/>
      <c r="K61" s="1"/>
      <c r="L61" s="49"/>
    </row>
    <row r="62" spans="1:12">
      <c r="A62" s="3" t="s">
        <v>2</v>
      </c>
      <c r="B62" s="3" t="s">
        <v>14</v>
      </c>
      <c r="C62" s="3" t="s">
        <v>15</v>
      </c>
      <c r="D62" s="3" t="s">
        <v>3</v>
      </c>
      <c r="E62" s="3" t="s">
        <v>4</v>
      </c>
      <c r="F62" s="3" t="s">
        <v>21</v>
      </c>
      <c r="G62" s="3" t="s">
        <v>148</v>
      </c>
      <c r="H62" s="3" t="s">
        <v>199</v>
      </c>
      <c r="I62" s="3" t="s">
        <v>147</v>
      </c>
      <c r="J62" s="33" t="s">
        <v>16</v>
      </c>
      <c r="K62" s="3" t="s">
        <v>17</v>
      </c>
      <c r="L62" s="11" t="str">
        <f>"CREATE TABLE IF NOT EXISTS  "&amp;K57&amp;"("</f>
        <v>CREATE TABLE IF NOT EXISTS  WC_SHOP_ADMIN_MENU(</v>
      </c>
    </row>
    <row r="63" spans="1:12">
      <c r="A63" s="4">
        <v>1</v>
      </c>
      <c r="B63" s="43" t="s">
        <v>246</v>
      </c>
      <c r="C63" s="5" t="s">
        <v>752</v>
      </c>
      <c r="D63" s="6" t="s">
        <v>201</v>
      </c>
      <c r="E63" s="14"/>
      <c r="F63" s="13" t="s">
        <v>25</v>
      </c>
      <c r="G63" s="51"/>
      <c r="H63" s="13"/>
      <c r="I63" s="9"/>
      <c r="J63" s="5" t="s">
        <v>205</v>
      </c>
      <c r="K63" s="27"/>
      <c r="L63" s="76" t="str">
        <f ca="1">C63&amp;" "&amp;D63&amp;IF(OR(D63="DATETIME",D63="INT",D63="DATE",D63="TEXT"),E63,"("&amp;E63&amp;")")&amp;" "&amp;" "&amp;H63&amp;" "&amp;J63&amp;IF(G63&lt;&gt;""," default "&amp;G63&amp;" ","")&amp;IF(I63&lt;&gt;""," "&amp;I63&amp;" ","")&amp;IF(OFFSET(C63,1,0,1,1)="",",",",")</f>
        <v>WSAM_ADMIN_ID INT   NOT NULL,</v>
      </c>
    </row>
    <row r="64" spans="1:12">
      <c r="A64" s="4">
        <v>2</v>
      </c>
      <c r="B64" s="43" t="s">
        <v>249</v>
      </c>
      <c r="C64" s="5" t="s">
        <v>751</v>
      </c>
      <c r="D64" s="5" t="s">
        <v>201</v>
      </c>
      <c r="E64" s="5"/>
      <c r="F64" s="13" t="s">
        <v>25</v>
      </c>
      <c r="G64" s="13"/>
      <c r="H64" s="13"/>
      <c r="I64" s="13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WSAM_MENU_ID INT   NOT NULL,</v>
      </c>
    </row>
    <row r="65" spans="1:12">
      <c r="A65" s="4">
        <v>3</v>
      </c>
      <c r="B65" s="56" t="s">
        <v>248</v>
      </c>
      <c r="C65" s="5" t="s">
        <v>677</v>
      </c>
      <c r="D65" s="53" t="s">
        <v>200</v>
      </c>
      <c r="E65" s="52"/>
      <c r="F65" s="54"/>
      <c r="G65" s="54"/>
      <c r="H65" s="54"/>
      <c r="I65" s="54"/>
      <c r="J65" s="52"/>
      <c r="K65" s="55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WSAM_REGIST_DATE DATETIME   ,</v>
      </c>
    </row>
    <row r="66" spans="1:12">
      <c r="A66" s="118"/>
      <c r="B66" s="119"/>
      <c r="C66" s="11"/>
      <c r="D66" s="12"/>
      <c r="E66" s="11"/>
      <c r="F66" s="120"/>
      <c r="G66" s="120"/>
      <c r="H66" s="120"/>
      <c r="I66" s="120"/>
      <c r="J66" s="11"/>
      <c r="K66" s="121"/>
      <c r="L66" s="76" t="str">
        <f ca="1">"PRIMARY KEY("&amp;IF(OFFSET(C63,0,3,1,1)="PK",C63&amp;IF(OFFSET(C63,1,3,1,1)="","",","),"")&amp;IF(OFFSET(C63,1,3,1,1)="PK",OFFSET(C63,1,0,1,1)&amp;IF(OFFSET(C63,1,0,1,1)="",",",""),"")&amp;"));"</f>
        <v>PRIMARY KEY(WSAM_ADMIN_ID,WSAM_MENU_ID));</v>
      </c>
    </row>
    <row r="67" spans="1:12">
      <c r="L67" s="50"/>
    </row>
    <row r="68" spans="1:12">
      <c r="A68" s="142" t="s">
        <v>11</v>
      </c>
      <c r="B68" s="143"/>
      <c r="C68" s="144" t="s">
        <v>221</v>
      </c>
      <c r="D68" s="145"/>
      <c r="E68" s="142" t="s">
        <v>12</v>
      </c>
      <c r="F68" s="143"/>
      <c r="G68" s="115"/>
      <c r="H68" s="115"/>
      <c r="I68" s="115"/>
      <c r="J68" s="115"/>
      <c r="K68" s="140" t="s">
        <v>749</v>
      </c>
      <c r="L68" s="11" t="str">
        <f>"-- "&amp;C69</f>
        <v>-- 商家角色-菜单表</v>
      </c>
    </row>
    <row r="69" spans="1:12">
      <c r="A69" s="142" t="s">
        <v>0</v>
      </c>
      <c r="B69" s="143"/>
      <c r="C69" s="144" t="s">
        <v>679</v>
      </c>
      <c r="D69" s="145"/>
      <c r="E69" s="142" t="s">
        <v>13</v>
      </c>
      <c r="F69" s="143"/>
      <c r="G69" s="115"/>
      <c r="H69" s="115"/>
      <c r="I69" s="115"/>
      <c r="J69" s="115"/>
      <c r="K69" s="141"/>
      <c r="L69" s="11" t="str">
        <f>"-- "&amp;C70</f>
        <v xml:space="preserve">-- </v>
      </c>
    </row>
    <row r="70" spans="1:12">
      <c r="A70" s="142" t="s">
        <v>1</v>
      </c>
      <c r="B70" s="143"/>
      <c r="C70" s="146"/>
      <c r="D70" s="147"/>
      <c r="E70" s="147"/>
      <c r="F70" s="147"/>
      <c r="G70" s="147"/>
      <c r="H70" s="147"/>
      <c r="I70" s="147"/>
      <c r="J70" s="147"/>
      <c r="K70" s="148"/>
      <c r="L70" s="49"/>
    </row>
    <row r="71" spans="1:12">
      <c r="A71" s="112"/>
      <c r="B71" s="113"/>
      <c r="C71" s="116"/>
      <c r="D71" s="116"/>
      <c r="E71" s="116"/>
      <c r="F71" s="116"/>
      <c r="G71" s="116"/>
      <c r="H71" s="116"/>
      <c r="I71" s="116"/>
      <c r="J71" s="114"/>
      <c r="K71" s="116"/>
      <c r="L71" s="49" t="str">
        <f>"DROP TABLE IF EXISTS "&amp;K68&amp;";"</f>
        <v>DROP TABLE IF EXISTS WC_SHOP_ROLE_MENU;</v>
      </c>
    </row>
    <row r="72" spans="1:12">
      <c r="A72" s="1"/>
      <c r="B72" s="1"/>
      <c r="C72" s="1"/>
      <c r="D72" s="2"/>
      <c r="E72" s="1"/>
      <c r="F72" s="1"/>
      <c r="G72" s="1"/>
      <c r="H72" s="1"/>
      <c r="I72" s="1"/>
      <c r="J72" s="32"/>
      <c r="K72" s="1"/>
      <c r="L72" s="49"/>
    </row>
    <row r="73" spans="1:12">
      <c r="A73" s="3" t="s">
        <v>2</v>
      </c>
      <c r="B73" s="3" t="s">
        <v>14</v>
      </c>
      <c r="C73" s="3" t="s">
        <v>15</v>
      </c>
      <c r="D73" s="3" t="s">
        <v>3</v>
      </c>
      <c r="E73" s="3" t="s">
        <v>4</v>
      </c>
      <c r="F73" s="3" t="s">
        <v>21</v>
      </c>
      <c r="G73" s="3" t="s">
        <v>148</v>
      </c>
      <c r="H73" s="3" t="s">
        <v>199</v>
      </c>
      <c r="I73" s="3" t="s">
        <v>147</v>
      </c>
      <c r="J73" s="33" t="s">
        <v>16</v>
      </c>
      <c r="K73" s="3" t="s">
        <v>17</v>
      </c>
      <c r="L73" s="11" t="str">
        <f>"CREATE TABLE IF NOT EXISTS  "&amp;K68&amp;"("</f>
        <v>CREATE TABLE IF NOT EXISTS  WC_SHOP_ROLE_MENU(</v>
      </c>
    </row>
    <row r="74" spans="1:12">
      <c r="A74" s="4">
        <v>1</v>
      </c>
      <c r="B74" s="43" t="s">
        <v>251</v>
      </c>
      <c r="C74" s="5" t="s">
        <v>753</v>
      </c>
      <c r="D74" s="6" t="s">
        <v>201</v>
      </c>
      <c r="E74" s="14"/>
      <c r="F74" s="117" t="s">
        <v>25</v>
      </c>
      <c r="G74" s="51"/>
      <c r="H74" s="13"/>
      <c r="I74" s="9"/>
      <c r="J74" s="5" t="s">
        <v>205</v>
      </c>
      <c r="K74" s="27"/>
      <c r="L74" s="76" t="str">
        <f ca="1">C74&amp;" "&amp;D74&amp;IF(OR(D74="DATETIME",D74="INT",D74="DATE",D74="TEXT"),E74,"("&amp;E74&amp;")")&amp;" "&amp;" "&amp;H74&amp;" "&amp;J74&amp;IF(G74&lt;&gt;""," default "&amp;G74&amp;" ","")&amp;IF(I74&lt;&gt;""," "&amp;I74&amp;" ","")&amp;IF(OFFSET(C74,1,0,1,1)="",",",",")</f>
        <v>WSRM_ROLE_ID INT   NOT NULL,</v>
      </c>
    </row>
    <row r="75" spans="1:12">
      <c r="A75" s="4">
        <v>2</v>
      </c>
      <c r="B75" s="43" t="s">
        <v>252</v>
      </c>
      <c r="C75" s="5" t="s">
        <v>754</v>
      </c>
      <c r="D75" s="5" t="s">
        <v>201</v>
      </c>
      <c r="E75" s="5"/>
      <c r="F75" s="117" t="s">
        <v>681</v>
      </c>
      <c r="G75" s="13"/>
      <c r="H75" s="13"/>
      <c r="I75" s="13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WSRM_MENU_ID INT   NOT NULL,</v>
      </c>
    </row>
    <row r="76" spans="1:12">
      <c r="A76" s="4">
        <v>3</v>
      </c>
      <c r="B76" s="56" t="s">
        <v>253</v>
      </c>
      <c r="C76" s="5" t="s">
        <v>678</v>
      </c>
      <c r="D76" s="53" t="s">
        <v>200</v>
      </c>
      <c r="E76" s="52"/>
      <c r="F76" s="54"/>
      <c r="G76" s="54"/>
      <c r="H76" s="54"/>
      <c r="I76" s="54"/>
      <c r="J76" s="52"/>
      <c r="K76" s="55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WSRM_CREATE_TIME DATETIME   ,</v>
      </c>
    </row>
    <row r="77" spans="1:12">
      <c r="L77" s="76" t="str">
        <f ca="1">"PRIMARY KEY("&amp;IF(OFFSET(C74,0,3,1,1)="PK",C74&amp;IF(OFFSET(C74,1,3,1,1)="","",","),"")&amp;IF(OFFSET(C74,1,3,1,1)="PK",OFFSET(C74,1,0,1,1)&amp;IF(OFFSET(C74,1,0,1,1)="",",",""),"")&amp;"));"</f>
        <v>PRIMARY KEY(WSRM_ROLE_ID,WSRM_MENU_ID));</v>
      </c>
    </row>
    <row r="78" spans="1:12">
      <c r="A78" s="142" t="s">
        <v>11</v>
      </c>
      <c r="B78" s="143"/>
      <c r="C78" s="144" t="s">
        <v>221</v>
      </c>
      <c r="D78" s="145"/>
      <c r="E78" s="142" t="s">
        <v>12</v>
      </c>
      <c r="F78" s="143"/>
      <c r="G78" s="133"/>
      <c r="H78" s="133"/>
      <c r="I78" s="133"/>
      <c r="J78" s="133"/>
      <c r="K78" s="140" t="s">
        <v>758</v>
      </c>
      <c r="L78" s="11" t="str">
        <f>"-- "&amp;C79</f>
        <v>-- 组织机构表</v>
      </c>
    </row>
    <row r="79" spans="1:12">
      <c r="A79" s="142" t="s">
        <v>0</v>
      </c>
      <c r="B79" s="143"/>
      <c r="C79" s="144" t="s">
        <v>759</v>
      </c>
      <c r="D79" s="145"/>
      <c r="E79" s="142" t="s">
        <v>13</v>
      </c>
      <c r="F79" s="143"/>
      <c r="G79" s="133"/>
      <c r="H79" s="133"/>
      <c r="I79" s="133"/>
      <c r="J79" s="133"/>
      <c r="K79" s="141"/>
      <c r="L79" s="11" t="str">
        <f>"-- "&amp;C80</f>
        <v xml:space="preserve">-- </v>
      </c>
    </row>
    <row r="80" spans="1:12">
      <c r="A80" s="142" t="s">
        <v>1</v>
      </c>
      <c r="B80" s="143"/>
      <c r="C80" s="146"/>
      <c r="D80" s="147"/>
      <c r="E80" s="147"/>
      <c r="F80" s="147"/>
      <c r="G80" s="147"/>
      <c r="H80" s="147"/>
      <c r="I80" s="147"/>
      <c r="J80" s="147"/>
      <c r="K80" s="148"/>
      <c r="L80" s="49"/>
    </row>
    <row r="81" spans="1:12">
      <c r="A81" s="130"/>
      <c r="B81" s="131"/>
      <c r="C81" s="134"/>
      <c r="D81" s="134"/>
      <c r="E81" s="134"/>
      <c r="F81" s="134"/>
      <c r="G81" s="134"/>
      <c r="H81" s="134"/>
      <c r="I81" s="134"/>
      <c r="J81" s="132"/>
      <c r="K81" s="134"/>
      <c r="L81" s="49" t="str">
        <f>"DROP TABLE IF EXISTS "&amp;K78&amp;";"</f>
        <v>DROP TABLE IF EXISTS WC_SHOP_DEPT;</v>
      </c>
    </row>
    <row r="82" spans="1:12">
      <c r="A82" s="1"/>
      <c r="B82" s="1"/>
      <c r="C82" s="1"/>
      <c r="D82" s="2"/>
      <c r="E82" s="1"/>
      <c r="F82" s="1"/>
      <c r="G82" s="1"/>
      <c r="H82" s="1"/>
      <c r="I82" s="1"/>
      <c r="J82" s="32"/>
      <c r="K82" s="1"/>
      <c r="L82" s="49"/>
    </row>
    <row r="83" spans="1:12">
      <c r="A83" s="3" t="s">
        <v>2</v>
      </c>
      <c r="B83" s="3" t="s">
        <v>14</v>
      </c>
      <c r="C83" s="3" t="s">
        <v>15</v>
      </c>
      <c r="D83" s="3" t="s">
        <v>3</v>
      </c>
      <c r="E83" s="3" t="s">
        <v>4</v>
      </c>
      <c r="F83" s="3" t="s">
        <v>21</v>
      </c>
      <c r="G83" s="3" t="s">
        <v>148</v>
      </c>
      <c r="H83" s="3" t="s">
        <v>199</v>
      </c>
      <c r="I83" s="3" t="s">
        <v>147</v>
      </c>
      <c r="J83" s="33" t="s">
        <v>16</v>
      </c>
      <c r="K83" s="3" t="s">
        <v>17</v>
      </c>
      <c r="L83" s="11" t="str">
        <f>"CREATE TABLE IF NOT EXISTS  "&amp;K78&amp;"("</f>
        <v>CREATE TABLE IF NOT EXISTS  WC_SHOP_DEPT(</v>
      </c>
    </row>
    <row r="84" spans="1:12">
      <c r="A84" s="4">
        <v>1</v>
      </c>
      <c r="B84" s="43" t="s">
        <v>480</v>
      </c>
      <c r="C84" s="5" t="s">
        <v>779</v>
      </c>
      <c r="D84" s="6" t="s">
        <v>201</v>
      </c>
      <c r="E84" s="14"/>
      <c r="F84" s="117" t="s">
        <v>25</v>
      </c>
      <c r="G84" s="51"/>
      <c r="H84" s="13" t="s">
        <v>209</v>
      </c>
      <c r="I84" s="9" t="s">
        <v>208</v>
      </c>
      <c r="J84" s="5" t="s">
        <v>205</v>
      </c>
      <c r="K84" s="27"/>
      <c r="L84" s="76" t="str">
        <f ca="1">C84&amp;" "&amp;D84&amp;IF(OR(D84="DATETIME",D84="INT",D84="DATE",D84="TEXT"),E84,"("&amp;E84&amp;")")&amp;" "&amp;" "&amp;H84&amp;" "&amp;J84&amp;IF(G84&lt;&gt;""," default "&amp;G84&amp;" ","")&amp;IF(I84&lt;&gt;""," "&amp;I84&amp;" ","")&amp;IF(OFFSET(C84,1,0,1,1)="",",",",")</f>
        <v>WDP_ID INT  UNIQUE NOT NULL AUTO_INCREMENT ,</v>
      </c>
    </row>
    <row r="85" spans="1:12">
      <c r="A85" s="4">
        <v>2</v>
      </c>
      <c r="B85" s="43" t="s">
        <v>761</v>
      </c>
      <c r="C85" s="5" t="s">
        <v>771</v>
      </c>
      <c r="D85" s="5" t="s">
        <v>202</v>
      </c>
      <c r="E85" s="5">
        <v>200</v>
      </c>
      <c r="F85" s="117"/>
      <c r="G85" s="13"/>
      <c r="H85" s="13"/>
      <c r="I85" s="13"/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WDP_NAME VARCHAR(200)   NOT NULL,</v>
      </c>
    </row>
    <row r="86" spans="1:12">
      <c r="A86" s="4">
        <v>3</v>
      </c>
      <c r="B86" s="56" t="s">
        <v>760</v>
      </c>
      <c r="C86" s="5" t="s">
        <v>770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WDP_LEVEL INT   ,</v>
      </c>
    </row>
    <row r="87" spans="1:12">
      <c r="A87" s="4">
        <v>4</v>
      </c>
      <c r="B87" s="56" t="s">
        <v>762</v>
      </c>
      <c r="C87" s="5" t="s">
        <v>780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t="shared" ref="L87:L94" ca="1" si="2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WDP_ORDER INT   ,</v>
      </c>
    </row>
    <row r="88" spans="1:12">
      <c r="A88" s="4">
        <v>5</v>
      </c>
      <c r="B88" s="56" t="s">
        <v>763</v>
      </c>
      <c r="C88" s="5" t="s">
        <v>772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ca="1" si="2"/>
        <v>WDP_PARENT_ID INT   ,</v>
      </c>
    </row>
    <row r="89" spans="1:12">
      <c r="A89" s="4">
        <v>6</v>
      </c>
      <c r="B89" s="56" t="s">
        <v>764</v>
      </c>
      <c r="C89" s="5" t="s">
        <v>773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WDP_ADMIN_ID INT   ,</v>
      </c>
    </row>
    <row r="90" spans="1:12">
      <c r="A90" s="4">
        <v>8</v>
      </c>
      <c r="B90" s="82" t="s">
        <v>765</v>
      </c>
      <c r="C90" s="5" t="s">
        <v>774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WDP_TXL_ID INT   ,</v>
      </c>
    </row>
    <row r="91" spans="1:12">
      <c r="A91" s="4">
        <v>9</v>
      </c>
      <c r="B91" s="82" t="s">
        <v>769</v>
      </c>
      <c r="C91" s="5" t="s">
        <v>778</v>
      </c>
      <c r="D91" s="53" t="s">
        <v>202</v>
      </c>
      <c r="E91" s="52">
        <v>20</v>
      </c>
      <c r="F91" s="54"/>
      <c r="G91" s="54"/>
      <c r="H91" s="54"/>
      <c r="I91" s="54"/>
      <c r="J91" s="52"/>
      <c r="K91" s="55"/>
      <c r="L91" s="76" t="str">
        <f t="shared" ca="1" si="2"/>
        <v>WDP_STATUS VARCHAR(20)   ,</v>
      </c>
    </row>
    <row r="92" spans="1:12">
      <c r="A92" s="4">
        <v>10</v>
      </c>
      <c r="B92" s="82" t="s">
        <v>766</v>
      </c>
      <c r="C92" s="5" t="s">
        <v>776</v>
      </c>
      <c r="D92" s="53" t="s">
        <v>202</v>
      </c>
      <c r="E92" s="52">
        <v>200</v>
      </c>
      <c r="F92" s="54"/>
      <c r="G92" s="54"/>
      <c r="H92" s="54"/>
      <c r="I92" s="54"/>
      <c r="J92" s="52"/>
      <c r="K92" s="55"/>
      <c r="L92" s="76" t="str">
        <f t="shared" ca="1" si="2"/>
        <v>WDP_DESC VARCHAR(200)   ,</v>
      </c>
    </row>
    <row r="93" spans="1:12">
      <c r="A93" s="4">
        <v>11</v>
      </c>
      <c r="B93" s="82" t="s">
        <v>767</v>
      </c>
      <c r="C93" s="5" t="s">
        <v>777</v>
      </c>
      <c r="D93" s="53" t="s">
        <v>201</v>
      </c>
      <c r="E93" s="52"/>
      <c r="F93" s="54"/>
      <c r="G93" s="54"/>
      <c r="H93" s="54"/>
      <c r="I93" s="54"/>
      <c r="J93" s="52"/>
      <c r="K93" s="55"/>
      <c r="L93" s="76" t="str">
        <f t="shared" ca="1" si="2"/>
        <v>WDP_REGISTOR INT   ,</v>
      </c>
    </row>
    <row r="94" spans="1:12">
      <c r="A94" s="4">
        <v>12</v>
      </c>
      <c r="B94" s="82" t="s">
        <v>768</v>
      </c>
      <c r="C94" s="5" t="s">
        <v>775</v>
      </c>
      <c r="D94" s="53" t="s">
        <v>200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WDP_REGISTDATE DATETIME   ,</v>
      </c>
    </row>
    <row r="95" spans="1:12">
      <c r="L95" s="76" t="str">
        <f ca="1">"PRIMARY KEY("&amp;IF(OFFSET(C84,0,3,1,1)="PK",C84&amp;IF(OFFSET(C84,1,3,1,1)="","",","),"")&amp;IF(OFFSET(C84,1,3,1,1)="PK",OFFSET(C84,1,0,1,1)&amp;IF(OFFSET(C84,1,0,1,1)="",",",""),"")&amp;"));"</f>
        <v>PRIMARY KEY(WDP_ID));</v>
      </c>
    </row>
    <row r="96" spans="1:12">
      <c r="L96" s="76"/>
    </row>
  </sheetData>
  <mergeCells count="63">
    <mergeCell ref="A80:B80"/>
    <mergeCell ref="C80:K80"/>
    <mergeCell ref="A78:B78"/>
    <mergeCell ref="C78:D78"/>
    <mergeCell ref="E78:F78"/>
    <mergeCell ref="K78:K79"/>
    <mergeCell ref="A79:B79"/>
    <mergeCell ref="C79:D79"/>
    <mergeCell ref="E79:F79"/>
    <mergeCell ref="K1:K2"/>
    <mergeCell ref="A2:B2"/>
    <mergeCell ref="C2:D2"/>
    <mergeCell ref="E2:F2"/>
    <mergeCell ref="A35:B35"/>
    <mergeCell ref="C35:D35"/>
    <mergeCell ref="E35:F35"/>
    <mergeCell ref="A1:B1"/>
    <mergeCell ref="C1:D1"/>
    <mergeCell ref="E1:F1"/>
    <mergeCell ref="A3:B3"/>
    <mergeCell ref="C3:K3"/>
    <mergeCell ref="A18:B18"/>
    <mergeCell ref="C18:D18"/>
    <mergeCell ref="E18:F18"/>
    <mergeCell ref="K18:K19"/>
    <mergeCell ref="A19:B19"/>
    <mergeCell ref="C19:D19"/>
    <mergeCell ref="E19:F19"/>
    <mergeCell ref="A36:B36"/>
    <mergeCell ref="C36:K36"/>
    <mergeCell ref="A20:B20"/>
    <mergeCell ref="C20:K20"/>
    <mergeCell ref="A34:B34"/>
    <mergeCell ref="C34:D34"/>
    <mergeCell ref="E34:F34"/>
    <mergeCell ref="K34:K35"/>
    <mergeCell ref="A46:B46"/>
    <mergeCell ref="C46:D46"/>
    <mergeCell ref="E46:F46"/>
    <mergeCell ref="K46:K47"/>
    <mergeCell ref="A47:B47"/>
    <mergeCell ref="C47:D47"/>
    <mergeCell ref="E47:F47"/>
    <mergeCell ref="A48:B48"/>
    <mergeCell ref="C48:K48"/>
    <mergeCell ref="A57:B57"/>
    <mergeCell ref="C57:D57"/>
    <mergeCell ref="E57:F57"/>
    <mergeCell ref="K57:K58"/>
    <mergeCell ref="A58:B58"/>
    <mergeCell ref="C58:D58"/>
    <mergeCell ref="E58:F58"/>
    <mergeCell ref="E69:F69"/>
    <mergeCell ref="A70:B70"/>
    <mergeCell ref="C70:K70"/>
    <mergeCell ref="A59:B59"/>
    <mergeCell ref="C59:K59"/>
    <mergeCell ref="A68:B68"/>
    <mergeCell ref="C68:D68"/>
    <mergeCell ref="E68:F68"/>
    <mergeCell ref="K68:K69"/>
    <mergeCell ref="A69:B69"/>
    <mergeCell ref="C69:D69"/>
  </mergeCells>
  <phoneticPr fontId="1" type="noConversion"/>
  <dataValidations count="1">
    <dataValidation type="list" allowBlank="1" showInputMessage="1" showErrorMessage="1" sqref="D7:D16 D84:D94 D74:D76 D63:D66 D52:D54 D40:D44 D24:D32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4"/>
  <sheetViews>
    <sheetView tabSelected="1" topLeftCell="A49" workbookViewId="0">
      <selection activeCell="C80" sqref="C80"/>
    </sheetView>
  </sheetViews>
  <sheetFormatPr defaultRowHeight="13.5"/>
  <cols>
    <col min="1" max="1" width="4.75" bestFit="1" customWidth="1"/>
    <col min="2" max="2" width="18.25" customWidth="1"/>
    <col min="3" max="3" width="24.5" customWidth="1"/>
    <col min="4" max="4" width="8.5" bestFit="1" customWidth="1"/>
    <col min="5" max="5" width="5.5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73.75" bestFit="1" customWidth="1"/>
    <col min="12" max="12" width="55.875" bestFit="1" customWidth="1"/>
  </cols>
  <sheetData>
    <row r="1" spans="1:12">
      <c r="A1" s="142" t="s">
        <v>11</v>
      </c>
      <c r="B1" s="143"/>
      <c r="C1" s="144" t="s">
        <v>206</v>
      </c>
      <c r="D1" s="145"/>
      <c r="E1" s="142" t="s">
        <v>12</v>
      </c>
      <c r="F1" s="143"/>
      <c r="G1" s="138"/>
      <c r="H1" s="138"/>
      <c r="I1" s="138"/>
      <c r="J1" s="138"/>
      <c r="K1" s="140" t="s">
        <v>800</v>
      </c>
      <c r="L1" s="11" t="str">
        <f>"-- "&amp;C2</f>
        <v>-- 赛事</v>
      </c>
    </row>
    <row r="2" spans="1:12">
      <c r="A2" s="142" t="s">
        <v>0</v>
      </c>
      <c r="B2" s="143"/>
      <c r="C2" s="144" t="s">
        <v>798</v>
      </c>
      <c r="D2" s="145"/>
      <c r="E2" s="142" t="s">
        <v>13</v>
      </c>
      <c r="F2" s="143"/>
      <c r="G2" s="138"/>
      <c r="H2" s="138"/>
      <c r="I2" s="138"/>
      <c r="J2" s="138"/>
      <c r="K2" s="141"/>
      <c r="L2" s="11" t="str">
        <f>"-- "&amp;C3</f>
        <v xml:space="preserve">-- </v>
      </c>
    </row>
    <row r="3" spans="1:12">
      <c r="A3" s="142" t="s">
        <v>1</v>
      </c>
      <c r="B3" s="143"/>
      <c r="C3" s="146"/>
      <c r="D3" s="147"/>
      <c r="E3" s="147"/>
      <c r="F3" s="147"/>
      <c r="G3" s="147"/>
      <c r="H3" s="147"/>
      <c r="I3" s="147"/>
      <c r="J3" s="147"/>
      <c r="K3" s="148"/>
      <c r="L3" s="49"/>
    </row>
    <row r="4" spans="1:12">
      <c r="A4" s="135"/>
      <c r="B4" s="136"/>
      <c r="C4" s="139"/>
      <c r="D4" s="139"/>
      <c r="E4" s="139"/>
      <c r="F4" s="139"/>
      <c r="G4" s="139"/>
      <c r="H4" s="139"/>
      <c r="I4" s="139"/>
      <c r="J4" s="137"/>
      <c r="K4" s="139"/>
      <c r="L4" s="49" t="str">
        <f>"DROP TABLE IF EXISTS "&amp;K1&amp;";"</f>
        <v>DROP TABLE IF EXISTS WC_MATCH;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 ht="24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WC_MATCH(</v>
      </c>
    </row>
    <row r="7" spans="1:12">
      <c r="A7" s="4">
        <v>1</v>
      </c>
      <c r="B7" s="43" t="s">
        <v>204</v>
      </c>
      <c r="C7" s="5" t="s">
        <v>801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WMA_ID INT   PRIMARY KEY UNIQUE NOT NULL AUTO_INCREMENT ,</v>
      </c>
    </row>
    <row r="8" spans="1:12">
      <c r="A8" s="4">
        <v>2</v>
      </c>
      <c r="B8" s="43" t="s">
        <v>799</v>
      </c>
      <c r="C8" s="5" t="s">
        <v>812</v>
      </c>
      <c r="D8" s="5" t="s">
        <v>202</v>
      </c>
      <c r="E8" s="5">
        <v>20</v>
      </c>
      <c r="F8" s="13"/>
      <c r="G8" s="13"/>
      <c r="H8" s="13"/>
      <c r="I8" s="13"/>
      <c r="J8" s="5"/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WMA_NAME VARCHAR(20)   ,</v>
      </c>
    </row>
    <row r="9" spans="1:12">
      <c r="A9" s="4">
        <v>3</v>
      </c>
      <c r="B9" s="56" t="s">
        <v>802</v>
      </c>
      <c r="C9" s="5" t="s">
        <v>813</v>
      </c>
      <c r="D9" s="53" t="s">
        <v>202</v>
      </c>
      <c r="E9" s="52">
        <v>80</v>
      </c>
      <c r="F9" s="54"/>
      <c r="G9" s="54"/>
      <c r="H9" s="54"/>
      <c r="I9" s="54"/>
      <c r="J9" s="52"/>
      <c r="K9" s="55" t="s">
        <v>823</v>
      </c>
      <c r="L9" s="11" t="str">
        <f t="shared" ca="1" si="0"/>
        <v>WMA_PLACE VARCHAR(80)   ,</v>
      </c>
    </row>
    <row r="10" spans="1:12">
      <c r="A10" s="4">
        <v>4</v>
      </c>
      <c r="B10" s="56" t="s">
        <v>803</v>
      </c>
      <c r="C10" s="5" t="s">
        <v>814</v>
      </c>
      <c r="D10" s="53" t="s">
        <v>200</v>
      </c>
      <c r="E10" s="52"/>
      <c r="F10" s="54"/>
      <c r="G10" s="54"/>
      <c r="H10" s="54"/>
      <c r="I10" s="54"/>
      <c r="J10" s="52"/>
      <c r="K10" s="55"/>
      <c r="L10" s="11" t="str">
        <f t="shared" ca="1" si="0"/>
        <v>WMA_RUNTIME DATETIME   ,</v>
      </c>
    </row>
    <row r="11" spans="1:12">
      <c r="A11" s="4">
        <v>5</v>
      </c>
      <c r="B11" s="56" t="s">
        <v>807</v>
      </c>
      <c r="C11" s="5" t="s">
        <v>815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 t="s">
        <v>824</v>
      </c>
      <c r="L11" s="11" t="str">
        <f t="shared" ca="1" si="0"/>
        <v>WMA_GAME_PROJECT VARCHAR(100)   ,</v>
      </c>
    </row>
    <row r="12" spans="1:12">
      <c r="A12" s="4">
        <v>6</v>
      </c>
      <c r="B12" s="56" t="s">
        <v>808</v>
      </c>
      <c r="C12" s="5" t="s">
        <v>816</v>
      </c>
      <c r="D12" s="53" t="s">
        <v>202</v>
      </c>
      <c r="E12" s="52">
        <v>4</v>
      </c>
      <c r="F12" s="54"/>
      <c r="G12" s="54"/>
      <c r="H12" s="54"/>
      <c r="I12" s="54"/>
      <c r="J12" s="52"/>
      <c r="K12" s="55">
        <v>2016</v>
      </c>
      <c r="L12" s="11" t="str">
        <f t="shared" ca="1" si="0"/>
        <v>WMA_YEAR VARCHAR(4)   ,</v>
      </c>
    </row>
    <row r="13" spans="1:12">
      <c r="A13" s="4">
        <v>7</v>
      </c>
      <c r="B13" s="56" t="s">
        <v>809</v>
      </c>
      <c r="C13" s="5" t="s">
        <v>817</v>
      </c>
      <c r="D13" s="53" t="s">
        <v>201</v>
      </c>
      <c r="E13" s="52"/>
      <c r="F13" s="54"/>
      <c r="G13" s="54"/>
      <c r="H13" s="54"/>
      <c r="I13" s="54"/>
      <c r="J13" s="52"/>
      <c r="K13" s="55">
        <v>5</v>
      </c>
      <c r="L13" s="11" t="str">
        <f t="shared" ca="1" si="0"/>
        <v>WMA_SESSION_INDEX INT   ,</v>
      </c>
    </row>
    <row r="14" spans="1:12">
      <c r="A14" s="4">
        <v>8</v>
      </c>
      <c r="B14" s="56" t="s">
        <v>810</v>
      </c>
      <c r="C14" s="5" t="s">
        <v>818</v>
      </c>
      <c r="D14" s="53" t="s">
        <v>201</v>
      </c>
      <c r="E14" s="52"/>
      <c r="F14" s="54"/>
      <c r="G14" s="54"/>
      <c r="H14" s="54"/>
      <c r="I14" s="54"/>
      <c r="J14" s="52"/>
      <c r="K14" s="55" t="s">
        <v>811</v>
      </c>
      <c r="L14" s="11" t="str">
        <f t="shared" ca="1" si="0"/>
        <v>WMA_LAST_SESSION_ID INT   ,</v>
      </c>
    </row>
    <row r="15" spans="1:12">
      <c r="A15" s="4">
        <v>9</v>
      </c>
      <c r="B15" s="56" t="s">
        <v>806</v>
      </c>
      <c r="C15" s="5" t="s">
        <v>819</v>
      </c>
      <c r="D15" s="53" t="s">
        <v>202</v>
      </c>
      <c r="E15" s="52">
        <v>10</v>
      </c>
      <c r="F15" s="54"/>
      <c r="G15" s="54"/>
      <c r="H15" s="54"/>
      <c r="I15" s="54"/>
      <c r="J15" s="52"/>
      <c r="K15" s="55" t="s">
        <v>825</v>
      </c>
      <c r="L15" s="11" t="str">
        <f t="shared" ca="1" si="0"/>
        <v>WMA_STATUS VARCHAR(10)   ,</v>
      </c>
    </row>
    <row r="16" spans="1:12">
      <c r="A16" s="4">
        <v>10</v>
      </c>
      <c r="B16" s="56" t="s">
        <v>547</v>
      </c>
      <c r="C16" s="5" t="s">
        <v>820</v>
      </c>
      <c r="D16" s="53" t="s">
        <v>202</v>
      </c>
      <c r="E16" s="52">
        <v>200</v>
      </c>
      <c r="F16" s="54"/>
      <c r="G16" s="54"/>
      <c r="H16" s="54"/>
      <c r="I16" s="54"/>
      <c r="J16" s="52"/>
      <c r="K16" s="55"/>
      <c r="L16" s="11" t="str">
        <f t="shared" ca="1" si="0"/>
        <v>WMA_DESC VARCHAR(200)   ,</v>
      </c>
    </row>
    <row r="17" spans="1:12">
      <c r="A17" s="4">
        <v>11</v>
      </c>
      <c r="B17" s="63" t="s">
        <v>804</v>
      </c>
      <c r="C17" s="5" t="s">
        <v>821</v>
      </c>
      <c r="D17" s="10" t="s">
        <v>201</v>
      </c>
      <c r="E17" s="9"/>
      <c r="F17" s="64"/>
      <c r="G17" s="64"/>
      <c r="H17" s="64"/>
      <c r="I17" s="64"/>
      <c r="J17" s="9"/>
      <c r="K17" s="65"/>
      <c r="L17" s="11" t="str">
        <f t="shared" ca="1" si="0"/>
        <v>WMA_REGISTOR INT   ,</v>
      </c>
    </row>
    <row r="18" spans="1:12">
      <c r="A18" s="4">
        <v>12</v>
      </c>
      <c r="B18" s="56" t="s">
        <v>805</v>
      </c>
      <c r="C18" s="5" t="s">
        <v>822</v>
      </c>
      <c r="D18" s="161" t="s">
        <v>200</v>
      </c>
      <c r="E18" s="82"/>
      <c r="F18" s="162"/>
      <c r="G18" s="162"/>
      <c r="H18" s="162"/>
      <c r="I18" s="162"/>
      <c r="J18" s="82"/>
      <c r="K18" s="55"/>
      <c r="L18" s="11" t="str">
        <f t="shared" ca="1" si="0"/>
        <v xml:space="preserve">WMA_REGIST_DATE DATETIME   </v>
      </c>
    </row>
    <row r="19" spans="1:12" ht="16.5" customHeight="1">
      <c r="L19" s="50" t="str">
        <f>") default charset = utf8;"</f>
        <v>) default charset = utf8;</v>
      </c>
    </row>
    <row r="20" spans="1:12">
      <c r="A20" s="142" t="s">
        <v>11</v>
      </c>
      <c r="B20" s="143"/>
      <c r="C20" s="144" t="s">
        <v>206</v>
      </c>
      <c r="D20" s="145"/>
      <c r="E20" s="142" t="s">
        <v>12</v>
      </c>
      <c r="F20" s="143"/>
      <c r="G20" s="138"/>
      <c r="H20" s="138"/>
      <c r="I20" s="138"/>
      <c r="J20" s="138"/>
      <c r="K20" s="140" t="s">
        <v>827</v>
      </c>
      <c r="L20" s="11" t="str">
        <f>"-- "&amp;C21</f>
        <v>-- 赛事项目明细表</v>
      </c>
    </row>
    <row r="21" spans="1:12">
      <c r="A21" s="142" t="s">
        <v>0</v>
      </c>
      <c r="B21" s="143"/>
      <c r="C21" s="144" t="s">
        <v>826</v>
      </c>
      <c r="D21" s="145"/>
      <c r="E21" s="142" t="s">
        <v>13</v>
      </c>
      <c r="F21" s="143"/>
      <c r="G21" s="138"/>
      <c r="H21" s="138"/>
      <c r="I21" s="138"/>
      <c r="J21" s="138"/>
      <c r="K21" s="141"/>
      <c r="L21" s="11" t="str">
        <f>"-- "&amp;C22</f>
        <v xml:space="preserve">-- </v>
      </c>
    </row>
    <row r="22" spans="1:12">
      <c r="A22" s="142" t="s">
        <v>1</v>
      </c>
      <c r="B22" s="143"/>
      <c r="C22" s="146"/>
      <c r="D22" s="147"/>
      <c r="E22" s="147"/>
      <c r="F22" s="147"/>
      <c r="G22" s="147"/>
      <c r="H22" s="147"/>
      <c r="I22" s="147"/>
      <c r="J22" s="147"/>
      <c r="K22" s="148"/>
      <c r="L22" s="49"/>
    </row>
    <row r="23" spans="1:12">
      <c r="A23" s="135"/>
      <c r="B23" s="136"/>
      <c r="C23" s="139"/>
      <c r="D23" s="139"/>
      <c r="E23" s="139"/>
      <c r="F23" s="139"/>
      <c r="G23" s="139"/>
      <c r="H23" s="139"/>
      <c r="I23" s="139"/>
      <c r="J23" s="137"/>
      <c r="K23" s="139"/>
      <c r="L23" s="49" t="str">
        <f>"DROP TABLE IF EXISTS "&amp;K20&amp;";"</f>
        <v>DROP TABLE IF EXISTS WC_MATCH_PROJECT;</v>
      </c>
    </row>
    <row r="24" spans="1:12">
      <c r="A24" s="1"/>
      <c r="B24" s="1"/>
      <c r="C24" s="1"/>
      <c r="D24" s="2"/>
      <c r="E24" s="1"/>
      <c r="F24" s="1"/>
      <c r="G24" s="1"/>
      <c r="H24" s="1"/>
      <c r="I24" s="1"/>
      <c r="J24" s="32"/>
      <c r="K24" s="1"/>
      <c r="L24" s="49"/>
    </row>
    <row r="25" spans="1:12">
      <c r="A25" s="3" t="s">
        <v>2</v>
      </c>
      <c r="B25" s="3" t="s">
        <v>14</v>
      </c>
      <c r="C25" s="3" t="s">
        <v>15</v>
      </c>
      <c r="D25" s="3" t="s">
        <v>3</v>
      </c>
      <c r="E25" s="3" t="s">
        <v>4</v>
      </c>
      <c r="F25" s="3" t="s">
        <v>21</v>
      </c>
      <c r="G25" s="3" t="s">
        <v>148</v>
      </c>
      <c r="H25" s="3" t="s">
        <v>199</v>
      </c>
      <c r="I25" s="3" t="s">
        <v>147</v>
      </c>
      <c r="J25" s="33" t="s">
        <v>16</v>
      </c>
      <c r="K25" s="3" t="s">
        <v>17</v>
      </c>
      <c r="L25" s="11" t="str">
        <f>"CREATE TABLE IF NOT EXISTS  "&amp;K20&amp;"("</f>
        <v>CREATE TABLE IF NOT EXISTS  WC_MATCH_PROJECT(</v>
      </c>
    </row>
    <row r="26" spans="1:12">
      <c r="A26" s="4">
        <v>1</v>
      </c>
      <c r="B26" s="43" t="s">
        <v>204</v>
      </c>
      <c r="C26" s="5" t="s">
        <v>828</v>
      </c>
      <c r="D26" s="6" t="s">
        <v>201</v>
      </c>
      <c r="E26" s="14"/>
      <c r="F26" s="13" t="s">
        <v>207</v>
      </c>
      <c r="G26" s="51"/>
      <c r="H26" s="13" t="s">
        <v>209</v>
      </c>
      <c r="I26" s="9" t="s">
        <v>208</v>
      </c>
      <c r="J26" s="5" t="s">
        <v>205</v>
      </c>
      <c r="K26" s="27"/>
      <c r="L26" s="11" t="str">
        <f ca="1">C26&amp;" "&amp;D26&amp;IF(OR(D26="DATETIME",D26="INT",D26="DATE",D26="TEXT"),E26,"("&amp;E26&amp;")")&amp;" "&amp;" "&amp;IF(F26&lt;&gt;""," "&amp;F26&amp;" ","")&amp;H26&amp;" "&amp;J26&amp;IF(G26&lt;&gt;""," default "&amp;G26&amp;" ","")&amp;IF(I26&lt;&gt;""," "&amp;I26&amp;" ","")&amp;IF(OFFSET(C26,1,0,1,1)="","",",")</f>
        <v>WMP_ID INT   PRIMARY KEY UNIQUE NOT NULL AUTO_INCREMENT ,</v>
      </c>
    </row>
    <row r="27" spans="1:12">
      <c r="A27" s="4">
        <v>2</v>
      </c>
      <c r="B27" s="56" t="s">
        <v>829</v>
      </c>
      <c r="C27" s="52" t="s">
        <v>834</v>
      </c>
      <c r="D27" s="53" t="s">
        <v>201</v>
      </c>
      <c r="E27" s="163"/>
      <c r="F27" s="54"/>
      <c r="G27" s="164"/>
      <c r="H27" s="54"/>
      <c r="I27" s="9"/>
      <c r="J27" s="52"/>
      <c r="K27" s="55"/>
      <c r="L27" s="11" t="str">
        <f t="shared" ref="L27:L34" ca="1" si="1">C27&amp;" "&amp;D27&amp;IF(OR(D27="DATETIME",D27="INT",D27="DATE",D27="TEXT"),E27,"("&amp;E27&amp;")")&amp;" "&amp;" "&amp;IF(F27&lt;&gt;""," "&amp;F27&amp;" ","")&amp;H27&amp;" "&amp;J27&amp;IF(G27&lt;&gt;""," default "&amp;G27&amp;" ","")&amp;IF(I27&lt;&gt;""," "&amp;I27&amp;" ","")&amp;IF(OFFSET(C27,1,0,1,1)="","",",")</f>
        <v>WMP_WMA_ID INT   ,</v>
      </c>
    </row>
    <row r="28" spans="1:12">
      <c r="A28" s="4">
        <v>3</v>
      </c>
      <c r="B28" s="43" t="s">
        <v>831</v>
      </c>
      <c r="C28" s="5" t="s">
        <v>835</v>
      </c>
      <c r="D28" s="5" t="s">
        <v>202</v>
      </c>
      <c r="E28" s="5">
        <v>10</v>
      </c>
      <c r="F28" s="13"/>
      <c r="G28" s="13"/>
      <c r="H28" s="13"/>
      <c r="I28" s="13"/>
      <c r="J28" s="5"/>
      <c r="K28" s="27" t="s">
        <v>830</v>
      </c>
      <c r="L28" s="11" t="str">
        <f t="shared" ca="1" si="1"/>
        <v>WMP_PROJECT_CODE VARCHAR(10)   ,</v>
      </c>
    </row>
    <row r="29" spans="1:12">
      <c r="A29" s="4">
        <v>4</v>
      </c>
      <c r="B29" s="56" t="s">
        <v>833</v>
      </c>
      <c r="C29" s="5" t="s">
        <v>836</v>
      </c>
      <c r="D29" s="53" t="s">
        <v>837</v>
      </c>
      <c r="E29" s="52" t="s">
        <v>838</v>
      </c>
      <c r="F29" s="54"/>
      <c r="G29" s="54"/>
      <c r="H29" s="54"/>
      <c r="I29" s="54"/>
      <c r="J29" s="52"/>
      <c r="K29" s="55"/>
      <c r="L29" s="11" t="str">
        <f t="shared" ca="1" si="1"/>
        <v>WMP_REGIST_FEE DOUBLE(11,2)   ,</v>
      </c>
    </row>
    <row r="30" spans="1:12">
      <c r="A30" s="4">
        <v>5</v>
      </c>
      <c r="B30" s="56" t="s">
        <v>547</v>
      </c>
      <c r="C30" s="5" t="s">
        <v>839</v>
      </c>
      <c r="D30" s="53" t="s">
        <v>200</v>
      </c>
      <c r="E30" s="52"/>
      <c r="F30" s="54"/>
      <c r="G30" s="54"/>
      <c r="H30" s="54"/>
      <c r="I30" s="54"/>
      <c r="J30" s="52"/>
      <c r="K30" s="55"/>
      <c r="L30" s="11" t="str">
        <f t="shared" ca="1" si="1"/>
        <v>WMP_DESC DATETIME   ,</v>
      </c>
    </row>
    <row r="31" spans="1:12">
      <c r="A31" s="4">
        <v>6</v>
      </c>
      <c r="B31" s="56" t="s">
        <v>832</v>
      </c>
      <c r="C31" s="5" t="s">
        <v>840</v>
      </c>
      <c r="D31" s="53" t="s">
        <v>202</v>
      </c>
      <c r="E31" s="52">
        <v>100</v>
      </c>
      <c r="F31" s="54"/>
      <c r="G31" s="54"/>
      <c r="H31" s="54"/>
      <c r="I31" s="54"/>
      <c r="J31" s="52"/>
      <c r="K31" s="55"/>
      <c r="L31" s="11" t="str">
        <f t="shared" ca="1" si="1"/>
        <v>WMP_PERSON_NUMBER VARCHAR(100)   ,</v>
      </c>
    </row>
    <row r="32" spans="1:12">
      <c r="A32" s="4">
        <v>7</v>
      </c>
      <c r="B32" s="56" t="s">
        <v>806</v>
      </c>
      <c r="C32" s="5" t="s">
        <v>841</v>
      </c>
      <c r="D32" s="53" t="s">
        <v>202</v>
      </c>
      <c r="E32" s="52">
        <v>10</v>
      </c>
      <c r="F32" s="54"/>
      <c r="G32" s="54"/>
      <c r="H32" s="54"/>
      <c r="I32" s="54"/>
      <c r="J32" s="52"/>
      <c r="K32" s="55"/>
      <c r="L32" s="11" t="str">
        <f t="shared" ca="1" si="1"/>
        <v>WMP_STATUS VARCHAR(10)   ,</v>
      </c>
    </row>
    <row r="33" spans="1:12">
      <c r="A33" s="4">
        <v>9</v>
      </c>
      <c r="B33" s="63" t="s">
        <v>804</v>
      </c>
      <c r="C33" s="5" t="s">
        <v>842</v>
      </c>
      <c r="D33" s="10" t="s">
        <v>201</v>
      </c>
      <c r="E33" s="9"/>
      <c r="F33" s="64"/>
      <c r="G33" s="64"/>
      <c r="H33" s="64"/>
      <c r="I33" s="64"/>
      <c r="J33" s="9"/>
      <c r="K33" s="65"/>
      <c r="L33" s="11" t="str">
        <f t="shared" ca="1" si="1"/>
        <v>WMP_REGISTOR INT   ,</v>
      </c>
    </row>
    <row r="34" spans="1:12">
      <c r="A34" s="4">
        <v>10</v>
      </c>
      <c r="B34" s="56" t="s">
        <v>805</v>
      </c>
      <c r="C34" s="5" t="s">
        <v>843</v>
      </c>
      <c r="D34" s="161" t="s">
        <v>200</v>
      </c>
      <c r="E34" s="82"/>
      <c r="F34" s="162"/>
      <c r="G34" s="162"/>
      <c r="H34" s="162"/>
      <c r="I34" s="162"/>
      <c r="J34" s="82"/>
      <c r="K34" s="55"/>
      <c r="L34" s="11" t="str">
        <f t="shared" ca="1" si="1"/>
        <v xml:space="preserve">WMP_REGIST_DATE DATETIME   </v>
      </c>
    </row>
    <row r="35" spans="1:12">
      <c r="L35" s="50" t="str">
        <f>") default charset = utf8;"</f>
        <v>) default charset = utf8;</v>
      </c>
    </row>
    <row r="36" spans="1:12">
      <c r="A36" s="142" t="s">
        <v>11</v>
      </c>
      <c r="B36" s="143"/>
      <c r="C36" s="144" t="s">
        <v>206</v>
      </c>
      <c r="D36" s="145"/>
      <c r="E36" s="142" t="s">
        <v>12</v>
      </c>
      <c r="F36" s="143"/>
      <c r="G36" s="138"/>
      <c r="H36" s="138"/>
      <c r="I36" s="138"/>
      <c r="J36" s="138"/>
      <c r="K36" s="140" t="s">
        <v>845</v>
      </c>
      <c r="L36" s="11" t="str">
        <f>"-- "&amp;C37</f>
        <v>-- 团报活动信息</v>
      </c>
    </row>
    <row r="37" spans="1:12">
      <c r="A37" s="142" t="s">
        <v>0</v>
      </c>
      <c r="B37" s="143"/>
      <c r="C37" s="144" t="s">
        <v>844</v>
      </c>
      <c r="D37" s="145"/>
      <c r="E37" s="142" t="s">
        <v>13</v>
      </c>
      <c r="F37" s="143"/>
      <c r="G37" s="138"/>
      <c r="H37" s="138"/>
      <c r="I37" s="138"/>
      <c r="J37" s="138"/>
      <c r="K37" s="141"/>
      <c r="L37" s="11" t="str">
        <f>"-- "&amp;C38</f>
        <v xml:space="preserve">-- </v>
      </c>
    </row>
    <row r="38" spans="1:12">
      <c r="A38" s="142" t="s">
        <v>1</v>
      </c>
      <c r="B38" s="143"/>
      <c r="C38" s="146"/>
      <c r="D38" s="147"/>
      <c r="E38" s="147"/>
      <c r="F38" s="147"/>
      <c r="G38" s="147"/>
      <c r="H38" s="147"/>
      <c r="I38" s="147"/>
      <c r="J38" s="147"/>
      <c r="K38" s="148"/>
      <c r="L38" s="49"/>
    </row>
    <row r="39" spans="1:12">
      <c r="A39" s="135"/>
      <c r="B39" s="136"/>
      <c r="C39" s="139"/>
      <c r="D39" s="139"/>
      <c r="E39" s="139"/>
      <c r="F39" s="139"/>
      <c r="G39" s="139"/>
      <c r="H39" s="139"/>
      <c r="I39" s="139"/>
      <c r="J39" s="137"/>
      <c r="K39" s="139"/>
      <c r="L39" s="49" t="str">
        <f>"DROP TABLE IF EXISTS "&amp;K36&amp;";"</f>
        <v>DROP TABLE IF EXISTS WC_TEAM_ACTIVITY;</v>
      </c>
    </row>
    <row r="40" spans="1:12">
      <c r="A40" s="1"/>
      <c r="B40" s="1"/>
      <c r="C40" s="1"/>
      <c r="D40" s="2"/>
      <c r="E40" s="1"/>
      <c r="F40" s="1"/>
      <c r="G40" s="1"/>
      <c r="H40" s="1"/>
      <c r="I40" s="1"/>
      <c r="J40" s="32"/>
      <c r="K40" s="1"/>
      <c r="L40" s="49"/>
    </row>
    <row r="41" spans="1:12">
      <c r="A41" s="3" t="s">
        <v>2</v>
      </c>
      <c r="B41" s="3" t="s">
        <v>14</v>
      </c>
      <c r="C41" s="3" t="s">
        <v>15</v>
      </c>
      <c r="D41" s="3" t="s">
        <v>3</v>
      </c>
      <c r="E41" s="3" t="s">
        <v>4</v>
      </c>
      <c r="F41" s="3" t="s">
        <v>21</v>
      </c>
      <c r="G41" s="3" t="s">
        <v>148</v>
      </c>
      <c r="H41" s="3" t="s">
        <v>199</v>
      </c>
      <c r="I41" s="3" t="s">
        <v>147</v>
      </c>
      <c r="J41" s="33" t="s">
        <v>16</v>
      </c>
      <c r="K41" s="3" t="s">
        <v>17</v>
      </c>
      <c r="L41" s="11" t="str">
        <f>"CREATE TABLE IF NOT EXISTS  "&amp;K36&amp;"("</f>
        <v>CREATE TABLE IF NOT EXISTS  WC_TEAM_ACTIVITY(</v>
      </c>
    </row>
    <row r="42" spans="1:12">
      <c r="A42" s="4">
        <v>1</v>
      </c>
      <c r="B42" s="43" t="s">
        <v>204</v>
      </c>
      <c r="C42" s="5" t="s">
        <v>878</v>
      </c>
      <c r="D42" s="6" t="s">
        <v>201</v>
      </c>
      <c r="E42" s="14"/>
      <c r="F42" s="13" t="s">
        <v>207</v>
      </c>
      <c r="G42" s="51"/>
      <c r="H42" s="13" t="s">
        <v>209</v>
      </c>
      <c r="I42" s="9" t="s">
        <v>208</v>
      </c>
      <c r="J42" s="5" t="s">
        <v>205</v>
      </c>
      <c r="K42" s="27"/>
      <c r="L42" s="11" t="str">
        <f ca="1">C42&amp;" "&amp;D42&amp;IF(OR(D42="DATETIME",D42="INT",D42="DATE",D42="TEXT"),E42,"("&amp;E42&amp;")")&amp;" "&amp;" "&amp;IF(F42&lt;&gt;""," "&amp;F42&amp;" ","")&amp;H42&amp;" "&amp;J42&amp;IF(G42&lt;&gt;""," default "&amp;G42&amp;" ","")&amp;IF(I42&lt;&gt;""," "&amp;I42&amp;" ","")&amp;IF(OFFSET(C42,1,0,1,1)="","",",")</f>
        <v>WTA_ID INT   PRIMARY KEY UNIQUE NOT NULL AUTO_INCREMENT ,</v>
      </c>
    </row>
    <row r="43" spans="1:12">
      <c r="A43" s="4">
        <v>2</v>
      </c>
      <c r="B43" s="56" t="s">
        <v>829</v>
      </c>
      <c r="C43" s="52" t="s">
        <v>851</v>
      </c>
      <c r="D43" s="53" t="s">
        <v>201</v>
      </c>
      <c r="E43" s="163"/>
      <c r="F43" s="54"/>
      <c r="G43" s="164"/>
      <c r="H43" s="54"/>
      <c r="I43" s="9"/>
      <c r="J43" s="52"/>
      <c r="K43" s="55"/>
      <c r="L43" s="11" t="str">
        <f t="shared" ref="L43:L57" ca="1" si="2">C43&amp;" "&amp;D43&amp;IF(OR(D43="DATETIME",D43="INT",D43="DATE",D43="TEXT"),E43,"("&amp;E43&amp;")")&amp;" "&amp;" "&amp;IF(F43&lt;&gt;""," "&amp;F43&amp;" ","")&amp;H43&amp;" "&amp;J43&amp;IF(G43&lt;&gt;""," default "&amp;G43&amp;" ","")&amp;IF(I43&lt;&gt;""," "&amp;I43&amp;" ","")&amp;IF(OFFSET(C43,1,0,1,1)="","",",")</f>
        <v>WTA_WMA_ID INT   ,</v>
      </c>
    </row>
    <row r="44" spans="1:12">
      <c r="A44" s="4">
        <v>3</v>
      </c>
      <c r="B44" s="43" t="s">
        <v>846</v>
      </c>
      <c r="C44" s="52" t="s">
        <v>852</v>
      </c>
      <c r="D44" s="5" t="s">
        <v>201</v>
      </c>
      <c r="E44" s="5"/>
      <c r="F44" s="13"/>
      <c r="G44" s="13"/>
      <c r="H44" s="13"/>
      <c r="I44" s="13"/>
      <c r="J44" s="5"/>
      <c r="K44" s="27"/>
      <c r="L44" s="11" t="str">
        <f t="shared" ca="1" si="2"/>
        <v>WTA_WMP_ID INT   ,</v>
      </c>
    </row>
    <row r="45" spans="1:12">
      <c r="A45" s="4">
        <v>4</v>
      </c>
      <c r="B45" s="56" t="s">
        <v>847</v>
      </c>
      <c r="C45" s="52" t="s">
        <v>853</v>
      </c>
      <c r="D45" s="53" t="s">
        <v>203</v>
      </c>
      <c r="E45" s="52">
        <v>1</v>
      </c>
      <c r="F45" s="54"/>
      <c r="G45" s="54"/>
      <c r="H45" s="54"/>
      <c r="I45" s="54"/>
      <c r="J45" s="52"/>
      <c r="K45" s="55" t="s">
        <v>898</v>
      </c>
      <c r="L45" s="11" t="str">
        <f t="shared" ca="1" si="2"/>
        <v>WTA_TYPE CHAR(1)   ,</v>
      </c>
    </row>
    <row r="46" spans="1:12">
      <c r="A46" s="4">
        <v>5</v>
      </c>
      <c r="B46" s="56" t="s">
        <v>860</v>
      </c>
      <c r="C46" s="52" t="s">
        <v>868</v>
      </c>
      <c r="D46" s="53" t="s">
        <v>202</v>
      </c>
      <c r="E46" s="52">
        <v>200</v>
      </c>
      <c r="F46" s="54"/>
      <c r="G46" s="54"/>
      <c r="H46" s="54"/>
      <c r="I46" s="54"/>
      <c r="J46" s="52"/>
      <c r="K46" s="55" t="s">
        <v>863</v>
      </c>
      <c r="L46" s="11" t="str">
        <f t="shared" ca="1" si="2"/>
        <v>WTA_DIDIAN_START VARCHAR(200)   ,</v>
      </c>
    </row>
    <row r="47" spans="1:12">
      <c r="A47" s="4">
        <v>6</v>
      </c>
      <c r="B47" s="56" t="s">
        <v>866</v>
      </c>
      <c r="C47" s="52" t="s">
        <v>869</v>
      </c>
      <c r="D47" s="53" t="s">
        <v>200</v>
      </c>
      <c r="E47" s="52"/>
      <c r="F47" s="54"/>
      <c r="G47" s="54"/>
      <c r="H47" s="54"/>
      <c r="I47" s="54"/>
      <c r="J47" s="52"/>
      <c r="K47" s="55"/>
      <c r="L47" s="11" t="str">
        <f t="shared" ca="1" si="2"/>
        <v>WTA_JIHE_STARTTIME DATETIME   ,</v>
      </c>
    </row>
    <row r="48" spans="1:12">
      <c r="A48" s="4">
        <v>7</v>
      </c>
      <c r="B48" s="56" t="s">
        <v>861</v>
      </c>
      <c r="C48" s="52" t="s">
        <v>862</v>
      </c>
      <c r="D48" s="53" t="s">
        <v>202</v>
      </c>
      <c r="E48" s="52">
        <v>200</v>
      </c>
      <c r="F48" s="54"/>
      <c r="G48" s="54"/>
      <c r="H48" s="54"/>
      <c r="I48" s="54"/>
      <c r="J48" s="52"/>
      <c r="K48" s="55" t="s">
        <v>864</v>
      </c>
      <c r="L48" s="11" t="str">
        <f t="shared" ca="1" si="2"/>
        <v>WTA_DIDIAN_END VARCHAR(200)   ,</v>
      </c>
    </row>
    <row r="49" spans="1:12">
      <c r="A49" s="4">
        <v>8</v>
      </c>
      <c r="B49" s="56" t="s">
        <v>867</v>
      </c>
      <c r="C49" s="52" t="s">
        <v>870</v>
      </c>
      <c r="D49" s="53" t="s">
        <v>200</v>
      </c>
      <c r="E49" s="52"/>
      <c r="F49" s="54"/>
      <c r="G49" s="54"/>
      <c r="H49" s="54"/>
      <c r="I49" s="54"/>
      <c r="J49" s="52"/>
      <c r="K49" s="55"/>
      <c r="L49" s="11" t="str">
        <f t="shared" ca="1" si="2"/>
        <v>WTA_JIHE_ENDTIME DATETIME   ,</v>
      </c>
    </row>
    <row r="50" spans="1:12">
      <c r="A50" s="4">
        <v>10</v>
      </c>
      <c r="B50" s="56" t="s">
        <v>854</v>
      </c>
      <c r="C50" s="52" t="s">
        <v>855</v>
      </c>
      <c r="D50" s="53" t="s">
        <v>837</v>
      </c>
      <c r="E50" s="52" t="s">
        <v>838</v>
      </c>
      <c r="F50" s="54"/>
      <c r="G50" s="54"/>
      <c r="H50" s="54"/>
      <c r="I50" s="54"/>
      <c r="J50" s="52"/>
      <c r="K50" s="55" t="s">
        <v>871</v>
      </c>
      <c r="L50" s="11" t="str">
        <f t="shared" ca="1" si="2"/>
        <v>WTA_FEE DOUBLE(11,2)   ,</v>
      </c>
    </row>
    <row r="51" spans="1:12">
      <c r="A51" s="4">
        <v>11</v>
      </c>
      <c r="B51" s="56" t="s">
        <v>856</v>
      </c>
      <c r="C51" s="52" t="s">
        <v>857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t="shared" ca="1" si="2"/>
        <v>WTA_ADMIN INT   ,</v>
      </c>
    </row>
    <row r="52" spans="1:12">
      <c r="A52" s="4">
        <v>12</v>
      </c>
      <c r="B52" s="56" t="s">
        <v>865</v>
      </c>
      <c r="C52" s="52" t="s">
        <v>872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t="shared" ca="1" si="2"/>
        <v>WTA_FEE_START_TIME DATETIME   ,</v>
      </c>
    </row>
    <row r="53" spans="1:12">
      <c r="A53" s="4">
        <v>13</v>
      </c>
      <c r="B53" s="56" t="s">
        <v>858</v>
      </c>
      <c r="C53" s="52" t="s">
        <v>873</v>
      </c>
      <c r="D53" s="53" t="s">
        <v>200</v>
      </c>
      <c r="E53" s="52"/>
      <c r="F53" s="54"/>
      <c r="G53" s="54"/>
      <c r="H53" s="54"/>
      <c r="I53" s="54"/>
      <c r="J53" s="52"/>
      <c r="K53" s="55"/>
      <c r="L53" s="11" t="str">
        <f t="shared" ca="1" si="2"/>
        <v>WTA_FEE_END_TIME DATETIME   ,</v>
      </c>
    </row>
    <row r="54" spans="1:12">
      <c r="A54" s="4">
        <v>14</v>
      </c>
      <c r="B54" s="56" t="s">
        <v>547</v>
      </c>
      <c r="C54" s="52" t="s">
        <v>859</v>
      </c>
      <c r="D54" s="53" t="s">
        <v>202</v>
      </c>
      <c r="E54" s="52">
        <v>300</v>
      </c>
      <c r="F54" s="54"/>
      <c r="G54" s="54"/>
      <c r="H54" s="54"/>
      <c r="I54" s="54"/>
      <c r="J54" s="52"/>
      <c r="K54" s="55"/>
      <c r="L54" s="11" t="str">
        <f t="shared" ca="1" si="2"/>
        <v>WTA_DESC VARCHAR(300)   ,</v>
      </c>
    </row>
    <row r="55" spans="1:12">
      <c r="A55" s="4">
        <v>15</v>
      </c>
      <c r="B55" s="56" t="s">
        <v>806</v>
      </c>
      <c r="C55" s="5" t="s">
        <v>848</v>
      </c>
      <c r="D55" s="53" t="s">
        <v>202</v>
      </c>
      <c r="E55" s="52">
        <v>10</v>
      </c>
      <c r="F55" s="54"/>
      <c r="G55" s="54"/>
      <c r="H55" s="54"/>
      <c r="I55" s="54"/>
      <c r="J55" s="52"/>
      <c r="K55" s="55"/>
      <c r="L55" s="11" t="str">
        <f t="shared" ca="1" si="2"/>
        <v>WTA_STATUS VARCHAR(10)   ,</v>
      </c>
    </row>
    <row r="56" spans="1:12">
      <c r="A56" s="4">
        <v>16</v>
      </c>
      <c r="B56" s="63" t="s">
        <v>804</v>
      </c>
      <c r="C56" s="5" t="s">
        <v>849</v>
      </c>
      <c r="D56" s="10" t="s">
        <v>201</v>
      </c>
      <c r="E56" s="9"/>
      <c r="F56" s="64"/>
      <c r="G56" s="64"/>
      <c r="H56" s="64"/>
      <c r="I56" s="64"/>
      <c r="J56" s="9"/>
      <c r="K56" s="65"/>
      <c r="L56" s="11" t="str">
        <f t="shared" ca="1" si="2"/>
        <v>WTA_REGISTOR INT   ,</v>
      </c>
    </row>
    <row r="57" spans="1:12">
      <c r="A57" s="4">
        <v>17</v>
      </c>
      <c r="B57" s="56" t="s">
        <v>805</v>
      </c>
      <c r="C57" s="5" t="s">
        <v>850</v>
      </c>
      <c r="D57" s="161" t="s">
        <v>200</v>
      </c>
      <c r="E57" s="82"/>
      <c r="F57" s="162"/>
      <c r="G57" s="162"/>
      <c r="H57" s="162"/>
      <c r="I57" s="162"/>
      <c r="J57" s="82"/>
      <c r="K57" s="55"/>
      <c r="L57" s="11" t="str">
        <f t="shared" ca="1" si="2"/>
        <v xml:space="preserve">WTA_REGIST_DATE DATETIME   </v>
      </c>
    </row>
    <row r="58" spans="1:12">
      <c r="L58" s="50" t="str">
        <f>") default charset = utf8;"</f>
        <v>) default charset = utf8;</v>
      </c>
    </row>
    <row r="59" spans="1:12">
      <c r="A59" s="142" t="s">
        <v>11</v>
      </c>
      <c r="B59" s="143"/>
      <c r="C59" s="144" t="s">
        <v>206</v>
      </c>
      <c r="D59" s="145"/>
      <c r="E59" s="142" t="s">
        <v>12</v>
      </c>
      <c r="F59" s="143"/>
      <c r="G59" s="138"/>
      <c r="H59" s="138"/>
      <c r="I59" s="138"/>
      <c r="J59" s="138"/>
      <c r="K59" s="140" t="s">
        <v>874</v>
      </c>
      <c r="L59" s="11" t="str">
        <f>"-- "&amp;C60</f>
        <v>-- 人员赛事报名信息</v>
      </c>
    </row>
    <row r="60" spans="1:12">
      <c r="A60" s="142" t="s">
        <v>0</v>
      </c>
      <c r="B60" s="143"/>
      <c r="C60" s="144" t="s">
        <v>897</v>
      </c>
      <c r="D60" s="145"/>
      <c r="E60" s="142" t="s">
        <v>13</v>
      </c>
      <c r="F60" s="143"/>
      <c r="G60" s="138"/>
      <c r="H60" s="138"/>
      <c r="I60" s="138"/>
      <c r="J60" s="138"/>
      <c r="K60" s="141"/>
      <c r="L60" s="11" t="str">
        <f>"-- "&amp;C61</f>
        <v xml:space="preserve">-- </v>
      </c>
    </row>
    <row r="61" spans="1:12">
      <c r="A61" s="142" t="s">
        <v>1</v>
      </c>
      <c r="B61" s="143"/>
      <c r="C61" s="146"/>
      <c r="D61" s="147"/>
      <c r="E61" s="147"/>
      <c r="F61" s="147"/>
      <c r="G61" s="147"/>
      <c r="H61" s="147"/>
      <c r="I61" s="147"/>
      <c r="J61" s="147"/>
      <c r="K61" s="148"/>
      <c r="L61" s="49"/>
    </row>
    <row r="62" spans="1:12">
      <c r="A62" s="135"/>
      <c r="B62" s="136"/>
      <c r="C62" s="139"/>
      <c r="D62" s="139"/>
      <c r="E62" s="139"/>
      <c r="F62" s="139"/>
      <c r="G62" s="139"/>
      <c r="H62" s="139"/>
      <c r="I62" s="139"/>
      <c r="J62" s="137"/>
      <c r="K62" s="139"/>
      <c r="L62" s="49" t="str">
        <f>"DROP TABLE IF EXISTS "&amp;K59&amp;";"</f>
        <v>DROP TABLE IF EXISTS WC_ADMIN_REGISTION;</v>
      </c>
    </row>
    <row r="63" spans="1:12">
      <c r="A63" s="1"/>
      <c r="B63" s="1"/>
      <c r="C63" s="1"/>
      <c r="D63" s="2"/>
      <c r="E63" s="1"/>
      <c r="F63" s="1"/>
      <c r="G63" s="1"/>
      <c r="H63" s="1"/>
      <c r="I63" s="1"/>
      <c r="J63" s="32"/>
      <c r="K63" s="1"/>
      <c r="L63" s="49"/>
    </row>
    <row r="64" spans="1:12">
      <c r="A64" s="3" t="s">
        <v>2</v>
      </c>
      <c r="B64" s="3" t="s">
        <v>14</v>
      </c>
      <c r="C64" s="3" t="s">
        <v>15</v>
      </c>
      <c r="D64" s="3" t="s">
        <v>3</v>
      </c>
      <c r="E64" s="3" t="s">
        <v>4</v>
      </c>
      <c r="F64" s="3" t="s">
        <v>21</v>
      </c>
      <c r="G64" s="3" t="s">
        <v>148</v>
      </c>
      <c r="H64" s="3" t="s">
        <v>199</v>
      </c>
      <c r="I64" s="3" t="s">
        <v>147</v>
      </c>
      <c r="J64" s="33" t="s">
        <v>16</v>
      </c>
      <c r="K64" s="3" t="s">
        <v>17</v>
      </c>
      <c r="L64" s="11" t="str">
        <f>"CREATE TABLE IF NOT EXISTS  "&amp;K59&amp;"("</f>
        <v>CREATE TABLE IF NOT EXISTS  WC_ADMIN_REGISTION(</v>
      </c>
    </row>
    <row r="65" spans="1:12">
      <c r="A65" s="4">
        <v>1</v>
      </c>
      <c r="B65" s="43" t="s">
        <v>204</v>
      </c>
      <c r="C65" s="5" t="s">
        <v>875</v>
      </c>
      <c r="D65" s="6" t="s">
        <v>201</v>
      </c>
      <c r="E65" s="14"/>
      <c r="F65" s="13" t="s">
        <v>207</v>
      </c>
      <c r="G65" s="51"/>
      <c r="H65" s="13" t="s">
        <v>209</v>
      </c>
      <c r="I65" s="9" t="s">
        <v>208</v>
      </c>
      <c r="J65" s="5" t="s">
        <v>205</v>
      </c>
      <c r="K65" s="27"/>
      <c r="L65" s="11" t="str">
        <f ca="1">C65&amp;" "&amp;D65&amp;IF(OR(D65="DATETIME",D65="INT",D65="DATE",D65="TEXT"),E65,"("&amp;E65&amp;")")&amp;" "&amp;" "&amp;IF(F65&lt;&gt;""," "&amp;F65&amp;" ","")&amp;H65&amp;" "&amp;J65&amp;IF(G65&lt;&gt;""," default "&amp;G65&amp;" ","")&amp;IF(I65&lt;&gt;""," "&amp;I65&amp;" ","")&amp;IF(OFFSET(C65,1,0,1,1)="","",",")</f>
        <v>WAR_ID INT   PRIMARY KEY UNIQUE NOT NULL AUTO_INCREMENT ,</v>
      </c>
    </row>
    <row r="66" spans="1:12">
      <c r="A66" s="4">
        <v>2</v>
      </c>
      <c r="B66" s="56" t="s">
        <v>829</v>
      </c>
      <c r="C66" s="52" t="s">
        <v>876</v>
      </c>
      <c r="D66" s="53" t="s">
        <v>201</v>
      </c>
      <c r="E66" s="163"/>
      <c r="F66" s="54"/>
      <c r="G66" s="164"/>
      <c r="H66" s="54"/>
      <c r="I66" s="9"/>
      <c r="J66" s="52"/>
      <c r="K66" s="55"/>
      <c r="L66" s="11" t="str">
        <f t="shared" ref="L66:L93" ca="1" si="3">C66&amp;" "&amp;D66&amp;IF(OR(D66="DATETIME",D66="INT",D66="DATE",D66="TEXT"),E66,"("&amp;E66&amp;")")&amp;" "&amp;" "&amp;IF(F66&lt;&gt;""," "&amp;F66&amp;" ","")&amp;H66&amp;" "&amp;J66&amp;IF(G66&lt;&gt;""," default "&amp;G66&amp;" ","")&amp;IF(I66&lt;&gt;""," "&amp;I66&amp;" ","")&amp;IF(OFFSET(C66,1,0,1,1)="","",",")</f>
        <v>WAR_WMA_ID INT   ,</v>
      </c>
    </row>
    <row r="67" spans="1:12">
      <c r="A67" s="4">
        <v>3</v>
      </c>
      <c r="B67" s="43" t="s">
        <v>846</v>
      </c>
      <c r="C67" s="52" t="s">
        <v>877</v>
      </c>
      <c r="D67" s="5" t="s">
        <v>201</v>
      </c>
      <c r="E67" s="5"/>
      <c r="F67" s="13"/>
      <c r="G67" s="13"/>
      <c r="H67" s="13"/>
      <c r="I67" s="13"/>
      <c r="J67" s="5"/>
      <c r="K67" s="27"/>
      <c r="L67" s="11" t="str">
        <f t="shared" ca="1" si="3"/>
        <v xml:space="preserve">WAR_WMP_ID INT   </v>
      </c>
    </row>
    <row r="68" spans="1:12">
      <c r="A68" s="4">
        <v>4</v>
      </c>
      <c r="B68" s="56" t="s">
        <v>883</v>
      </c>
      <c r="C68" s="52"/>
      <c r="D68" s="52"/>
      <c r="E68" s="52"/>
      <c r="F68" s="54"/>
      <c r="G68" s="54"/>
      <c r="H68" s="54"/>
      <c r="I68" s="54"/>
      <c r="J68" s="52"/>
      <c r="K68" s="55"/>
      <c r="L68" s="11"/>
    </row>
    <row r="69" spans="1:12">
      <c r="A69" s="4">
        <v>5</v>
      </c>
      <c r="B69" s="56" t="s">
        <v>900</v>
      </c>
      <c r="C69" s="52"/>
      <c r="D69" s="53"/>
      <c r="E69" s="52"/>
      <c r="F69" s="54"/>
      <c r="G69" s="54"/>
      <c r="H69" s="54"/>
      <c r="I69" s="54"/>
      <c r="J69" s="52"/>
      <c r="K69" s="55"/>
      <c r="L69" s="11" t="str">
        <f t="shared" ca="1" si="3"/>
        <v xml:space="preserve"> ()   </v>
      </c>
    </row>
    <row r="70" spans="1:12">
      <c r="A70" s="4">
        <v>6</v>
      </c>
      <c r="B70" s="56" t="s">
        <v>884</v>
      </c>
      <c r="C70" s="52"/>
      <c r="D70" s="53"/>
      <c r="E70" s="52"/>
      <c r="F70" s="54"/>
      <c r="G70" s="54"/>
      <c r="H70" s="54"/>
      <c r="I70" s="54"/>
      <c r="J70" s="52"/>
      <c r="K70" s="55"/>
      <c r="L70" s="11" t="str">
        <f t="shared" ca="1" si="3"/>
        <v xml:space="preserve"> ()   </v>
      </c>
    </row>
    <row r="71" spans="1:12">
      <c r="A71" s="4">
        <v>7</v>
      </c>
      <c r="B71" s="56" t="s">
        <v>885</v>
      </c>
      <c r="C71" s="52"/>
      <c r="D71" s="53"/>
      <c r="E71" s="52"/>
      <c r="F71" s="54"/>
      <c r="G71" s="54"/>
      <c r="H71" s="54"/>
      <c r="I71" s="54"/>
      <c r="J71" s="52"/>
      <c r="K71" s="55"/>
      <c r="L71" s="11" t="str">
        <f t="shared" ca="1" si="3"/>
        <v xml:space="preserve"> ()   </v>
      </c>
    </row>
    <row r="72" spans="1:12">
      <c r="A72" s="81"/>
      <c r="B72" s="56" t="s">
        <v>899</v>
      </c>
      <c r="C72" s="52"/>
      <c r="D72" s="53"/>
      <c r="E72" s="52"/>
      <c r="F72" s="54"/>
      <c r="G72" s="54"/>
      <c r="H72" s="54"/>
      <c r="I72" s="54"/>
      <c r="J72" s="52"/>
      <c r="K72" s="55"/>
      <c r="L72" s="11"/>
    </row>
    <row r="73" spans="1:12">
      <c r="A73" s="81"/>
      <c r="B73" s="56" t="s">
        <v>901</v>
      </c>
      <c r="C73" s="52"/>
      <c r="D73" s="53"/>
      <c r="E73" s="52"/>
      <c r="F73" s="54"/>
      <c r="G73" s="54"/>
      <c r="H73" s="54"/>
      <c r="I73" s="54"/>
      <c r="J73" s="52"/>
      <c r="K73" s="55"/>
      <c r="L73" s="11"/>
    </row>
    <row r="74" spans="1:12">
      <c r="A74" s="81"/>
      <c r="B74" s="56" t="s">
        <v>902</v>
      </c>
      <c r="C74" s="52"/>
      <c r="D74" s="53"/>
      <c r="E74" s="52"/>
      <c r="F74" s="54"/>
      <c r="G74" s="54"/>
      <c r="H74" s="54"/>
      <c r="I74" s="54"/>
      <c r="J74" s="52"/>
      <c r="K74" s="55"/>
      <c r="L74" s="11"/>
    </row>
    <row r="75" spans="1:12">
      <c r="A75" s="81"/>
      <c r="B75" s="56" t="s">
        <v>903</v>
      </c>
      <c r="C75" s="52"/>
      <c r="D75" s="53"/>
      <c r="E75" s="52"/>
      <c r="F75" s="54"/>
      <c r="G75" s="54"/>
      <c r="H75" s="54"/>
      <c r="I75" s="54"/>
      <c r="J75" s="52"/>
      <c r="K75" s="55"/>
      <c r="L75" s="11"/>
    </row>
    <row r="76" spans="1:12">
      <c r="A76" s="4">
        <v>8</v>
      </c>
      <c r="B76" s="66" t="s">
        <v>886</v>
      </c>
      <c r="C76" s="100"/>
      <c r="D76" s="165"/>
      <c r="E76" s="100"/>
      <c r="F76" s="101"/>
      <c r="G76" s="101"/>
      <c r="H76" s="101"/>
      <c r="I76" s="101"/>
      <c r="J76" s="100"/>
      <c r="K76" s="70"/>
      <c r="L76" s="11" t="str">
        <f t="shared" ca="1" si="3"/>
        <v xml:space="preserve"> ()   </v>
      </c>
    </row>
    <row r="77" spans="1:12">
      <c r="A77" s="4">
        <v>9</v>
      </c>
      <c r="B77" s="66" t="s">
        <v>887</v>
      </c>
      <c r="C77" s="100"/>
      <c r="D77" s="165"/>
      <c r="E77" s="100"/>
      <c r="F77" s="101"/>
      <c r="G77" s="101"/>
      <c r="H77" s="101"/>
      <c r="I77" s="101"/>
      <c r="J77" s="100"/>
      <c r="K77" s="70"/>
      <c r="L77" s="11" t="str">
        <f t="shared" ca="1" si="3"/>
        <v xml:space="preserve"> ()   </v>
      </c>
    </row>
    <row r="78" spans="1:12">
      <c r="A78" s="4">
        <v>10</v>
      </c>
      <c r="B78" s="66" t="s">
        <v>888</v>
      </c>
      <c r="C78" s="100"/>
      <c r="D78" s="165"/>
      <c r="E78" s="100"/>
      <c r="F78" s="101"/>
      <c r="G78" s="101"/>
      <c r="H78" s="101"/>
      <c r="I78" s="101"/>
      <c r="J78" s="100"/>
      <c r="K78" s="70"/>
      <c r="L78" s="11" t="str">
        <f t="shared" ca="1" si="3"/>
        <v xml:space="preserve"> ()   </v>
      </c>
    </row>
    <row r="79" spans="1:12">
      <c r="A79" s="4">
        <v>11</v>
      </c>
      <c r="B79" s="66" t="s">
        <v>889</v>
      </c>
      <c r="C79" s="100"/>
      <c r="D79" s="165"/>
      <c r="E79" s="100"/>
      <c r="F79" s="101"/>
      <c r="G79" s="101"/>
      <c r="H79" s="101"/>
      <c r="I79" s="101"/>
      <c r="J79" s="100"/>
      <c r="K79" s="70"/>
      <c r="L79" s="11" t="str">
        <f t="shared" ca="1" si="3"/>
        <v xml:space="preserve"> ()   </v>
      </c>
    </row>
    <row r="80" spans="1:12">
      <c r="A80" s="4">
        <v>12</v>
      </c>
      <c r="B80" s="66" t="s">
        <v>894</v>
      </c>
      <c r="C80" s="100"/>
      <c r="D80" s="165"/>
      <c r="E80" s="100"/>
      <c r="F80" s="101"/>
      <c r="G80" s="101"/>
      <c r="H80" s="101"/>
      <c r="I80" s="101"/>
      <c r="J80" s="100"/>
      <c r="K80" s="70"/>
      <c r="L80" s="11"/>
    </row>
    <row r="81" spans="1:12">
      <c r="A81" s="4">
        <v>13</v>
      </c>
      <c r="B81" s="66" t="s">
        <v>895</v>
      </c>
      <c r="C81" s="100"/>
      <c r="D81" s="165"/>
      <c r="E81" s="100"/>
      <c r="F81" s="101"/>
      <c r="G81" s="101"/>
      <c r="H81" s="101"/>
      <c r="I81" s="101"/>
      <c r="J81" s="100"/>
      <c r="K81" s="70"/>
      <c r="L81" s="11"/>
    </row>
    <row r="82" spans="1:12">
      <c r="A82" s="4">
        <v>14</v>
      </c>
      <c r="B82" s="66" t="s">
        <v>896</v>
      </c>
      <c r="C82" s="100"/>
      <c r="D82" s="165"/>
      <c r="E82" s="100"/>
      <c r="F82" s="101"/>
      <c r="G82" s="101"/>
      <c r="H82" s="101"/>
      <c r="I82" s="101"/>
      <c r="J82" s="100"/>
      <c r="K82" s="70"/>
      <c r="L82" s="11"/>
    </row>
    <row r="83" spans="1:12">
      <c r="A83" s="4">
        <v>15</v>
      </c>
      <c r="B83" s="66" t="s">
        <v>890</v>
      </c>
      <c r="C83" s="100"/>
      <c r="D83" s="165"/>
      <c r="E83" s="100"/>
      <c r="F83" s="101"/>
      <c r="G83" s="101"/>
      <c r="H83" s="101"/>
      <c r="I83" s="101"/>
      <c r="J83" s="100"/>
      <c r="K83" s="70"/>
      <c r="L83" s="11"/>
    </row>
    <row r="84" spans="1:12">
      <c r="A84" s="4">
        <v>16</v>
      </c>
      <c r="B84" s="66" t="s">
        <v>891</v>
      </c>
      <c r="C84" s="100"/>
      <c r="D84" s="165"/>
      <c r="E84" s="100"/>
      <c r="F84" s="101"/>
      <c r="G84" s="101"/>
      <c r="H84" s="101"/>
      <c r="I84" s="101"/>
      <c r="J84" s="100"/>
      <c r="K84" s="70"/>
      <c r="L84" s="11"/>
    </row>
    <row r="85" spans="1:12">
      <c r="A85" s="4">
        <v>17</v>
      </c>
      <c r="B85" s="66" t="s">
        <v>892</v>
      </c>
      <c r="C85" s="100"/>
      <c r="D85" s="165"/>
      <c r="E85" s="100"/>
      <c r="F85" s="101"/>
      <c r="G85" s="101"/>
      <c r="H85" s="101"/>
      <c r="I85" s="101"/>
      <c r="J85" s="100"/>
      <c r="K85" s="70"/>
      <c r="L85" s="11"/>
    </row>
    <row r="86" spans="1:12">
      <c r="A86" s="4">
        <v>18</v>
      </c>
      <c r="B86" s="66" t="s">
        <v>893</v>
      </c>
      <c r="C86" s="100"/>
      <c r="D86" s="165"/>
      <c r="E86" s="100"/>
      <c r="F86" s="101"/>
      <c r="G86" s="101"/>
      <c r="H86" s="101"/>
      <c r="I86" s="101"/>
      <c r="J86" s="100"/>
      <c r="K86" s="70"/>
      <c r="L86" s="11"/>
    </row>
    <row r="87" spans="1:12">
      <c r="A87" s="4">
        <v>19</v>
      </c>
      <c r="B87" s="66"/>
      <c r="C87" s="100"/>
      <c r="D87" s="165"/>
      <c r="E87" s="100"/>
      <c r="F87" s="101"/>
      <c r="G87" s="101"/>
      <c r="H87" s="101"/>
      <c r="I87" s="101"/>
      <c r="J87" s="100"/>
      <c r="K87" s="70"/>
      <c r="L87" s="11"/>
    </row>
    <row r="88" spans="1:12">
      <c r="A88" s="4">
        <v>20</v>
      </c>
      <c r="B88" s="66"/>
      <c r="C88" s="100"/>
      <c r="D88" s="165"/>
      <c r="E88" s="100"/>
      <c r="F88" s="101"/>
      <c r="G88" s="101"/>
      <c r="H88" s="101"/>
      <c r="I88" s="101"/>
      <c r="J88" s="100"/>
      <c r="K88" s="70"/>
      <c r="L88" s="11" t="str">
        <f t="shared" ca="1" si="3"/>
        <v xml:space="preserve"> ()   </v>
      </c>
    </row>
    <row r="89" spans="1:12">
      <c r="A89" s="4">
        <v>21</v>
      </c>
      <c r="B89" s="56"/>
      <c r="C89" s="52"/>
      <c r="D89" s="53"/>
      <c r="E89" s="52"/>
      <c r="F89" s="54"/>
      <c r="G89" s="54"/>
      <c r="H89" s="54"/>
      <c r="I89" s="54"/>
      <c r="J89" s="52"/>
      <c r="K89" s="55"/>
      <c r="L89" s="11" t="str">
        <f t="shared" ca="1" si="3"/>
        <v xml:space="preserve"> ()   ,</v>
      </c>
    </row>
    <row r="90" spans="1:12">
      <c r="A90" s="4">
        <v>22</v>
      </c>
      <c r="B90" s="56" t="s">
        <v>547</v>
      </c>
      <c r="C90" s="52" t="s">
        <v>879</v>
      </c>
      <c r="D90" s="53" t="s">
        <v>202</v>
      </c>
      <c r="E90" s="52">
        <v>300</v>
      </c>
      <c r="F90" s="54"/>
      <c r="G90" s="54"/>
      <c r="H90" s="54"/>
      <c r="I90" s="54"/>
      <c r="J90" s="52"/>
      <c r="K90" s="55"/>
      <c r="L90" s="11" t="str">
        <f t="shared" ca="1" si="3"/>
        <v>WAR_DESC VARCHAR(300)   ,</v>
      </c>
    </row>
    <row r="91" spans="1:12">
      <c r="A91" s="4">
        <v>23</v>
      </c>
      <c r="B91" s="56" t="s">
        <v>806</v>
      </c>
      <c r="C91" s="5" t="s">
        <v>880</v>
      </c>
      <c r="D91" s="53" t="s">
        <v>202</v>
      </c>
      <c r="E91" s="52">
        <v>10</v>
      </c>
      <c r="F91" s="54"/>
      <c r="G91" s="54"/>
      <c r="H91" s="54"/>
      <c r="I91" s="54"/>
      <c r="J91" s="52"/>
      <c r="K91" s="55"/>
      <c r="L91" s="11" t="str">
        <f t="shared" ca="1" si="3"/>
        <v>WAR_STATUS VARCHAR(10)   ,</v>
      </c>
    </row>
    <row r="92" spans="1:12">
      <c r="A92" s="4">
        <v>24</v>
      </c>
      <c r="B92" s="63" t="s">
        <v>804</v>
      </c>
      <c r="C92" s="5" t="s">
        <v>881</v>
      </c>
      <c r="D92" s="10" t="s">
        <v>201</v>
      </c>
      <c r="E92" s="9"/>
      <c r="F92" s="64"/>
      <c r="G92" s="64"/>
      <c r="H92" s="64"/>
      <c r="I92" s="64"/>
      <c r="J92" s="9"/>
      <c r="K92" s="65"/>
      <c r="L92" s="11" t="str">
        <f t="shared" ca="1" si="3"/>
        <v>WAR_REGISTOR INT   ,</v>
      </c>
    </row>
    <row r="93" spans="1:12">
      <c r="A93" s="4">
        <v>25</v>
      </c>
      <c r="B93" s="56" t="s">
        <v>805</v>
      </c>
      <c r="C93" s="5" t="s">
        <v>882</v>
      </c>
      <c r="D93" s="161" t="s">
        <v>200</v>
      </c>
      <c r="E93" s="82"/>
      <c r="F93" s="162"/>
      <c r="G93" s="162"/>
      <c r="H93" s="162"/>
      <c r="I93" s="162"/>
      <c r="J93" s="82"/>
      <c r="K93" s="55"/>
      <c r="L93" s="11" t="str">
        <f t="shared" ca="1" si="3"/>
        <v xml:space="preserve">WAR_REGIST_DATE DATETIME   </v>
      </c>
    </row>
    <row r="94" spans="1:12">
      <c r="L94" s="50" t="str">
        <f>") default charset = utf8;"</f>
        <v>) default charset = utf8;</v>
      </c>
    </row>
  </sheetData>
  <mergeCells count="36">
    <mergeCell ref="A61:B61"/>
    <mergeCell ref="C61:K61"/>
    <mergeCell ref="A38:B38"/>
    <mergeCell ref="C38:K38"/>
    <mergeCell ref="A59:B59"/>
    <mergeCell ref="C59:D59"/>
    <mergeCell ref="E59:F59"/>
    <mergeCell ref="K59:K60"/>
    <mergeCell ref="A60:B60"/>
    <mergeCell ref="C60:D60"/>
    <mergeCell ref="E60:F60"/>
    <mergeCell ref="A22:B22"/>
    <mergeCell ref="C22:K22"/>
    <mergeCell ref="A36:B36"/>
    <mergeCell ref="C36:D36"/>
    <mergeCell ref="E36:F36"/>
    <mergeCell ref="K36:K37"/>
    <mergeCell ref="A37:B37"/>
    <mergeCell ref="C37:D37"/>
    <mergeCell ref="E37:F37"/>
    <mergeCell ref="A3:B3"/>
    <mergeCell ref="C3:K3"/>
    <mergeCell ref="A20:B20"/>
    <mergeCell ref="C20:D20"/>
    <mergeCell ref="E20:F20"/>
    <mergeCell ref="K20:K21"/>
    <mergeCell ref="A21:B21"/>
    <mergeCell ref="C21:D21"/>
    <mergeCell ref="E21:F21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 D26:D34 D42:D57 D65:D93">
      <formula1>"INT,CHAR,VARCHAR,TEXT,DOUBLE,DECIMAL,FLOAT,DATETIME,DATE"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商家管理【废弃】</vt:lpstr>
      <vt:lpstr>套餐管理</vt:lpstr>
      <vt:lpstr>会员管理【废弃】</vt:lpstr>
      <vt:lpstr>微信</vt:lpstr>
      <vt:lpstr>商品分类管理</vt:lpstr>
      <vt:lpstr>现用的管理员权限</vt:lpstr>
      <vt:lpstr>赛事管理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2016-08-18T09:20:34Z</dcterms:modified>
</cp:coreProperties>
</file>