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"/>
    </mc:Choice>
  </mc:AlternateContent>
  <bookViews>
    <workbookView xWindow="0" yWindow="0" windowWidth="13728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O4" i="4"/>
  <c r="N4" i="4"/>
  <c r="M4" i="4"/>
  <c r="L4" i="4"/>
  <c r="K4" i="4"/>
  <c r="E32" i="4"/>
  <c r="J11" i="4"/>
  <c r="F33" i="4" l="1"/>
  <c r="F15" i="4"/>
  <c r="D28" i="4" l="1"/>
  <c r="D32" i="4" s="1"/>
  <c r="D3" i="4"/>
  <c r="D20" i="4"/>
  <c r="D11" i="4"/>
  <c r="D12" i="4" s="1"/>
  <c r="D26" i="4"/>
  <c r="D19" i="4"/>
  <c r="D18" i="4"/>
  <c r="D17" i="4"/>
  <c r="D16" i="4"/>
  <c r="D21" i="4" l="1"/>
  <c r="D33" i="4" s="1"/>
  <c r="D34" i="4" s="1"/>
  <c r="D35" i="4" s="1"/>
  <c r="D36" i="4" s="1"/>
</calcChain>
</file>

<file path=xl/sharedStrings.xml><?xml version="1.0" encoding="utf-8"?>
<sst xmlns="http://schemas.openxmlformats.org/spreadsheetml/2006/main" count="274" uniqueCount="208">
  <si>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</si>
  <si>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</si>
  <si>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</si>
  <si>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</si>
  <si>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</si>
  <si>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</si>
  <si>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</si>
  <si>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</si>
  <si>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</si>
  <si>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</si>
  <si>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</si>
  <si>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Arduino 101</t>
  </si>
  <si>
    <t>ROB-12567</t>
  </si>
  <si>
    <t>SparkFun RedBot Buzzer</t>
  </si>
  <si>
    <t>SEN-12728</t>
  </si>
  <si>
    <t>Infrared Proximity Sensor Short Range - Sharp GP2Y0A41SK0F</t>
  </si>
  <si>
    <t>ROB-09065</t>
  </si>
  <si>
    <t>Servo - Generic (Sub-Micro Size)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</si>
  <si>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</si>
  <si>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</si>
  <si>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</si>
  <si>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</si>
  <si>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</si>
  <si>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</si>
  <si>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</si>
  <si>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</si>
  <si>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</si>
  <si>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</si>
  <si>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</si>
  <si>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</si>
  <si>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</si>
  <si>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</si>
  <si>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</si>
  <si>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</si>
  <si>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</si>
  <si>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</si>
  <si>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</si>
  <si>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</si>
  <si>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</si>
  <si>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</si>
  <si>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</si>
  <si>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</si>
  <si>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</si>
  <si>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</si>
  <si>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</si>
  <si>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</si>
  <si>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</si>
  <si>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</si>
  <si>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</si>
  <si>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</si>
  <si>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</si>
  <si>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</si>
  <si>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</si>
  <si>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</si>
  <si>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</si>
  <si>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</si>
  <si>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</si>
  <si>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</si>
  <si>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</si>
  <si>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</si>
  <si>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</si>
  <si>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</si>
  <si>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</si>
  <si>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</si>
  <si>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</si>
  <si>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</si>
  <si>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</si>
  <si>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</si>
  <si>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</si>
  <si>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</si>
  <si>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</si>
  <si>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</si>
  <si>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</si>
  <si>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</si>
  <si>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</si>
  <si>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</si>
  <si>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</si>
  <si>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</si>
  <si>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</si>
  <si>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</si>
  <si>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</si>
  <si>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</si>
  <si>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</si>
  <si>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</si>
  <si>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</si>
  <si>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</si>
  <si>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</si>
  <si>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</si>
  <si>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</si>
  <si>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</si>
  <si>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</si>
  <si>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</si>
  <si>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</si>
  <si>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</si>
  <si>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</si>
  <si>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</si>
  <si>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</si>
  <si>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</si>
  <si>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Wheel Encoder Kit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</si>
  <si>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</si>
  <si>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</si>
  <si>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</si>
  <si>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</si>
  <si>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</si>
  <si>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</si>
  <si>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</si>
  <si>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</si>
  <si>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</si>
  <si>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</si>
  <si>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</si>
  <si>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</si>
  <si>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</si>
  <si>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</si>
  <si>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</si>
  <si>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</si>
  <si>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</si>
  <si>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</si>
  <si>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</si>
  <si>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</si>
  <si>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</si>
  <si>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</si>
  <si>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</si>
  <si>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</si>
  <si>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</si>
  <si>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</si>
  <si>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</si>
  <si>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</si>
  <si>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</si>
  <si>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</si>
  <si>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</si>
  <si>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</si>
  <si>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</si>
  <si>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</si>
  <si>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</si>
  <si>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</si>
  <si>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</si>
  <si>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</si>
  <si>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</si>
  <si>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</si>
  <si>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</si>
  <si>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</si>
  <si>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</si>
  <si>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</si>
  <si>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</si>
  <si>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</si>
  <si>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</si>
  <si>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</si>
  <si>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</si>
  <si>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</si>
  <si>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</si>
  <si>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</si>
  <si>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</si>
  <si>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</si>
  <si>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Jumper Wires Premium 6" M/M Pack of 10
Qty: 3</t>
  </si>
  <si>
    <t>PRT-08431</t>
  </si>
  <si>
    <t>Arduino Stackable Header Kit
Qty: 2</t>
  </si>
  <si>
    <t>** Flat Cables Rib Cbl .100 100ft Rl Tin 3Ckt 22awg @ $108
Need 2ft / Chassis
** Order this item per 50 Kits</t>
  </si>
  <si>
    <t>Intel Maker Nation Device Depot Racer Kit (Beginner, Intermediate and Advanced)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</si>
  <si>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</si>
  <si>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</si>
  <si>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</si>
  <si>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</si>
  <si>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</si>
  <si>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</si>
  <si>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</si>
  <si>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</si>
  <si>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</si>
  <si>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</si>
  <si>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</si>
  <si>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</si>
  <si>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</si>
  <si>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</si>
  <si>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white</t>
  </si>
  <si>
    <t>yellow</t>
  </si>
  <si>
    <t>9 to 11</t>
  </si>
  <si>
    <t>red</t>
  </si>
  <si>
    <t>black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</si>
  <si>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</si>
  <si>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</si>
  <si>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</si>
  <si>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</si>
  <si>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</si>
  <si>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</si>
  <si>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</si>
  <si>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need to include racetrack material</t>
  </si>
  <si>
    <t>drop</t>
  </si>
  <si>
    <t>bulk</t>
  </si>
  <si>
    <t>research piezo in bulk</t>
  </si>
  <si>
    <t>look for cheaper sensor</t>
  </si>
  <si>
    <t>racetrack and spares</t>
  </si>
  <si>
    <t>19 kits</t>
  </si>
  <si>
    <t>USB B cables</t>
  </si>
  <si>
    <t>bpstore</t>
  </si>
  <si>
    <t>Shield side need 4 pin Header for Power</t>
  </si>
  <si>
    <t>Shield side need 5 pin Header for Ground</t>
  </si>
  <si>
    <t>https://www.sparkfun.com/products/10897</t>
  </si>
  <si>
    <t>https://www.sparkfun.com/products/7950</t>
  </si>
  <si>
    <t>http://www.mouser.com/ProductDetail/Sharp-Microelectronics/GP2Y0A41SK0F/?qs=2FIyTMJ0hNntc9zAbfAZXg%3d%3d&amp;gclid=CMWboJjqucsCFRSFfgod3fMJiQ</t>
  </si>
  <si>
    <t>http://www.mouser.com/Search/ProductDetail.aspx?qs=d7g9p1yFhWaZXSY9MjKMkw%3d%3d</t>
  </si>
  <si>
    <t>free</t>
  </si>
  <si>
    <t>Mouser</t>
  </si>
  <si>
    <t>Sparkfun</t>
  </si>
  <si>
    <t>BP</t>
  </si>
  <si>
    <t>Amazon</t>
  </si>
  <si>
    <t>Costs</t>
  </si>
  <si>
    <t>Shipping</t>
  </si>
  <si>
    <t>Totals</t>
  </si>
  <si>
    <t>per kit (@20 of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</si>
</sst>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/>
      <right/>
      <top/>
      <bottom/>
      <diagonal style="dotted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dashed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dashed">
        <color indexed="64"/>
      </diagonal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4" xfId="1" applyBorder="1" applyAlignment="1">
      <alignment vertical="center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0" fontId="0" fillId="4" borderId="0" xfId="0" applyFill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9" fillId="0" borderId="15" xfId="0" applyFont="1" applyBorder="1"/>
    <xf numFmtId="0" fontId="9" fillId="0" borderId="15" xfId="0" applyFont="1" applyBorder="1" applyAlignment="1">
      <alignment wrapText="1"/>
    </xf>
    <xf numFmtId="44" fontId="0" fillId="0" borderId="0" xfId="0" applyNumberFormat="1"/>
    <xf numFmtId="0" fontId="1" fillId="0" borderId="16" xfId="1" applyBorder="1" applyAlignment="1">
      <alignment vertical="center"/>
    </xf>
    <xf numFmtId="0" fontId="6" fillId="0" borderId="17" xfId="0" applyFont="1" applyBorder="1"/>
    <xf numFmtId="0" fontId="7" fillId="0" borderId="17" xfId="0" applyFont="1" applyBorder="1" applyAlignment="1">
      <alignment vertical="center"/>
    </xf>
    <xf numFmtId="44" fontId="7" fillId="0" borderId="17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893445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873125</xdr:colOff>
      <xdr:row>13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873125</xdr:colOff>
      <xdr:row>14</xdr:row>
      <xdr:rowOff>873125</xdr:rowOff>
    </xdr:to>
    <xdr:pic>
      <xdr:nvPicPr>
        <xdr:cNvPr id="34" name="Picture 33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973580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873125</xdr:colOff>
      <xdr:row>22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873125</xdr:colOff>
      <xdr:row>23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7" name="Picture 36" descr="Product Image"/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37591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15</xdr:row>
      <xdr:rowOff>190500</xdr:rowOff>
    </xdr:from>
    <xdr:to>
      <xdr:col>1</xdr:col>
      <xdr:colOff>799094</xdr:colOff>
      <xdr:row>15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16</xdr:row>
      <xdr:rowOff>175260</xdr:rowOff>
    </xdr:from>
    <xdr:to>
      <xdr:col>1</xdr:col>
      <xdr:colOff>874287</xdr:colOff>
      <xdr:row>16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18</xdr:row>
      <xdr:rowOff>144780</xdr:rowOff>
    </xdr:from>
    <xdr:to>
      <xdr:col>1</xdr:col>
      <xdr:colOff>839638</xdr:colOff>
      <xdr:row>18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17</xdr:row>
      <xdr:rowOff>160020</xdr:rowOff>
    </xdr:from>
    <xdr:to>
      <xdr:col>1</xdr:col>
      <xdr:colOff>854878</xdr:colOff>
      <xdr:row>17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10</xdr:row>
      <xdr:rowOff>0</xdr:rowOff>
    </xdr:from>
    <xdr:to>
      <xdr:col>1</xdr:col>
      <xdr:colOff>853440</xdr:colOff>
      <xdr:row>10</xdr:row>
      <xdr:rowOff>830580</xdr:rowOff>
    </xdr:to>
    <xdr:pic>
      <xdr:nvPicPr>
        <xdr:cNvPr id="48" name="Picture 47" descr="Jumper Wires Premium 6&quot; M/F Pack of 1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108180"/>
          <a:ext cx="83058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68580</xdr:rowOff>
    </xdr:from>
    <xdr:to>
      <xdr:col>1</xdr:col>
      <xdr:colOff>861060</xdr:colOff>
      <xdr:row>10</xdr:row>
      <xdr:rowOff>891540</xdr:rowOff>
    </xdr:to>
    <xdr:pic>
      <xdr:nvPicPr>
        <xdr:cNvPr id="49" name="Picture 48" descr="Jumper Wires Premium 6&quot; M/M Pack of 1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13022580"/>
          <a:ext cx="82296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19</xdr:row>
      <xdr:rowOff>76200</xdr:rowOff>
    </xdr:from>
    <xdr:to>
      <xdr:col>1</xdr:col>
      <xdr:colOff>822960</xdr:colOff>
      <xdr:row>19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27</xdr:row>
      <xdr:rowOff>22860</xdr:rowOff>
    </xdr:from>
    <xdr:to>
      <xdr:col>1</xdr:col>
      <xdr:colOff>746761</xdr:colOff>
      <xdr:row>27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29</xdr:row>
      <xdr:rowOff>60961</xdr:rowOff>
    </xdr:from>
    <xdr:to>
      <xdr:col>1</xdr:col>
      <xdr:colOff>910329</xdr:colOff>
      <xdr:row>29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30</xdr:row>
      <xdr:rowOff>38100</xdr:rowOff>
    </xdr:from>
    <xdr:to>
      <xdr:col>1</xdr:col>
      <xdr:colOff>731521</xdr:colOff>
      <xdr:row>30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28</xdr:row>
      <xdr:rowOff>38101</xdr:rowOff>
    </xdr:from>
    <xdr:to>
      <xdr:col>1</xdr:col>
      <xdr:colOff>784861</xdr:colOff>
      <xdr:row>28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s://www.sparkfun.com/products/12567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sparkfun.com/products/9065" TargetMode="External"/><Relationship Id="rId10" Type="http://schemas.openxmlformats.org/officeDocument/2006/relationships/hyperlink" Target="https://www.sparkfun.com/products/8431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s://www.sparkfun.com/products/12728" TargetMode="External"/><Relationship Id="rId2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18</v>
      </c>
      <c r="B1" s="5" t="s">
        <v>2</v>
      </c>
      <c r="C1" s="5" t="s">
        <v>0</v>
      </c>
      <c r="D1" s="5" t="s">
        <v>1</v>
      </c>
      <c r="E1" s="5" t="s">
        <v>23</v>
      </c>
    </row>
    <row r="2" spans="1:5" ht="15.6" x14ac:dyDescent="0.3">
      <c r="A2" s="39" t="s">
        <v>33</v>
      </c>
      <c r="B2" s="40"/>
      <c r="C2" s="40"/>
      <c r="D2" s="40"/>
      <c r="E2" s="41"/>
    </row>
    <row r="3" spans="1:5" ht="31.5" customHeight="1" x14ac:dyDescent="0.3">
      <c r="A3" s="6" t="s">
        <v>19</v>
      </c>
      <c r="B3" s="6" t="s">
        <v>30</v>
      </c>
      <c r="C3" s="45" t="s">
        <v>21</v>
      </c>
      <c r="D3" s="7" t="s">
        <v>4</v>
      </c>
      <c r="E3" s="48" t="s">
        <v>61</v>
      </c>
    </row>
    <row r="4" spans="1:5" ht="15.6" x14ac:dyDescent="0.3">
      <c r="A4" s="6" t="s">
        <v>20</v>
      </c>
      <c r="B4" s="6" t="s">
        <v>30</v>
      </c>
      <c r="C4" s="46"/>
      <c r="D4" s="9"/>
      <c r="E4" s="49"/>
    </row>
    <row r="5" spans="1:5" ht="15.6" x14ac:dyDescent="0.3">
      <c r="A5" s="6" t="s">
        <v>22</v>
      </c>
      <c r="B5" s="6" t="s">
        <v>30</v>
      </c>
      <c r="C5" s="47"/>
      <c r="D5" s="9"/>
      <c r="E5" s="50"/>
    </row>
    <row r="6" spans="1:5" ht="15.6" x14ac:dyDescent="0.3">
      <c r="A6" s="39" t="s">
        <v>34</v>
      </c>
      <c r="B6" s="40"/>
      <c r="C6" s="40"/>
      <c r="D6" s="40"/>
      <c r="E6" s="41"/>
    </row>
    <row r="7" spans="1:5" ht="23.25" customHeight="1" x14ac:dyDescent="0.3">
      <c r="A7" s="6" t="s">
        <v>24</v>
      </c>
      <c r="B7" s="6" t="s">
        <v>25</v>
      </c>
      <c r="C7" s="45" t="s">
        <v>62</v>
      </c>
      <c r="D7" s="6"/>
      <c r="E7" s="6"/>
    </row>
    <row r="8" spans="1:5" ht="22.5" customHeight="1" x14ac:dyDescent="0.3">
      <c r="A8" s="6" t="s">
        <v>31</v>
      </c>
      <c r="B8" s="6" t="s">
        <v>26</v>
      </c>
      <c r="C8" s="46"/>
      <c r="D8" s="6"/>
      <c r="E8" s="6"/>
    </row>
    <row r="9" spans="1:5" ht="22.5" customHeight="1" x14ac:dyDescent="0.3">
      <c r="A9" s="6" t="s">
        <v>32</v>
      </c>
      <c r="B9" s="6" t="s">
        <v>27</v>
      </c>
      <c r="C9" s="47"/>
      <c r="D9" s="6"/>
      <c r="E9" s="6"/>
    </row>
    <row r="10" spans="1:5" ht="15.6" x14ac:dyDescent="0.3">
      <c r="A10" s="39" t="s">
        <v>35</v>
      </c>
      <c r="B10" s="40"/>
      <c r="C10" s="40"/>
      <c r="D10" s="40"/>
      <c r="E10" s="41"/>
    </row>
    <row r="11" spans="1:5" ht="22.5" customHeight="1" x14ac:dyDescent="0.3">
      <c r="A11" s="6" t="s">
        <v>41</v>
      </c>
      <c r="B11" s="6" t="s">
        <v>63</v>
      </c>
      <c r="C11" s="48" t="s">
        <v>89</v>
      </c>
      <c r="D11" s="6" t="s">
        <v>29</v>
      </c>
      <c r="E11" s="6"/>
    </row>
    <row r="12" spans="1:5" ht="22.5" customHeight="1" x14ac:dyDescent="0.3">
      <c r="A12" s="6" t="s">
        <v>41</v>
      </c>
      <c r="B12" s="6"/>
      <c r="C12" s="49"/>
      <c r="D12" s="6"/>
      <c r="E12" s="6"/>
    </row>
    <row r="13" spans="1:5" ht="24" customHeight="1" x14ac:dyDescent="0.3">
      <c r="A13" s="6" t="s">
        <v>41</v>
      </c>
      <c r="B13" s="6"/>
      <c r="C13" s="49"/>
      <c r="D13" s="6"/>
      <c r="E13" s="6"/>
    </row>
    <row r="14" spans="1:5" ht="23.25" customHeight="1" x14ac:dyDescent="0.3">
      <c r="A14" s="6" t="s">
        <v>41</v>
      </c>
      <c r="B14" s="6"/>
      <c r="C14" s="50"/>
      <c r="D14" s="6"/>
      <c r="E14" s="6"/>
    </row>
    <row r="15" spans="1:5" ht="15.6" x14ac:dyDescent="0.3">
      <c r="A15" s="39" t="s">
        <v>37</v>
      </c>
      <c r="B15" s="40"/>
      <c r="C15" s="40"/>
      <c r="D15" s="40"/>
      <c r="E15" s="41"/>
    </row>
    <row r="16" spans="1:5" ht="46.8" x14ac:dyDescent="0.3">
      <c r="A16" s="6" t="s">
        <v>42</v>
      </c>
      <c r="B16" s="6" t="s">
        <v>36</v>
      </c>
      <c r="C16" s="6" t="s">
        <v>62</v>
      </c>
      <c r="D16" s="6" t="s">
        <v>28</v>
      </c>
      <c r="E16" s="8" t="s">
        <v>64</v>
      </c>
    </row>
    <row r="17" spans="1:10" ht="15.6" x14ac:dyDescent="0.3">
      <c r="A17" s="6" t="s">
        <v>42</v>
      </c>
      <c r="B17" s="6"/>
      <c r="C17" s="6"/>
      <c r="D17" s="6"/>
      <c r="E17" s="8"/>
    </row>
    <row r="18" spans="1:10" ht="22.5" customHeight="1" x14ac:dyDescent="0.3">
      <c r="A18" s="6" t="s">
        <v>42</v>
      </c>
      <c r="B18" s="6"/>
      <c r="C18" s="6"/>
      <c r="D18" s="6"/>
      <c r="E18" s="8"/>
    </row>
    <row r="19" spans="1:10" ht="22.5" customHeight="1" x14ac:dyDescent="0.3">
      <c r="A19" s="39" t="s">
        <v>68</v>
      </c>
      <c r="B19" s="40"/>
      <c r="C19" s="40"/>
      <c r="D19" s="40"/>
      <c r="E19" s="41"/>
    </row>
    <row r="20" spans="1:10" ht="24" customHeight="1" x14ac:dyDescent="0.3">
      <c r="A20" s="6" t="s">
        <v>7</v>
      </c>
      <c r="B20" s="6" t="s">
        <v>69</v>
      </c>
      <c r="C20" s="6" t="s">
        <v>70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18</v>
      </c>
      <c r="B22" s="5" t="s">
        <v>2</v>
      </c>
      <c r="C22" s="5" t="s">
        <v>0</v>
      </c>
      <c r="D22" s="5" t="s">
        <v>1</v>
      </c>
      <c r="E22" s="5" t="s">
        <v>23</v>
      </c>
      <c r="F22" s="3"/>
      <c r="G22" s="3"/>
      <c r="H22" s="3"/>
      <c r="I22" s="3"/>
      <c r="J22" s="3"/>
    </row>
    <row r="23" spans="1:10" s="3" customFormat="1" ht="15.6" x14ac:dyDescent="0.3">
      <c r="A23" s="15" t="s">
        <v>38</v>
      </c>
      <c r="B23" s="15"/>
      <c r="C23" s="15"/>
      <c r="D23" s="15"/>
      <c r="E23" s="15"/>
    </row>
    <row r="24" spans="1:10" ht="23.25" customHeight="1" x14ac:dyDescent="0.3">
      <c r="A24" s="6" t="s">
        <v>43</v>
      </c>
      <c r="B24" s="6" t="s">
        <v>6</v>
      </c>
      <c r="C24" s="6" t="s">
        <v>88</v>
      </c>
      <c r="D24" s="6"/>
      <c r="E24" s="6"/>
    </row>
    <row r="25" spans="1:10" ht="25.5" customHeight="1" x14ac:dyDescent="0.3">
      <c r="A25" s="6" t="s">
        <v>43</v>
      </c>
      <c r="B25" s="6" t="s">
        <v>39</v>
      </c>
      <c r="C25" s="6" t="s">
        <v>88</v>
      </c>
      <c r="D25" s="6"/>
      <c r="E25" s="6"/>
    </row>
    <row r="26" spans="1:10" ht="23.25" customHeight="1" x14ac:dyDescent="0.3">
      <c r="A26" s="6" t="s">
        <v>43</v>
      </c>
      <c r="B26" s="6" t="s">
        <v>5</v>
      </c>
      <c r="C26" s="6" t="s">
        <v>88</v>
      </c>
      <c r="D26" s="6"/>
      <c r="E26" s="6"/>
    </row>
    <row r="27" spans="1:10" ht="68.25" customHeight="1" x14ac:dyDescent="0.3">
      <c r="A27" s="6" t="s">
        <v>43</v>
      </c>
      <c r="B27" s="8" t="s">
        <v>71</v>
      </c>
      <c r="C27" s="6" t="s">
        <v>62</v>
      </c>
      <c r="D27" s="6"/>
      <c r="E27" s="8" t="s">
        <v>72</v>
      </c>
    </row>
    <row r="28" spans="1:10" ht="15.6" x14ac:dyDescent="0.3">
      <c r="A28" s="51" t="s">
        <v>40</v>
      </c>
      <c r="B28" s="51"/>
      <c r="C28" s="51"/>
      <c r="D28" s="51"/>
      <c r="E28" s="51"/>
    </row>
    <row r="29" spans="1:10" ht="24" customHeight="1" x14ac:dyDescent="0.3">
      <c r="A29" s="10" t="s">
        <v>44</v>
      </c>
      <c r="B29" s="10" t="s">
        <v>45</v>
      </c>
      <c r="C29" s="10" t="s">
        <v>67</v>
      </c>
      <c r="D29" s="10"/>
      <c r="E29" s="10"/>
    </row>
    <row r="30" spans="1:10" ht="21" customHeight="1" x14ac:dyDescent="0.3">
      <c r="A30" s="10" t="s">
        <v>44</v>
      </c>
      <c r="B30" s="6" t="s">
        <v>46</v>
      </c>
      <c r="C30" s="10" t="s">
        <v>67</v>
      </c>
      <c r="D30" s="6"/>
      <c r="E30" s="6"/>
    </row>
    <row r="31" spans="1:10" ht="21" customHeight="1" x14ac:dyDescent="0.3">
      <c r="A31" s="10" t="s">
        <v>44</v>
      </c>
      <c r="B31" s="6" t="s">
        <v>78</v>
      </c>
      <c r="C31" s="10" t="s">
        <v>67</v>
      </c>
      <c r="D31" s="6"/>
      <c r="E31" s="6" t="s">
        <v>79</v>
      </c>
    </row>
    <row r="32" spans="1:10" ht="21" customHeight="1" x14ac:dyDescent="0.3">
      <c r="A32" s="10" t="s">
        <v>44</v>
      </c>
      <c r="B32" s="6" t="s">
        <v>65</v>
      </c>
      <c r="C32" s="6" t="s">
        <v>66</v>
      </c>
      <c r="D32" s="6"/>
      <c r="E32" s="6"/>
    </row>
    <row r="33" spans="1:5" ht="36" customHeight="1" x14ac:dyDescent="0.3">
      <c r="A33" s="13" t="s">
        <v>73</v>
      </c>
      <c r="B33" s="14" t="s">
        <v>74</v>
      </c>
      <c r="C33" t="s">
        <v>75</v>
      </c>
      <c r="D33" s="12"/>
      <c r="E33" s="12"/>
    </row>
    <row r="34" spans="1:5" ht="36" customHeight="1" x14ac:dyDescent="0.3">
      <c r="A34" s="10" t="s">
        <v>44</v>
      </c>
      <c r="B34" s="8" t="s">
        <v>80</v>
      </c>
      <c r="C34" s="1" t="s">
        <v>70</v>
      </c>
      <c r="D34" s="12"/>
      <c r="E34" s="12"/>
    </row>
    <row r="35" spans="1:5" ht="36" customHeight="1" x14ac:dyDescent="0.3">
      <c r="A35" s="10" t="s">
        <v>76</v>
      </c>
      <c r="B35" s="8" t="s">
        <v>77</v>
      </c>
      <c r="C35" s="1" t="s">
        <v>3</v>
      </c>
      <c r="D35" s="6"/>
      <c r="E35" s="6"/>
    </row>
    <row r="36" spans="1:5" ht="15.6" x14ac:dyDescent="0.3">
      <c r="A36" s="52" t="s">
        <v>47</v>
      </c>
      <c r="B36" s="53"/>
      <c r="C36" s="53"/>
      <c r="D36" s="53"/>
      <c r="E36" s="53"/>
    </row>
    <row r="37" spans="1:5" ht="31.2" x14ac:dyDescent="0.3">
      <c r="A37" s="10" t="s">
        <v>48</v>
      </c>
      <c r="B37" s="11" t="s">
        <v>49</v>
      </c>
      <c r="C37" s="48" t="s">
        <v>81</v>
      </c>
      <c r="D37" s="1"/>
      <c r="E37" s="1"/>
    </row>
    <row r="38" spans="1:5" ht="30" customHeight="1" x14ac:dyDescent="0.3">
      <c r="A38" s="10" t="s">
        <v>48</v>
      </c>
      <c r="B38" s="11" t="s">
        <v>50</v>
      </c>
      <c r="C38" s="49"/>
      <c r="D38" s="1"/>
      <c r="E38" s="1"/>
    </row>
    <row r="39" spans="1:5" ht="31.2" x14ac:dyDescent="0.3">
      <c r="A39" s="11" t="s">
        <v>51</v>
      </c>
      <c r="B39" s="11" t="s">
        <v>91</v>
      </c>
      <c r="C39" s="49"/>
      <c r="D39" s="1"/>
      <c r="E39" s="1"/>
    </row>
    <row r="40" spans="1:5" ht="31.2" x14ac:dyDescent="0.3">
      <c r="A40" s="11" t="s">
        <v>52</v>
      </c>
      <c r="B40" s="11" t="s">
        <v>90</v>
      </c>
      <c r="C40" s="50"/>
      <c r="D40" s="1"/>
      <c r="E40" s="1"/>
    </row>
    <row r="41" spans="1:5" ht="27" customHeight="1" x14ac:dyDescent="0.35">
      <c r="A41" s="5" t="s">
        <v>18</v>
      </c>
      <c r="B41" s="5" t="s">
        <v>2</v>
      </c>
      <c r="C41" s="5" t="s">
        <v>0</v>
      </c>
      <c r="D41" s="5" t="s">
        <v>1</v>
      </c>
      <c r="E41" s="5" t="s">
        <v>23</v>
      </c>
    </row>
    <row r="42" spans="1:5" ht="31.2" x14ac:dyDescent="0.3">
      <c r="A42" s="11" t="s">
        <v>53</v>
      </c>
      <c r="B42" s="11" t="s">
        <v>54</v>
      </c>
      <c r="C42" s="48" t="s">
        <v>81</v>
      </c>
      <c r="D42" s="1"/>
      <c r="E42" s="1"/>
    </row>
    <row r="43" spans="1:5" ht="31.2" x14ac:dyDescent="0.3">
      <c r="A43" s="11" t="s">
        <v>55</v>
      </c>
      <c r="B43" s="11" t="s">
        <v>56</v>
      </c>
      <c r="C43" s="49"/>
      <c r="D43" s="1"/>
      <c r="E43" s="1"/>
    </row>
    <row r="44" spans="1:5" ht="31.2" x14ac:dyDescent="0.3">
      <c r="A44" s="11" t="s">
        <v>57</v>
      </c>
      <c r="B44" s="11" t="s">
        <v>58</v>
      </c>
      <c r="C44" s="49"/>
      <c r="D44" s="1"/>
      <c r="E44" s="1"/>
    </row>
    <row r="45" spans="1:5" ht="31.2" x14ac:dyDescent="0.3">
      <c r="A45" s="11" t="s">
        <v>59</v>
      </c>
      <c r="B45" s="11" t="s">
        <v>60</v>
      </c>
      <c r="C45" s="50"/>
      <c r="D45" s="1"/>
      <c r="E45" s="1"/>
    </row>
    <row r="46" spans="1:5" ht="20.25" customHeight="1" x14ac:dyDescent="0.3">
      <c r="A46" s="42" t="s">
        <v>82</v>
      </c>
      <c r="B46" s="43"/>
      <c r="C46" s="43"/>
      <c r="D46" s="43"/>
      <c r="E46" s="44"/>
    </row>
    <row r="47" spans="1:5" ht="35.25" customHeight="1" x14ac:dyDescent="0.3">
      <c r="A47" s="11" t="s">
        <v>83</v>
      </c>
      <c r="B47" s="11" t="s">
        <v>84</v>
      </c>
      <c r="C47" s="2" t="s">
        <v>87</v>
      </c>
      <c r="D47" s="1"/>
      <c r="E47" s="1"/>
    </row>
    <row r="48" spans="1:5" ht="31.2" x14ac:dyDescent="0.3">
      <c r="A48" s="11" t="s">
        <v>85</v>
      </c>
      <c r="B48" s="11" t="s">
        <v>86</v>
      </c>
      <c r="C48" s="1" t="s">
        <v>62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Normal="100" workbookViewId="0">
      <selection activeCell="K7" sqref="K7"/>
    </sheetView>
  </sheetViews>
  <sheetFormatPr defaultRowHeight="71.400000000000006" customHeight="1" x14ac:dyDescent="0.3"/>
  <cols>
    <col min="1" max="1" width="17.33203125" bestFit="1" customWidth="1"/>
    <col min="2" max="2" width="13.33203125" customWidth="1"/>
    <col min="3" max="3" width="83.109375" style="24" bestFit="1" customWidth="1"/>
    <col min="4" max="4" width="12.33203125" style="28" bestFit="1" customWidth="1"/>
    <col min="8" max="8" width="11.6640625" customWidth="1"/>
  </cols>
  <sheetData>
    <row r="1" spans="1:16" ht="20.399999999999999" thickBot="1" x14ac:dyDescent="0.35">
      <c r="A1" s="54" t="s">
        <v>107</v>
      </c>
      <c r="B1" s="54"/>
      <c r="C1" s="54"/>
      <c r="D1" s="54"/>
      <c r="H1" t="s">
        <v>183</v>
      </c>
      <c r="K1" t="s">
        <v>200</v>
      </c>
      <c r="L1" t="s">
        <v>201</v>
      </c>
      <c r="M1" t="s">
        <v>202</v>
      </c>
      <c r="N1" t="s">
        <v>203</v>
      </c>
    </row>
    <row r="2" spans="1:16" ht="71.400000000000006" customHeight="1" thickBot="1" x14ac:dyDescent="0.4">
      <c r="A2" s="16" t="s">
        <v>93</v>
      </c>
      <c r="B2" s="20"/>
      <c r="C2" s="22" t="s">
        <v>92</v>
      </c>
      <c r="D2" s="26">
        <v>19.96</v>
      </c>
      <c r="H2" t="s">
        <v>182</v>
      </c>
      <c r="K2">
        <v>285.2</v>
      </c>
      <c r="L2">
        <v>982.96</v>
      </c>
      <c r="M2">
        <v>520</v>
      </c>
      <c r="N2">
        <v>40.72</v>
      </c>
      <c r="O2" t="s">
        <v>204</v>
      </c>
    </row>
    <row r="3" spans="1:16" ht="71.400000000000006" customHeight="1" thickBot="1" x14ac:dyDescent="0.4">
      <c r="A3" s="16" t="s">
        <v>129</v>
      </c>
      <c r="B3" s="20"/>
      <c r="C3" s="31" t="s">
        <v>155</v>
      </c>
      <c r="D3" s="26">
        <f>1.2*2</f>
        <v>2.4</v>
      </c>
      <c r="H3" t="s">
        <v>184</v>
      </c>
      <c r="K3">
        <v>9</v>
      </c>
      <c r="L3" t="s">
        <v>199</v>
      </c>
      <c r="M3">
        <v>44.61</v>
      </c>
      <c r="N3" t="s">
        <v>199</v>
      </c>
      <c r="O3" t="s">
        <v>205</v>
      </c>
    </row>
    <row r="4" spans="1:16" ht="71.400000000000006" customHeight="1" thickBot="1" x14ac:dyDescent="0.4">
      <c r="A4" s="16" t="s">
        <v>95</v>
      </c>
      <c r="B4" s="20"/>
      <c r="C4" s="22" t="s">
        <v>94</v>
      </c>
      <c r="D4" s="26">
        <v>2.36</v>
      </c>
      <c r="K4">
        <f>SUM(K2:K3)</f>
        <v>294.2</v>
      </c>
      <c r="L4">
        <f>L2</f>
        <v>982.96</v>
      </c>
      <c r="M4">
        <f>SUM(M2:M3)</f>
        <v>564.61</v>
      </c>
      <c r="N4">
        <f>N2</f>
        <v>40.72</v>
      </c>
      <c r="O4">
        <f>SUM(K4:N4)</f>
        <v>1882.49</v>
      </c>
      <c r="P4" t="s">
        <v>206</v>
      </c>
    </row>
    <row r="5" spans="1:16" ht="71.400000000000006" customHeight="1" thickBot="1" x14ac:dyDescent="0.4">
      <c r="A5" s="16" t="s">
        <v>97</v>
      </c>
      <c r="B5" s="20"/>
      <c r="C5" s="22" t="s">
        <v>96</v>
      </c>
      <c r="D5" s="26">
        <v>3.16</v>
      </c>
      <c r="N5">
        <f>O4/20</f>
        <v>94.124499999999998</v>
      </c>
      <c r="O5" t="s">
        <v>207</v>
      </c>
    </row>
    <row r="6" spans="1:16" ht="71.400000000000006" customHeight="1" thickBot="1" x14ac:dyDescent="0.4">
      <c r="A6" s="58" t="s">
        <v>99</v>
      </c>
      <c r="B6" s="59"/>
      <c r="C6" s="60" t="s">
        <v>98</v>
      </c>
      <c r="D6" s="61">
        <v>10.36</v>
      </c>
      <c r="E6" s="38" t="s">
        <v>185</v>
      </c>
      <c r="F6">
        <v>10.36</v>
      </c>
    </row>
    <row r="7" spans="1:16" ht="71.400000000000006" customHeight="1" thickBot="1" x14ac:dyDescent="0.4">
      <c r="A7" s="16" t="s">
        <v>101</v>
      </c>
      <c r="B7" s="20"/>
      <c r="C7" s="22" t="s">
        <v>100</v>
      </c>
      <c r="D7" s="26">
        <v>0.36</v>
      </c>
    </row>
    <row r="8" spans="1:16" ht="71.400000000000006" customHeight="1" thickBot="1" x14ac:dyDescent="0.4">
      <c r="A8" s="16" t="s">
        <v>103</v>
      </c>
      <c r="B8" s="20"/>
      <c r="C8" s="22" t="s">
        <v>102</v>
      </c>
      <c r="D8" s="26">
        <v>1</v>
      </c>
    </row>
    <row r="9" spans="1:16" ht="71.400000000000006" customHeight="1" thickBot="1" x14ac:dyDescent="0.35">
      <c r="A9" s="16" t="s">
        <v>8</v>
      </c>
      <c r="B9" s="21"/>
      <c r="C9" s="22" t="s">
        <v>9</v>
      </c>
      <c r="D9" s="26">
        <v>10.36</v>
      </c>
    </row>
    <row r="10" spans="1:16" ht="71.400000000000006" customHeight="1" thickBot="1" x14ac:dyDescent="0.35">
      <c r="A10" s="16" t="s">
        <v>10</v>
      </c>
      <c r="B10" s="21"/>
      <c r="C10" s="22" t="s">
        <v>11</v>
      </c>
      <c r="D10" s="26">
        <v>30</v>
      </c>
      <c r="E10" t="s">
        <v>192</v>
      </c>
      <c r="F10">
        <v>4</v>
      </c>
    </row>
    <row r="11" spans="1:16" ht="71.400000000000006" customHeight="1" thickBot="1" x14ac:dyDescent="0.35">
      <c r="A11" s="16" t="s">
        <v>154</v>
      </c>
      <c r="B11" s="18"/>
      <c r="C11" s="31" t="s">
        <v>153</v>
      </c>
      <c r="D11" s="26">
        <f>3.16*3</f>
        <v>9.48</v>
      </c>
      <c r="E11" t="s">
        <v>186</v>
      </c>
      <c r="G11" t="s">
        <v>195</v>
      </c>
      <c r="I11">
        <v>19.96</v>
      </c>
      <c r="J11">
        <f>I11/4</f>
        <v>4.99</v>
      </c>
      <c r="K11" s="57"/>
    </row>
    <row r="12" spans="1:16" ht="18" x14ac:dyDescent="0.3">
      <c r="C12" s="23" t="s">
        <v>104</v>
      </c>
      <c r="D12" s="27">
        <f>SUM(D2:D11)</f>
        <v>89.44</v>
      </c>
    </row>
    <row r="13" spans="1:16" ht="20.399999999999999" thickBot="1" x14ac:dyDescent="0.35">
      <c r="A13" s="54" t="s">
        <v>106</v>
      </c>
      <c r="B13" s="54"/>
      <c r="C13" s="54"/>
      <c r="D13" s="54"/>
    </row>
    <row r="14" spans="1:16" ht="71.400000000000006" customHeight="1" thickBot="1" x14ac:dyDescent="0.4">
      <c r="A14" s="16" t="s">
        <v>126</v>
      </c>
      <c r="B14" s="20"/>
      <c r="C14" s="22" t="s">
        <v>125</v>
      </c>
      <c r="D14" s="26">
        <v>2.36</v>
      </c>
    </row>
    <row r="15" spans="1:16" ht="71.400000000000006" customHeight="1" thickBot="1" x14ac:dyDescent="0.35">
      <c r="A15" s="16" t="s">
        <v>12</v>
      </c>
      <c r="B15" s="21"/>
      <c r="C15" s="22" t="s">
        <v>13</v>
      </c>
      <c r="D15" s="26">
        <v>4.76</v>
      </c>
      <c r="E15" t="s">
        <v>187</v>
      </c>
      <c r="F15">
        <f>4.76-1.56</f>
        <v>3.1999999999999997</v>
      </c>
      <c r="G15" t="s">
        <v>196</v>
      </c>
      <c r="I15">
        <v>1.56</v>
      </c>
      <c r="K15" t="s">
        <v>198</v>
      </c>
      <c r="L15">
        <v>0.72</v>
      </c>
    </row>
    <row r="16" spans="1:16" ht="71.400000000000006" customHeight="1" thickBot="1" x14ac:dyDescent="0.35">
      <c r="A16" s="16" t="s">
        <v>133</v>
      </c>
      <c r="B16" s="33"/>
      <c r="C16" s="32" t="s">
        <v>169</v>
      </c>
      <c r="D16" s="26">
        <f>0.27*2</f>
        <v>0.54</v>
      </c>
      <c r="G16" s="19"/>
      <c r="H16" s="35"/>
      <c r="I16" s="30"/>
      <c r="J16" s="19"/>
    </row>
    <row r="17" spans="1:10" ht="71.400000000000006" customHeight="1" thickBot="1" x14ac:dyDescent="0.35">
      <c r="A17" s="16" t="s">
        <v>134</v>
      </c>
      <c r="B17" s="34"/>
      <c r="C17" s="32" t="s">
        <v>170</v>
      </c>
      <c r="D17" s="26">
        <f>0.34*3</f>
        <v>1.02</v>
      </c>
      <c r="G17" s="19"/>
      <c r="H17" s="35"/>
      <c r="I17" s="30"/>
      <c r="J17" s="19"/>
    </row>
    <row r="18" spans="1:10" ht="71.400000000000006" customHeight="1" thickBot="1" x14ac:dyDescent="0.35">
      <c r="A18" s="16" t="s">
        <v>132</v>
      </c>
      <c r="B18" s="33"/>
      <c r="C18" s="32" t="s">
        <v>137</v>
      </c>
      <c r="D18" s="26">
        <f>0.16*2</f>
        <v>0.32</v>
      </c>
      <c r="H18" s="17"/>
      <c r="I18" s="17"/>
    </row>
    <row r="19" spans="1:10" ht="71.400000000000006" customHeight="1" thickBot="1" x14ac:dyDescent="0.35">
      <c r="A19" s="16" t="s">
        <v>135</v>
      </c>
      <c r="B19" s="34"/>
      <c r="C19" s="32" t="s">
        <v>138</v>
      </c>
      <c r="D19" s="26">
        <f>0.18*3</f>
        <v>0.54</v>
      </c>
      <c r="H19" s="17"/>
      <c r="I19" s="17"/>
    </row>
    <row r="20" spans="1:10" ht="71.400000000000006" customHeight="1" thickBot="1" x14ac:dyDescent="0.35">
      <c r="A20" s="16" t="s">
        <v>136</v>
      </c>
      <c r="B20" s="21"/>
      <c r="C20" s="31" t="s">
        <v>156</v>
      </c>
      <c r="D20" s="26">
        <f>108/50</f>
        <v>2.16</v>
      </c>
    </row>
    <row r="21" spans="1:10" ht="18" x14ac:dyDescent="0.3">
      <c r="C21" s="23" t="s">
        <v>104</v>
      </c>
      <c r="D21" s="27">
        <f>SUM(D14:D20)</f>
        <v>11.7</v>
      </c>
    </row>
    <row r="22" spans="1:10" ht="20.399999999999999" thickBot="1" x14ac:dyDescent="0.35">
      <c r="A22" s="54" t="s">
        <v>105</v>
      </c>
      <c r="B22" s="54"/>
      <c r="C22" s="54"/>
      <c r="D22" s="54"/>
    </row>
    <row r="23" spans="1:10" ht="71.400000000000006" customHeight="1" thickBot="1" x14ac:dyDescent="0.35">
      <c r="A23" s="16" t="s">
        <v>128</v>
      </c>
      <c r="B23" s="21"/>
      <c r="C23" s="22" t="s">
        <v>127</v>
      </c>
      <c r="D23" s="26">
        <v>1.2</v>
      </c>
    </row>
    <row r="24" spans="1:10" ht="71.400000000000006" customHeight="1" thickBot="1" x14ac:dyDescent="0.35">
      <c r="A24" s="16" t="s">
        <v>14</v>
      </c>
      <c r="B24" s="21"/>
      <c r="C24" s="22" t="s">
        <v>15</v>
      </c>
      <c r="D24" s="26">
        <v>11.16</v>
      </c>
      <c r="E24" t="s">
        <v>188</v>
      </c>
      <c r="H24" t="s">
        <v>197</v>
      </c>
      <c r="I24">
        <v>7.54</v>
      </c>
    </row>
    <row r="25" spans="1:10" ht="71.400000000000006" customHeight="1" thickBot="1" x14ac:dyDescent="0.35">
      <c r="A25" s="16" t="s">
        <v>16</v>
      </c>
      <c r="B25" s="21"/>
      <c r="C25" s="22" t="s">
        <v>17</v>
      </c>
      <c r="D25" s="26">
        <v>7.16</v>
      </c>
    </row>
    <row r="26" spans="1:10" ht="18" x14ac:dyDescent="0.3">
      <c r="C26" s="23" t="s">
        <v>104</v>
      </c>
      <c r="D26" s="27">
        <f>SUM(D23:D25)</f>
        <v>19.52</v>
      </c>
    </row>
    <row r="27" spans="1:10" ht="20.399999999999999" thickBot="1" x14ac:dyDescent="0.35">
      <c r="A27" s="54" t="s">
        <v>158</v>
      </c>
      <c r="B27" s="54"/>
      <c r="C27" s="54"/>
      <c r="D27" s="54"/>
    </row>
    <row r="28" spans="1:10" ht="71.400000000000006" customHeight="1" thickBot="1" x14ac:dyDescent="0.35">
      <c r="A28" s="16" t="s">
        <v>163</v>
      </c>
      <c r="B28" s="18"/>
      <c r="C28" s="22" t="s">
        <v>162</v>
      </c>
      <c r="D28" s="26">
        <f>0.65*4</f>
        <v>2.6</v>
      </c>
      <c r="E28">
        <v>1.82</v>
      </c>
    </row>
    <row r="29" spans="1:10" ht="71.400000000000006" customHeight="1" thickBot="1" x14ac:dyDescent="0.35">
      <c r="A29" s="16" t="s">
        <v>164</v>
      </c>
      <c r="B29" s="18"/>
      <c r="C29" s="22" t="s">
        <v>159</v>
      </c>
      <c r="D29" s="26">
        <v>1.55</v>
      </c>
      <c r="E29">
        <v>4.55</v>
      </c>
    </row>
    <row r="30" spans="1:10" ht="71.400000000000006" customHeight="1" thickBot="1" x14ac:dyDescent="0.35">
      <c r="A30" s="16" t="s">
        <v>165</v>
      </c>
      <c r="B30" s="18"/>
      <c r="C30" s="22" t="s">
        <v>160</v>
      </c>
      <c r="D30" s="26">
        <v>3.3</v>
      </c>
      <c r="E30">
        <v>1.885</v>
      </c>
    </row>
    <row r="31" spans="1:10" ht="71.400000000000006" customHeight="1" thickBot="1" x14ac:dyDescent="0.35">
      <c r="A31" s="16" t="s">
        <v>166</v>
      </c>
      <c r="B31" s="18"/>
      <c r="C31" s="22" t="s">
        <v>161</v>
      </c>
      <c r="D31" s="26">
        <v>1.1499999999999999</v>
      </c>
      <c r="E31">
        <v>2.08</v>
      </c>
    </row>
    <row r="32" spans="1:10" ht="18.600000000000001" thickBot="1" x14ac:dyDescent="0.35">
      <c r="C32" s="23" t="s">
        <v>104</v>
      </c>
      <c r="D32" s="27">
        <f>SUM(D28:D31)</f>
        <v>8.6</v>
      </c>
      <c r="E32">
        <f>SUM(E28:E31)</f>
        <v>10.335000000000001</v>
      </c>
      <c r="F32" s="57"/>
    </row>
    <row r="33" spans="3:6" ht="71.400000000000006" customHeight="1" thickBot="1" x14ac:dyDescent="0.35">
      <c r="C33" s="25" t="s">
        <v>157</v>
      </c>
      <c r="D33" s="29">
        <f>SUM(D12,D21,D26,D32)</f>
        <v>129.26</v>
      </c>
      <c r="F33">
        <f>SUM(F2:F32)</f>
        <v>17.559999999999999</v>
      </c>
    </row>
    <row r="34" spans="3:6" ht="15.6" x14ac:dyDescent="0.3">
      <c r="D34" s="28">
        <f>D33-F33</f>
        <v>111.69999999999999</v>
      </c>
    </row>
    <row r="35" spans="3:6" ht="71.400000000000006" customHeight="1" x14ac:dyDescent="0.3">
      <c r="C35" s="23" t="s">
        <v>190</v>
      </c>
      <c r="D35" s="27">
        <f>D34*19</f>
        <v>2122.2999999999997</v>
      </c>
    </row>
    <row r="36" spans="3:6" ht="71.400000000000006" customHeight="1" x14ac:dyDescent="0.3">
      <c r="C36" s="24" t="s">
        <v>189</v>
      </c>
      <c r="D36" s="28">
        <f>3000-D35</f>
        <v>877.70000000000027</v>
      </c>
    </row>
    <row r="38" spans="3:6" ht="71.400000000000006" customHeight="1" x14ac:dyDescent="0.3">
      <c r="C38" s="24" t="s">
        <v>191</v>
      </c>
    </row>
  </sheetData>
  <mergeCells count="4">
    <mergeCell ref="A22:D22"/>
    <mergeCell ref="A1:D1"/>
    <mergeCell ref="A13:D13"/>
    <mergeCell ref="A27:D27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4" r:id="rId11" display="https://www.sparkfun.com/products/12877"/>
    <hyperlink ref="A15" r:id="rId12" display="https://www.sparkfun.com/products/12567"/>
    <hyperlink ref="A23" r:id="rId13" display="https://www.sparkfun.com/products/13685"/>
    <hyperlink ref="A24" r:id="rId14" display="https://www.sparkfun.com/products/12728"/>
    <hyperlink ref="A25" r:id="rId15" display="https://www.sparkfun.com/products/9065"/>
    <hyperlink ref="A20" r:id="rId16"/>
    <hyperlink ref="A16" r:id="rId17"/>
    <hyperlink ref="A17" r:id="rId18"/>
    <hyperlink ref="A19" r:id="rId19"/>
    <hyperlink ref="A18" r:id="rId20"/>
  </hyperlinks>
  <pageMargins left="0.25" right="0.25" top="0.75" bottom="0.75" header="0.3" footer="0.3"/>
  <pageSetup scale="87" orientation="landscape" r:id="rId21"/>
  <headerFooter>
    <oddHeader>&amp;LIntel Maker Nation Presents&amp;CA Friends and Family Event&amp;RApril 2016</oddHeader>
  </headerFooter>
  <rowBreaks count="1" manualBreakCount="1">
    <brk id="23" max="3" man="1"/>
  </rowBrea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30" zoomScaleNormal="130" workbookViewId="0">
      <selection activeCell="J18" sqref="J18"/>
    </sheetView>
  </sheetViews>
  <sheetFormatPr defaultRowHeight="14.4" x14ac:dyDescent="0.3"/>
  <cols>
    <col min="1" max="1" width="7.5546875" customWidth="1"/>
    <col min="2" max="2" width="12.6640625" bestFit="1" customWidth="1"/>
    <col min="3" max="3" width="12.6640625" customWidth="1"/>
    <col min="4" max="4" width="6.5546875" bestFit="1" customWidth="1"/>
    <col min="5" max="5" width="5.88671875" bestFit="1" customWidth="1"/>
    <col min="7" max="7" width="6.44140625" bestFit="1" customWidth="1"/>
    <col min="8" max="8" width="21" bestFit="1" customWidth="1"/>
    <col min="9" max="9" width="8" bestFit="1" customWidth="1"/>
  </cols>
  <sheetData>
    <row r="1" spans="1:9" x14ac:dyDescent="0.3">
      <c r="B1" t="s">
        <v>108</v>
      </c>
      <c r="C1" t="s">
        <v>109</v>
      </c>
      <c r="D1" s="55" t="s">
        <v>110</v>
      </c>
      <c r="E1" s="55" t="s">
        <v>111</v>
      </c>
      <c r="F1" t="s">
        <v>112</v>
      </c>
      <c r="G1" t="s">
        <v>113</v>
      </c>
      <c r="H1" t="s">
        <v>130</v>
      </c>
      <c r="I1" t="s">
        <v>114</v>
      </c>
    </row>
    <row r="2" spans="1:9" x14ac:dyDescent="0.3">
      <c r="A2" t="s">
        <v>118</v>
      </c>
      <c r="D2" s="55" t="s">
        <v>120</v>
      </c>
      <c r="E2" s="55" t="s">
        <v>120</v>
      </c>
      <c r="G2" t="s">
        <v>120</v>
      </c>
      <c r="H2" t="s">
        <v>120</v>
      </c>
      <c r="I2" t="s">
        <v>120</v>
      </c>
    </row>
    <row r="3" spans="1:9" x14ac:dyDescent="0.3">
      <c r="A3" t="s">
        <v>115</v>
      </c>
      <c r="D3" s="55" t="s">
        <v>120</v>
      </c>
      <c r="E3" s="55" t="s">
        <v>120</v>
      </c>
      <c r="F3" t="s">
        <v>120</v>
      </c>
      <c r="G3" t="s">
        <v>120</v>
      </c>
      <c r="H3" t="s">
        <v>120</v>
      </c>
      <c r="I3" t="s">
        <v>120</v>
      </c>
    </row>
    <row r="4" spans="1:9" x14ac:dyDescent="0.3">
      <c r="A4" t="s">
        <v>116</v>
      </c>
      <c r="B4" t="s">
        <v>123</v>
      </c>
      <c r="C4" t="s">
        <v>124</v>
      </c>
      <c r="D4" s="55">
        <v>2</v>
      </c>
      <c r="E4" s="55">
        <v>8</v>
      </c>
      <c r="F4" t="s">
        <v>122</v>
      </c>
      <c r="G4" t="s">
        <v>121</v>
      </c>
      <c r="I4">
        <v>7</v>
      </c>
    </row>
    <row r="5" spans="1:9" x14ac:dyDescent="0.3">
      <c r="A5" t="s">
        <v>117</v>
      </c>
      <c r="D5" s="55"/>
      <c r="E5" s="55"/>
      <c r="H5" t="s">
        <v>119</v>
      </c>
    </row>
    <row r="6" spans="1:9" x14ac:dyDescent="0.3">
      <c r="D6" s="55"/>
      <c r="E6" s="55"/>
    </row>
    <row r="7" spans="1:9" x14ac:dyDescent="0.3">
      <c r="A7" t="s">
        <v>116</v>
      </c>
      <c r="B7" t="s">
        <v>168</v>
      </c>
      <c r="D7" s="55"/>
      <c r="E7" s="55"/>
    </row>
    <row r="8" spans="1:9" x14ac:dyDescent="0.3">
      <c r="A8" t="s">
        <v>117</v>
      </c>
      <c r="B8" t="s">
        <v>167</v>
      </c>
      <c r="D8" s="55"/>
      <c r="E8" s="55"/>
    </row>
    <row r="9" spans="1:9" x14ac:dyDescent="0.3">
      <c r="D9" s="55"/>
      <c r="E9" s="55"/>
    </row>
    <row r="10" spans="1:9" x14ac:dyDescent="0.3">
      <c r="A10" t="s">
        <v>131</v>
      </c>
      <c r="D10" s="55"/>
      <c r="E10" s="55"/>
    </row>
    <row r="11" spans="1:9" ht="70.8" customHeight="1" x14ac:dyDescent="0.3">
      <c r="B11" s="36" t="s">
        <v>139</v>
      </c>
      <c r="C11" s="36" t="s">
        <v>171</v>
      </c>
      <c r="D11" s="56" t="s">
        <v>147</v>
      </c>
      <c r="E11" s="56" t="s">
        <v>147</v>
      </c>
      <c r="F11" s="36" t="s">
        <v>148</v>
      </c>
      <c r="G11" s="36" t="s">
        <v>147</v>
      </c>
      <c r="H11" s="36" t="s">
        <v>150</v>
      </c>
      <c r="I11" s="36" t="s">
        <v>147</v>
      </c>
    </row>
    <row r="12" spans="1:9" x14ac:dyDescent="0.3">
      <c r="A12" t="s">
        <v>151</v>
      </c>
      <c r="B12" s="36"/>
      <c r="C12" s="36"/>
      <c r="D12" s="36"/>
      <c r="E12" t="s">
        <v>140</v>
      </c>
      <c r="F12" s="36"/>
      <c r="G12" s="36"/>
      <c r="H12" s="36"/>
      <c r="I12" s="36"/>
    </row>
    <row r="13" spans="1:9" x14ac:dyDescent="0.3">
      <c r="A13" t="s">
        <v>152</v>
      </c>
      <c r="E13" t="s">
        <v>141</v>
      </c>
    </row>
    <row r="14" spans="1:9" x14ac:dyDescent="0.3">
      <c r="A14" t="s">
        <v>145</v>
      </c>
      <c r="B14" t="s">
        <v>144</v>
      </c>
      <c r="C14" t="s">
        <v>140</v>
      </c>
      <c r="D14">
        <v>3</v>
      </c>
      <c r="F14" t="s">
        <v>193</v>
      </c>
    </row>
    <row r="15" spans="1:9" x14ac:dyDescent="0.3">
      <c r="A15" t="s">
        <v>115</v>
      </c>
      <c r="B15" t="s">
        <v>144</v>
      </c>
      <c r="C15" t="s">
        <v>141</v>
      </c>
      <c r="D15">
        <v>4</v>
      </c>
      <c r="F15" t="s">
        <v>194</v>
      </c>
    </row>
    <row r="16" spans="1:9" x14ac:dyDescent="0.3">
      <c r="A16" t="s">
        <v>146</v>
      </c>
      <c r="B16" t="s">
        <v>144</v>
      </c>
      <c r="C16" t="s">
        <v>142</v>
      </c>
      <c r="D16">
        <v>6</v>
      </c>
      <c r="F16" t="s">
        <v>149</v>
      </c>
    </row>
    <row r="18" spans="2:4" x14ac:dyDescent="0.3">
      <c r="B18" t="s">
        <v>144</v>
      </c>
      <c r="C18" t="s">
        <v>172</v>
      </c>
      <c r="D18" s="37" t="s">
        <v>174</v>
      </c>
    </row>
    <row r="19" spans="2:4" x14ac:dyDescent="0.3">
      <c r="B19" t="s">
        <v>143</v>
      </c>
      <c r="C19" t="s">
        <v>173</v>
      </c>
      <c r="D19" t="s">
        <v>177</v>
      </c>
    </row>
    <row r="20" spans="2:4" x14ac:dyDescent="0.3">
      <c r="B20" t="s">
        <v>143</v>
      </c>
      <c r="C20" t="s">
        <v>175</v>
      </c>
      <c r="D20" t="s">
        <v>178</v>
      </c>
    </row>
    <row r="21" spans="2:4" x14ac:dyDescent="0.3">
      <c r="B21" t="s">
        <v>143</v>
      </c>
      <c r="C21" t="s">
        <v>176</v>
      </c>
      <c r="D21" t="s">
        <v>179</v>
      </c>
    </row>
    <row r="22" spans="2:4" x14ac:dyDescent="0.3">
      <c r="B22" t="s">
        <v>144</v>
      </c>
      <c r="C22" t="s">
        <v>175</v>
      </c>
      <c r="D22" t="s">
        <v>181</v>
      </c>
    </row>
    <row r="23" spans="2:4" x14ac:dyDescent="0.3">
      <c r="B23" t="s">
        <v>144</v>
      </c>
      <c r="C23" t="s">
        <v>176</v>
      </c>
      <c r="D23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2016-03-12T00:52:13Z</dcterms:modified>
</cp:coreProperties>
</file>