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date1904="1" autoCompressPictures="0"/>
  <bookViews>
    <workbookView xWindow="-25540" yWindow="0" windowWidth="51060" windowHeight="15560" firstSheet="2" activeTab="4"/>
  </bookViews>
  <sheets>
    <sheet name="Export Summary" sheetId="1" r:id="rId1"/>
    <sheet name="Tables - Improvements" sheetId="2" r:id="rId2"/>
    <sheet name="Tables - HyMWGA" sheetId="3" r:id="rId3"/>
    <sheet name="Tables - Brand-and-Bound" sheetId="4" r:id="rId4"/>
    <sheet name="Chart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 i="4" l="1"/>
  <c r="H14" i="4"/>
  <c r="G14" i="4"/>
  <c r="F14" i="4"/>
  <c r="E14" i="4"/>
  <c r="D14" i="4"/>
  <c r="C14" i="4"/>
  <c r="B14" i="4"/>
  <c r="A14" i="4"/>
  <c r="I13" i="4"/>
  <c r="H13" i="4"/>
  <c r="G13" i="4"/>
  <c r="F13" i="4"/>
  <c r="E13" i="4"/>
  <c r="D13" i="4"/>
  <c r="C13" i="4"/>
  <c r="B13" i="4"/>
  <c r="A13" i="4"/>
  <c r="I14" i="3"/>
  <c r="H14" i="3"/>
  <c r="G14" i="3"/>
  <c r="F14" i="3"/>
  <c r="E14" i="3"/>
  <c r="D14" i="3"/>
  <c r="C14" i="3"/>
  <c r="B14" i="3"/>
  <c r="A14" i="3"/>
  <c r="I13" i="3"/>
  <c r="H13" i="3"/>
  <c r="G13" i="3"/>
  <c r="F13" i="3"/>
  <c r="E13" i="3"/>
  <c r="D13" i="3"/>
  <c r="C13" i="3"/>
  <c r="B13" i="3"/>
  <c r="A13" i="3"/>
  <c r="J4" i="2"/>
  <c r="I4" i="2"/>
  <c r="H4" i="2"/>
  <c r="G4" i="2"/>
  <c r="F4" i="2"/>
  <c r="E4" i="2"/>
  <c r="D4" i="2"/>
  <c r="C4" i="2"/>
  <c r="B4" i="2"/>
  <c r="J3" i="2"/>
  <c r="I3" i="2"/>
  <c r="H3" i="2"/>
  <c r="G3" i="2"/>
  <c r="F3" i="2"/>
  <c r="E3" i="2"/>
  <c r="D3" i="2"/>
  <c r="C3" i="2"/>
  <c r="B3" i="2"/>
</calcChain>
</file>

<file path=xl/sharedStrings.xml><?xml version="1.0" encoding="utf-8"?>
<sst xmlns="http://schemas.openxmlformats.org/spreadsheetml/2006/main" count="105" uniqueCount="81">
  <si>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</si>
  <si>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</si>
  <si>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</si>
  <si>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</si>
  <si>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Tables</t>
  </si>
  <si>
    <t>Improvements</t>
  </si>
  <si>
    <t>Tables - Improvements</t>
  </si>
  <si>
    <t>25U - 250T</t>
  </si>
  <si>
    <t>25U - 350T</t>
  </si>
  <si>
    <t>25U - 450T</t>
  </si>
  <si>
    <t>35U - 250T</t>
  </si>
  <si>
    <t>35U - 350T</t>
  </si>
  <si>
    <t>35U - 450T</t>
  </si>
  <si>
    <t>45U - 250T</t>
  </si>
  <si>
    <t>45U - 350T</t>
  </si>
  <si>
    <t>45U - 450T</t>
  </si>
  <si>
    <t>Percentage</t>
  </si>
  <si>
    <t>Power</t>
  </si>
  <si>
    <t>HyMWGA</t>
  </si>
  <si>
    <t>Tables - HyMWGA</t>
  </si>
  <si>
    <t>579.8552280969001</t>
  </si>
  <si>
    <t>810.2564813481001</t>
  </si>
  <si>
    <t>806.0674615841001</t>
  </si>
  <si>
    <t>806.5434690709001</t>
  </si>
  <si>
    <t>995.2674540335001</t>
  </si>
  <si>
    <t>585.4362187552999</t>
  </si>
  <si>
    <t>574.1014817217999</t>
  </si>
  <si>
    <t>574.7458089355999</t>
  </si>
  <si>
    <t>1023.4310372698999</t>
  </si>
  <si>
    <t>819.5251019670001</t>
  </si>
  <si>
    <t>573.7456831464999</t>
  </si>
  <si>
    <t>813.2059352747999</t>
  </si>
  <si>
    <t>821.1933843874001</t>
  </si>
  <si>
    <t>1068.3928264249998</t>
  </si>
  <si>
    <t>1038.4104308869998</t>
  </si>
  <si>
    <t>585.9918961968001</t>
  </si>
  <si>
    <t>590.3086357236001</t>
  </si>
  <si>
    <t>1024.6770347113002</t>
  </si>
  <si>
    <t>809.9958926994999</t>
  </si>
  <si>
    <t>572.0622520700001</t>
  </si>
  <si>
    <t>572.7309308229001</t>
  </si>
  <si>
    <t>818.8267719416001</t>
  </si>
  <si>
    <t>805.4700921809001</t>
  </si>
  <si>
    <t>801.1108455816002</t>
  </si>
  <si>
    <t>1013.1985667468001</t>
  </si>
  <si>
    <t>1014.1359952465001</t>
  </si>
  <si>
    <t>Brand-and-Bound</t>
  </si>
  <si>
    <t>Tables - Brand-and-Bound</t>
  </si>
  <si>
    <t>BaB - 25U - 250T</t>
  </si>
  <si>
    <t>BaB - 25U - 350T</t>
  </si>
  <si>
    <t>BaB - 25U - 450T</t>
  </si>
  <si>
    <t>BaB - 35U - 250T</t>
  </si>
  <si>
    <t>BaB - 35U - 350T</t>
  </si>
  <si>
    <t>BaB - 35U - 450T</t>
  </si>
  <si>
    <t>BaB - 45U - 250T</t>
  </si>
  <si>
    <t>BaB - 45U - 350T</t>
  </si>
  <si>
    <t>BaB - 45U - 450T</t>
  </si>
  <si>
    <t>533.1938143986999</t>
  </si>
  <si>
    <t>1001.5421374025999</t>
  </si>
  <si>
    <t>1002.2359900406001</t>
  </si>
  <si>
    <t>773.5983601022999</t>
  </si>
  <si>
    <t>541.6585606002001</t>
  </si>
  <si>
    <t>534.2223118308999</t>
  </si>
  <si>
    <t>532.3758548953999</t>
  </si>
  <si>
    <t>533.0302925940999</t>
  </si>
  <si>
    <t>773.0918479178999</t>
  </si>
  <si>
    <t>768.5255599902999</t>
  </si>
  <si>
    <t>543.1883125137999</t>
  </si>
  <si>
    <t>788.8301075177001</t>
  </si>
  <si>
    <t>798.2557404556001</t>
  </si>
  <si>
    <t>1025.1341995189002</t>
  </si>
  <si>
    <t>1006.7982191182001</t>
  </si>
  <si>
    <t>542.8312547859999</t>
  </si>
  <si>
    <t>770.3192645237001</t>
  </si>
  <si>
    <t>773.4344239011001</t>
  </si>
  <si>
    <t>1014.1805097600001</t>
  </si>
  <si>
    <t>1014.4274502911001</t>
  </si>
  <si>
    <t>1012.4540798549001</t>
  </si>
  <si>
    <t>997.1216976507001</t>
  </si>
  <si>
    <t>Charts</t>
  </si>
  <si>
    <t>"All Drawings from the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</si>
</sst>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
    <numFmt numFmtId="165" formatCode="#,##0.0000000000"/>
    <numFmt numFmtId="166" formatCode="#,##0.000000000"/>
  </numFmts>
  <fonts count="8" x14ac:knownFonts="1">
    <font>
      <sz val="12"/>
      <color indexed="8"/>
      <name val="Verdana"/>
    </font>
    <font>
      <sz val="14"/>
      <color indexed="8"/>
      <name val="Verdana"/>
    </font>
    <font>
      <sz val="12"/>
      <color indexed="8"/>
      <name val="Helvetica"/>
    </font>
    <font>
      <u/>
      <sz val="12"/>
      <color indexed="11"/>
      <name val="Verdana"/>
    </font>
    <font>
      <sz val="10"/>
      <color indexed="8"/>
      <name val="Helvetica"/>
    </font>
    <font>
      <b/>
      <sz val="10"/>
      <color indexed="8"/>
      <name val="Helvetica"/>
    </font>
    <font>
      <b/>
      <sz val="10"/>
      <color indexed="8"/>
      <name val="Verdana"/>
    </font>
    <font>
      <sz val="10"/>
      <color indexed="8"/>
      <name val="Verdan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applyNumberFormat="0" applyFill="0" applyBorder="0" applyProtection="0">
      <alignment vertical="top" wrapText="1"/>
    </xf>
  </cellStyleXfs>
  <cellXfs count="26">
    <xf numFmtId="0" fontId="0" fillId="0" borderId="0" xfId="0" applyFont="1" applyAlignment="1">
      <alignment vertical="top" wrapText="1"/>
    </xf>
    <xf numFmtId="0" fontId="1" fillId="0" borderId="0" xfId="0" applyFont="1" applyAlignment="1"/>
    <xf numFmtId="0" fontId="0" fillId="2" borderId="0" xfId="0" applyFont="1" applyFill="1" applyAlignment="1"/>
    <xf numFmtId="0" fontId="0" fillId="3" borderId="0" xfId="0" applyFont="1" applyFill="1" applyAlignment="1"/>
    <xf numFmtId="0" fontId="3" fillId="3" borderId="0" xfId="0" applyFont="1" applyFill="1" applyAlignment="1"/>
    <xf numFmtId="0" fontId="4" fillId="0" borderId="0" xfId="0" applyNumberFormat="1" applyFont="1" applyAlignment="1">
      <alignment vertical="top" wrapText="1"/>
    </xf>
    <xf numFmtId="0" fontId="5" fillId="4" borderId="1" xfId="0" applyFont="1" applyFill="1" applyBorder="1" applyAlignment="1">
      <alignment vertical="top" wrapText="1"/>
    </xf>
    <xf numFmtId="0" fontId="6" fillId="4" borderId="1" xfId="0" applyNumberFormat="1" applyFont="1" applyFill="1" applyBorder="1" applyAlignment="1">
      <alignment horizontal="right" vertical="top" wrapText="1"/>
    </xf>
    <xf numFmtId="0" fontId="5" fillId="5" borderId="1" xfId="0" applyNumberFormat="1" applyFont="1" applyFill="1" applyBorder="1" applyAlignment="1">
      <alignment vertical="top" wrapText="1"/>
    </xf>
    <xf numFmtId="0" fontId="4" fillId="0" borderId="1" xfId="0" applyNumberFormat="1" applyFont="1" applyBorder="1" applyAlignment="1">
      <alignment vertical="top" wrapText="1"/>
    </xf>
    <xf numFmtId="0" fontId="4" fillId="6" borderId="1" xfId="0" applyNumberFormat="1" applyFont="1" applyFill="1" applyBorder="1" applyAlignment="1">
      <alignment vertical="top" wrapText="1"/>
    </xf>
    <xf numFmtId="0" fontId="4" fillId="0" borderId="0" xfId="0" applyNumberFormat="1" applyFont="1" applyAlignment="1">
      <alignment vertical="top" wrapText="1"/>
    </xf>
    <xf numFmtId="0" fontId="5" fillId="4" borderId="1" xfId="0" applyNumberFormat="1" applyFont="1" applyFill="1" applyBorder="1" applyAlignment="1">
      <alignment vertical="top" wrapText="1"/>
    </xf>
    <xf numFmtId="0" fontId="7" fillId="0" borderId="1" xfId="0" applyNumberFormat="1" applyFont="1" applyBorder="1" applyAlignment="1">
      <alignment horizontal="left"/>
    </xf>
    <xf numFmtId="164" fontId="7" fillId="0" borderId="1" xfId="0" applyNumberFormat="1" applyFont="1" applyBorder="1" applyAlignment="1">
      <alignment horizontal="right"/>
    </xf>
    <xf numFmtId="165" fontId="7" fillId="0" borderId="1" xfId="0" applyNumberFormat="1" applyFont="1" applyBorder="1" applyAlignment="1">
      <alignment horizontal="right"/>
    </xf>
    <xf numFmtId="165" fontId="7" fillId="6" borderId="1" xfId="0" applyNumberFormat="1" applyFont="1" applyFill="1" applyBorder="1" applyAlignment="1">
      <alignment horizontal="right"/>
    </xf>
    <xf numFmtId="164" fontId="7" fillId="6" borderId="1" xfId="0" applyNumberFormat="1" applyFont="1" applyFill="1" applyBorder="1" applyAlignment="1">
      <alignment horizontal="right"/>
    </xf>
    <xf numFmtId="0" fontId="7" fillId="6" borderId="1" xfId="0" applyNumberFormat="1" applyFont="1" applyFill="1" applyBorder="1" applyAlignment="1">
      <alignment horizontal="left"/>
    </xf>
    <xf numFmtId="166" fontId="7" fillId="6" borderId="1" xfId="0" applyNumberFormat="1" applyFont="1" applyFill="1" applyBorder="1" applyAlignment="1">
      <alignment horizontal="right"/>
    </xf>
    <xf numFmtId="166" fontId="7" fillId="0" borderId="1" xfId="0" applyNumberFormat="1" applyFont="1" applyBorder="1" applyAlignment="1">
      <alignment horizontal="right"/>
    </xf>
    <xf numFmtId="165" fontId="4" fillId="0" borderId="1" xfId="0" applyNumberFormat="1" applyFont="1" applyBorder="1" applyAlignment="1">
      <alignment vertical="top" wrapText="1"/>
    </xf>
    <xf numFmtId="165" fontId="4" fillId="6" borderId="1" xfId="0" applyNumberFormat="1" applyFont="1" applyFill="1" applyBorder="1" applyAlignment="1">
      <alignment vertical="top" wrapText="1"/>
    </xf>
    <xf numFmtId="0" fontId="4" fillId="0" borderId="0" xfId="0" applyNumberFormat="1" applyFont="1" applyAlignment="1">
      <alignment vertical="top" wrapText="1"/>
    </xf>
    <xf numFmtId="0" fontId="0" fillId="0" borderId="0" xfId="0" applyFont="1" applyAlignment="1">
      <alignment vertical="top" wrapText="1"/>
    </xf>
    <xf numFmtId="0" fontId="2" fillId="0" borderId="0" xfId="0" applyFont="1" applyAlignment="1">
      <alignment horizontal="center"/>
    </xf>
  </cellXfs>
  <cellStyles count="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DBDBDB"/>
      <rgbColor rgb="FFF4F4F4"/>
      <rgbColor rgb="FFFEFEFE"/>
      <rgbColor rgb="FFB8B8B8"/>
      <rgbColor rgb="FF858584"/>
      <rgbColor rgb="FFCBCCCB"/>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rot="0"/>
          <a:lstStyle/>
          <a:p>
            <a:pPr lvl="0"/>
            <a:endParaRPr lang="en-US"/>
          </a:p>
        </c:rich>
      </c:tx>
      <c:layout/>
      <c:overlay val="1"/>
    </c:title>
    <c:autoTitleDeleted val="0"/>
    <c:plotArea>
      <c:layout>
        <c:manualLayout>
          <c:layoutTarget val="inner"/>
          <c:xMode val="edge"/>
          <c:yMode val="edge"/>
          <c:x val="0.184113"/>
          <c:y val="0.0483908"/>
          <c:w val="0.753002"/>
          <c:h val="0.799986"/>
        </c:manualLayout>
      </c:layout>
      <c:barChart>
        <c:barDir val="col"/>
        <c:grouping val="clustered"/>
        <c:varyColors val="0"/>
        <c:ser>
          <c:idx val="0"/>
          <c:order val="0"/>
          <c:tx>
            <c:v>HyWGA</c:v>
          </c:tx>
          <c:spPr>
            <a:solidFill>
              <a:srgbClr val="858685"/>
            </a:solidFill>
            <a:ln w="12700" cap="flat">
              <a:noFill/>
              <a:miter lim="400000"/>
            </a:ln>
            <a:effectLst/>
          </c:spPr>
          <c:invertIfNegative val="0"/>
          <c:errBars>
            <c:errBarType val="both"/>
            <c:errValType val="cust"/>
            <c:noEndCap val="0"/>
            <c:plus>
              <c:numRef>
                <c:f>('Tables - HyMWGA'!$A$13,'Tables - HyMWGA'!$B$13,'Tables - HyMWGA'!$C$13)</c:f>
                <c:numCache>
                  <c:formatCode>General</c:formatCode>
                  <c:ptCount val="3"/>
                  <c:pt idx="0">
                    <c:v>12.04762869186655</c:v>
                  </c:pt>
                  <c:pt idx="1">
                    <c:v>11.68810228740842</c:v>
                  </c:pt>
                  <c:pt idx="2">
                    <c:v>10.41346933341247</c:v>
                  </c:pt>
                </c:numCache>
              </c:numRef>
            </c:plus>
            <c:minus>
              <c:numRef>
                <c:f>('Tables - HyMWGA'!$A$13,'Tables - HyMWGA'!$B$13,'Tables - HyMWGA'!$C$13)</c:f>
                <c:numCache>
                  <c:formatCode>General</c:formatCode>
                  <c:ptCount val="3"/>
                  <c:pt idx="0">
                    <c:v>12.04762869186655</c:v>
                  </c:pt>
                  <c:pt idx="1">
                    <c:v>11.68810228740842</c:v>
                  </c:pt>
                  <c:pt idx="2">
                    <c:v>10.41346933341247</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HyMWGA'!$A$14:$C$14</c:f>
              <c:numCache>
                <c:formatCode>General</c:formatCode>
                <c:ptCount val="3"/>
                <c:pt idx="0" formatCode="#,##0.0000000000">
                  <c:v>579.51964723914</c:v>
                </c:pt>
                <c:pt idx="1">
                  <c:v>581.11019475932</c:v>
                </c:pt>
                <c:pt idx="2">
                  <c:v>583.10423737516</c:v>
                </c:pt>
              </c:numCache>
            </c:numRef>
          </c:val>
        </c:ser>
        <c:ser>
          <c:idx val="1"/>
          <c:order val="1"/>
          <c:tx>
            <c:v>BaB-A</c:v>
          </c:tx>
          <c:spPr>
            <a:solidFill>
              <a:srgbClr val="CCCDCB"/>
            </a:solidFill>
            <a:ln w="12700" cap="flat">
              <a:noFill/>
              <a:miter lim="400000"/>
            </a:ln>
            <a:effectLst/>
          </c:spPr>
          <c:invertIfNegative val="0"/>
          <c:errBars>
            <c:errBarType val="both"/>
            <c:errValType val="cust"/>
            <c:noEndCap val="0"/>
            <c:plus>
              <c:numRef>
                <c:f>('Tables - Brand-and-Bound'!$A$13,'Tables - Brand-and-Bound'!$B$13,'Tables - Brand-and-Bound'!$C$13)</c:f>
                <c:numCache>
                  <c:formatCode>General</c:formatCode>
                  <c:ptCount val="3"/>
                  <c:pt idx="0">
                    <c:v>9.35939657579838</c:v>
                  </c:pt>
                  <c:pt idx="1">
                    <c:v>10.2423874453858</c:v>
                  </c:pt>
                  <c:pt idx="2">
                    <c:v>8.705657718037084</c:v>
                  </c:pt>
                </c:numCache>
              </c:numRef>
            </c:plus>
            <c:minus>
              <c:numRef>
                <c:f>('Tables - Brand-and-Bound'!$A$13,'Tables - Brand-and-Bound'!$B$13,'Tables - Brand-and-Bound'!$C$13)</c:f>
                <c:numCache>
                  <c:formatCode>General</c:formatCode>
                  <c:ptCount val="3"/>
                  <c:pt idx="0">
                    <c:v>9.35939657579838</c:v>
                  </c:pt>
                  <c:pt idx="1">
                    <c:v>10.2423874453858</c:v>
                  </c:pt>
                  <c:pt idx="2">
                    <c:v>8.705657718037084</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Brand-and-Bound'!$A$14:$C$14</c:f>
              <c:numCache>
                <c:formatCode>General</c:formatCode>
                <c:ptCount val="3"/>
                <c:pt idx="0" formatCode="#,##0.0000000000">
                  <c:v>543.5931483752714</c:v>
                </c:pt>
                <c:pt idx="1">
                  <c:v>540.8645950834667</c:v>
                </c:pt>
                <c:pt idx="2">
                  <c:v>542.6896444319374</c:v>
                </c:pt>
              </c:numCache>
            </c:numRef>
          </c:val>
        </c:ser>
        <c:dLbls>
          <c:showLegendKey val="0"/>
          <c:showVal val="0"/>
          <c:showCatName val="0"/>
          <c:showSerName val="0"/>
          <c:showPercent val="0"/>
          <c:showBubbleSize val="0"/>
        </c:dLbls>
        <c:gapWidth val="40"/>
        <c:overlap val="-10"/>
        <c:axId val="2065915208"/>
        <c:axId val="2064811816"/>
      </c:barChart>
      <c:catAx>
        <c:axId val="2065915208"/>
        <c:scaling>
          <c:orientation val="minMax"/>
        </c:scaling>
        <c:delete val="0"/>
        <c:axPos val="b"/>
        <c:title>
          <c:tx>
            <c:rich>
              <a:bodyPr rot="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Number of Tasks (n)</a:t>
                </a:r>
              </a:p>
            </c:rich>
          </c:tx>
          <c:layout/>
          <c:overlay val="1"/>
        </c:title>
        <c:numFmt formatCode="#,##0.0000000000" sourceLinked="1"/>
        <c:majorTickMark val="none"/>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Helvetica"/>
              </a:defRPr>
            </a:pPr>
            <a:endParaRPr lang="en-US"/>
          </a:p>
        </c:txPr>
        <c:crossAx val="2064811816"/>
        <c:crosses val="autoZero"/>
        <c:auto val="1"/>
        <c:lblAlgn val="ctr"/>
        <c:lblOffset val="100"/>
        <c:noMultiLvlLbl val="1"/>
      </c:catAx>
      <c:valAx>
        <c:axId val="2064811816"/>
        <c:scaling>
          <c:orientation val="minMax"/>
          <c:max val="600.0"/>
          <c:min val="500.0"/>
        </c:scaling>
        <c:delete val="0"/>
        <c:axPos val="l"/>
        <c:majorGridlines>
          <c:spPr>
            <a:ln w="3175" cap="flat">
              <a:solidFill>
                <a:srgbClr val="B8B8B8"/>
              </a:solidFill>
              <a:prstDash val="solid"/>
              <a:miter lim="400000"/>
            </a:ln>
          </c:spPr>
        </c:majorGridlines>
        <c:title>
          <c:tx>
            <c:rich>
              <a:bodyPr rot="-540000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Total Energy Consumption (KJ)</a:t>
                </a:r>
              </a:p>
            </c:rich>
          </c:tx>
          <c:layout/>
          <c:overlay val="1"/>
        </c:title>
        <c:numFmt formatCode="0" sourceLinked="0"/>
        <c:majorTickMark val="none"/>
        <c:minorTickMark val="none"/>
        <c:tickLblPos val="nextTo"/>
        <c:spPr>
          <a:ln w="12700" cap="flat">
            <a:noFill/>
            <a:prstDash val="solid"/>
            <a:miter lim="400000"/>
          </a:ln>
        </c:spPr>
        <c:txPr>
          <a:bodyPr rot="0"/>
          <a:lstStyle/>
          <a:p>
            <a:pPr lvl="0">
              <a:defRPr sz="1000" b="0" i="0" u="none" strike="noStrike">
                <a:solidFill>
                  <a:srgbClr val="000000"/>
                </a:solidFill>
                <a:effectLst/>
                <a:latin typeface="Helvetica"/>
              </a:defRPr>
            </a:pPr>
            <a:endParaRPr lang="en-US"/>
          </a:p>
        </c:txPr>
        <c:crossAx val="2065915208"/>
        <c:crosses val="autoZero"/>
        <c:crossBetween val="between"/>
        <c:majorUnit val="25.0"/>
        <c:minorUnit val="12.5"/>
      </c:valAx>
      <c:spPr>
        <a:noFill/>
        <a:ln w="12700" cap="flat">
          <a:noFill/>
          <a:miter lim="400000"/>
        </a:ln>
        <a:effectLst/>
      </c:spPr>
    </c:plotArea>
    <c:legend>
      <c:legendPos val="r"/>
      <c:layout>
        <c:manualLayout>
          <c:xMode val="edge"/>
          <c:yMode val="edge"/>
          <c:x val="0.0440426"/>
          <c:y val="0.0457949"/>
          <c:w val="0.955957"/>
          <c:h val="0.0608908"/>
        </c:manualLayout>
      </c:layout>
      <c:overlay val="1"/>
      <c:spPr>
        <a:noFill/>
        <a:ln w="12700" cap="flat">
          <a:noFill/>
          <a:miter lim="400000"/>
        </a:ln>
        <a:effectLst/>
      </c:spPr>
      <c:txPr>
        <a:bodyPr/>
        <a:lstStyle/>
        <a:p>
          <a:pPr lvl="0">
            <a:defRPr sz="1000" b="0" i="0" u="none" strike="noStrike">
              <a:solidFill>
                <a:srgbClr val="000000"/>
              </a:solidFill>
              <a:effectLst/>
              <a:latin typeface="Helvetica"/>
            </a:defRPr>
          </a:pPr>
          <a:endParaRPr lang="en-US"/>
        </a:p>
      </c:txPr>
    </c:legend>
    <c:plotVisOnly val="1"/>
    <c:dispBlanksAs val="gap"/>
    <c:showDLblsOverMax val="1"/>
  </c:chart>
  <c:spPr>
    <a:noFill/>
    <a:ln>
      <a:noFill/>
    </a:ln>
    <a:effectLst/>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rot="0"/>
          <a:lstStyle/>
          <a:p>
            <a:pPr lvl="0"/>
            <a:endParaRPr lang="en-US"/>
          </a:p>
        </c:rich>
      </c:tx>
      <c:layout/>
      <c:overlay val="1"/>
    </c:title>
    <c:autoTitleDeleted val="0"/>
    <c:plotArea>
      <c:layout>
        <c:manualLayout>
          <c:layoutTarget val="inner"/>
          <c:xMode val="edge"/>
          <c:yMode val="edge"/>
          <c:x val="0.184113"/>
          <c:y val="0.0483908"/>
          <c:w val="0.753002"/>
          <c:h val="0.799986"/>
        </c:manualLayout>
      </c:layout>
      <c:barChart>
        <c:barDir val="col"/>
        <c:grouping val="clustered"/>
        <c:varyColors val="0"/>
        <c:ser>
          <c:idx val="0"/>
          <c:order val="0"/>
          <c:tx>
            <c:v>HyWGA</c:v>
          </c:tx>
          <c:spPr>
            <a:solidFill>
              <a:srgbClr val="858685"/>
            </a:solidFill>
            <a:ln w="12700" cap="flat">
              <a:noFill/>
              <a:miter lim="400000"/>
            </a:ln>
            <a:effectLst/>
          </c:spPr>
          <c:invertIfNegative val="0"/>
          <c:errBars>
            <c:errBarType val="both"/>
            <c:errValType val="cust"/>
            <c:noEndCap val="0"/>
            <c:plus>
              <c:numRef>
                <c:f>('Tables - HyMWGA'!$D$13,'Tables - HyMWGA'!$E$13,'Tables - HyMWGA'!$F$13)</c:f>
                <c:numCache>
                  <c:formatCode>General</c:formatCode>
                  <c:ptCount val="3"/>
                  <c:pt idx="0">
                    <c:v>14.00928664620057</c:v>
                  </c:pt>
                  <c:pt idx="1">
                    <c:v>9.734464210084771</c:v>
                  </c:pt>
                  <c:pt idx="2">
                    <c:v>12.65946711670865</c:v>
                  </c:pt>
                </c:numCache>
              </c:numRef>
            </c:plus>
            <c:minus>
              <c:numRef>
                <c:f>('Tables - HyMWGA'!$D$13,'Tables - HyMWGA'!$E$13,'Tables - HyMWGA'!$F$13)</c:f>
                <c:numCache>
                  <c:formatCode>General</c:formatCode>
                  <c:ptCount val="3"/>
                  <c:pt idx="0">
                    <c:v>14.00928664620057</c:v>
                  </c:pt>
                  <c:pt idx="1">
                    <c:v>9.734464210084771</c:v>
                  </c:pt>
                  <c:pt idx="2">
                    <c:v>12.65946711670865</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HyMWGA'!$D$14:$F$14</c:f>
              <c:numCache>
                <c:formatCode>General</c:formatCode>
                <c:ptCount val="3"/>
                <c:pt idx="0">
                  <c:v>815.3611250530666</c:v>
                </c:pt>
                <c:pt idx="1">
                  <c:v>818.5760840918716</c:v>
                </c:pt>
                <c:pt idx="2">
                  <c:v>819.77019174138</c:v>
                </c:pt>
              </c:numCache>
            </c:numRef>
          </c:val>
        </c:ser>
        <c:ser>
          <c:idx val="1"/>
          <c:order val="1"/>
          <c:tx>
            <c:v>BaB-A</c:v>
          </c:tx>
          <c:spPr>
            <a:solidFill>
              <a:srgbClr val="CCCDCB"/>
            </a:solidFill>
            <a:ln w="12700" cap="flat">
              <a:noFill/>
              <a:miter lim="400000"/>
            </a:ln>
            <a:effectLst/>
          </c:spPr>
          <c:invertIfNegative val="0"/>
          <c:errBars>
            <c:errBarType val="both"/>
            <c:errValType val="cust"/>
            <c:noEndCap val="0"/>
            <c:plus>
              <c:numRef>
                <c:f>('Tables - Brand-and-Bound'!$D$13,'Tables - Brand-and-Bound'!$E$13,'Tables - Brand-and-Bound'!$F$13)</c:f>
                <c:numCache>
                  <c:formatCode>General</c:formatCode>
                  <c:ptCount val="3"/>
                  <c:pt idx="0">
                    <c:v>9.817540492357924</c:v>
                  </c:pt>
                  <c:pt idx="1">
                    <c:v>7.447299438475748</c:v>
                  </c:pt>
                  <c:pt idx="2">
                    <c:v>7.30368919079395</c:v>
                  </c:pt>
                </c:numCache>
              </c:numRef>
            </c:plus>
            <c:minus>
              <c:numRef>
                <c:f>('Tables - Brand-and-Bound'!$D$13,'Tables - Brand-and-Bound'!$E$13,'Tables - Brand-and-Bound'!$F$13)</c:f>
                <c:numCache>
                  <c:formatCode>General</c:formatCode>
                  <c:ptCount val="3"/>
                  <c:pt idx="0">
                    <c:v>9.817540492357924</c:v>
                  </c:pt>
                  <c:pt idx="1">
                    <c:v>7.447299438475748</c:v>
                  </c:pt>
                  <c:pt idx="2">
                    <c:v>7.30368919079395</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Brand-and-Bound'!$D$14:$F$14</c:f>
              <c:numCache>
                <c:formatCode>General</c:formatCode>
                <c:ptCount val="3"/>
                <c:pt idx="0">
                  <c:v>778.6346817881143</c:v>
                </c:pt>
                <c:pt idx="1">
                  <c:v>773.149808590611</c:v>
                </c:pt>
                <c:pt idx="2">
                  <c:v>775.9335408236857</c:v>
                </c:pt>
              </c:numCache>
            </c:numRef>
          </c:val>
        </c:ser>
        <c:dLbls>
          <c:showLegendKey val="0"/>
          <c:showVal val="0"/>
          <c:showCatName val="0"/>
          <c:showSerName val="0"/>
          <c:showPercent val="0"/>
          <c:showBubbleSize val="0"/>
        </c:dLbls>
        <c:gapWidth val="40"/>
        <c:overlap val="-10"/>
        <c:axId val="2065643880"/>
        <c:axId val="2075446680"/>
      </c:barChart>
      <c:catAx>
        <c:axId val="2065643880"/>
        <c:scaling>
          <c:orientation val="minMax"/>
        </c:scaling>
        <c:delete val="0"/>
        <c:axPos val="b"/>
        <c:title>
          <c:tx>
            <c:rich>
              <a:bodyPr rot="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Number of Tasks (n)</a:t>
                </a:r>
              </a:p>
            </c:rich>
          </c:tx>
          <c:layout/>
          <c:overlay val="1"/>
        </c:title>
        <c:numFmt formatCode="#,##0.0000000000" sourceLinked="1"/>
        <c:majorTickMark val="none"/>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Helvetica"/>
              </a:defRPr>
            </a:pPr>
            <a:endParaRPr lang="en-US"/>
          </a:p>
        </c:txPr>
        <c:crossAx val="2075446680"/>
        <c:crosses val="autoZero"/>
        <c:auto val="1"/>
        <c:lblAlgn val="ctr"/>
        <c:lblOffset val="100"/>
        <c:noMultiLvlLbl val="1"/>
      </c:catAx>
      <c:valAx>
        <c:axId val="2075446680"/>
        <c:scaling>
          <c:orientation val="minMax"/>
          <c:max val="850.0"/>
          <c:min val="750.0"/>
        </c:scaling>
        <c:delete val="0"/>
        <c:axPos val="l"/>
        <c:majorGridlines>
          <c:spPr>
            <a:ln w="3175" cap="flat">
              <a:solidFill>
                <a:srgbClr val="B8B8B8"/>
              </a:solidFill>
              <a:prstDash val="solid"/>
              <a:miter lim="400000"/>
            </a:ln>
          </c:spPr>
        </c:majorGridlines>
        <c:title>
          <c:tx>
            <c:rich>
              <a:bodyPr rot="-540000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Total Energy Consumption (KJ)</a:t>
                </a:r>
              </a:p>
            </c:rich>
          </c:tx>
          <c:layout/>
          <c:overlay val="1"/>
        </c:title>
        <c:numFmt formatCode="0" sourceLinked="0"/>
        <c:majorTickMark val="none"/>
        <c:minorTickMark val="none"/>
        <c:tickLblPos val="nextTo"/>
        <c:spPr>
          <a:ln w="12700" cap="flat">
            <a:noFill/>
            <a:prstDash val="solid"/>
            <a:miter lim="400000"/>
          </a:ln>
        </c:spPr>
        <c:txPr>
          <a:bodyPr rot="0"/>
          <a:lstStyle/>
          <a:p>
            <a:pPr lvl="0">
              <a:defRPr sz="1000" b="0" i="0" u="none" strike="noStrike">
                <a:solidFill>
                  <a:srgbClr val="000000"/>
                </a:solidFill>
                <a:effectLst/>
                <a:latin typeface="Helvetica"/>
              </a:defRPr>
            </a:pPr>
            <a:endParaRPr lang="en-US"/>
          </a:p>
        </c:txPr>
        <c:crossAx val="2065643880"/>
        <c:crosses val="autoZero"/>
        <c:crossBetween val="between"/>
        <c:majorUnit val="25.0"/>
        <c:minorUnit val="12.5"/>
      </c:valAx>
      <c:spPr>
        <a:noFill/>
        <a:ln w="12700" cap="flat">
          <a:noFill/>
          <a:miter lim="400000"/>
        </a:ln>
        <a:effectLst/>
      </c:spPr>
    </c:plotArea>
    <c:legend>
      <c:legendPos val="r"/>
      <c:layout>
        <c:manualLayout>
          <c:xMode val="edge"/>
          <c:yMode val="edge"/>
          <c:x val="0.0440426"/>
          <c:y val="0.0458516"/>
          <c:w val="0.955957"/>
          <c:h val="0.0608908"/>
        </c:manualLayout>
      </c:layout>
      <c:overlay val="1"/>
      <c:spPr>
        <a:noFill/>
        <a:ln w="12700" cap="flat">
          <a:noFill/>
          <a:miter lim="400000"/>
        </a:ln>
        <a:effectLst/>
      </c:spPr>
      <c:txPr>
        <a:bodyPr/>
        <a:lstStyle/>
        <a:p>
          <a:pPr lvl="0">
            <a:defRPr sz="1000" b="0" i="0" u="none" strike="noStrike">
              <a:solidFill>
                <a:srgbClr val="000000"/>
              </a:solidFill>
              <a:effectLst/>
              <a:latin typeface="Helvetica"/>
            </a:defRPr>
          </a:pPr>
          <a:endParaRPr lang="en-US"/>
        </a:p>
      </c:txPr>
    </c:legend>
    <c:plotVisOnly val="1"/>
    <c:dispBlanksAs val="gap"/>
    <c:showDLblsOverMax val="1"/>
  </c:chart>
  <c:spPr>
    <a:noFill/>
    <a:ln>
      <a:noFill/>
    </a:ln>
    <a:effectLst/>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rot="0"/>
          <a:lstStyle/>
          <a:p>
            <a:pPr lvl="0"/>
            <a:endParaRPr lang="en-US"/>
          </a:p>
        </c:rich>
      </c:tx>
      <c:layout/>
      <c:overlay val="1"/>
    </c:title>
    <c:autoTitleDeleted val="0"/>
    <c:plotArea>
      <c:layout>
        <c:manualLayout>
          <c:layoutTarget val="inner"/>
          <c:xMode val="edge"/>
          <c:yMode val="edge"/>
          <c:x val="0.206046"/>
          <c:y val="0.0483908"/>
          <c:w val="0.730881"/>
          <c:h val="0.799986"/>
        </c:manualLayout>
      </c:layout>
      <c:barChart>
        <c:barDir val="col"/>
        <c:grouping val="clustered"/>
        <c:varyColors val="0"/>
        <c:ser>
          <c:idx val="0"/>
          <c:order val="0"/>
          <c:tx>
            <c:v>HyWGA</c:v>
          </c:tx>
          <c:spPr>
            <a:solidFill>
              <a:srgbClr val="858685"/>
            </a:solidFill>
            <a:ln w="12700" cap="flat">
              <a:noFill/>
              <a:miter lim="400000"/>
            </a:ln>
            <a:effectLst/>
          </c:spPr>
          <c:invertIfNegative val="0"/>
          <c:errBars>
            <c:errBarType val="both"/>
            <c:errValType val="cust"/>
            <c:noEndCap val="0"/>
            <c:plus>
              <c:numRef>
                <c:f>('Tables - HyMWGA'!$G$13,'Tables - HyMWGA'!$H$13,'Tables - HyMWGA'!$I$13)</c:f>
                <c:numCache>
                  <c:formatCode>General</c:formatCode>
                  <c:ptCount val="3"/>
                  <c:pt idx="0">
                    <c:v>16.76794228743377</c:v>
                  </c:pt>
                  <c:pt idx="1">
                    <c:v>8.147008961020608</c:v>
                  </c:pt>
                  <c:pt idx="2">
                    <c:v>16.94860661140015</c:v>
                  </c:pt>
                </c:numCache>
              </c:numRef>
            </c:plus>
            <c:minus>
              <c:numRef>
                <c:f>('Tables - HyMWGA'!$G$13,'Tables - HyMWGA'!$H$13,'Tables - HyMWGA'!$I$13)</c:f>
                <c:numCache>
                  <c:formatCode>General</c:formatCode>
                  <c:ptCount val="3"/>
                  <c:pt idx="0">
                    <c:v>16.76794228743377</c:v>
                  </c:pt>
                  <c:pt idx="1">
                    <c:v>8.147008961020608</c:v>
                  </c:pt>
                  <c:pt idx="2">
                    <c:v>16.94860661140015</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HyMWGA'!$G$14:$I$14</c:f>
              <c:numCache>
                <c:formatCode>General</c:formatCode>
                <c:ptCount val="3"/>
                <c:pt idx="0">
                  <c:v>1041.72488355979</c:v>
                </c:pt>
                <c:pt idx="1">
                  <c:v>1047.724043677028</c:v>
                </c:pt>
                <c:pt idx="2">
                  <c:v>1041.771420291917</c:v>
                </c:pt>
              </c:numCache>
            </c:numRef>
          </c:val>
        </c:ser>
        <c:ser>
          <c:idx val="1"/>
          <c:order val="1"/>
          <c:tx>
            <c:v>BaB-A</c:v>
          </c:tx>
          <c:spPr>
            <a:solidFill>
              <a:srgbClr val="CCCDCB"/>
            </a:solidFill>
            <a:ln w="12700" cap="flat">
              <a:noFill/>
              <a:miter lim="400000"/>
            </a:ln>
            <a:effectLst/>
          </c:spPr>
          <c:invertIfNegative val="0"/>
          <c:errBars>
            <c:errBarType val="both"/>
            <c:errValType val="cust"/>
            <c:noEndCap val="0"/>
            <c:plus>
              <c:numRef>
                <c:f>('Tables - Brand-and-Bound'!$G$13,'Tables - Brand-and-Bound'!$H$13,'Tables - Brand-and-Bound'!$I$13)</c:f>
                <c:numCache>
                  <c:formatCode>General</c:formatCode>
                  <c:ptCount val="3"/>
                  <c:pt idx="0">
                    <c:v>9.56997090468078</c:v>
                  </c:pt>
                  <c:pt idx="1">
                    <c:v>14.05890689995564</c:v>
                  </c:pt>
                  <c:pt idx="2">
                    <c:v>21.57028906726865</c:v>
                  </c:pt>
                </c:numCache>
              </c:numRef>
            </c:plus>
            <c:minus>
              <c:numRef>
                <c:f>('Tables - Brand-and-Bound'!$G$13,'Tables - Brand-and-Bound'!$H$13,'Tables - Brand-and-Bound'!$I$13)</c:f>
                <c:numCache>
                  <c:formatCode>General</c:formatCode>
                  <c:ptCount val="3"/>
                  <c:pt idx="0">
                    <c:v>9.56997090468078</c:v>
                  </c:pt>
                  <c:pt idx="1">
                    <c:v>14.05890689995564</c:v>
                  </c:pt>
                  <c:pt idx="2">
                    <c:v>21.57028906726865</c:v>
                  </c:pt>
                </c:numCache>
              </c:numRef>
            </c:minus>
            <c:spPr>
              <a:noFill/>
              <a:ln w="12700" cap="flat">
                <a:solidFill>
                  <a:srgbClr val="000000"/>
                </a:solidFill>
                <a:prstDash val="solid"/>
                <a:miter lim="400000"/>
              </a:ln>
              <a:effectLst/>
            </c:spPr>
          </c:errBars>
          <c:cat>
            <c:strLit>
              <c:ptCount val="3"/>
              <c:pt idx="0">
                <c:v>250</c:v>
              </c:pt>
              <c:pt idx="1">
                <c:v>350</c:v>
              </c:pt>
              <c:pt idx="2">
                <c:v>450</c:v>
              </c:pt>
            </c:strLit>
          </c:cat>
          <c:val>
            <c:numRef>
              <c:f>'Tables - Brand-and-Bound'!$G$14:$I$14</c:f>
              <c:numCache>
                <c:formatCode>General</c:formatCode>
                <c:ptCount val="3"/>
                <c:pt idx="0">
                  <c:v>1017.805234255667</c:v>
                </c:pt>
                <c:pt idx="1">
                  <c:v>1012.653008205863</c:v>
                </c:pt>
                <c:pt idx="2">
                  <c:v>1012.818029356271</c:v>
                </c:pt>
              </c:numCache>
            </c:numRef>
          </c:val>
        </c:ser>
        <c:dLbls>
          <c:showLegendKey val="0"/>
          <c:showVal val="0"/>
          <c:showCatName val="0"/>
          <c:showSerName val="0"/>
          <c:showPercent val="0"/>
          <c:showBubbleSize val="0"/>
        </c:dLbls>
        <c:gapWidth val="40"/>
        <c:overlap val="-10"/>
        <c:axId val="2074801320"/>
        <c:axId val="2075716568"/>
      </c:barChart>
      <c:catAx>
        <c:axId val="2074801320"/>
        <c:scaling>
          <c:orientation val="minMax"/>
        </c:scaling>
        <c:delete val="0"/>
        <c:axPos val="b"/>
        <c:title>
          <c:tx>
            <c:rich>
              <a:bodyPr rot="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Number of Tasks (n)</a:t>
                </a:r>
              </a:p>
            </c:rich>
          </c:tx>
          <c:layout/>
          <c:overlay val="1"/>
        </c:title>
        <c:numFmt formatCode="#,##0.0000000000" sourceLinked="1"/>
        <c:majorTickMark val="none"/>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Helvetica"/>
              </a:defRPr>
            </a:pPr>
            <a:endParaRPr lang="en-US"/>
          </a:p>
        </c:txPr>
        <c:crossAx val="2075716568"/>
        <c:crosses val="autoZero"/>
        <c:auto val="1"/>
        <c:lblAlgn val="ctr"/>
        <c:lblOffset val="100"/>
        <c:noMultiLvlLbl val="1"/>
      </c:catAx>
      <c:valAx>
        <c:axId val="2075716568"/>
        <c:scaling>
          <c:orientation val="minMax"/>
          <c:max val="1080.0"/>
          <c:min val="980.0"/>
        </c:scaling>
        <c:delete val="0"/>
        <c:axPos val="l"/>
        <c:majorGridlines>
          <c:spPr>
            <a:ln w="3175" cap="flat">
              <a:solidFill>
                <a:srgbClr val="B8B8B8"/>
              </a:solidFill>
              <a:prstDash val="solid"/>
              <a:miter lim="400000"/>
            </a:ln>
          </c:spPr>
        </c:majorGridlines>
        <c:title>
          <c:tx>
            <c:rich>
              <a:bodyPr rot="-5400000"/>
              <a:lstStyle/>
              <a:p>
                <a:pPr lvl="0">
                  <a:defRPr sz="1100" b="0" i="0" u="none" strike="noStrike">
                    <a:solidFill>
                      <a:srgbClr val="000000"/>
                    </a:solidFill>
                    <a:effectLst/>
                    <a:latin typeface="Helvetica"/>
                  </a:defRPr>
                </a:pPr>
                <a:r>
                  <a:rPr lang="en-US" sz="1100" b="0" i="0" u="none" strike="noStrike">
                    <a:solidFill>
                      <a:srgbClr val="000000"/>
                    </a:solidFill>
                    <a:effectLst/>
                    <a:latin typeface="Helvetica"/>
                  </a:rPr>
                  <a:t>Total Energy Consumption (KJ)</a:t>
                </a:r>
              </a:p>
            </c:rich>
          </c:tx>
          <c:layout/>
          <c:overlay val="1"/>
        </c:title>
        <c:numFmt formatCode="0" sourceLinked="0"/>
        <c:majorTickMark val="none"/>
        <c:minorTickMark val="none"/>
        <c:tickLblPos val="nextTo"/>
        <c:spPr>
          <a:ln w="12700" cap="flat">
            <a:noFill/>
            <a:prstDash val="solid"/>
            <a:miter lim="400000"/>
          </a:ln>
        </c:spPr>
        <c:txPr>
          <a:bodyPr rot="0"/>
          <a:lstStyle/>
          <a:p>
            <a:pPr lvl="0">
              <a:defRPr sz="1000" b="0" i="0" u="none" strike="noStrike">
                <a:solidFill>
                  <a:srgbClr val="000000"/>
                </a:solidFill>
                <a:effectLst/>
                <a:latin typeface="Helvetica"/>
              </a:defRPr>
            </a:pPr>
            <a:endParaRPr lang="en-US"/>
          </a:p>
        </c:txPr>
        <c:crossAx val="2074801320"/>
        <c:crosses val="autoZero"/>
        <c:crossBetween val="between"/>
        <c:majorUnit val="25.0"/>
        <c:minorUnit val="12.5"/>
      </c:valAx>
      <c:spPr>
        <a:noFill/>
        <a:ln w="12700" cap="flat">
          <a:noFill/>
          <a:miter lim="400000"/>
        </a:ln>
        <a:effectLst/>
      </c:spPr>
    </c:plotArea>
    <c:legend>
      <c:legendPos val="r"/>
      <c:layout>
        <c:manualLayout>
          <c:xMode val="edge"/>
          <c:yMode val="edge"/>
          <c:x val="0.0578324"/>
          <c:y val="0.0458516"/>
          <c:w val="0.942168"/>
          <c:h val="0.0608908"/>
        </c:manualLayout>
      </c:layout>
      <c:overlay val="1"/>
      <c:spPr>
        <a:noFill/>
        <a:ln w="12700" cap="flat">
          <a:noFill/>
          <a:miter lim="400000"/>
        </a:ln>
        <a:effectLst/>
      </c:spPr>
      <c:txPr>
        <a:bodyPr/>
        <a:lstStyle/>
        <a:p>
          <a:pPr lvl="0">
            <a:defRPr sz="1000" b="0" i="0" u="none" strike="noStrike">
              <a:solidFill>
                <a:srgbClr val="000000"/>
              </a:solidFill>
              <a:effectLst/>
              <a:latin typeface="Helvetica"/>
            </a:defRPr>
          </a:pPr>
          <a:endParaRPr lang="en-US"/>
        </a:p>
      </c:txPr>
    </c:legend>
    <c:plotVisOnly val="1"/>
    <c:dispBlanksAs val="gap"/>
    <c:showDLblsOverMax val="1"/>
  </c:chart>
  <c:spPr>
    <a:noFill/>
    <a:ln>
      <a:noFill/>
    </a:ln>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172272</xdr:colOff>
      <xdr:row>19</xdr:row>
      <xdr:rowOff>12462</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467359</xdr:colOff>
      <xdr:row>0</xdr:row>
      <xdr:rowOff>0</xdr:rowOff>
    </xdr:from>
    <xdr:to>
      <xdr:col>6</xdr:col>
      <xdr:colOff>639632</xdr:colOff>
      <xdr:row>19</xdr:row>
      <xdr:rowOff>12461</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46990</xdr:rowOff>
    </xdr:from>
    <xdr:to>
      <xdr:col>3</xdr:col>
      <xdr:colOff>172272</xdr:colOff>
      <xdr:row>41</xdr:row>
      <xdr:rowOff>59451</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election activeCell="C49" sqref="C49"/>
    </sheetView>
  </sheetViews>
  <sheetFormatPr baseColWidth="10" defaultColWidth="10" defaultRowHeight="13" customHeight="1" x14ac:dyDescent="0"/>
  <cols>
    <col min="1" max="1" width="2" customWidth="1"/>
    <col min="2" max="4" width="28" customWidth="1"/>
  </cols>
  <sheetData>
    <row r="3" spans="2:4" ht="50" customHeight="1">
      <c r="B3" s="24" t="s">
        <v>0</v>
      </c>
      <c r="C3" s="24"/>
      <c r="D3" s="24"/>
    </row>
    <row r="7" spans="2:4" ht="18">
      <c r="B7" s="1" t="s">
        <v>1</v>
      </c>
      <c r="C7" s="1" t="s">
        <v>2</v>
      </c>
      <c r="D7" s="1" t="s">
        <v>3</v>
      </c>
    </row>
    <row r="9" spans="2:4" ht="16">
      <c r="B9" s="2" t="s">
        <v>4</v>
      </c>
      <c r="C9" s="2"/>
      <c r="D9" s="2"/>
    </row>
    <row r="10" spans="2:4" ht="16">
      <c r="B10" s="3"/>
      <c r="C10" s="3" t="s">
        <v>5</v>
      </c>
      <c r="D10" s="4" t="s">
        <v>6</v>
      </c>
    </row>
    <row r="11" spans="2:4" ht="16">
      <c r="B11" s="3"/>
      <c r="C11" s="3" t="s">
        <v>18</v>
      </c>
      <c r="D11" s="4" t="s">
        <v>19</v>
      </c>
    </row>
    <row r="12" spans="2:4" ht="16">
      <c r="B12" s="3"/>
      <c r="C12" s="3" t="s">
        <v>46</v>
      </c>
      <c r="D12" s="4" t="s">
        <v>47</v>
      </c>
    </row>
    <row r="13" spans="2:4" ht="16">
      <c r="B13" s="2" t="s">
        <v>79</v>
      </c>
      <c r="C13" s="2"/>
      <c r="D13" s="2"/>
    </row>
    <row r="14" spans="2:4" ht="16">
      <c r="B14" s="3"/>
      <c r="C14" s="3" t="s">
        <v>80</v>
      </c>
      <c r="D14" s="4" t="s">
        <v>79</v>
      </c>
    </row>
  </sheetData>
  <mergeCells count="1">
    <mergeCell ref="B3:D3"/>
  </mergeCells>
  <hyperlinks>
    <hyperlink ref="D10" location="'Tables - Improvements'!R2C1" display="Tables - Improvements"/>
    <hyperlink ref="D11" location="'Tables - HyMWGA'!R2C1" display="Tables - HyMWGA"/>
    <hyperlink ref="D12" location="'Tables - Brand-and-Bound'!R2C1" display="Tables - Brand-and-Bound"/>
    <hyperlink ref="D14" location="'Charts'!R1C1" display="Charts"/>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4"/>
  <sheetViews>
    <sheetView showGridLines="0" workbookViewId="0">
      <pane xSplit="1" ySplit="2" topLeftCell="B3" activePane="bottomRight" state="frozenSplit"/>
      <selection pane="topRight"/>
      <selection pane="bottomLeft"/>
      <selection pane="bottomRight" activeCell="B3" sqref="B3"/>
    </sheetView>
  </sheetViews>
  <sheetFormatPr baseColWidth="10" defaultColWidth="12.25" defaultRowHeight="18" customHeight="1" x14ac:dyDescent="0"/>
  <cols>
    <col min="1" max="1" width="14.25" style="5" customWidth="1"/>
    <col min="2" max="256" width="12.25" style="5" customWidth="1"/>
  </cols>
  <sheetData>
    <row r="1" spans="1:10" ht="16">
      <c r="A1" s="25" t="s">
        <v>5</v>
      </c>
      <c r="B1" s="24"/>
      <c r="C1" s="24"/>
      <c r="D1" s="24"/>
      <c r="E1" s="24"/>
      <c r="F1" s="24"/>
      <c r="G1" s="24"/>
      <c r="H1" s="24"/>
      <c r="I1" s="24"/>
      <c r="J1" s="24"/>
    </row>
    <row r="2" spans="1:10" ht="20.5" customHeight="1">
      <c r="A2" s="6"/>
      <c r="B2" s="7" t="s">
        <v>7</v>
      </c>
      <c r="C2" s="7" t="s">
        <v>8</v>
      </c>
      <c r="D2" s="7" t="s">
        <v>9</v>
      </c>
      <c r="E2" s="7" t="s">
        <v>10</v>
      </c>
      <c r="F2" s="7" t="s">
        <v>11</v>
      </c>
      <c r="G2" s="7" t="s">
        <v>12</v>
      </c>
      <c r="H2" s="7" t="s">
        <v>13</v>
      </c>
      <c r="I2" s="7" t="s">
        <v>14</v>
      </c>
      <c r="J2" s="7" t="s">
        <v>15</v>
      </c>
    </row>
    <row r="3" spans="1:10" ht="20.5" customHeight="1">
      <c r="A3" s="8" t="s">
        <v>16</v>
      </c>
      <c r="B3" s="9">
        <f>'Tables - HyMWGA'!A14/'Tables - Brand-and-Bound'!A14-1</f>
        <v>6.6090786779134936E-2</v>
      </c>
      <c r="C3" s="9">
        <f>'Tables - HyMWGA'!B14/'Tables - Brand-and-Bound'!B14-1</f>
        <v>7.4409750687494336E-2</v>
      </c>
      <c r="D3" s="9">
        <f>'Tables - HyMWGA'!C14/'Tables - Brand-and-Bound'!C14-1</f>
        <v>7.447091234904013E-2</v>
      </c>
      <c r="E3" s="9">
        <f>'Tables - HyMWGA'!D14/'Tables - Brand-and-Bound'!D14-1</f>
        <v>4.7167746472082328E-2</v>
      </c>
      <c r="F3" s="9">
        <f>'Tables - HyMWGA'!E14/'Tables - Brand-and-Bound'!E14-1</f>
        <v>5.875481697922047E-2</v>
      </c>
      <c r="G3" s="9">
        <f>'Tables - HyMWGA'!F14/'Tables - Brand-and-Bound'!F14-1</f>
        <v>5.6495367981077127E-2</v>
      </c>
      <c r="H3" s="9">
        <f>'Tables - HyMWGA'!G14/'Tables - Brand-and-Bound'!G14-1</f>
        <v>2.3501204846540391E-2</v>
      </c>
      <c r="I3" s="9">
        <f>'Tables - HyMWGA'!H14/'Tables - Brand-and-Bound'!H14-1</f>
        <v>3.4632826039100895E-2</v>
      </c>
      <c r="J3" s="9">
        <f>'Tables - HyMWGA'!I14/'Tables - Brand-and-Bound'!I14-1</f>
        <v>2.858696241223857E-2</v>
      </c>
    </row>
    <row r="4" spans="1:10" ht="20.25" customHeight="1">
      <c r="A4" s="8" t="s">
        <v>17</v>
      </c>
      <c r="B4" s="10">
        <f>'Tables - HyMWGA'!A14-'Tables - Brand-and-Bound'!A14</f>
        <v>35.926498863868687</v>
      </c>
      <c r="C4" s="10">
        <f>'Tables - HyMWGA'!B14-'Tables - Brand-and-Bound'!B14</f>
        <v>40.245599675853327</v>
      </c>
      <c r="D4" s="10">
        <f>'Tables - HyMWGA'!C14-'Tables - Brand-and-Bound'!C14</f>
        <v>40.414592943222601</v>
      </c>
      <c r="E4" s="10">
        <f>'Tables - HyMWGA'!D14-'Tables - Brand-and-Bound'!D14</f>
        <v>36.726443264952309</v>
      </c>
      <c r="F4" s="10">
        <f>'Tables - HyMWGA'!E14-'Tables - Brand-and-Bound'!E14</f>
        <v>45.426275501260648</v>
      </c>
      <c r="G4" s="10">
        <f>'Tables - HyMWGA'!F14-'Tables - Brand-and-Bound'!F14</f>
        <v>43.836650917694328</v>
      </c>
      <c r="H4" s="10">
        <f>'Tables - HyMWGA'!G14-'Tables - Brand-and-Bound'!G14</f>
        <v>23.919649304123368</v>
      </c>
      <c r="I4" s="10">
        <f>'Tables - HyMWGA'!H14-'Tables - Brand-and-Bound'!H14</f>
        <v>35.071035471165942</v>
      </c>
      <c r="J4" s="10">
        <f>'Tables - HyMWGA'!I14-'Tables - Brand-and-Bound'!I14</f>
        <v>28.953390935645189</v>
      </c>
    </row>
  </sheetData>
  <mergeCells count="1">
    <mergeCell ref="A1:J1"/>
  </mergeCells>
  <pageMargins left="0.75" right="0.75" top="1" bottom="1" header="0.5" footer="0.5"/>
  <pageSetup orientation="portrait"/>
  <headerFooter>
    <oddFooter>&amp;L&amp;"Helvetica,Regular"&amp;12&amp;K000000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4"/>
  <sheetViews>
    <sheetView showGridLines="0" workbookViewId="0">
      <selection sqref="A1:I1"/>
    </sheetView>
  </sheetViews>
  <sheetFormatPr baseColWidth="10" defaultColWidth="6" defaultRowHeight="18" customHeight="1" x14ac:dyDescent="0"/>
  <cols>
    <col min="1" max="1" width="12.25" style="11" customWidth="1"/>
    <col min="2" max="2" width="12.375" style="11" customWidth="1"/>
    <col min="3" max="3" width="12.25" style="11" customWidth="1"/>
    <col min="4" max="4" width="12.375" style="11" customWidth="1"/>
    <col min="5" max="5" width="12.25" style="11" customWidth="1"/>
    <col min="6" max="6" width="12.375" style="11" customWidth="1"/>
    <col min="7" max="8" width="12.5" style="11" customWidth="1"/>
    <col min="9" max="9" width="11.5" style="11" customWidth="1"/>
    <col min="10" max="256" width="6" style="11" customWidth="1"/>
  </cols>
  <sheetData>
    <row r="1" spans="1:9" ht="16">
      <c r="A1" s="25" t="s">
        <v>18</v>
      </c>
      <c r="B1" s="24"/>
      <c r="C1" s="24"/>
      <c r="D1" s="24"/>
      <c r="E1" s="24"/>
      <c r="F1" s="24"/>
      <c r="G1" s="24"/>
      <c r="H1" s="24"/>
      <c r="I1" s="24"/>
    </row>
    <row r="2" spans="1:9" ht="20.5" customHeight="1">
      <c r="A2" s="12" t="s">
        <v>7</v>
      </c>
      <c r="B2" s="12" t="s">
        <v>8</v>
      </c>
      <c r="C2" s="12" t="s">
        <v>9</v>
      </c>
      <c r="D2" s="12" t="s">
        <v>10</v>
      </c>
      <c r="E2" s="12" t="s">
        <v>11</v>
      </c>
      <c r="F2" s="12" t="s">
        <v>12</v>
      </c>
      <c r="G2" s="12" t="s">
        <v>13</v>
      </c>
      <c r="H2" s="12" t="s">
        <v>11</v>
      </c>
      <c r="I2" s="12" t="s">
        <v>15</v>
      </c>
    </row>
    <row r="3" spans="1:9" ht="16.5" customHeight="1">
      <c r="A3" s="13" t="s">
        <v>20</v>
      </c>
      <c r="B3" s="13" t="s">
        <v>20</v>
      </c>
      <c r="C3" s="13" t="s">
        <v>20</v>
      </c>
      <c r="D3" s="13" t="s">
        <v>21</v>
      </c>
      <c r="E3" s="14">
        <v>807.65850735000004</v>
      </c>
      <c r="F3" s="13" t="s">
        <v>22</v>
      </c>
      <c r="G3" s="15">
        <v>1042.6644408638001</v>
      </c>
      <c r="H3" s="15">
        <v>1053.3905244422001</v>
      </c>
      <c r="I3" s="15">
        <v>1044.5854154444</v>
      </c>
    </row>
    <row r="4" spans="1:9" ht="16.25" customHeight="1">
      <c r="A4" s="16">
        <v>574.19246805909995</v>
      </c>
      <c r="B4" s="17">
        <v>582.14520565999999</v>
      </c>
      <c r="C4" s="17">
        <v>582.14520565999999</v>
      </c>
      <c r="D4" s="18" t="s">
        <v>23</v>
      </c>
      <c r="E4" s="18" t="s">
        <v>23</v>
      </c>
      <c r="F4" s="18" t="s">
        <v>23</v>
      </c>
      <c r="G4" s="16">
        <v>1032.7442013796999</v>
      </c>
      <c r="H4" s="16">
        <v>1036.3949024726001</v>
      </c>
      <c r="I4" s="18" t="s">
        <v>24</v>
      </c>
    </row>
    <row r="5" spans="1:9" ht="16.25" customHeight="1">
      <c r="A5" s="13" t="s">
        <v>25</v>
      </c>
      <c r="B5" s="13" t="s">
        <v>26</v>
      </c>
      <c r="C5" s="13" t="s">
        <v>27</v>
      </c>
      <c r="D5" s="15">
        <v>820.9390921378</v>
      </c>
      <c r="E5" s="15">
        <v>827.20081663569999</v>
      </c>
      <c r="F5" s="15">
        <v>821.27209005750001</v>
      </c>
      <c r="G5" s="15">
        <v>1004.0629170697</v>
      </c>
      <c r="H5" s="13" t="s">
        <v>28</v>
      </c>
      <c r="I5" s="15">
        <v>1029.5118930418</v>
      </c>
    </row>
    <row r="6" spans="1:9" ht="16.25" customHeight="1">
      <c r="A6" s="19">
        <v>579.74400268900001</v>
      </c>
      <c r="B6" s="19">
        <v>579.74400268900001</v>
      </c>
      <c r="C6" s="19">
        <v>579.74400268900001</v>
      </c>
      <c r="D6" s="16">
        <v>819.84013696880004</v>
      </c>
      <c r="E6" s="16">
        <v>807.51945142210002</v>
      </c>
      <c r="F6" s="18" t="s">
        <v>29</v>
      </c>
      <c r="G6" s="16">
        <v>1066.3050433395999</v>
      </c>
      <c r="H6" s="16">
        <v>1058.1457056571001</v>
      </c>
      <c r="I6" s="16">
        <v>1063.8650097441</v>
      </c>
    </row>
    <row r="7" spans="1:9" ht="16.25" customHeight="1">
      <c r="A7" s="15">
        <v>565.14843325929996</v>
      </c>
      <c r="B7" s="15">
        <v>565.14843325929996</v>
      </c>
      <c r="C7" s="15">
        <v>569.40059655020002</v>
      </c>
      <c r="D7" s="15">
        <v>810.70127524409997</v>
      </c>
      <c r="E7" s="15">
        <v>810.70127524409997</v>
      </c>
      <c r="F7" s="15">
        <v>815.57536391250005</v>
      </c>
      <c r="G7" s="20">
        <v>1036.575509606</v>
      </c>
      <c r="H7" s="15">
        <v>1054.0913051084001</v>
      </c>
      <c r="I7" s="15">
        <v>1048.9209665827</v>
      </c>
    </row>
    <row r="8" spans="1:9" ht="16.25" customHeight="1">
      <c r="A8" s="18" t="s">
        <v>30</v>
      </c>
      <c r="B8" s="18" t="s">
        <v>30</v>
      </c>
      <c r="C8" s="18" t="s">
        <v>30</v>
      </c>
      <c r="D8" s="18" t="s">
        <v>31</v>
      </c>
      <c r="E8" s="19">
        <v>824.96363733199996</v>
      </c>
      <c r="F8" s="18" t="s">
        <v>32</v>
      </c>
      <c r="G8" s="16">
        <v>1046.6872194775001</v>
      </c>
      <c r="H8" s="16">
        <v>1047.6806768027</v>
      </c>
      <c r="I8" s="16">
        <v>1048.3475462556</v>
      </c>
    </row>
    <row r="9" spans="1:9" ht="16.25" customHeight="1">
      <c r="A9" s="15">
        <v>580.42486584209996</v>
      </c>
      <c r="B9" s="15">
        <v>580.42486584209996</v>
      </c>
      <c r="C9" s="15">
        <v>586.14291563040001</v>
      </c>
      <c r="D9" s="15">
        <v>837.81005871059995</v>
      </c>
      <c r="E9" s="15">
        <v>830.45832618609995</v>
      </c>
      <c r="F9" s="15">
        <v>837.81005871059995</v>
      </c>
      <c r="G9" s="15">
        <v>1054.9354722942001</v>
      </c>
      <c r="H9" s="13" t="s">
        <v>33</v>
      </c>
      <c r="I9" s="13" t="s">
        <v>34</v>
      </c>
    </row>
    <row r="10" spans="1:9" ht="16.25" customHeight="1">
      <c r="A10" s="18" t="s">
        <v>35</v>
      </c>
      <c r="B10" s="18" t="s">
        <v>36</v>
      </c>
      <c r="C10" s="18" t="s">
        <v>36</v>
      </c>
      <c r="D10" s="17">
        <v>804.33247322</v>
      </c>
      <c r="E10" s="16">
        <v>821.53057447310005</v>
      </c>
      <c r="F10" s="16">
        <v>821.53057447310005</v>
      </c>
      <c r="G10" s="16">
        <v>1055.2902853620999</v>
      </c>
      <c r="H10" s="16">
        <v>1045.8713525439</v>
      </c>
      <c r="I10" s="18" t="s">
        <v>37</v>
      </c>
    </row>
    <row r="11" spans="1:9" ht="16.25" customHeight="1">
      <c r="A11" s="15">
        <v>598.08846634619999</v>
      </c>
      <c r="B11" s="15">
        <v>598.08846634619999</v>
      </c>
      <c r="C11" s="15">
        <v>598.08846634619999</v>
      </c>
      <c r="D11" s="15">
        <v>798.54371403710002</v>
      </c>
      <c r="E11" s="13" t="s">
        <v>38</v>
      </c>
      <c r="F11" s="15">
        <v>802.66287155320003</v>
      </c>
      <c r="G11" s="15">
        <v>1039.9171565678</v>
      </c>
      <c r="H11" s="15">
        <v>1038.4938387123</v>
      </c>
      <c r="I11" s="15">
        <v>1015.3976906829</v>
      </c>
    </row>
    <row r="12" spans="1:9" ht="16.25" customHeight="1">
      <c r="A12" s="18" t="s">
        <v>39</v>
      </c>
      <c r="B12" s="18" t="s">
        <v>40</v>
      </c>
      <c r="C12" s="18" t="s">
        <v>40</v>
      </c>
      <c r="D12" s="18" t="s">
        <v>41</v>
      </c>
      <c r="E12" s="18" t="s">
        <v>42</v>
      </c>
      <c r="F12" s="18" t="s">
        <v>43</v>
      </c>
      <c r="G12" s="16">
        <v>1038.0665896375001</v>
      </c>
      <c r="H12" s="18" t="s">
        <v>44</v>
      </c>
      <c r="I12" s="18" t="s">
        <v>45</v>
      </c>
    </row>
    <row r="13" spans="1:9" ht="20.25" customHeight="1">
      <c r="A13" s="21">
        <f t="shared" ref="A13:I13" si="0">STDEV(A2:A12)</f>
        <v>12.047628691866555</v>
      </c>
      <c r="B13" s="21">
        <f t="shared" si="0"/>
        <v>11.688102287408423</v>
      </c>
      <c r="C13" s="21">
        <f t="shared" si="0"/>
        <v>10.413469333412472</v>
      </c>
      <c r="D13" s="21">
        <f t="shared" si="0"/>
        <v>14.009286646200573</v>
      </c>
      <c r="E13" s="21">
        <f t="shared" si="0"/>
        <v>9.7344642100847718</v>
      </c>
      <c r="F13" s="21">
        <f t="shared" si="0"/>
        <v>12.659467116708651</v>
      </c>
      <c r="G13" s="21">
        <f t="shared" si="0"/>
        <v>16.767942287433772</v>
      </c>
      <c r="H13" s="21">
        <f t="shared" si="0"/>
        <v>8.1470089610206085</v>
      </c>
      <c r="I13" s="21">
        <f t="shared" si="0"/>
        <v>16.948606611400152</v>
      </c>
    </row>
    <row r="14" spans="1:9" ht="20.25" customHeight="1">
      <c r="A14" s="22">
        <f t="shared" ref="A14:I14" si="1">AVERAGE(A2:A12)</f>
        <v>579.51964723914011</v>
      </c>
      <c r="B14" s="10">
        <f t="shared" si="1"/>
        <v>581.11019475932005</v>
      </c>
      <c r="C14" s="10">
        <f t="shared" si="1"/>
        <v>583.1042373751601</v>
      </c>
      <c r="D14" s="10">
        <f t="shared" si="1"/>
        <v>815.36112505306664</v>
      </c>
      <c r="E14" s="10">
        <f t="shared" si="1"/>
        <v>818.57608409187162</v>
      </c>
      <c r="F14" s="10">
        <f t="shared" si="1"/>
        <v>819.77019174138002</v>
      </c>
      <c r="G14" s="10">
        <f t="shared" si="1"/>
        <v>1041.72488355979</v>
      </c>
      <c r="H14" s="10">
        <f t="shared" si="1"/>
        <v>1047.7240436770285</v>
      </c>
      <c r="I14" s="10">
        <f t="shared" si="1"/>
        <v>1041.7714202919167</v>
      </c>
    </row>
  </sheetData>
  <mergeCells count="1">
    <mergeCell ref="A1:I1"/>
  </mergeCells>
  <pageMargins left="0.75" right="0.75" top="1" bottom="1" header="0.5" footer="0.5"/>
  <pageSetup orientation="portrait"/>
  <headerFooter>
    <oddFooter>&amp;L&amp;"Helvetica,Regular"&amp;12&amp;K000000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4"/>
  <sheetViews>
    <sheetView showGridLines="0" workbookViewId="0">
      <selection sqref="A1:I1"/>
    </sheetView>
  </sheetViews>
  <sheetFormatPr baseColWidth="10" defaultColWidth="6" defaultRowHeight="18" customHeight="1" x14ac:dyDescent="0"/>
  <cols>
    <col min="1" max="6" width="11.75" style="23" customWidth="1"/>
    <col min="7" max="8" width="12.75" style="23" customWidth="1"/>
    <col min="9" max="9" width="12.25" style="23" customWidth="1"/>
    <col min="10" max="256" width="6" style="23" customWidth="1"/>
  </cols>
  <sheetData>
    <row r="1" spans="1:9" ht="16">
      <c r="A1" s="25" t="s">
        <v>46</v>
      </c>
      <c r="B1" s="24"/>
      <c r="C1" s="24"/>
      <c r="D1" s="24"/>
      <c r="E1" s="24"/>
      <c r="F1" s="24"/>
      <c r="G1" s="24"/>
      <c r="H1" s="24"/>
      <c r="I1" s="24"/>
    </row>
    <row r="2" spans="1:9" ht="20.5" customHeight="1">
      <c r="A2" s="12" t="s">
        <v>48</v>
      </c>
      <c r="B2" s="12" t="s">
        <v>49</v>
      </c>
      <c r="C2" s="12" t="s">
        <v>50</v>
      </c>
      <c r="D2" s="12" t="s">
        <v>51</v>
      </c>
      <c r="E2" s="12" t="s">
        <v>52</v>
      </c>
      <c r="F2" s="12" t="s">
        <v>53</v>
      </c>
      <c r="G2" s="12" t="s">
        <v>54</v>
      </c>
      <c r="H2" s="12" t="s">
        <v>55</v>
      </c>
      <c r="I2" s="12" t="s">
        <v>56</v>
      </c>
    </row>
    <row r="3" spans="1:9" ht="16.5" customHeight="1">
      <c r="A3" s="13" t="s">
        <v>57</v>
      </c>
      <c r="B3" s="15">
        <v>535.45169192419996</v>
      </c>
      <c r="C3" s="15">
        <v>535.45169192419996</v>
      </c>
      <c r="D3" s="15">
        <v>768.92144949939996</v>
      </c>
      <c r="E3" s="15">
        <v>762.82592930479996</v>
      </c>
      <c r="F3" s="15">
        <v>766.33599289949996</v>
      </c>
      <c r="G3" s="13" t="s">
        <v>58</v>
      </c>
      <c r="H3" s="13" t="s">
        <v>59</v>
      </c>
      <c r="I3" s="13" t="s">
        <v>59</v>
      </c>
    </row>
    <row r="4" spans="1:9" ht="16.25" customHeight="1">
      <c r="A4" s="16">
        <v>526.42701807419996</v>
      </c>
      <c r="B4" s="19">
        <v>528.75504955600002</v>
      </c>
      <c r="C4" s="19">
        <v>528.75504955600002</v>
      </c>
      <c r="D4" s="16">
        <v>769.38534087890002</v>
      </c>
      <c r="E4" s="19">
        <v>765.48806437200005</v>
      </c>
      <c r="F4" s="16">
        <v>767.72123678460002</v>
      </c>
      <c r="G4" s="16">
        <v>1007.3412892836</v>
      </c>
      <c r="H4" s="16">
        <v>1001.7498439133</v>
      </c>
      <c r="I4" s="16">
        <v>973.5881224451</v>
      </c>
    </row>
    <row r="5" spans="1:9" ht="16.25" customHeight="1">
      <c r="A5" s="14">
        <v>538.65119536999998</v>
      </c>
      <c r="B5" s="15">
        <v>535.57989465380001</v>
      </c>
      <c r="C5" s="15">
        <v>536.98941928809995</v>
      </c>
      <c r="D5" s="13" t="s">
        <v>60</v>
      </c>
      <c r="E5" s="20">
        <v>772.18883546799998</v>
      </c>
      <c r="F5" s="15">
        <v>775.0160157752</v>
      </c>
      <c r="G5" s="15">
        <v>1017.3455396965001</v>
      </c>
      <c r="H5" s="15">
        <v>1014.4481088011</v>
      </c>
      <c r="I5" s="15">
        <v>1018.0521953738</v>
      </c>
    </row>
    <row r="6" spans="1:9" ht="16.25" customHeight="1">
      <c r="A6" s="16">
        <v>544.47548261910003</v>
      </c>
      <c r="B6" s="18" t="s">
        <v>61</v>
      </c>
      <c r="C6" s="16">
        <v>544.72265212360003</v>
      </c>
      <c r="D6" s="16">
        <v>773.35106067009997</v>
      </c>
      <c r="E6" s="16">
        <v>778.4402442539</v>
      </c>
      <c r="F6" s="16">
        <v>778.4402442539</v>
      </c>
      <c r="G6" s="16">
        <v>1023.2216243784</v>
      </c>
      <c r="H6" s="16">
        <v>1008.5567153173</v>
      </c>
      <c r="I6" s="16">
        <v>1018.8610217427999</v>
      </c>
    </row>
    <row r="7" spans="1:9" ht="16.25" customHeight="1">
      <c r="A7" s="13" t="s">
        <v>62</v>
      </c>
      <c r="B7" s="13" t="s">
        <v>63</v>
      </c>
      <c r="C7" s="13" t="s">
        <v>64</v>
      </c>
      <c r="D7" s="13" t="s">
        <v>65</v>
      </c>
      <c r="E7" s="15">
        <v>771.24539098239995</v>
      </c>
      <c r="F7" s="13" t="s">
        <v>66</v>
      </c>
      <c r="G7" s="15">
        <v>1010.2414045213</v>
      </c>
      <c r="H7" s="15">
        <v>1010.3300747239</v>
      </c>
      <c r="I7" s="15">
        <v>1020.9732890362</v>
      </c>
    </row>
    <row r="8" spans="1:9" ht="16.25" customHeight="1">
      <c r="A8" s="16">
        <v>545.60223091839998</v>
      </c>
      <c r="B8" s="18" t="s">
        <v>67</v>
      </c>
      <c r="C8" s="16">
        <v>545.60223091839998</v>
      </c>
      <c r="D8" s="16">
        <v>777.93249849990002</v>
      </c>
      <c r="E8" s="16">
        <v>777.93249849990002</v>
      </c>
      <c r="F8" s="19">
        <v>781.63945994300002</v>
      </c>
      <c r="G8" s="16">
        <v>1014.9535246314</v>
      </c>
      <c r="H8" s="19">
        <v>1019.421667147</v>
      </c>
      <c r="I8" s="16">
        <v>1027.1982859528</v>
      </c>
    </row>
    <row r="9" spans="1:9" ht="16.25" customHeight="1">
      <c r="A9" s="15">
        <v>556.54839473419997</v>
      </c>
      <c r="B9" s="15">
        <v>556.54839473419997</v>
      </c>
      <c r="C9" s="15">
        <v>556.54839473419997</v>
      </c>
      <c r="D9" s="15">
        <v>793.70498177750005</v>
      </c>
      <c r="E9" s="13" t="s">
        <v>68</v>
      </c>
      <c r="F9" s="13" t="s">
        <v>69</v>
      </c>
      <c r="G9" s="15">
        <v>1033.7280230228</v>
      </c>
      <c r="H9" s="15">
        <v>1036.7491704484</v>
      </c>
      <c r="I9" s="15">
        <v>1036.7491704484</v>
      </c>
    </row>
    <row r="10" spans="1:9" ht="16.25" customHeight="1">
      <c r="A10" s="16">
        <v>549.39171065740004</v>
      </c>
      <c r="B10" s="16">
        <v>549.39171065740004</v>
      </c>
      <c r="C10" s="16">
        <v>549.39171065740004</v>
      </c>
      <c r="D10" s="16">
        <v>790.43285885130001</v>
      </c>
      <c r="E10" s="16">
        <v>786.91566403119998</v>
      </c>
      <c r="F10" s="16">
        <v>786.91566403119998</v>
      </c>
      <c r="G10" s="18" t="s">
        <v>70</v>
      </c>
      <c r="H10" s="16">
        <v>1020.7200826379</v>
      </c>
      <c r="I10" s="18" t="s">
        <v>71</v>
      </c>
    </row>
    <row r="11" spans="1:9" ht="16.25" customHeight="1">
      <c r="A11" s="13" t="s">
        <v>72</v>
      </c>
      <c r="B11" s="13" t="s">
        <v>72</v>
      </c>
      <c r="C11" s="13" t="s">
        <v>72</v>
      </c>
      <c r="D11" s="13" t="s">
        <v>73</v>
      </c>
      <c r="E11" s="15">
        <v>767.8454783249</v>
      </c>
      <c r="F11" s="13" t="s">
        <v>74</v>
      </c>
      <c r="G11" s="13" t="s">
        <v>75</v>
      </c>
      <c r="H11" s="13" t="s">
        <v>76</v>
      </c>
      <c r="I11" s="13" t="s">
        <v>77</v>
      </c>
    </row>
    <row r="12" spans="1:9" ht="16.25" customHeight="1">
      <c r="A12" s="16">
        <v>544.0560062536</v>
      </c>
      <c r="B12" s="16">
        <v>539.4608289752</v>
      </c>
      <c r="C12" s="16">
        <v>544.0560062536</v>
      </c>
      <c r="D12" s="16">
        <v>776.71458233969997</v>
      </c>
      <c r="E12" s="16">
        <v>775.46617207839995</v>
      </c>
      <c r="F12" s="16">
        <v>775.46617207839995</v>
      </c>
      <c r="G12" s="18" t="s">
        <v>78</v>
      </c>
      <c r="H12" s="19">
        <v>989.24840265800003</v>
      </c>
      <c r="I12" s="16">
        <v>994.30412049480003</v>
      </c>
    </row>
    <row r="13" spans="1:9" ht="20.25" customHeight="1">
      <c r="A13" s="21">
        <f t="shared" ref="A13:I13" si="0">STDEV(A2:A12)</f>
        <v>9.3593965757983799</v>
      </c>
      <c r="B13" s="21">
        <f t="shared" si="0"/>
        <v>10.2423874453858</v>
      </c>
      <c r="C13" s="21">
        <f t="shared" si="0"/>
        <v>8.7056577180370844</v>
      </c>
      <c r="D13" s="21">
        <f t="shared" si="0"/>
        <v>9.8175404923579244</v>
      </c>
      <c r="E13" s="21">
        <f t="shared" si="0"/>
        <v>7.4472994384757483</v>
      </c>
      <c r="F13" s="21">
        <f t="shared" si="0"/>
        <v>7.3036891907939498</v>
      </c>
      <c r="G13" s="21">
        <f t="shared" si="0"/>
        <v>9.5699709046807797</v>
      </c>
      <c r="H13" s="21">
        <f t="shared" si="0"/>
        <v>14.058906899955639</v>
      </c>
      <c r="I13" s="21">
        <f t="shared" si="0"/>
        <v>21.570289067268646</v>
      </c>
    </row>
    <row r="14" spans="1:9" ht="20.25" customHeight="1">
      <c r="A14" s="22">
        <f t="shared" ref="A14:I14" si="1">AVERAGE(A2:A12)</f>
        <v>543.59314837527143</v>
      </c>
      <c r="B14" s="10">
        <f t="shared" si="1"/>
        <v>540.86459508346672</v>
      </c>
      <c r="C14" s="10">
        <f t="shared" si="1"/>
        <v>542.6896444319375</v>
      </c>
      <c r="D14" s="10">
        <f t="shared" si="1"/>
        <v>778.63468178811434</v>
      </c>
      <c r="E14" s="10">
        <f t="shared" si="1"/>
        <v>773.14980859061097</v>
      </c>
      <c r="F14" s="10">
        <f t="shared" si="1"/>
        <v>775.93354082368569</v>
      </c>
      <c r="G14" s="10">
        <f t="shared" si="1"/>
        <v>1017.8052342556666</v>
      </c>
      <c r="H14" s="10">
        <f t="shared" si="1"/>
        <v>1012.6530082058625</v>
      </c>
      <c r="I14" s="10">
        <f t="shared" si="1"/>
        <v>1012.8180293562715</v>
      </c>
    </row>
  </sheetData>
  <mergeCells count="1">
    <mergeCell ref="A1:I1"/>
  </mergeCells>
  <pageMargins left="0.75" right="0.75" top="1" bottom="1" header="0.5" footer="0.5"/>
  <pageSetup orientation="portrait"/>
  <headerFooter>
    <oddFooter>&amp;L&amp;"Helvetica,Regular"&amp;12&amp;K000000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
  <sheetViews>
    <sheetView showGridLines="0" tabSelected="1" workbookViewId="0"/>
  </sheetViews>
  <sheetFormatPr baseColWidth="10" defaultColWidth="10" defaultRowHeight="13" customHeight="1" x14ac:dyDescent="0"/>
  <cols>
    <col min="1" max="256" width="10" customWidth="1"/>
  </cols>
  <sheetData/>
  <pageMargins left="0.75" right="0.75" top="1" bottom="1" header="0.5" footer="0.5"/>
  <pageSetup orientation="portrait"/>
  <headerFooter>
    <oddFooter>&amp;L&amp;"Helvetica,Regular"&amp;12&amp;K000000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Tables - Improvements</vt:lpstr>
      <vt:lpstr>Tables - HyMWGA</vt:lpstr>
      <vt:lpstr>Tables - Brand-and-Bound</vt:lpstr>
      <vt:lpstr>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Bjorn Barrefors</cp:lastModifiedBy>
  <dcterms:modified xsi:type="dcterms:W3CDTF">2014-08-08T22:27:48Z</dcterms:modified>
</cp:coreProperties>
</file>