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date1904="1" autoCompressPictures="0"/>
  <bookViews>
    <workbookView xWindow="0" yWindow="0" windowWidth="38400" windowHeight="21160" activeTab="4"/>
  </bookViews>
  <sheets>
    <sheet name="Export Summary" sheetId="1" r:id="rId1"/>
    <sheet name="Tables - Improvements" sheetId="2" r:id="rId2"/>
    <sheet name="Tables - HyMWGA" sheetId="3" r:id="rId3"/>
    <sheet name="Tables - Brand-and-Bound" sheetId="4" r:id="rId4"/>
    <sheet name="Chart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 i="4" l="1"/>
  <c r="H14" i="4"/>
  <c r="G14" i="4"/>
  <c r="F14" i="4"/>
  <c r="E14" i="4"/>
  <c r="D14" i="4"/>
  <c r="C14" i="4"/>
  <c r="B14" i="4"/>
  <c r="A14" i="4"/>
  <c r="I13" i="4"/>
  <c r="H13" i="4"/>
  <c r="G13" i="4"/>
  <c r="F13" i="4"/>
  <c r="E13" i="4"/>
  <c r="D13" i="4"/>
  <c r="C13" i="4"/>
  <c r="B13" i="4"/>
  <c r="A13" i="4"/>
  <c r="I14" i="3"/>
  <c r="H14" i="3"/>
  <c r="G14" i="3"/>
  <c r="F14" i="3"/>
  <c r="E14" i="3"/>
  <c r="D14" i="3"/>
  <c r="C14" i="3"/>
  <c r="B14" i="3"/>
  <c r="A14" i="3"/>
  <c r="I13" i="3"/>
  <c r="H13" i="3"/>
  <c r="G13" i="3"/>
  <c r="F13" i="3"/>
  <c r="E13" i="3"/>
  <c r="D13" i="3"/>
  <c r="C13" i="3"/>
  <c r="B13" i="3"/>
  <c r="A13" i="3"/>
  <c r="J4" i="2"/>
  <c r="I4" i="2"/>
  <c r="H4" i="2"/>
  <c r="G4" i="2"/>
  <c r="F4" i="2"/>
  <c r="E4" i="2"/>
  <c r="D4" i="2"/>
  <c r="C4" i="2"/>
  <c r="B4" i="2"/>
  <c r="J3" i="2"/>
  <c r="I3" i="2"/>
  <c r="H3" i="2"/>
  <c r="G3" i="2"/>
  <c r="F3" i="2"/>
  <c r="E3" i="2"/>
  <c r="D3" i="2"/>
  <c r="C3" i="2"/>
  <c r="B3" i="2"/>
</calcChain>
</file>

<file path=xl/sharedStrings.xml><?xml version="1.0" encoding="utf-8"?>
<sst xmlns="http://schemas.openxmlformats.org/spreadsheetml/2006/main" count="46" uniqueCount="33">
  <si>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</si>
  <si>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</si>
  <si>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</si>
  <si>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</si>
  <si>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Tables</t>
  </si>
  <si>
    <t>Improvements</t>
  </si>
  <si>
    <t>Tables - Improvements</t>
  </si>
  <si>
    <t>25U - 250T</t>
  </si>
  <si>
    <t>25U - 350T</t>
  </si>
  <si>
    <t>25U - 450T</t>
  </si>
  <si>
    <t>35U - 250T</t>
  </si>
  <si>
    <t>35U - 350T</t>
  </si>
  <si>
    <t>35U - 450T</t>
  </si>
  <si>
    <t>45U - 250T</t>
  </si>
  <si>
    <t>45U - 350T</t>
  </si>
  <si>
    <t>45U - 450T</t>
  </si>
  <si>
    <t>Percentage</t>
  </si>
  <si>
    <t>Power</t>
  </si>
  <si>
    <t>HyMWGA</t>
  </si>
  <si>
    <t>Tables - HyMWGA</t>
  </si>
  <si>
    <t>Brand-and-Bound</t>
  </si>
  <si>
    <t>Tables - Brand-and-Bound</t>
  </si>
  <si>
    <t>BaB - 25U - 250T</t>
  </si>
  <si>
    <t>BaB - 25U - 350T</t>
  </si>
  <si>
    <t>BaB - 25U - 450T</t>
  </si>
  <si>
    <t>BaB - 35U - 250T</t>
  </si>
  <si>
    <t>BaB - 35U - 350T</t>
  </si>
  <si>
    <t>BaB - 35U - 450T</t>
  </si>
  <si>
    <t>BaB - 45U - 250T</t>
  </si>
  <si>
    <t>BaB - 45U - 350T</t>
  </si>
  <si>
    <t>BaB - 45U - 450T</t>
  </si>
  <si>
    <t>Charts</t>
  </si>
  <si>
    <t>"All Drawings from the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</si>
</sst>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
    <numFmt numFmtId="165" formatCode="#,##0.000000000"/>
  </numFmts>
  <fonts count="7" x14ac:knownFonts="1">
    <font>
      <sz val="12"/>
      <color indexed="8"/>
      <name val="Verdana"/>
    </font>
    <font>
      <sz val="14"/>
      <color indexed="8"/>
      <name val="Verdana"/>
    </font>
    <font>
      <sz val="12"/>
      <color indexed="8"/>
      <name val="Helvetica"/>
    </font>
    <font>
      <u/>
      <sz val="12"/>
      <color indexed="11"/>
      <name val="Verdana"/>
    </font>
    <font>
      <sz val="10"/>
      <color indexed="8"/>
      <name val="Helvetica"/>
    </font>
    <font>
      <b/>
      <sz val="10"/>
      <color indexed="8"/>
      <name val="Helvetica"/>
    </font>
    <font>
      <b/>
      <sz val="10"/>
      <color indexed="8"/>
      <name val="Verdan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ill="0" applyBorder="0" applyProtection="0">
      <alignment vertical="top" wrapText="1"/>
    </xf>
  </cellStyleXfs>
  <cellXfs count="19">
    <xf numFmtId="0" fontId="0" fillId="0" borderId="0" xfId="0" applyFont="1" applyAlignment="1">
      <alignment vertical="top" wrapText="1"/>
    </xf>
    <xf numFmtId="0" fontId="1" fillId="0" borderId="0" xfId="0" applyFont="1" applyAlignment="1"/>
    <xf numFmtId="0" fontId="0" fillId="2" borderId="0" xfId="0" applyFont="1" applyFill="1" applyAlignment="1"/>
    <xf numFmtId="0" fontId="0" fillId="3" borderId="0" xfId="0" applyFont="1" applyFill="1" applyAlignment="1"/>
    <xf numFmtId="0" fontId="3" fillId="3" borderId="0" xfId="0" applyFont="1" applyFill="1" applyAlignment="1"/>
    <xf numFmtId="0" fontId="4" fillId="0" borderId="0" xfId="0" applyNumberFormat="1" applyFont="1" applyAlignment="1">
      <alignment vertical="top" wrapText="1"/>
    </xf>
    <xf numFmtId="0" fontId="5" fillId="4" borderId="1" xfId="0" applyFont="1" applyFill="1" applyBorder="1" applyAlignment="1">
      <alignment vertical="top" wrapText="1"/>
    </xf>
    <xf numFmtId="0" fontId="6" fillId="4" borderId="1" xfId="0" applyNumberFormat="1" applyFont="1" applyFill="1" applyBorder="1" applyAlignment="1">
      <alignment horizontal="right" vertical="top" wrapText="1"/>
    </xf>
    <xf numFmtId="0" fontId="5" fillId="5" borderId="1" xfId="0" applyNumberFormat="1" applyFont="1" applyFill="1" applyBorder="1" applyAlignment="1">
      <alignment vertical="top" wrapText="1"/>
    </xf>
    <xf numFmtId="0" fontId="4" fillId="0" borderId="1" xfId="0" applyNumberFormat="1" applyFont="1" applyBorder="1" applyAlignment="1">
      <alignment vertical="top" wrapText="1"/>
    </xf>
    <xf numFmtId="0" fontId="4" fillId="6" borderId="1" xfId="0" applyNumberFormat="1" applyFont="1" applyFill="1" applyBorder="1" applyAlignment="1">
      <alignment vertical="top" wrapText="1"/>
    </xf>
    <xf numFmtId="0" fontId="4" fillId="0" borderId="0" xfId="0" applyNumberFormat="1" applyFont="1" applyAlignment="1">
      <alignment vertical="top" wrapText="1"/>
    </xf>
    <xf numFmtId="0" fontId="5" fillId="4" borderId="1" xfId="0" applyNumberFormat="1" applyFont="1" applyFill="1" applyBorder="1" applyAlignment="1">
      <alignment vertical="top" wrapText="1"/>
    </xf>
    <xf numFmtId="164" fontId="4" fillId="0" borderId="1" xfId="0" applyNumberFormat="1" applyFont="1" applyBorder="1" applyAlignment="1">
      <alignment vertical="top" wrapText="1"/>
    </xf>
    <xf numFmtId="164" fontId="4" fillId="6" borderId="1" xfId="0" applyNumberFormat="1" applyFont="1" applyFill="1" applyBorder="1" applyAlignment="1">
      <alignment vertical="top" wrapText="1"/>
    </xf>
    <xf numFmtId="165" fontId="4" fillId="6" borderId="1" xfId="0" applyNumberFormat="1" applyFont="1" applyFill="1" applyBorder="1" applyAlignment="1">
      <alignment vertical="top" wrapText="1"/>
    </xf>
    <xf numFmtId="0" fontId="4" fillId="0" borderId="0" xfId="0" applyNumberFormat="1" applyFont="1" applyAlignment="1">
      <alignment vertical="top" wrapText="1"/>
    </xf>
    <xf numFmtId="0" fontId="0" fillId="0" borderId="0" xfId="0" applyFont="1" applyAlignment="1">
      <alignment vertical="top" wrapText="1"/>
    </xf>
    <xf numFmtId="0" fontId="2" fillId="0" borderId="0" xfId="0" applyFont="1" applyAlignment="1">
      <alignment horizontal="center"/>
    </xf>
  </cellXfs>
  <cellStyles count="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DBDBDB"/>
      <rgbColor rgb="FFF4F4F4"/>
      <rgbColor rgb="FFFEFEFE"/>
      <rgbColor rgb="FFB8B8B8"/>
      <rgbColor rgb="FF858584"/>
      <rgbColor rgb="FFCBCCCB"/>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rot="0"/>
          <a:lstStyle/>
          <a:p>
            <a:pPr lvl="0"/>
            <a:endParaRPr lang="en-US"/>
          </a:p>
        </c:rich>
      </c:tx>
      <c:layout/>
      <c:overlay val="1"/>
    </c:title>
    <c:autoTitleDeleted val="0"/>
    <c:plotArea>
      <c:layout>
        <c:manualLayout>
          <c:layoutTarget val="inner"/>
          <c:xMode val="edge"/>
          <c:yMode val="edge"/>
          <c:x val="0.184113"/>
          <c:y val="0.0483908"/>
          <c:w val="0.753002"/>
          <c:h val="0.799986"/>
        </c:manualLayout>
      </c:layout>
      <c:barChart>
        <c:barDir val="col"/>
        <c:grouping val="clustered"/>
        <c:varyColors val="0"/>
        <c:ser>
          <c:idx val="0"/>
          <c:order val="0"/>
          <c:tx>
            <c:v>HyWGA</c:v>
          </c:tx>
          <c:spPr>
            <a:solidFill>
              <a:srgbClr val="858685"/>
            </a:solidFill>
            <a:ln w="12700" cap="flat">
              <a:noFill/>
              <a:miter lim="400000"/>
            </a:ln>
            <a:effectLst/>
          </c:spPr>
          <c:invertIfNegative val="0"/>
          <c:errBars>
            <c:errBarType val="both"/>
            <c:errValType val="cust"/>
            <c:noEndCap val="0"/>
            <c:plus>
              <c:numRef>
                <c:f>('Tables - HyMWGA'!$A$13,'Tables - HyMWGA'!$B$13,'Tables - HyMWGA'!$C$13)</c:f>
                <c:numCache>
                  <c:formatCode>General</c:formatCode>
                  <c:ptCount val="3"/>
                  <c:pt idx="0">
                    <c:v>1.729134842071056</c:v>
                  </c:pt>
                  <c:pt idx="1">
                    <c:v>0.0</c:v>
                  </c:pt>
                  <c:pt idx="2">
                    <c:v>0.0</c:v>
                  </c:pt>
                </c:numCache>
              </c:numRef>
            </c:plus>
            <c:minus>
              <c:numRef>
                <c:f>('Tables - HyMWGA'!$A$13,'Tables - HyMWGA'!$B$13,'Tables - HyMWGA'!$C$13)</c:f>
                <c:numCache>
                  <c:formatCode>General</c:formatCode>
                  <c:ptCount val="3"/>
                  <c:pt idx="0">
                    <c:v>1.729134842071056</c:v>
                  </c:pt>
                  <c:pt idx="1">
                    <c:v>0.0</c:v>
                  </c:pt>
                  <c:pt idx="2">
                    <c:v>0.0</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HyMWGA'!$A$14:$C$14</c:f>
              <c:numCache>
                <c:formatCode>General</c:formatCode>
                <c:ptCount val="3"/>
                <c:pt idx="0" formatCode="#,##0.0000000000">
                  <c:v>564.22139982525</c:v>
                </c:pt>
                <c:pt idx="1">
                  <c:v>564.7682002735</c:v>
                </c:pt>
                <c:pt idx="2">
                  <c:v>564.7682002735</c:v>
                </c:pt>
              </c:numCache>
            </c:numRef>
          </c:val>
        </c:ser>
        <c:ser>
          <c:idx val="1"/>
          <c:order val="1"/>
          <c:tx>
            <c:v>BaB-A</c:v>
          </c:tx>
          <c:spPr>
            <a:solidFill>
              <a:srgbClr val="CCCDCB"/>
            </a:solidFill>
            <a:ln w="12700" cap="flat">
              <a:noFill/>
              <a:miter lim="400000"/>
            </a:ln>
            <a:effectLst/>
          </c:spPr>
          <c:invertIfNegative val="0"/>
          <c:errBars>
            <c:errBarType val="both"/>
            <c:errValType val="cust"/>
            <c:noEndCap val="0"/>
            <c:plus>
              <c:numRef>
                <c:f>('Tables - Brand-and-Bound'!$A$13,'Tables - Brand-and-Bound'!$B$13,'Tables - Brand-and-Bound'!$C$13)</c:f>
                <c:numCache>
                  <c:formatCode>General</c:formatCode>
                  <c:ptCount val="3"/>
                  <c:pt idx="0">
                    <c:v>1.24078649692769</c:v>
                  </c:pt>
                  <c:pt idx="1">
                    <c:v>2.661965090484388</c:v>
                  </c:pt>
                  <c:pt idx="2">
                    <c:v>1.013097932402749</c:v>
                  </c:pt>
                </c:numCache>
              </c:numRef>
            </c:plus>
            <c:minus>
              <c:numRef>
                <c:f>('Tables - Brand-and-Bound'!$A$13,'Tables - Brand-and-Bound'!$B$13,'Tables - Brand-and-Bound'!$C$13)</c:f>
                <c:numCache>
                  <c:formatCode>General</c:formatCode>
                  <c:ptCount val="3"/>
                  <c:pt idx="0">
                    <c:v>1.24078649692769</c:v>
                  </c:pt>
                  <c:pt idx="1">
                    <c:v>2.661965090484388</c:v>
                  </c:pt>
                  <c:pt idx="2">
                    <c:v>1.013097932402749</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Brand-and-Bound'!$A$14:$C$14</c:f>
              <c:numCache>
                <c:formatCode>General</c:formatCode>
                <c:ptCount val="3"/>
                <c:pt idx="0" formatCode="#,##0.0000000000">
                  <c:v>547.9716694920401</c:v>
                </c:pt>
                <c:pt idx="1">
                  <c:v>547.5137528947901</c:v>
                </c:pt>
                <c:pt idx="2">
                  <c:v>547.0105604042799</c:v>
                </c:pt>
              </c:numCache>
            </c:numRef>
          </c:val>
        </c:ser>
        <c:dLbls>
          <c:showLegendKey val="0"/>
          <c:showVal val="0"/>
          <c:showCatName val="0"/>
          <c:showSerName val="0"/>
          <c:showPercent val="0"/>
          <c:showBubbleSize val="0"/>
        </c:dLbls>
        <c:gapWidth val="40"/>
        <c:overlap val="-10"/>
        <c:axId val="2064647832"/>
        <c:axId val="2065916152"/>
      </c:barChart>
      <c:catAx>
        <c:axId val="2064647832"/>
        <c:scaling>
          <c:orientation val="minMax"/>
        </c:scaling>
        <c:delete val="0"/>
        <c:axPos val="b"/>
        <c:title>
          <c:tx>
            <c:rich>
              <a:bodyPr rot="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Number of Tasks (n)</a:t>
                </a:r>
              </a:p>
            </c:rich>
          </c:tx>
          <c:layout/>
          <c:overlay val="1"/>
        </c:title>
        <c:numFmt formatCode="#,##0.0000000000" sourceLinked="1"/>
        <c:majorTickMark val="none"/>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65916152"/>
        <c:crosses val="autoZero"/>
        <c:auto val="1"/>
        <c:lblAlgn val="ctr"/>
        <c:lblOffset val="100"/>
        <c:noMultiLvlLbl val="1"/>
      </c:catAx>
      <c:valAx>
        <c:axId val="2065916152"/>
        <c:scaling>
          <c:orientation val="minMax"/>
          <c:max val="600.0"/>
          <c:min val="500.0"/>
        </c:scaling>
        <c:delete val="0"/>
        <c:axPos val="l"/>
        <c:majorGridlines>
          <c:spPr>
            <a:ln w="3175" cap="flat">
              <a:solidFill>
                <a:srgbClr val="B8B8B8"/>
              </a:solidFill>
              <a:prstDash val="solid"/>
              <a:miter lim="400000"/>
            </a:ln>
          </c:spPr>
        </c:majorGridlines>
        <c:title>
          <c:tx>
            <c:rich>
              <a:bodyPr rot="-540000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Total Energy Consumption (KJ)</a:t>
                </a:r>
              </a:p>
            </c:rich>
          </c:tx>
          <c:layout/>
          <c:overlay val="1"/>
        </c:title>
        <c:numFmt formatCode="0" sourceLinked="0"/>
        <c:majorTickMark val="none"/>
        <c:minorTickMark val="none"/>
        <c:tickLblPos val="nextTo"/>
        <c:spPr>
          <a:ln w="12700" cap="flat">
            <a:noFill/>
            <a:prstDash val="solid"/>
            <a:miter lim="400000"/>
          </a:ln>
        </c:spPr>
        <c:txPr>
          <a:bodyPr rot="0"/>
          <a:lstStyle/>
          <a:p>
            <a:pPr lvl="0">
              <a:defRPr sz="1000" b="0" i="0" u="none" strike="noStrike">
                <a:solidFill>
                  <a:srgbClr val="000000"/>
                </a:solidFill>
                <a:effectLst/>
                <a:latin typeface="Helvetica"/>
              </a:defRPr>
            </a:pPr>
            <a:endParaRPr lang="en-US"/>
          </a:p>
        </c:txPr>
        <c:crossAx val="2064647832"/>
        <c:crosses val="autoZero"/>
        <c:crossBetween val="between"/>
        <c:majorUnit val="25.0"/>
        <c:minorUnit val="12.5"/>
      </c:valAx>
      <c:spPr>
        <a:noFill/>
        <a:ln w="12700" cap="flat">
          <a:noFill/>
          <a:miter lim="400000"/>
        </a:ln>
        <a:effectLst/>
      </c:spPr>
    </c:plotArea>
    <c:legend>
      <c:legendPos val="r"/>
      <c:layout>
        <c:manualLayout>
          <c:xMode val="edge"/>
          <c:yMode val="edge"/>
          <c:x val="0.0440426"/>
          <c:y val="0.0457949"/>
          <c:w val="0.955957"/>
          <c:h val="0.0608908"/>
        </c:manualLayout>
      </c:layout>
      <c:overlay val="1"/>
      <c:spPr>
        <a:noFill/>
        <a:ln w="12700" cap="flat">
          <a:noFill/>
          <a:miter lim="400000"/>
        </a:ln>
        <a:effectLst/>
      </c:spPr>
      <c:txPr>
        <a:bodyPr/>
        <a:lstStyle/>
        <a:p>
          <a:pPr lvl="0">
            <a:defRPr sz="1000" b="0" i="0" u="none" strike="noStrike">
              <a:solidFill>
                <a:srgbClr val="000000"/>
              </a:solidFill>
              <a:effectLst/>
              <a:latin typeface="Helvetica"/>
            </a:defRPr>
          </a:pPr>
          <a:endParaRPr lang="en-US"/>
        </a:p>
      </c:txPr>
    </c:legend>
    <c:plotVisOnly val="1"/>
    <c:dispBlanksAs val="gap"/>
    <c:showDLblsOverMax val="1"/>
  </c:chart>
  <c:spPr>
    <a:noFill/>
    <a:ln>
      <a:noFill/>
    </a:ln>
    <a:effectLst/>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rot="0"/>
          <a:lstStyle/>
          <a:p>
            <a:pPr lvl="0"/>
            <a:endParaRPr lang="en-US"/>
          </a:p>
        </c:rich>
      </c:tx>
      <c:layout/>
      <c:overlay val="1"/>
    </c:title>
    <c:autoTitleDeleted val="0"/>
    <c:plotArea>
      <c:layout>
        <c:manualLayout>
          <c:layoutTarget val="inner"/>
          <c:xMode val="edge"/>
          <c:yMode val="edge"/>
          <c:x val="0.184113"/>
          <c:y val="0.0483908"/>
          <c:w val="0.753002"/>
          <c:h val="0.799986"/>
        </c:manualLayout>
      </c:layout>
      <c:barChart>
        <c:barDir val="col"/>
        <c:grouping val="clustered"/>
        <c:varyColors val="0"/>
        <c:ser>
          <c:idx val="0"/>
          <c:order val="0"/>
          <c:tx>
            <c:v>HyWGA</c:v>
          </c:tx>
          <c:spPr>
            <a:solidFill>
              <a:srgbClr val="858685"/>
            </a:solidFill>
            <a:ln w="12700" cap="flat">
              <a:noFill/>
              <a:miter lim="400000"/>
            </a:ln>
            <a:effectLst/>
          </c:spPr>
          <c:invertIfNegative val="0"/>
          <c:errBars>
            <c:errBarType val="both"/>
            <c:errValType val="cust"/>
            <c:noEndCap val="0"/>
            <c:plus>
              <c:numRef>
                <c:f>('Tables - HyMWGA'!$D$13,'Tables - HyMWGA'!$E$13,'Tables - HyMWGA'!$F$13)</c:f>
                <c:numCache>
                  <c:formatCode>General</c:formatCode>
                  <c:ptCount val="3"/>
                  <c:pt idx="0">
                    <c:v>3.848015530575071</c:v>
                  </c:pt>
                  <c:pt idx="1">
                    <c:v>1.126250136388826</c:v>
                  </c:pt>
                  <c:pt idx="2">
                    <c:v>2.721412518788985</c:v>
                  </c:pt>
                </c:numCache>
              </c:numRef>
            </c:plus>
            <c:minus>
              <c:numRef>
                <c:f>('Tables - HyMWGA'!$D$13,'Tables - HyMWGA'!$E$13,'Tables - HyMWGA'!$F$13)</c:f>
                <c:numCache>
                  <c:formatCode>General</c:formatCode>
                  <c:ptCount val="3"/>
                  <c:pt idx="0">
                    <c:v>3.848015530575071</c:v>
                  </c:pt>
                  <c:pt idx="1">
                    <c:v>1.126250136388826</c:v>
                  </c:pt>
                  <c:pt idx="2">
                    <c:v>2.721412518788985</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HyMWGA'!$D$14:$F$14</c:f>
              <c:numCache>
                <c:formatCode>General</c:formatCode>
                <c:ptCount val="3"/>
                <c:pt idx="0">
                  <c:v>795.45852557054</c:v>
                </c:pt>
                <c:pt idx="1">
                  <c:v>797.88321496247</c:v>
                </c:pt>
                <c:pt idx="2">
                  <c:v>797.04015519913</c:v>
                </c:pt>
              </c:numCache>
            </c:numRef>
          </c:val>
        </c:ser>
        <c:ser>
          <c:idx val="1"/>
          <c:order val="1"/>
          <c:tx>
            <c:v>BaB-A</c:v>
          </c:tx>
          <c:spPr>
            <a:solidFill>
              <a:srgbClr val="CCCDCB"/>
            </a:solidFill>
            <a:ln w="12700" cap="flat">
              <a:noFill/>
              <a:miter lim="400000"/>
            </a:ln>
            <a:effectLst/>
          </c:spPr>
          <c:invertIfNegative val="0"/>
          <c:errBars>
            <c:errBarType val="both"/>
            <c:errValType val="cust"/>
            <c:noEndCap val="0"/>
            <c:plus>
              <c:numRef>
                <c:f>('Tables - Brand-and-Bound'!$D$13,'Tables - Brand-and-Bound'!$E$13,'Tables - Brand-and-Bound'!$F$13)</c:f>
                <c:numCache>
                  <c:formatCode>General</c:formatCode>
                  <c:ptCount val="3"/>
                  <c:pt idx="0">
                    <c:v>4.319311572114892</c:v>
                  </c:pt>
                  <c:pt idx="1">
                    <c:v>4.453614894040373</c:v>
                  </c:pt>
                  <c:pt idx="2">
                    <c:v>2.267653502464828</c:v>
                  </c:pt>
                </c:numCache>
              </c:numRef>
            </c:plus>
            <c:minus>
              <c:numRef>
                <c:f>('Tables - Brand-and-Bound'!$D$13,'Tables - Brand-and-Bound'!$E$13,'Tables - Brand-and-Bound'!$F$13)</c:f>
                <c:numCache>
                  <c:formatCode>General</c:formatCode>
                  <c:ptCount val="3"/>
                  <c:pt idx="0">
                    <c:v>4.319311572114892</c:v>
                  </c:pt>
                  <c:pt idx="1">
                    <c:v>4.453614894040373</c:v>
                  </c:pt>
                  <c:pt idx="2">
                    <c:v>2.267653502464828</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Brand-and-Bound'!$D$14:$F$14</c:f>
              <c:numCache>
                <c:formatCode>General</c:formatCode>
                <c:ptCount val="3"/>
                <c:pt idx="0">
                  <c:v>780.0647020874101</c:v>
                </c:pt>
                <c:pt idx="1">
                  <c:v>778.08869332032</c:v>
                </c:pt>
                <c:pt idx="2">
                  <c:v>775.0497574816902</c:v>
                </c:pt>
              </c:numCache>
            </c:numRef>
          </c:val>
        </c:ser>
        <c:dLbls>
          <c:showLegendKey val="0"/>
          <c:showVal val="0"/>
          <c:showCatName val="0"/>
          <c:showSerName val="0"/>
          <c:showPercent val="0"/>
          <c:showBubbleSize val="0"/>
        </c:dLbls>
        <c:gapWidth val="40"/>
        <c:overlap val="-10"/>
        <c:axId val="2045782232"/>
        <c:axId val="2045776216"/>
      </c:barChart>
      <c:catAx>
        <c:axId val="2045782232"/>
        <c:scaling>
          <c:orientation val="minMax"/>
        </c:scaling>
        <c:delete val="0"/>
        <c:axPos val="b"/>
        <c:title>
          <c:tx>
            <c:rich>
              <a:bodyPr rot="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Number of Tasks (n)</a:t>
                </a:r>
              </a:p>
            </c:rich>
          </c:tx>
          <c:layout/>
          <c:overlay val="1"/>
        </c:title>
        <c:numFmt formatCode="#,##0.0000000000" sourceLinked="1"/>
        <c:majorTickMark val="none"/>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45776216"/>
        <c:crosses val="autoZero"/>
        <c:auto val="1"/>
        <c:lblAlgn val="ctr"/>
        <c:lblOffset val="100"/>
        <c:noMultiLvlLbl val="1"/>
      </c:catAx>
      <c:valAx>
        <c:axId val="2045776216"/>
        <c:scaling>
          <c:orientation val="minMax"/>
          <c:max val="850.0"/>
          <c:min val="750.0"/>
        </c:scaling>
        <c:delete val="0"/>
        <c:axPos val="l"/>
        <c:majorGridlines>
          <c:spPr>
            <a:ln w="3175" cap="flat">
              <a:solidFill>
                <a:srgbClr val="B8B8B8"/>
              </a:solidFill>
              <a:prstDash val="solid"/>
              <a:miter lim="400000"/>
            </a:ln>
          </c:spPr>
        </c:majorGridlines>
        <c:title>
          <c:tx>
            <c:rich>
              <a:bodyPr rot="-540000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Total Energy Consumption (KJ)</a:t>
                </a:r>
              </a:p>
            </c:rich>
          </c:tx>
          <c:layout/>
          <c:overlay val="1"/>
        </c:title>
        <c:numFmt formatCode="0" sourceLinked="0"/>
        <c:majorTickMark val="none"/>
        <c:minorTickMark val="none"/>
        <c:tickLblPos val="nextTo"/>
        <c:spPr>
          <a:ln w="12700" cap="flat">
            <a:noFill/>
            <a:prstDash val="solid"/>
            <a:miter lim="400000"/>
          </a:ln>
        </c:spPr>
        <c:txPr>
          <a:bodyPr rot="0"/>
          <a:lstStyle/>
          <a:p>
            <a:pPr lvl="0">
              <a:defRPr sz="1000" b="0" i="0" u="none" strike="noStrike">
                <a:solidFill>
                  <a:srgbClr val="000000"/>
                </a:solidFill>
                <a:effectLst/>
                <a:latin typeface="Helvetica"/>
              </a:defRPr>
            </a:pPr>
            <a:endParaRPr lang="en-US"/>
          </a:p>
        </c:txPr>
        <c:crossAx val="2045782232"/>
        <c:crosses val="autoZero"/>
        <c:crossBetween val="between"/>
        <c:majorUnit val="25.0"/>
        <c:minorUnit val="12.5"/>
      </c:valAx>
      <c:spPr>
        <a:noFill/>
        <a:ln w="12700" cap="flat">
          <a:noFill/>
          <a:miter lim="400000"/>
        </a:ln>
        <a:effectLst/>
      </c:spPr>
    </c:plotArea>
    <c:legend>
      <c:legendPos val="r"/>
      <c:layout>
        <c:manualLayout>
          <c:xMode val="edge"/>
          <c:yMode val="edge"/>
          <c:x val="0.0440426"/>
          <c:y val="0.0458516"/>
          <c:w val="0.955957"/>
          <c:h val="0.0608908"/>
        </c:manualLayout>
      </c:layout>
      <c:overlay val="1"/>
      <c:spPr>
        <a:noFill/>
        <a:ln w="12700" cap="flat">
          <a:noFill/>
          <a:miter lim="400000"/>
        </a:ln>
        <a:effectLst/>
      </c:spPr>
      <c:txPr>
        <a:bodyPr/>
        <a:lstStyle/>
        <a:p>
          <a:pPr lvl="0">
            <a:defRPr sz="1000" b="0" i="0" u="none" strike="noStrike">
              <a:solidFill>
                <a:srgbClr val="000000"/>
              </a:solidFill>
              <a:effectLst/>
              <a:latin typeface="Helvetica"/>
            </a:defRPr>
          </a:pPr>
          <a:endParaRPr lang="en-US"/>
        </a:p>
      </c:txPr>
    </c:legend>
    <c:plotVisOnly val="1"/>
    <c:dispBlanksAs val="gap"/>
    <c:showDLblsOverMax val="1"/>
  </c:chart>
  <c:spPr>
    <a:noFill/>
    <a:ln>
      <a:noFill/>
    </a:ln>
    <a:effectLst/>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rot="0"/>
          <a:lstStyle/>
          <a:p>
            <a:pPr lvl="0"/>
            <a:endParaRPr lang="en-US"/>
          </a:p>
        </c:rich>
      </c:tx>
      <c:layout/>
      <c:overlay val="1"/>
    </c:title>
    <c:autoTitleDeleted val="0"/>
    <c:plotArea>
      <c:layout>
        <c:manualLayout>
          <c:layoutTarget val="inner"/>
          <c:xMode val="edge"/>
          <c:yMode val="edge"/>
          <c:x val="0.206046"/>
          <c:y val="0.0483908"/>
          <c:w val="0.730881"/>
          <c:h val="0.799986"/>
        </c:manualLayout>
      </c:layout>
      <c:barChart>
        <c:barDir val="col"/>
        <c:grouping val="clustered"/>
        <c:varyColors val="0"/>
        <c:ser>
          <c:idx val="0"/>
          <c:order val="0"/>
          <c:tx>
            <c:v>HyWGA</c:v>
          </c:tx>
          <c:spPr>
            <a:solidFill>
              <a:srgbClr val="858685"/>
            </a:solidFill>
            <a:ln w="12700" cap="flat">
              <a:noFill/>
              <a:miter lim="400000"/>
            </a:ln>
            <a:effectLst/>
          </c:spPr>
          <c:invertIfNegative val="0"/>
          <c:errBars>
            <c:errBarType val="both"/>
            <c:errValType val="cust"/>
            <c:noEndCap val="0"/>
            <c:plus>
              <c:numRef>
                <c:f>('Tables - HyMWGA'!$G$13,'Tables - HyMWGA'!$H$13,'Tables - HyMWGA'!$I$13)</c:f>
                <c:numCache>
                  <c:formatCode>General</c:formatCode>
                  <c:ptCount val="3"/>
                  <c:pt idx="0">
                    <c:v>10.5791231738769</c:v>
                  </c:pt>
                  <c:pt idx="1">
                    <c:v>11.1860248284712</c:v>
                  </c:pt>
                  <c:pt idx="2">
                    <c:v>1.19836449060751E-13</c:v>
                  </c:pt>
                </c:numCache>
              </c:numRef>
            </c:plus>
            <c:minus>
              <c:numRef>
                <c:f>('Tables - HyMWGA'!$G$13,'Tables - HyMWGA'!$H$13,'Tables - HyMWGA'!$I$13)</c:f>
                <c:numCache>
                  <c:formatCode>General</c:formatCode>
                  <c:ptCount val="3"/>
                  <c:pt idx="0">
                    <c:v>10.5791231738769</c:v>
                  </c:pt>
                  <c:pt idx="1">
                    <c:v>11.1860248284712</c:v>
                  </c:pt>
                  <c:pt idx="2">
                    <c:v>1.19836449060751E-13</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HyMWGA'!$G$14:$I$14</c:f>
              <c:numCache>
                <c:formatCode>General</c:formatCode>
                <c:ptCount val="3"/>
                <c:pt idx="0">
                  <c:v>1015.96557279629</c:v>
                </c:pt>
                <c:pt idx="1">
                  <c:v>1007.79557030258</c:v>
                </c:pt>
                <c:pt idx="2">
                  <c:v>1001.6108738974</c:v>
                </c:pt>
              </c:numCache>
            </c:numRef>
          </c:val>
        </c:ser>
        <c:ser>
          <c:idx val="1"/>
          <c:order val="1"/>
          <c:tx>
            <c:v>BaB-A</c:v>
          </c:tx>
          <c:spPr>
            <a:solidFill>
              <a:srgbClr val="CCCDCB"/>
            </a:solidFill>
            <a:ln w="12700" cap="flat">
              <a:noFill/>
              <a:miter lim="400000"/>
            </a:ln>
            <a:effectLst/>
          </c:spPr>
          <c:invertIfNegative val="0"/>
          <c:errBars>
            <c:errBarType val="both"/>
            <c:errValType val="cust"/>
            <c:noEndCap val="0"/>
            <c:plus>
              <c:numRef>
                <c:f>('Tables - Brand-and-Bound'!$G$13,'Tables - Brand-and-Bound'!$H$13,'Tables - Brand-and-Bound'!$I$13)</c:f>
                <c:numCache>
                  <c:formatCode>General</c:formatCode>
                  <c:ptCount val="3"/>
                  <c:pt idx="0">
                    <c:v>8.955161416895477</c:v>
                  </c:pt>
                  <c:pt idx="1">
                    <c:v>11.1091945174551</c:v>
                  </c:pt>
                  <c:pt idx="2">
                    <c:v>5.770001983920438</c:v>
                  </c:pt>
                </c:numCache>
              </c:numRef>
            </c:plus>
            <c:minus>
              <c:numRef>
                <c:f>('Tables - Brand-and-Bound'!$G$13,'Tables - Brand-and-Bound'!$H$13,'Tables - Brand-and-Bound'!$I$13)</c:f>
                <c:numCache>
                  <c:formatCode>General</c:formatCode>
                  <c:ptCount val="3"/>
                  <c:pt idx="0">
                    <c:v>8.955161416895477</c:v>
                  </c:pt>
                  <c:pt idx="1">
                    <c:v>11.1091945174551</c:v>
                  </c:pt>
                  <c:pt idx="2">
                    <c:v>5.770001983920438</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Brand-and-Bound'!$G$14:$I$14</c:f>
              <c:numCache>
                <c:formatCode>General</c:formatCode>
                <c:ptCount val="3"/>
                <c:pt idx="0">
                  <c:v>1010.302456538289</c:v>
                </c:pt>
                <c:pt idx="1">
                  <c:v>1004.15912912843</c:v>
                </c:pt>
                <c:pt idx="2">
                  <c:v>994.21758074376</c:v>
                </c:pt>
              </c:numCache>
            </c:numRef>
          </c:val>
        </c:ser>
        <c:dLbls>
          <c:showLegendKey val="0"/>
          <c:showVal val="0"/>
          <c:showCatName val="0"/>
          <c:showSerName val="0"/>
          <c:showPercent val="0"/>
          <c:showBubbleSize val="0"/>
        </c:dLbls>
        <c:gapWidth val="40"/>
        <c:overlap val="-10"/>
        <c:axId val="2067007400"/>
        <c:axId val="2067013400"/>
      </c:barChart>
      <c:catAx>
        <c:axId val="2067007400"/>
        <c:scaling>
          <c:orientation val="minMax"/>
        </c:scaling>
        <c:delete val="0"/>
        <c:axPos val="b"/>
        <c:title>
          <c:tx>
            <c:rich>
              <a:bodyPr rot="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Number of Tasks (n)</a:t>
                </a:r>
              </a:p>
            </c:rich>
          </c:tx>
          <c:layout/>
          <c:overlay val="1"/>
        </c:title>
        <c:numFmt formatCode="#,##0.0000000000" sourceLinked="1"/>
        <c:majorTickMark val="none"/>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67013400"/>
        <c:crosses val="autoZero"/>
        <c:auto val="1"/>
        <c:lblAlgn val="ctr"/>
        <c:lblOffset val="100"/>
        <c:noMultiLvlLbl val="1"/>
      </c:catAx>
      <c:valAx>
        <c:axId val="2067013400"/>
        <c:scaling>
          <c:orientation val="minMax"/>
          <c:max val="1050.0"/>
          <c:min val="950.0"/>
        </c:scaling>
        <c:delete val="0"/>
        <c:axPos val="l"/>
        <c:majorGridlines>
          <c:spPr>
            <a:ln w="3175" cap="flat">
              <a:solidFill>
                <a:srgbClr val="B8B8B8"/>
              </a:solidFill>
              <a:prstDash val="solid"/>
              <a:miter lim="400000"/>
            </a:ln>
          </c:spPr>
        </c:majorGridlines>
        <c:title>
          <c:tx>
            <c:rich>
              <a:bodyPr rot="-540000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Total Energy Consumption (KJ)</a:t>
                </a:r>
              </a:p>
            </c:rich>
          </c:tx>
          <c:layout/>
          <c:overlay val="1"/>
        </c:title>
        <c:numFmt formatCode="0" sourceLinked="0"/>
        <c:majorTickMark val="none"/>
        <c:minorTickMark val="none"/>
        <c:tickLblPos val="nextTo"/>
        <c:spPr>
          <a:ln w="12700" cap="flat">
            <a:noFill/>
            <a:prstDash val="solid"/>
            <a:miter lim="400000"/>
          </a:ln>
        </c:spPr>
        <c:txPr>
          <a:bodyPr rot="0"/>
          <a:lstStyle/>
          <a:p>
            <a:pPr lvl="0">
              <a:defRPr sz="1000" b="0" i="0" u="none" strike="noStrike">
                <a:solidFill>
                  <a:srgbClr val="000000"/>
                </a:solidFill>
                <a:effectLst/>
                <a:latin typeface="Helvetica"/>
              </a:defRPr>
            </a:pPr>
            <a:endParaRPr lang="en-US"/>
          </a:p>
        </c:txPr>
        <c:crossAx val="2067007400"/>
        <c:crosses val="autoZero"/>
        <c:crossBetween val="between"/>
        <c:majorUnit val="25.0"/>
        <c:minorUnit val="12.5"/>
      </c:valAx>
      <c:spPr>
        <a:noFill/>
        <a:ln w="12700" cap="flat">
          <a:noFill/>
          <a:miter lim="400000"/>
        </a:ln>
        <a:effectLst/>
      </c:spPr>
    </c:plotArea>
    <c:legend>
      <c:legendPos val="r"/>
      <c:layout>
        <c:manualLayout>
          <c:xMode val="edge"/>
          <c:yMode val="edge"/>
          <c:x val="0.0578324"/>
          <c:y val="0.0458516"/>
          <c:w val="0.942168"/>
          <c:h val="0.0608908"/>
        </c:manualLayout>
      </c:layout>
      <c:overlay val="1"/>
      <c:spPr>
        <a:noFill/>
        <a:ln w="12700" cap="flat">
          <a:noFill/>
          <a:miter lim="400000"/>
        </a:ln>
        <a:effectLst/>
      </c:spPr>
      <c:txPr>
        <a:bodyPr/>
        <a:lstStyle/>
        <a:p>
          <a:pPr lvl="0">
            <a:defRPr sz="1000" b="0" i="0" u="none" strike="noStrike">
              <a:solidFill>
                <a:srgbClr val="000000"/>
              </a:solidFill>
              <a:effectLst/>
              <a:latin typeface="Helvetica"/>
            </a:defRPr>
          </a:pPr>
          <a:endParaRPr lang="en-US"/>
        </a:p>
      </c:txPr>
    </c:legend>
    <c:plotVisOnly val="1"/>
    <c:dispBlanksAs val="gap"/>
    <c:showDLblsOverMax val="1"/>
  </c:chart>
  <c:spPr>
    <a:noFill/>
    <a:ln>
      <a:noFill/>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215900</xdr:colOff>
      <xdr:row>0</xdr:row>
      <xdr:rowOff>0</xdr:rowOff>
    </xdr:from>
    <xdr:to>
      <xdr:col>3</xdr:col>
      <xdr:colOff>388172</xdr:colOff>
      <xdr:row>19</xdr:row>
      <xdr:rowOff>12462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467359</xdr:colOff>
      <xdr:row>0</xdr:row>
      <xdr:rowOff>0</xdr:rowOff>
    </xdr:from>
    <xdr:to>
      <xdr:col>6</xdr:col>
      <xdr:colOff>639632</xdr:colOff>
      <xdr:row>19</xdr:row>
      <xdr:rowOff>12461</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46990</xdr:rowOff>
    </xdr:from>
    <xdr:to>
      <xdr:col>3</xdr:col>
      <xdr:colOff>172272</xdr:colOff>
      <xdr:row>41</xdr:row>
      <xdr:rowOff>59451</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baseColWidth="10" defaultColWidth="10" defaultRowHeight="13" customHeight="1" x14ac:dyDescent="0"/>
  <cols>
    <col min="1" max="1" width="2" customWidth="1"/>
    <col min="2" max="4" width="28" customWidth="1"/>
  </cols>
  <sheetData>
    <row r="3" spans="2:4" ht="50" customHeight="1">
      <c r="B3" s="17" t="s">
        <v>0</v>
      </c>
      <c r="C3" s="17"/>
      <c r="D3" s="17"/>
    </row>
    <row r="7" spans="2:4" ht="18">
      <c r="B7" s="1" t="s">
        <v>1</v>
      </c>
      <c r="C7" s="1" t="s">
        <v>2</v>
      </c>
      <c r="D7" s="1" t="s">
        <v>3</v>
      </c>
    </row>
    <row r="9" spans="2:4" ht="16">
      <c r="B9" s="2" t="s">
        <v>4</v>
      </c>
      <c r="C9" s="2"/>
      <c r="D9" s="2"/>
    </row>
    <row r="10" spans="2:4" ht="16">
      <c r="B10" s="3"/>
      <c r="C10" s="3" t="s">
        <v>5</v>
      </c>
      <c r="D10" s="4" t="s">
        <v>6</v>
      </c>
    </row>
    <row r="11" spans="2:4" ht="16">
      <c r="B11" s="3"/>
      <c r="C11" s="3" t="s">
        <v>18</v>
      </c>
      <c r="D11" s="4" t="s">
        <v>19</v>
      </c>
    </row>
    <row r="12" spans="2:4" ht="16">
      <c r="B12" s="3"/>
      <c r="C12" s="3" t="s">
        <v>20</v>
      </c>
      <c r="D12" s="4" t="s">
        <v>21</v>
      </c>
    </row>
    <row r="13" spans="2:4" ht="16">
      <c r="B13" s="2" t="s">
        <v>31</v>
      </c>
      <c r="C13" s="2"/>
      <c r="D13" s="2"/>
    </row>
    <row r="14" spans="2:4" ht="16">
      <c r="B14" s="3"/>
      <c r="C14" s="3" t="s">
        <v>32</v>
      </c>
      <c r="D14" s="4" t="s">
        <v>31</v>
      </c>
    </row>
  </sheetData>
  <mergeCells count="1">
    <mergeCell ref="B3:D3"/>
  </mergeCells>
  <hyperlinks>
    <hyperlink ref="D10" location="'Tables - Improvements'!R2C1" display="Tables - Improvements"/>
    <hyperlink ref="D11" location="'Tables - HyMWGA'!R2C1" display="Tables - HyMWGA"/>
    <hyperlink ref="D12" location="'Tables - Brand-and-Bound'!R2C1" display="Tables - Brand-and-Bound"/>
    <hyperlink ref="D14" location="'Charts'!R1C1" display="Charts"/>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4"/>
  <sheetViews>
    <sheetView showGridLines="0" workbookViewId="0">
      <pane xSplit="1" ySplit="2" topLeftCell="B3" activePane="bottomRight" state="frozenSplit"/>
      <selection pane="topRight"/>
      <selection pane="bottomLeft"/>
      <selection pane="bottomRight" activeCell="B3" sqref="B3"/>
    </sheetView>
  </sheetViews>
  <sheetFormatPr baseColWidth="10" defaultColWidth="12.25" defaultRowHeight="18" customHeight="1" x14ac:dyDescent="0"/>
  <cols>
    <col min="1" max="1" width="14.25" style="5" customWidth="1"/>
    <col min="2" max="256" width="12.25" style="5" customWidth="1"/>
  </cols>
  <sheetData>
    <row r="1" spans="1:10" ht="16">
      <c r="A1" s="18" t="s">
        <v>5</v>
      </c>
      <c r="B1" s="17"/>
      <c r="C1" s="17"/>
      <c r="D1" s="17"/>
      <c r="E1" s="17"/>
      <c r="F1" s="17"/>
      <c r="G1" s="17"/>
      <c r="H1" s="17"/>
      <c r="I1" s="17"/>
      <c r="J1" s="17"/>
    </row>
    <row r="2" spans="1:10" ht="20.5" customHeight="1">
      <c r="A2" s="6"/>
      <c r="B2" s="7" t="s">
        <v>7</v>
      </c>
      <c r="C2" s="7" t="s">
        <v>8</v>
      </c>
      <c r="D2" s="7" t="s">
        <v>9</v>
      </c>
      <c r="E2" s="7" t="s">
        <v>10</v>
      </c>
      <c r="F2" s="7" t="s">
        <v>11</v>
      </c>
      <c r="G2" s="7" t="s">
        <v>12</v>
      </c>
      <c r="H2" s="7" t="s">
        <v>13</v>
      </c>
      <c r="I2" s="7" t="s">
        <v>14</v>
      </c>
      <c r="J2" s="7" t="s">
        <v>15</v>
      </c>
    </row>
    <row r="3" spans="1:10" ht="20.5" customHeight="1">
      <c r="A3" s="8" t="s">
        <v>16</v>
      </c>
      <c r="B3" s="9">
        <f>'Tables - HyMWGA'!A14/'Tables - Brand-and-Bound'!A14-1</f>
        <v>2.9654325648392099E-2</v>
      </c>
      <c r="C3" s="9">
        <f>'Tables - HyMWGA'!B14/'Tables - Brand-and-Bound'!B14-1</f>
        <v>3.1514180762552524E-2</v>
      </c>
      <c r="D3" s="9">
        <f>'Tables - HyMWGA'!C14/'Tables - Brand-and-Bound'!C14-1</f>
        <v>3.2463065897843091E-2</v>
      </c>
      <c r="E3" s="9">
        <f>'Tables - HyMWGA'!D14/'Tables - Brand-and-Bound'!D14-1</f>
        <v>1.9734034166572156E-2</v>
      </c>
      <c r="F3" s="9">
        <f>'Tables - HyMWGA'!E14/'Tables - Brand-and-Bound'!E14-1</f>
        <v>2.543992967907216E-2</v>
      </c>
      <c r="G3" s="9">
        <f>'Tables - HyMWGA'!F14/'Tables - Brand-and-Bound'!F14-1</f>
        <v>2.8372885102101675E-2</v>
      </c>
      <c r="H3" s="9">
        <f>'Tables - HyMWGA'!G14/'Tables - Brand-and-Bound'!G14-1</f>
        <v>5.6053672059801496E-3</v>
      </c>
      <c r="I3" s="9">
        <f>'Tables - HyMWGA'!H14/'Tables - Brand-and-Bound'!H14-1</f>
        <v>3.6213793896455737E-3</v>
      </c>
      <c r="J3" s="9">
        <f>'Tables - HyMWGA'!I14/'Tables - Brand-and-Bound'!I14-1</f>
        <v>7.4362929169984326E-3</v>
      </c>
    </row>
    <row r="4" spans="1:10" ht="20.25" customHeight="1">
      <c r="A4" s="8" t="s">
        <v>17</v>
      </c>
      <c r="B4" s="10">
        <f>'Tables - HyMWGA'!A14-'Tables - Brand-and-Bound'!A14</f>
        <v>16.249730333209982</v>
      </c>
      <c r="C4" s="10">
        <f>'Tables - HyMWGA'!B14-'Tables - Brand-and-Bound'!B14</f>
        <v>17.254447378709983</v>
      </c>
      <c r="D4" s="10">
        <f>'Tables - HyMWGA'!C14-'Tables - Brand-and-Bound'!C14</f>
        <v>17.757639869220156</v>
      </c>
      <c r="E4" s="10">
        <f>'Tables - HyMWGA'!D14-'Tables - Brand-and-Bound'!D14</f>
        <v>15.39382348312995</v>
      </c>
      <c r="F4" s="10">
        <f>'Tables - HyMWGA'!E14-'Tables - Brand-and-Bound'!E14</f>
        <v>19.794521642150016</v>
      </c>
      <c r="G4" s="10">
        <f>'Tables - HyMWGA'!F14-'Tables - Brand-and-Bound'!F14</f>
        <v>21.990397717439805</v>
      </c>
      <c r="H4" s="10">
        <f>'Tables - HyMWGA'!G14-'Tables - Brand-and-Bound'!G14</f>
        <v>5.6631162580009686</v>
      </c>
      <c r="I4" s="10">
        <f>'Tables - HyMWGA'!H14-'Tables - Brand-and-Bound'!H14</f>
        <v>3.6364411741500362</v>
      </c>
      <c r="J4" s="10">
        <f>'Tables - HyMWGA'!I14-'Tables - Brand-and-Bound'!I14</f>
        <v>7.3932931536401156</v>
      </c>
    </row>
  </sheetData>
  <mergeCells count="1">
    <mergeCell ref="A1:J1"/>
  </mergeCells>
  <pageMargins left="0.75" right="0.75" top="1" bottom="1" header="0.5" footer="0.5"/>
  <pageSetup orientation="portrait"/>
  <headerFooter>
    <oddFooter>&amp;L&amp;"Helvetica,Regular"&amp;12&amp;K000000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4"/>
  <sheetViews>
    <sheetView showGridLines="0" workbookViewId="0"/>
  </sheetViews>
  <sheetFormatPr baseColWidth="10" defaultColWidth="6" defaultRowHeight="18" customHeight="1" x14ac:dyDescent="0"/>
  <cols>
    <col min="1" max="1" width="12.25" style="11" customWidth="1"/>
    <col min="2" max="2" width="12.375" style="11" customWidth="1"/>
    <col min="3" max="3" width="12.25" style="11" customWidth="1"/>
    <col min="4" max="4" width="12.375" style="11" customWidth="1"/>
    <col min="5" max="5" width="12.25" style="11" customWidth="1"/>
    <col min="6" max="6" width="12.375" style="11" customWidth="1"/>
    <col min="7" max="8" width="12.5" style="11" customWidth="1"/>
    <col min="9" max="9" width="11.5" style="11" customWidth="1"/>
    <col min="10" max="256" width="6" style="11" customWidth="1"/>
  </cols>
  <sheetData>
    <row r="1" spans="1:9" ht="16">
      <c r="A1" s="18" t="s">
        <v>18</v>
      </c>
      <c r="B1" s="17"/>
      <c r="C1" s="17"/>
      <c r="D1" s="17"/>
      <c r="E1" s="17"/>
      <c r="F1" s="17"/>
      <c r="G1" s="17"/>
      <c r="H1" s="17"/>
      <c r="I1" s="17"/>
    </row>
    <row r="2" spans="1:9" ht="20.5" customHeight="1">
      <c r="A2" s="12" t="s">
        <v>7</v>
      </c>
      <c r="B2" s="12" t="s">
        <v>8</v>
      </c>
      <c r="C2" s="12" t="s">
        <v>9</v>
      </c>
      <c r="D2" s="12" t="s">
        <v>10</v>
      </c>
      <c r="E2" s="12" t="s">
        <v>11</v>
      </c>
      <c r="F2" s="12" t="s">
        <v>12</v>
      </c>
      <c r="G2" s="12" t="s">
        <v>13</v>
      </c>
      <c r="H2" s="12" t="s">
        <v>11</v>
      </c>
      <c r="I2" s="12" t="s">
        <v>15</v>
      </c>
    </row>
    <row r="3" spans="1:9" ht="20.5" customHeight="1">
      <c r="A3" s="13">
        <v>564.76820027350004</v>
      </c>
      <c r="B3" s="9">
        <v>564.76820027350004</v>
      </c>
      <c r="C3" s="9">
        <v>564.76820027350004</v>
      </c>
      <c r="D3" s="9">
        <v>798.29789826260003</v>
      </c>
      <c r="E3" s="9">
        <v>798.29789826260003</v>
      </c>
      <c r="F3" s="9">
        <v>798.29789826260003</v>
      </c>
      <c r="G3" s="9">
        <v>1017.920683352</v>
      </c>
      <c r="H3" s="9">
        <v>997.62537031659997</v>
      </c>
      <c r="I3" s="9">
        <v>1001.6108738974</v>
      </c>
    </row>
    <row r="4" spans="1:9" ht="20.25" customHeight="1">
      <c r="A4" s="14">
        <v>564.76820027350004</v>
      </c>
      <c r="B4" s="14">
        <v>564.76820027350004</v>
      </c>
      <c r="C4" s="14">
        <v>564.76820027350004</v>
      </c>
      <c r="D4" s="15">
        <v>794.95796022800005</v>
      </c>
      <c r="E4" s="14">
        <v>798.29789826260003</v>
      </c>
      <c r="F4" s="14">
        <v>793.30881180159997</v>
      </c>
      <c r="G4" s="10">
        <v>1016.1835706165</v>
      </c>
      <c r="H4" s="10">
        <v>1001.6108738974</v>
      </c>
      <c r="I4" s="10">
        <v>1001.6108738974</v>
      </c>
    </row>
    <row r="5" spans="1:9" ht="20.25" customHeight="1">
      <c r="A5" s="13">
        <v>564.76820027350004</v>
      </c>
      <c r="B5" s="13">
        <v>564.76820027350004</v>
      </c>
      <c r="C5" s="13">
        <v>564.76820027350004</v>
      </c>
      <c r="D5" s="13">
        <v>792.87734849339995</v>
      </c>
      <c r="E5" s="13">
        <v>798.29789826260003</v>
      </c>
      <c r="F5" s="13">
        <v>798.29789826260003</v>
      </c>
      <c r="G5" s="13">
        <v>1024.1599691795</v>
      </c>
      <c r="H5" s="9">
        <v>1001.6108738974</v>
      </c>
      <c r="I5" s="9">
        <v>1001.6108738974</v>
      </c>
    </row>
    <row r="6" spans="1:9" ht="20.25" customHeight="1">
      <c r="A6" s="15">
        <v>559.30019579099996</v>
      </c>
      <c r="B6" s="14">
        <v>564.76820027350004</v>
      </c>
      <c r="C6" s="14">
        <v>564.76820027350004</v>
      </c>
      <c r="D6" s="14">
        <v>795.21708518809999</v>
      </c>
      <c r="E6" s="14">
        <v>798.29789826260003</v>
      </c>
      <c r="F6" s="14">
        <v>798.29789826260003</v>
      </c>
      <c r="G6" s="14">
        <v>1020.9432990559</v>
      </c>
      <c r="H6" s="10">
        <v>1001.6108738974</v>
      </c>
      <c r="I6" s="10">
        <v>1001.6108738974</v>
      </c>
    </row>
    <row r="7" spans="1:9" ht="20.25" customHeight="1">
      <c r="A7" s="13">
        <v>564.76820027350004</v>
      </c>
      <c r="B7" s="13">
        <v>564.76820027350004</v>
      </c>
      <c r="C7" s="13">
        <v>564.76820027350004</v>
      </c>
      <c r="D7" s="13">
        <v>798.29789826260003</v>
      </c>
      <c r="E7" s="13">
        <v>798.29789826260003</v>
      </c>
      <c r="F7" s="13">
        <v>798.29789826260003</v>
      </c>
      <c r="G7" s="9">
        <v>1001.6108738974</v>
      </c>
      <c r="H7" s="13">
        <v>1024.5999999999999</v>
      </c>
      <c r="I7" s="9">
        <v>1001.6108738974</v>
      </c>
    </row>
    <row r="8" spans="1:9" ht="20.25" customHeight="1">
      <c r="A8" s="14">
        <v>564.76820027350004</v>
      </c>
      <c r="B8" s="14">
        <v>564.76820027350004</v>
      </c>
      <c r="C8" s="14">
        <v>564.76820027350004</v>
      </c>
      <c r="D8" s="14">
        <v>798.29789826260003</v>
      </c>
      <c r="E8" s="14">
        <v>798.29789826260003</v>
      </c>
      <c r="F8" s="14">
        <v>798.29789826260003</v>
      </c>
      <c r="G8" s="10">
        <v>1027.8537968301</v>
      </c>
      <c r="H8" s="10">
        <v>1027.8537968301</v>
      </c>
      <c r="I8" s="10">
        <v>1001.6108738974</v>
      </c>
    </row>
    <row r="9" spans="1:9" ht="20.25" customHeight="1">
      <c r="A9" s="13">
        <v>564.76820027350004</v>
      </c>
      <c r="B9" s="13">
        <v>564.76820027350004</v>
      </c>
      <c r="C9" s="13">
        <v>564.76820027350004</v>
      </c>
      <c r="D9" s="13">
        <v>793.68672450029999</v>
      </c>
      <c r="E9" s="13">
        <v>798.29789826260003</v>
      </c>
      <c r="F9" s="13">
        <v>798.29789826260003</v>
      </c>
      <c r="G9" s="13">
        <v>1027.5317930604999</v>
      </c>
      <c r="H9" s="9">
        <v>1018.2112924947</v>
      </c>
      <c r="I9" s="9">
        <v>1001.6108738974</v>
      </c>
    </row>
    <row r="10" spans="1:9" ht="20.25" customHeight="1">
      <c r="A10" s="14">
        <v>564.76820027350004</v>
      </c>
      <c r="B10" s="14">
        <v>564.76820027350004</v>
      </c>
      <c r="C10" s="14">
        <v>564.76820027350004</v>
      </c>
      <c r="D10" s="14">
        <v>786.35664598259996</v>
      </c>
      <c r="E10" s="14">
        <v>798.29789826260003</v>
      </c>
      <c r="F10" s="14">
        <v>798.29789826260003</v>
      </c>
      <c r="G10" s="10">
        <v>1001.6108738974</v>
      </c>
      <c r="H10" s="10">
        <v>1001.6108738974</v>
      </c>
      <c r="I10" s="10">
        <v>1001.6108738974</v>
      </c>
    </row>
    <row r="11" spans="1:9" ht="20.25" customHeight="1">
      <c r="A11" s="13">
        <v>564.76820027350004</v>
      </c>
      <c r="B11" s="13">
        <v>564.76820027350004</v>
      </c>
      <c r="C11" s="13">
        <v>564.76820027350004</v>
      </c>
      <c r="D11" s="13">
        <v>798.29789826260003</v>
      </c>
      <c r="E11" s="13">
        <v>797.73071294459999</v>
      </c>
      <c r="F11" s="13">
        <v>790.70955408889995</v>
      </c>
      <c r="G11" s="13">
        <v>1020.2299941762</v>
      </c>
      <c r="H11" s="9">
        <v>1001.6108738974</v>
      </c>
      <c r="I11" s="9">
        <v>1001.6108738974</v>
      </c>
    </row>
    <row r="12" spans="1:9" ht="20.25" customHeight="1">
      <c r="A12" s="14">
        <v>564.76820027350004</v>
      </c>
      <c r="B12" s="14">
        <v>564.76820027350004</v>
      </c>
      <c r="C12" s="14">
        <v>564.76820027350004</v>
      </c>
      <c r="D12" s="14">
        <v>798.29789826260003</v>
      </c>
      <c r="E12" s="14">
        <v>794.71825057930005</v>
      </c>
      <c r="F12" s="14">
        <v>798.29789826260003</v>
      </c>
      <c r="G12" s="10">
        <v>1001.6108738974</v>
      </c>
      <c r="H12" s="10">
        <v>1001.6108738974</v>
      </c>
      <c r="I12" s="10">
        <v>1001.6108738974</v>
      </c>
    </row>
    <row r="13" spans="1:9" ht="20.25" customHeight="1">
      <c r="A13" s="13">
        <f t="shared" ref="A13:I13" si="0">STDEV(A2:A12)</f>
        <v>1.7291348420710557</v>
      </c>
      <c r="B13" s="13">
        <f t="shared" si="0"/>
        <v>0</v>
      </c>
      <c r="C13" s="13">
        <f t="shared" si="0"/>
        <v>0</v>
      </c>
      <c r="D13" s="13">
        <f t="shared" si="0"/>
        <v>3.8480155305750712</v>
      </c>
      <c r="E13" s="13">
        <f t="shared" si="0"/>
        <v>1.1262501363888258</v>
      </c>
      <c r="F13" s="13">
        <f t="shared" si="0"/>
        <v>2.7214125187889846</v>
      </c>
      <c r="G13" s="13">
        <f t="shared" si="0"/>
        <v>10.579123173876903</v>
      </c>
      <c r="H13" s="13">
        <f t="shared" si="0"/>
        <v>11.18602482847119</v>
      </c>
      <c r="I13" s="13">
        <f t="shared" si="0"/>
        <v>1.198364490607514E-13</v>
      </c>
    </row>
    <row r="14" spans="1:9" ht="20.25" customHeight="1">
      <c r="A14" s="14">
        <f t="shared" ref="A14:I14" si="1">AVERAGE(A2:A12)</f>
        <v>564.22139982525005</v>
      </c>
      <c r="B14" s="10">
        <f t="shared" si="1"/>
        <v>564.76820027350004</v>
      </c>
      <c r="C14" s="10">
        <f t="shared" si="1"/>
        <v>564.76820027350004</v>
      </c>
      <c r="D14" s="10">
        <f t="shared" si="1"/>
        <v>795.45852557054002</v>
      </c>
      <c r="E14" s="10">
        <f t="shared" si="1"/>
        <v>797.88321496246999</v>
      </c>
      <c r="F14" s="10">
        <f t="shared" si="1"/>
        <v>797.04015519913003</v>
      </c>
      <c r="G14" s="10">
        <f t="shared" si="1"/>
        <v>1015.96557279629</v>
      </c>
      <c r="H14" s="10">
        <f t="shared" si="1"/>
        <v>1007.79557030258</v>
      </c>
      <c r="I14" s="10">
        <f t="shared" si="1"/>
        <v>1001.6108738974001</v>
      </c>
    </row>
  </sheetData>
  <mergeCells count="1">
    <mergeCell ref="A1:I1"/>
  </mergeCells>
  <pageMargins left="0.75" right="0.75" top="1" bottom="1" header="0.5" footer="0.5"/>
  <pageSetup orientation="portrait"/>
  <headerFooter>
    <oddFooter>&amp;L&amp;"Helvetica,Regular"&amp;12&amp;K000000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4"/>
  <sheetViews>
    <sheetView showGridLines="0" workbookViewId="0"/>
  </sheetViews>
  <sheetFormatPr baseColWidth="10" defaultColWidth="6" defaultRowHeight="18" customHeight="1" x14ac:dyDescent="0"/>
  <cols>
    <col min="1" max="6" width="11.75" style="16" customWidth="1"/>
    <col min="7" max="8" width="12.75" style="16" customWidth="1"/>
    <col min="9" max="9" width="12.25" style="16" customWidth="1"/>
    <col min="10" max="256" width="6" style="16" customWidth="1"/>
  </cols>
  <sheetData>
    <row r="1" spans="1:9" ht="16">
      <c r="A1" s="18" t="s">
        <v>20</v>
      </c>
      <c r="B1" s="17"/>
      <c r="C1" s="17"/>
      <c r="D1" s="17"/>
      <c r="E1" s="17"/>
      <c r="F1" s="17"/>
      <c r="G1" s="17"/>
      <c r="H1" s="17"/>
      <c r="I1" s="17"/>
    </row>
    <row r="2" spans="1:9" ht="20.5" customHeight="1">
      <c r="A2" s="12" t="s">
        <v>22</v>
      </c>
      <c r="B2" s="12" t="s">
        <v>23</v>
      </c>
      <c r="C2" s="12" t="s">
        <v>24</v>
      </c>
      <c r="D2" s="12" t="s">
        <v>25</v>
      </c>
      <c r="E2" s="12" t="s">
        <v>26</v>
      </c>
      <c r="F2" s="12" t="s">
        <v>27</v>
      </c>
      <c r="G2" s="12" t="s">
        <v>28</v>
      </c>
      <c r="H2" s="12" t="s">
        <v>29</v>
      </c>
      <c r="I2" s="12" t="s">
        <v>30</v>
      </c>
    </row>
    <row r="3" spans="1:9" ht="20.5" customHeight="1">
      <c r="A3" s="13">
        <v>546.53000586040002</v>
      </c>
      <c r="B3" s="9">
        <v>548.93277857980001</v>
      </c>
      <c r="C3" s="9">
        <v>546.53000586040002</v>
      </c>
      <c r="D3" s="9">
        <v>780.19804502880004</v>
      </c>
      <c r="E3" s="9">
        <v>774.25199920540001</v>
      </c>
      <c r="F3" s="9">
        <v>771.67205478230005</v>
      </c>
      <c r="G3" s="9">
        <v>1011.415848139</v>
      </c>
      <c r="H3" s="9">
        <v>994.5778413818</v>
      </c>
      <c r="I3" s="9">
        <v>988.4024154</v>
      </c>
    </row>
    <row r="4" spans="1:9" ht="20.25" customHeight="1">
      <c r="A4" s="14">
        <v>548.93277857980001</v>
      </c>
      <c r="B4" s="14">
        <v>546.53000586040002</v>
      </c>
      <c r="C4" s="14">
        <v>546.53000586040002</v>
      </c>
      <c r="D4" s="14">
        <v>776.55773988670001</v>
      </c>
      <c r="E4" s="14">
        <v>774.25199920540001</v>
      </c>
      <c r="F4" s="14">
        <v>774.25199920540001</v>
      </c>
      <c r="G4" s="10">
        <v>1015.430233256</v>
      </c>
      <c r="H4" s="10">
        <v>1013.4178465044999</v>
      </c>
      <c r="I4" s="10">
        <v>1001.6108738974</v>
      </c>
    </row>
    <row r="5" spans="1:9" ht="20.25" customHeight="1">
      <c r="A5" s="13">
        <v>548.93277857980001</v>
      </c>
      <c r="B5" s="13">
        <v>548.93277857980001</v>
      </c>
      <c r="C5" s="13">
        <v>546.53000586040002</v>
      </c>
      <c r="D5" s="13">
        <v>776.55773988670001</v>
      </c>
      <c r="E5" s="13">
        <v>774.25199920540001</v>
      </c>
      <c r="F5" s="13">
        <v>776.55773988670001</v>
      </c>
      <c r="G5" s="9">
        <v>1015.150903061</v>
      </c>
      <c r="H5" s="9">
        <v>1013.4178465044999</v>
      </c>
      <c r="I5" s="9">
        <v>988.4024154</v>
      </c>
    </row>
    <row r="6" spans="1:9" ht="20.25" customHeight="1">
      <c r="A6" s="14">
        <v>548.93277857980001</v>
      </c>
      <c r="B6" s="10">
        <v>542.71252901449998</v>
      </c>
      <c r="C6" s="14">
        <v>548.93277857980001</v>
      </c>
      <c r="D6" s="14">
        <v>780.19804502880004</v>
      </c>
      <c r="E6" s="14">
        <v>774.25199920540001</v>
      </c>
      <c r="F6" s="14">
        <v>774.25199920540001</v>
      </c>
      <c r="G6" s="10">
        <v>1011.4421139788</v>
      </c>
      <c r="H6" s="10">
        <v>1001.6108738974</v>
      </c>
      <c r="I6" s="10">
        <v>988.4024154</v>
      </c>
    </row>
    <row r="7" spans="1:9" ht="20.25" customHeight="1">
      <c r="A7" s="13">
        <v>546.53000586040002</v>
      </c>
      <c r="B7" s="13">
        <v>546.53000586040002</v>
      </c>
      <c r="C7" s="13">
        <v>546.53000586040002</v>
      </c>
      <c r="D7" s="13">
        <v>786.82184576409998</v>
      </c>
      <c r="E7" s="13">
        <v>780.19804502880004</v>
      </c>
      <c r="F7" s="13">
        <v>780.19804502880004</v>
      </c>
      <c r="G7" s="9">
        <v>1001.6108738974</v>
      </c>
      <c r="H7" s="9">
        <v>1013.4178465044999</v>
      </c>
      <c r="I7" s="9">
        <v>988.4024154</v>
      </c>
    </row>
    <row r="8" spans="1:9" ht="20.25" customHeight="1">
      <c r="A8" s="14">
        <v>548.93277857980001</v>
      </c>
      <c r="B8" s="14">
        <v>546.53000586040002</v>
      </c>
      <c r="C8" s="14">
        <v>546.53000586040002</v>
      </c>
      <c r="D8" s="14">
        <v>786.82184576409998</v>
      </c>
      <c r="E8" s="14">
        <v>776.55773988670001</v>
      </c>
      <c r="F8" s="14">
        <v>776.55773988670001</v>
      </c>
      <c r="G8" s="10">
        <v>1018.7258645048</v>
      </c>
      <c r="H8" s="10">
        <v>1013.4178465044999</v>
      </c>
      <c r="I8" s="14">
        <v>994.5778413818</v>
      </c>
    </row>
    <row r="9" spans="1:9" ht="20.25" customHeight="1">
      <c r="A9" s="13">
        <v>546.53000586040002</v>
      </c>
      <c r="B9" s="13">
        <v>546.53000586040002</v>
      </c>
      <c r="C9" s="13">
        <v>546.53000586040002</v>
      </c>
      <c r="D9" s="9">
        <v>782.48397539400003</v>
      </c>
      <c r="E9" s="13">
        <v>776.55773988670001</v>
      </c>
      <c r="F9" s="13">
        <v>774.25199920540001</v>
      </c>
      <c r="G9" s="9">
        <v>1011.4427858042</v>
      </c>
      <c r="H9" s="9">
        <v>1013.4178465044999</v>
      </c>
      <c r="I9" s="13">
        <v>994.5778413818</v>
      </c>
    </row>
    <row r="10" spans="1:9" ht="20.25" customHeight="1">
      <c r="A10" s="14">
        <v>546.53000586040002</v>
      </c>
      <c r="B10" s="14">
        <v>546.53000586040002</v>
      </c>
      <c r="C10" s="14">
        <v>548.93277857980001</v>
      </c>
      <c r="D10" s="14">
        <v>774.25199920540001</v>
      </c>
      <c r="E10" s="14">
        <v>786.82184576409998</v>
      </c>
      <c r="F10" s="14">
        <v>774.25199920540001</v>
      </c>
      <c r="G10" s="10">
        <v>988.40241540009004</v>
      </c>
      <c r="H10" s="14">
        <v>982.12462828519995</v>
      </c>
      <c r="I10" s="14">
        <v>994.5778413818</v>
      </c>
    </row>
    <row r="11" spans="1:9" ht="20.25" customHeight="1">
      <c r="A11" s="13">
        <v>548.93277857980001</v>
      </c>
      <c r="B11" s="13">
        <v>548.93277857980001</v>
      </c>
      <c r="C11" s="13">
        <v>546.53000586040002</v>
      </c>
      <c r="D11" s="13">
        <v>776.55773988670001</v>
      </c>
      <c r="E11" s="13">
        <v>780.19804502880004</v>
      </c>
      <c r="F11" s="13">
        <v>774.25199920540001</v>
      </c>
      <c r="G11" s="9">
        <v>1015.9856808370999</v>
      </c>
      <c r="H11" s="9">
        <v>1001.6108738974</v>
      </c>
      <c r="I11" s="9">
        <v>1001.6108738974</v>
      </c>
    </row>
    <row r="12" spans="1:9" ht="20.25" customHeight="1">
      <c r="A12" s="14">
        <v>548.93277857980001</v>
      </c>
      <c r="B12" s="15">
        <v>552.97663489199999</v>
      </c>
      <c r="C12" s="14">
        <v>546.53000586040002</v>
      </c>
      <c r="D12" s="14">
        <v>780.19804502880004</v>
      </c>
      <c r="E12" s="10">
        <v>783.54552078649999</v>
      </c>
      <c r="F12" s="14">
        <v>774.25199920540001</v>
      </c>
      <c r="G12" s="10">
        <v>1013.4178465044999</v>
      </c>
      <c r="H12" s="14">
        <v>994.57784130000005</v>
      </c>
      <c r="I12" s="10">
        <v>1001.6108738974</v>
      </c>
    </row>
    <row r="13" spans="1:9" ht="20.25" customHeight="1">
      <c r="A13" s="13">
        <f t="shared" ref="A13:I13" si="0">STDEV(A2:A12)</f>
        <v>1.2407864969276896</v>
      </c>
      <c r="B13" s="13">
        <f t="shared" si="0"/>
        <v>2.6619650904843879</v>
      </c>
      <c r="C13" s="13">
        <f t="shared" si="0"/>
        <v>1.0130979324027489</v>
      </c>
      <c r="D13" s="13">
        <f t="shared" si="0"/>
        <v>4.3193115721148923</v>
      </c>
      <c r="E13" s="13">
        <f t="shared" si="0"/>
        <v>4.4536148940403733</v>
      </c>
      <c r="F13" s="13">
        <f t="shared" si="0"/>
        <v>2.2676535024648281</v>
      </c>
      <c r="G13" s="13">
        <f t="shared" si="0"/>
        <v>8.9551614168954767</v>
      </c>
      <c r="H13" s="13">
        <f t="shared" si="0"/>
        <v>11.109194517455098</v>
      </c>
      <c r="I13" s="13">
        <f t="shared" si="0"/>
        <v>5.7700019839204382</v>
      </c>
    </row>
    <row r="14" spans="1:9" ht="20.25" customHeight="1">
      <c r="A14" s="14">
        <f t="shared" ref="A14:I14" si="1">AVERAGE(A2:A12)</f>
        <v>547.97166949204006</v>
      </c>
      <c r="B14" s="10">
        <f t="shared" si="1"/>
        <v>547.51375289479006</v>
      </c>
      <c r="C14" s="10">
        <f t="shared" si="1"/>
        <v>547.01056040427989</v>
      </c>
      <c r="D14" s="10">
        <f t="shared" si="1"/>
        <v>780.06470208741007</v>
      </c>
      <c r="E14" s="10">
        <f t="shared" si="1"/>
        <v>778.08869332031998</v>
      </c>
      <c r="F14" s="10">
        <f t="shared" si="1"/>
        <v>775.04975748169022</v>
      </c>
      <c r="G14" s="10">
        <f t="shared" si="1"/>
        <v>1010.302456538289</v>
      </c>
      <c r="H14" s="10">
        <f t="shared" si="1"/>
        <v>1004.15912912843</v>
      </c>
      <c r="I14" s="10">
        <f t="shared" si="1"/>
        <v>994.21758074375998</v>
      </c>
    </row>
  </sheetData>
  <mergeCells count="1">
    <mergeCell ref="A1:I1"/>
  </mergeCells>
  <pageMargins left="0.75" right="0.75" top="1" bottom="1" header="0.5" footer="0.5"/>
  <pageSetup orientation="portrait"/>
  <headerFooter>
    <oddFooter>&amp;L&amp;"Helvetica,Regular"&amp;12&amp;K000000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
  <sheetViews>
    <sheetView showGridLines="0" tabSelected="1" workbookViewId="0"/>
  </sheetViews>
  <sheetFormatPr baseColWidth="10" defaultColWidth="10" defaultRowHeight="13" customHeight="1" x14ac:dyDescent="0"/>
  <cols>
    <col min="1" max="256" width="10" customWidth="1"/>
  </cols>
  <sheetData/>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Tables - Improvements</vt:lpstr>
      <vt:lpstr>Tables - HyMWGA</vt:lpstr>
      <vt:lpstr>Tables - Brand-and-Bound</vt:lpstr>
      <vt:lpstr>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Bjorn Barrefors</cp:lastModifiedBy>
  <dcterms:modified xsi:type="dcterms:W3CDTF">2014-08-08T16:05:14Z</dcterms:modified>
</cp:coreProperties>
</file>